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te033\Desktop\"/>
    </mc:Choice>
  </mc:AlternateContent>
  <bookViews>
    <workbookView xWindow="360" yWindow="375" windowWidth="23595" windowHeight="9720"/>
  </bookViews>
  <sheets>
    <sheet name="summary PCI hosptials (2)" sheetId="5" r:id="rId1"/>
    <sheet name="summary PCI hosptials" sheetId="1" r:id="rId2"/>
    <sheet name="summary Transfer Facilites" sheetId="3" r:id="rId3"/>
    <sheet name="summary EMS Agencies " sheetId="4" r:id="rId4"/>
    <sheet name="Sheet1" sheetId="2" r:id="rId5"/>
  </sheets>
  <calcPr calcId="152511"/>
</workbook>
</file>

<file path=xl/calcChain.xml><?xml version="1.0" encoding="utf-8"?>
<calcChain xmlns="http://schemas.openxmlformats.org/spreadsheetml/2006/main">
  <c r="E61" i="5" l="1"/>
  <c r="D61" i="5"/>
  <c r="C61" i="5"/>
  <c r="F59" i="5"/>
  <c r="E59" i="5"/>
  <c r="D59" i="5"/>
  <c r="C59" i="5"/>
  <c r="F57" i="5"/>
  <c r="E57" i="5"/>
  <c r="D57" i="5"/>
  <c r="C57" i="5"/>
  <c r="F55" i="5"/>
  <c r="E55" i="5"/>
  <c r="D55" i="5"/>
  <c r="C55" i="5"/>
  <c r="G53" i="5"/>
  <c r="F53" i="5"/>
  <c r="E53" i="5"/>
  <c r="D53" i="5"/>
  <c r="C53" i="5"/>
  <c r="E51" i="5"/>
  <c r="D51" i="5"/>
  <c r="C51" i="5"/>
  <c r="G49" i="5"/>
  <c r="F49" i="5"/>
  <c r="E49" i="5"/>
  <c r="D49" i="5"/>
  <c r="C49" i="5"/>
  <c r="E45" i="5"/>
  <c r="D45" i="5"/>
  <c r="C45" i="5"/>
  <c r="E43" i="5"/>
  <c r="D43" i="5"/>
  <c r="C43" i="5"/>
  <c r="E40" i="5"/>
  <c r="D40" i="5"/>
  <c r="C40" i="5"/>
  <c r="E37" i="5"/>
  <c r="D37" i="5"/>
  <c r="C37" i="5"/>
  <c r="E33" i="5"/>
  <c r="D33" i="5"/>
  <c r="C33" i="5"/>
  <c r="E31" i="5"/>
  <c r="D31" i="5"/>
  <c r="C31" i="5"/>
  <c r="E29" i="5"/>
  <c r="D29" i="5"/>
  <c r="C29" i="5"/>
  <c r="E27" i="5"/>
  <c r="D27" i="5"/>
  <c r="C27" i="5"/>
  <c r="D25" i="5"/>
  <c r="C25" i="5"/>
  <c r="G23" i="5"/>
  <c r="F23" i="5"/>
  <c r="E23" i="5"/>
  <c r="D23" i="5"/>
  <c r="C23" i="5"/>
  <c r="F21" i="5"/>
  <c r="E21" i="5"/>
  <c r="D21" i="5"/>
  <c r="C21" i="5"/>
  <c r="F19" i="5"/>
  <c r="E19" i="5"/>
  <c r="D19" i="5"/>
  <c r="C19" i="5"/>
  <c r="I17" i="5"/>
  <c r="H17" i="5"/>
  <c r="G17" i="5"/>
  <c r="F17" i="5"/>
  <c r="E17" i="5"/>
  <c r="D17" i="5"/>
  <c r="C17" i="5"/>
  <c r="J15" i="5"/>
  <c r="I15" i="5"/>
  <c r="H15" i="5"/>
  <c r="G15" i="5"/>
  <c r="F15" i="5"/>
  <c r="E15" i="5"/>
  <c r="D15" i="5"/>
  <c r="C15" i="5"/>
  <c r="E13" i="5"/>
  <c r="D13" i="5"/>
  <c r="C13" i="5"/>
  <c r="E12" i="5"/>
  <c r="D12" i="5"/>
  <c r="C12" i="5"/>
  <c r="G10" i="5"/>
  <c r="F10" i="5"/>
  <c r="E10" i="5"/>
  <c r="D10" i="5"/>
  <c r="C10" i="5"/>
  <c r="E7" i="5"/>
  <c r="D7" i="5"/>
  <c r="C7" i="5"/>
  <c r="G5" i="5"/>
  <c r="F5" i="5"/>
  <c r="E5" i="5"/>
  <c r="D5" i="5"/>
  <c r="C5" i="5"/>
  <c r="E3" i="5"/>
  <c r="D3" i="5"/>
  <c r="C3" i="5"/>
  <c r="K1" i="5"/>
  <c r="K1" i="1" l="1"/>
  <c r="K1" i="4"/>
  <c r="E51" i="4" l="1"/>
  <c r="D51" i="4"/>
  <c r="C51" i="4"/>
  <c r="D49" i="4"/>
  <c r="C49" i="4"/>
  <c r="D47" i="4"/>
  <c r="C47" i="4"/>
  <c r="D45" i="4"/>
  <c r="C45" i="4"/>
  <c r="E43" i="4"/>
  <c r="D43" i="4"/>
  <c r="C43" i="4"/>
  <c r="E41" i="4"/>
  <c r="D41" i="4"/>
  <c r="C41" i="4"/>
  <c r="E39" i="4"/>
  <c r="D39" i="4"/>
  <c r="C39" i="4"/>
  <c r="E37" i="4"/>
  <c r="D37" i="4"/>
  <c r="C37" i="4"/>
  <c r="E35" i="4"/>
  <c r="D35" i="4"/>
  <c r="C35" i="4"/>
  <c r="D33" i="4"/>
  <c r="C33" i="4"/>
  <c r="D31" i="4"/>
  <c r="C31" i="4"/>
  <c r="D29" i="4"/>
  <c r="C29" i="4"/>
  <c r="E27" i="4"/>
  <c r="D27" i="4"/>
  <c r="C27" i="4"/>
  <c r="E25" i="4"/>
  <c r="D25" i="4"/>
  <c r="C25" i="4"/>
  <c r="G23" i="4"/>
  <c r="F23" i="4"/>
  <c r="C23" i="4"/>
  <c r="E23" i="4"/>
  <c r="D23" i="4"/>
  <c r="E19" i="4"/>
  <c r="D19" i="4"/>
  <c r="C19" i="4"/>
  <c r="E17" i="4"/>
  <c r="D17" i="4"/>
  <c r="C17" i="4"/>
  <c r="E39" i="3"/>
  <c r="D39" i="3"/>
  <c r="C39" i="3"/>
  <c r="D11" i="3"/>
  <c r="C11" i="3"/>
  <c r="D4" i="3"/>
  <c r="C4" i="3"/>
  <c r="E43" i="1"/>
  <c r="D43" i="1"/>
  <c r="C43" i="1"/>
  <c r="E27" i="1"/>
  <c r="D27" i="1"/>
  <c r="C27" i="1"/>
  <c r="E13" i="1"/>
  <c r="D13" i="1"/>
  <c r="E7" i="1"/>
  <c r="D7" i="1"/>
  <c r="C7" i="1"/>
  <c r="E15" i="4"/>
  <c r="D15" i="4"/>
  <c r="C15" i="4"/>
  <c r="E13" i="4"/>
  <c r="D13" i="4"/>
  <c r="C13" i="4"/>
  <c r="D11" i="4"/>
  <c r="C11" i="4"/>
  <c r="D9" i="4"/>
  <c r="C9" i="4"/>
  <c r="D7" i="4"/>
  <c r="C7" i="4"/>
  <c r="D5" i="4"/>
  <c r="C5" i="4"/>
  <c r="F3" i="4"/>
  <c r="E3" i="4"/>
  <c r="D3" i="4"/>
  <c r="C3" i="4"/>
  <c r="E47" i="3"/>
  <c r="D47" i="3"/>
  <c r="C47" i="3"/>
  <c r="D45" i="3"/>
  <c r="C45" i="3"/>
  <c r="E43" i="3"/>
  <c r="D43" i="3"/>
  <c r="C43" i="3"/>
  <c r="D41" i="3"/>
  <c r="C41" i="3"/>
  <c r="D37" i="3"/>
  <c r="C37" i="3"/>
  <c r="E35" i="3"/>
  <c r="D35" i="3"/>
  <c r="C35" i="3"/>
  <c r="F33" i="3"/>
  <c r="E33" i="3"/>
  <c r="D33" i="3"/>
  <c r="C33" i="3"/>
  <c r="G31" i="3"/>
  <c r="F31" i="3"/>
  <c r="E31" i="3"/>
  <c r="D31" i="3"/>
  <c r="C31" i="3"/>
  <c r="D29" i="3"/>
  <c r="C29" i="3"/>
  <c r="E27" i="3"/>
  <c r="D27" i="3"/>
  <c r="C27" i="3"/>
  <c r="H25" i="3"/>
  <c r="G25" i="3"/>
  <c r="F25" i="3"/>
  <c r="E25" i="3"/>
  <c r="D25" i="3"/>
  <c r="C25" i="3"/>
  <c r="H23" i="3"/>
  <c r="G23" i="3"/>
  <c r="F23" i="3"/>
  <c r="E23" i="3"/>
  <c r="D23" i="3"/>
  <c r="C23" i="3"/>
  <c r="E21" i="3"/>
  <c r="D21" i="3"/>
  <c r="C21" i="3"/>
  <c r="E19" i="3"/>
  <c r="D19" i="3"/>
  <c r="C19" i="3"/>
  <c r="D17" i="3"/>
  <c r="C17" i="3"/>
  <c r="E13" i="3"/>
  <c r="D13" i="3"/>
  <c r="C13" i="3"/>
  <c r="F11" i="3"/>
  <c r="E11" i="3"/>
  <c r="E9" i="3"/>
  <c r="D9" i="3"/>
  <c r="C9" i="3"/>
  <c r="E7" i="3"/>
  <c r="D7" i="3"/>
  <c r="C7" i="3"/>
  <c r="F4" i="3"/>
  <c r="E4" i="3"/>
  <c r="E61" i="1"/>
  <c r="D61" i="1"/>
  <c r="C61" i="1"/>
  <c r="F59" i="1"/>
  <c r="E59" i="1"/>
  <c r="D59" i="1"/>
  <c r="C59" i="1"/>
  <c r="F57" i="1"/>
  <c r="E57" i="1"/>
  <c r="D57" i="1"/>
  <c r="C57" i="1"/>
  <c r="F55" i="1"/>
  <c r="E55" i="1"/>
  <c r="D55" i="1"/>
  <c r="C55" i="1"/>
  <c r="G53" i="1"/>
  <c r="F53" i="1"/>
  <c r="E53" i="1"/>
  <c r="D53" i="1"/>
  <c r="C53" i="1"/>
  <c r="E51" i="1"/>
  <c r="D51" i="1"/>
  <c r="C51" i="1"/>
  <c r="G49" i="1"/>
  <c r="F49" i="1"/>
  <c r="E49" i="1"/>
  <c r="D49" i="1"/>
  <c r="C49" i="1"/>
  <c r="E45" i="1"/>
  <c r="D45" i="1"/>
  <c r="C45" i="1"/>
  <c r="E40" i="1"/>
  <c r="D40" i="1"/>
  <c r="C40" i="1"/>
  <c r="E37" i="1"/>
  <c r="D37" i="1"/>
  <c r="C37" i="1"/>
  <c r="E33" i="1"/>
  <c r="D33" i="1"/>
  <c r="C33" i="1"/>
  <c r="E31" i="1"/>
  <c r="D31" i="1"/>
  <c r="C31" i="1"/>
  <c r="E29" i="1"/>
  <c r="D29" i="1"/>
  <c r="C29" i="1"/>
  <c r="D25" i="1"/>
  <c r="C25" i="1"/>
  <c r="G23" i="1"/>
  <c r="F23" i="1"/>
  <c r="E23" i="1"/>
  <c r="D23" i="1"/>
  <c r="C23" i="1"/>
  <c r="F21" i="1"/>
  <c r="E21" i="1"/>
  <c r="D21" i="1"/>
  <c r="C21" i="1"/>
  <c r="F19" i="1"/>
  <c r="E19" i="1"/>
  <c r="D19" i="1"/>
  <c r="C19" i="1"/>
  <c r="I17" i="1"/>
  <c r="H17" i="1"/>
  <c r="G17" i="1"/>
  <c r="F17" i="1"/>
  <c r="E17" i="1"/>
  <c r="D17" i="1"/>
  <c r="C17" i="1"/>
  <c r="J15" i="1"/>
  <c r="I15" i="1"/>
  <c r="H15" i="1"/>
  <c r="G15" i="1"/>
  <c r="F15" i="1"/>
  <c r="E15" i="1"/>
  <c r="D15" i="1"/>
  <c r="C15" i="1"/>
  <c r="C13" i="1"/>
  <c r="E12" i="1"/>
  <c r="D12" i="1"/>
  <c r="C12" i="1"/>
  <c r="G10" i="1"/>
  <c r="F10" i="1"/>
  <c r="E10" i="1"/>
  <c r="D10" i="1"/>
  <c r="C10" i="1"/>
  <c r="G5" i="1"/>
  <c r="F5" i="1"/>
  <c r="E5" i="1"/>
  <c r="D5" i="1"/>
  <c r="C5" i="1"/>
  <c r="E3" i="1"/>
  <c r="D3" i="1"/>
  <c r="C3" i="1"/>
</calcChain>
</file>

<file path=xl/sharedStrings.xml><?xml version="1.0" encoding="utf-8"?>
<sst xmlns="http://schemas.openxmlformats.org/spreadsheetml/2006/main" count="485" uniqueCount="148">
  <si>
    <t>Is there anything else that you would like to tell us about cardiac arrest?</t>
  </si>
  <si>
    <t>Are you schools in your community teaching CPR?</t>
  </si>
  <si>
    <t>Unknown</t>
  </si>
  <si>
    <t xml:space="preserve">No </t>
  </si>
  <si>
    <t>Yes</t>
  </si>
  <si>
    <t>Are you teaching Compression Only CPR?</t>
  </si>
  <si>
    <t>Are you discussing recognition of CV emergencies?</t>
  </si>
  <si>
    <t>Are you discussing risk factors?</t>
  </si>
  <si>
    <t>NA</t>
  </si>
  <si>
    <t>In person w video</t>
  </si>
  <si>
    <t>AED</t>
  </si>
  <si>
    <t>AHA</t>
  </si>
  <si>
    <t>Are you teaching AED use in the community</t>
  </si>
  <si>
    <t>What materials are you using for CPR training?</t>
  </si>
  <si>
    <t>Mannequins</t>
  </si>
  <si>
    <t>Community</t>
  </si>
  <si>
    <t>Do you have a contact for the person for the AED tracking program?</t>
  </si>
  <si>
    <t>If yes, tell us about it</t>
  </si>
  <si>
    <t>Does your community have an AED tracking program in place?</t>
  </si>
  <si>
    <t>Do you work with your fire department to offer education?</t>
  </si>
  <si>
    <t>Please list the contact information for those other organizations.</t>
  </si>
  <si>
    <t>Are these community events co-sponsored with other organizations?</t>
  </si>
  <si>
    <t>Please list the contact information for the person who coordinates these events.</t>
  </si>
  <si>
    <t>Does your hospital participate in community events?</t>
  </si>
  <si>
    <t>Please list the contact information for the training center coordinator.</t>
  </si>
  <si>
    <t>For your hospital, list the AHA training center that your CPR instructors report to.</t>
  </si>
  <si>
    <t>Do you train families of cardiac arrest patients CPR before discharge?</t>
  </si>
  <si>
    <t>Does your facility require all employees to be trained in some level of CPR?</t>
  </si>
  <si>
    <t>Are you participating in the CARES (Cardiac Arrest Registry to Enhance Survival)?</t>
  </si>
  <si>
    <t>Are you collecting data for your cardiac arrest patients?</t>
  </si>
  <si>
    <t>Are your EMS agencies implementing hypothermia in the field?</t>
  </si>
  <si>
    <t>Do you just take cardiac arrest  patients that are also diagnosed with STEMI?</t>
  </si>
  <si>
    <t>Do you take all cardiac arrest  patients to the cath lab?</t>
  </si>
  <si>
    <t>Does your Cath Lab care for patients that have had the hypothermic protocol implemented?</t>
  </si>
  <si>
    <t>Do you have a hospital order set/protocol?</t>
  </si>
  <si>
    <t>Do you have a hospital cardiac arrest plan in place?</t>
  </si>
  <si>
    <t>No</t>
  </si>
  <si>
    <t>How often do you meet?</t>
  </si>
  <si>
    <t>n/a</t>
  </si>
  <si>
    <t>Monthly</t>
  </si>
  <si>
    <t>Quarterly</t>
  </si>
  <si>
    <t>Every 2 months</t>
  </si>
  <si>
    <t>Who makes up your team, representatives from what discipline?</t>
  </si>
  <si>
    <t>Do you have a cardiac arrest team?</t>
  </si>
  <si>
    <t>What MD group specialty manages your cardiac arrest patients?</t>
  </si>
  <si>
    <t>Do you have a cardiac arrest  MD leader?</t>
  </si>
  <si>
    <t>Question:</t>
  </si>
  <si>
    <t>#</t>
  </si>
  <si>
    <t>Results</t>
  </si>
  <si>
    <t>If you transfer your cardiac arrest patients, answer these questions?</t>
  </si>
  <si>
    <t>Does your facility transfer cardiac arrest victims to a larger facility?</t>
  </si>
  <si>
    <t>If no, skip to question # 8</t>
  </si>
  <si>
    <t>Do you begin cooling the patient prior to transport to a larger facility?</t>
  </si>
  <si>
    <t>If you keep your cardiac arrest patients, answer these questions.</t>
  </si>
  <si>
    <t>Do you have a cardiac arrest MD leader?</t>
  </si>
  <si>
    <t>Do you have cath lab capabilities to treat cardiac arrest patients that are also STEMI patients?</t>
  </si>
  <si>
    <t>Answer:</t>
  </si>
  <si>
    <t>Sometimes</t>
  </si>
  <si>
    <t>N/A</t>
  </si>
  <si>
    <t>EMS</t>
  </si>
  <si>
    <t>ED</t>
  </si>
  <si>
    <t>Hospitalist</t>
  </si>
  <si>
    <t>Cardiology</t>
  </si>
  <si>
    <t>Every other month</t>
  </si>
  <si>
    <t>None</t>
  </si>
  <si>
    <t xml:space="preserve">
</t>
  </si>
  <si>
    <t>EMD</t>
  </si>
  <si>
    <t>When does the clock start for the 911 call (at first ring or when answered)</t>
  </si>
  <si>
    <t>When answered</t>
  </si>
  <si>
    <t>unknown</t>
  </si>
  <si>
    <t>Do you receive data feedback from your EMS agency?</t>
  </si>
  <si>
    <t>Do you track call time to dispatch?</t>
  </si>
  <si>
    <t>What is your agencies 9-1-1 call to leaving the station median time?</t>
  </si>
  <si>
    <t>How are you trained to be a dispatcher?</t>
  </si>
  <si>
    <t>Do you use the CAD program?</t>
  </si>
  <si>
    <t>Do you know where AED's are located in your area?</t>
  </si>
  <si>
    <t>Does Fire serve as your first responders?</t>
  </si>
  <si>
    <t>Are the police part of your response team in an Emergency?</t>
  </si>
  <si>
    <t>Do your first responders use and AED that has recording ability?</t>
  </si>
  <si>
    <t>Do you monitor quality of CPR during resuscitation efforts (rate, depth, recoil, pauses)?</t>
  </si>
  <si>
    <t>Do you perform compressions while the AED is charging?</t>
  </si>
  <si>
    <t xml:space="preserve">Do you implement in the field cooling? </t>
  </si>
  <si>
    <t>Ice Packs</t>
  </si>
  <si>
    <t>Do you pronounce patients dead in the field after a resuscitation attempt?</t>
  </si>
  <si>
    <t>Do you transport all cardiac arrest patients even if you get no ROSC?</t>
  </si>
  <si>
    <t>What needs to you have to treat cardiac arrest patients? (more units, AEDs, etc.)</t>
  </si>
  <si>
    <t>n=16</t>
  </si>
  <si>
    <t>Intensivist/Critical Care</t>
  </si>
  <si>
    <t>Cardiologist</t>
  </si>
  <si>
    <t>Multiple</t>
  </si>
  <si>
    <t>28 responses</t>
  </si>
  <si>
    <t>monthly</t>
  </si>
  <si>
    <t>PRN</t>
  </si>
  <si>
    <t>Arctic Sun</t>
  </si>
  <si>
    <t>Iced Saline</t>
  </si>
  <si>
    <t>Ice packs</t>
  </si>
  <si>
    <t>Cooling blanket</t>
  </si>
  <si>
    <t>Vest</t>
  </si>
  <si>
    <t>Intravascular</t>
  </si>
  <si>
    <t>What method are you using for cooling? 28 responses</t>
  </si>
  <si>
    <t>ICU/Critical Care Unit</t>
  </si>
  <si>
    <t>Cath lab</t>
  </si>
  <si>
    <t>Transfer Facility</t>
  </si>
  <si>
    <t>Where does cooling start (ED, cath lab, unit)? 33 responses</t>
  </si>
  <si>
    <t>Yes, if not cooled</t>
  </si>
  <si>
    <t>n=31</t>
  </si>
  <si>
    <t>If yes, what method do you use for cooling? 28 responses</t>
  </si>
  <si>
    <t>Chilled Fluids</t>
  </si>
  <si>
    <t>Blanket</t>
  </si>
  <si>
    <t>n=10</t>
  </si>
  <si>
    <t>What MD group specialty manages your cardiac arrest patients? 14 responses</t>
  </si>
  <si>
    <t>ED MD</t>
  </si>
  <si>
    <t>Nursing</t>
  </si>
  <si>
    <t>MD</t>
  </si>
  <si>
    <t>N/a</t>
  </si>
  <si>
    <t>Other</t>
  </si>
  <si>
    <t>Who makes up your team, representatives from what discipline? 26 responses</t>
  </si>
  <si>
    <t>Fluids</t>
  </si>
  <si>
    <t>ICU</t>
  </si>
  <si>
    <t>If yes, does your Cath Lab care for patients that have had the hypothermic protocol implemented? N=2</t>
  </si>
  <si>
    <t>Are you collecting data for your cardiac arrest patients? N=18</t>
  </si>
  <si>
    <t>Are you participating in the CARES (Cardiac Arrest Registry to Enhance Survival) n=21</t>
  </si>
  <si>
    <t>Does your facility require all employees to be trained in some level of CPR? N=21</t>
  </si>
  <si>
    <t>Do you train families of cardiac arrest patients CPR before discharge? N=18</t>
  </si>
  <si>
    <t>n=37</t>
  </si>
  <si>
    <t>Rings</t>
  </si>
  <si>
    <t>At Dispatch</t>
  </si>
  <si>
    <t>Do you have to transfer your calls to EMS? 43 responses</t>
  </si>
  <si>
    <t>Is Police involved in dispatch to a cardiac arrest? 37 responses</t>
  </si>
  <si>
    <t>When you identify that it is a medical emergency, do you ask if the patient is responsive and breathing normally? 37 responses</t>
  </si>
  <si>
    <t>Do you tell the caller to start compression only CPR? Responses 37</t>
  </si>
  <si>
    <t>Who is dispatched for a cardiac arrest?
70 responses</t>
  </si>
  <si>
    <t>First Responders</t>
  </si>
  <si>
    <t>Police</t>
  </si>
  <si>
    <t xml:space="preserve">Unknown </t>
  </si>
  <si>
    <t>Are your EMS agencies implementing hypothermia in the field? N=31</t>
  </si>
  <si>
    <t>National Registry</t>
  </si>
  <si>
    <t>Telecommunications</t>
  </si>
  <si>
    <t>On job training</t>
  </si>
  <si>
    <t>If yes, are they trained CPR and AED use? N=8</t>
  </si>
  <si>
    <t>What method of cooling do you use? N=25</t>
  </si>
  <si>
    <t>Turley Pads</t>
  </si>
  <si>
    <t>Respiratory</t>
  </si>
  <si>
    <t>What materials are you using for AED training? Responses</t>
  </si>
  <si>
    <t>What method are you using for cooling? 15 responses</t>
  </si>
  <si>
    <t>Where does cooling start? 13 Reponses</t>
  </si>
  <si>
    <t>Administration</t>
  </si>
  <si>
    <t>Is Fire involved in dispatch to a cardiac arrest?
38 Reponses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</si>
</sst>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Lucida Grande"/>
    </font>
    <font>
      <sz val="11"/>
      <name val="Lucida Grande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rgb="FF3366FF"/>
      <name val="Arial"/>
      <family val="2"/>
    </font>
    <font>
      <sz val="12"/>
      <color rgb="FF222222"/>
      <name val="Calibri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ck">
        <color auto="1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2" borderId="8" applyNumberFormat="0" applyAlignment="0" applyProtection="0"/>
  </cellStyleXfs>
  <cellXfs count="95">
    <xf numFmtId="0" fontId="0" fillId="0" borderId="0" xfId="0"/>
    <xf numFmtId="9" fontId="0" fillId="0" borderId="0" xfId="0" applyNumberFormat="1" applyAlignment="1">
      <alignment wrapText="1"/>
    </xf>
    <xf numFmtId="0" fontId="0" fillId="0" borderId="4" xfId="0" applyBorder="1" applyAlignment="1">
      <alignment wrapText="1"/>
    </xf>
    <xf numFmtId="0" fontId="1" fillId="0" borderId="4" xfId="0" applyFont="1" applyBorder="1"/>
    <xf numFmtId="0" fontId="0" fillId="0" borderId="5" xfId="0" applyBorder="1" applyAlignment="1">
      <alignment wrapText="1"/>
    </xf>
    <xf numFmtId="0" fontId="1" fillId="0" borderId="1" xfId="0" applyFont="1" applyBorder="1"/>
    <xf numFmtId="0" fontId="1" fillId="0" borderId="6" xfId="0" applyFont="1" applyBorder="1" applyAlignment="1">
      <alignment wrapText="1"/>
    </xf>
    <xf numFmtId="0" fontId="1" fillId="0" borderId="7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0" xfId="0" applyFont="1" applyBorder="1"/>
    <xf numFmtId="0" fontId="1" fillId="0" borderId="6" xfId="0" applyFont="1" applyBorder="1"/>
    <xf numFmtId="0" fontId="0" fillId="0" borderId="0" xfId="0" applyBorder="1"/>
    <xf numFmtId="0" fontId="0" fillId="0" borderId="1" xfId="0" applyBorder="1"/>
    <xf numFmtId="0" fontId="0" fillId="0" borderId="13" xfId="0" applyBorder="1"/>
    <xf numFmtId="0" fontId="0" fillId="0" borderId="4" xfId="0" applyBorder="1"/>
    <xf numFmtId="0" fontId="0" fillId="0" borderId="13" xfId="0" applyBorder="1" applyAlignment="1">
      <alignment wrapText="1"/>
    </xf>
    <xf numFmtId="0" fontId="1" fillId="0" borderId="11" xfId="0" applyFont="1" applyBorder="1" applyAlignment="1">
      <alignment wrapText="1"/>
    </xf>
    <xf numFmtId="0" fontId="0" fillId="0" borderId="12" xfId="0" applyBorder="1" applyAlignment="1">
      <alignment wrapText="1"/>
    </xf>
    <xf numFmtId="0" fontId="4" fillId="0" borderId="4" xfId="0" applyFont="1" applyBorder="1" applyAlignment="1"/>
    <xf numFmtId="0" fontId="5" fillId="3" borderId="4" xfId="0" applyNumberFormat="1" applyFont="1" applyFill="1" applyBorder="1" applyAlignment="1"/>
    <xf numFmtId="0" fontId="1" fillId="0" borderId="4" xfId="0" applyFont="1" applyBorder="1" applyAlignment="1"/>
    <xf numFmtId="0" fontId="0" fillId="0" borderId="4" xfId="0" applyBorder="1" applyAlignment="1"/>
    <xf numFmtId="0" fontId="4" fillId="0" borderId="4" xfId="0" applyFont="1" applyBorder="1"/>
    <xf numFmtId="0" fontId="5" fillId="3" borderId="4" xfId="0" applyNumberFormat="1" applyFont="1" applyFill="1" applyBorder="1" applyAlignment="1">
      <alignment wrapText="1"/>
    </xf>
    <xf numFmtId="0" fontId="6" fillId="3" borderId="4" xfId="0" applyNumberFormat="1" applyFont="1" applyFill="1" applyBorder="1" applyAlignment="1"/>
    <xf numFmtId="0" fontId="0" fillId="0" borderId="4" xfId="0" applyFill="1" applyBorder="1"/>
    <xf numFmtId="0" fontId="4" fillId="0" borderId="4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3" fillId="2" borderId="4" xfId="2" applyBorder="1"/>
    <xf numFmtId="0" fontId="0" fillId="0" borderId="0" xfId="0" applyAlignment="1">
      <alignment wrapText="1"/>
    </xf>
    <xf numFmtId="0" fontId="0" fillId="0" borderId="14" xfId="0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4" xfId="0" applyFont="1" applyBorder="1"/>
    <xf numFmtId="0" fontId="11" fillId="0" borderId="4" xfId="0" applyFont="1" applyBorder="1"/>
    <xf numFmtId="0" fontId="7" fillId="0" borderId="4" xfId="0" applyFont="1" applyBorder="1"/>
    <xf numFmtId="0" fontId="7" fillId="0" borderId="4" xfId="0" applyFont="1" applyBorder="1" applyAlignment="1">
      <alignment wrapText="1"/>
    </xf>
    <xf numFmtId="21" fontId="8" fillId="0" borderId="4" xfId="0" applyNumberFormat="1" applyFont="1" applyBorder="1" applyAlignment="1">
      <alignment vertical="center"/>
    </xf>
    <xf numFmtId="0" fontId="9" fillId="0" borderId="4" xfId="0" applyFont="1" applyBorder="1" applyAlignment="1">
      <alignment wrapText="1"/>
    </xf>
    <xf numFmtId="0" fontId="10" fillId="0" borderId="4" xfId="0" applyFont="1" applyBorder="1"/>
    <xf numFmtId="0" fontId="0" fillId="0" borderId="4" xfId="0" applyFont="1" applyFill="1" applyBorder="1"/>
    <xf numFmtId="9" fontId="0" fillId="0" borderId="0" xfId="0" applyNumberFormat="1" applyFill="1" applyBorder="1" applyAlignment="1">
      <alignment wrapText="1"/>
    </xf>
    <xf numFmtId="0" fontId="1" fillId="4" borderId="4" xfId="0" applyFont="1" applyFill="1" applyBorder="1"/>
    <xf numFmtId="0" fontId="0" fillId="4" borderId="4" xfId="0" applyFill="1" applyBorder="1" applyAlignment="1">
      <alignment wrapText="1"/>
    </xf>
    <xf numFmtId="9" fontId="0" fillId="4" borderId="0" xfId="0" applyNumberFormat="1" applyFill="1" applyAlignment="1">
      <alignment wrapText="1"/>
    </xf>
    <xf numFmtId="0" fontId="0" fillId="4" borderId="0" xfId="0" applyFill="1" applyAlignment="1">
      <alignment wrapText="1"/>
    </xf>
    <xf numFmtId="0" fontId="0" fillId="4" borderId="0" xfId="0" applyFill="1"/>
    <xf numFmtId="0" fontId="1" fillId="3" borderId="4" xfId="0" applyFont="1" applyFill="1" applyBorder="1"/>
    <xf numFmtId="0" fontId="0" fillId="3" borderId="4" xfId="0" applyFill="1" applyBorder="1" applyAlignment="1">
      <alignment wrapText="1"/>
    </xf>
    <xf numFmtId="9" fontId="0" fillId="3" borderId="0" xfId="0" applyNumberFormat="1" applyFill="1" applyAlignment="1">
      <alignment wrapText="1"/>
    </xf>
    <xf numFmtId="0" fontId="0" fillId="3" borderId="0" xfId="0" applyFill="1" applyAlignment="1">
      <alignment wrapText="1"/>
    </xf>
    <xf numFmtId="0" fontId="0" fillId="3" borderId="0" xfId="0" applyFill="1"/>
    <xf numFmtId="0" fontId="0" fillId="0" borderId="15" xfId="0" applyBorder="1" applyAlignment="1">
      <alignment wrapText="1"/>
    </xf>
    <xf numFmtId="9" fontId="0" fillId="0" borderId="4" xfId="0" applyNumberFormat="1" applyBorder="1"/>
    <xf numFmtId="9" fontId="6" fillId="3" borderId="4" xfId="0" applyNumberFormat="1" applyFont="1" applyFill="1" applyBorder="1" applyAlignment="1"/>
    <xf numFmtId="9" fontId="0" fillId="0" borderId="4" xfId="0" applyNumberFormat="1" applyBorder="1" applyAlignment="1"/>
    <xf numFmtId="9" fontId="6" fillId="3" borderId="4" xfId="0" applyNumberFormat="1" applyFont="1" applyFill="1" applyBorder="1" applyAlignment="1">
      <alignment wrapText="1"/>
    </xf>
    <xf numFmtId="9" fontId="4" fillId="0" borderId="4" xfId="0" applyNumberFormat="1" applyFont="1" applyBorder="1" applyAlignment="1">
      <alignment wrapText="1"/>
    </xf>
    <xf numFmtId="9" fontId="5" fillId="3" borderId="4" xfId="0" applyNumberFormat="1" applyFont="1" applyFill="1" applyBorder="1" applyAlignment="1">
      <alignment wrapText="1"/>
    </xf>
    <xf numFmtId="9" fontId="1" fillId="0" borderId="4" xfId="0" applyNumberFormat="1" applyFont="1" applyBorder="1" applyAlignment="1"/>
    <xf numFmtId="9" fontId="1" fillId="0" borderId="4" xfId="0" applyNumberFormat="1" applyFont="1" applyBorder="1"/>
    <xf numFmtId="9" fontId="5" fillId="3" borderId="4" xfId="0" applyNumberFormat="1" applyFont="1" applyFill="1" applyBorder="1" applyAlignment="1"/>
    <xf numFmtId="0" fontId="1" fillId="0" borderId="16" xfId="0" applyFont="1" applyBorder="1"/>
    <xf numFmtId="0" fontId="1" fillId="0" borderId="17" xfId="0" applyFont="1" applyBorder="1" applyAlignment="1">
      <alignment wrapText="1"/>
    </xf>
    <xf numFmtId="0" fontId="1" fillId="0" borderId="2" xfId="0" applyFont="1" applyBorder="1"/>
    <xf numFmtId="9" fontId="0" fillId="0" borderId="4" xfId="0" applyNumberFormat="1" applyFont="1" applyBorder="1"/>
    <xf numFmtId="9" fontId="0" fillId="0" borderId="4" xfId="0" applyNumberFormat="1" applyFont="1" applyBorder="1" applyAlignment="1">
      <alignment wrapText="1"/>
    </xf>
    <xf numFmtId="0" fontId="0" fillId="0" borderId="4" xfId="0" applyBorder="1" applyAlignment="1">
      <alignment wrapText="1"/>
    </xf>
    <xf numFmtId="9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9" fontId="1" fillId="0" borderId="0" xfId="0" applyNumberFormat="1" applyFont="1" applyFill="1" applyBorder="1" applyAlignment="1">
      <alignment wrapText="1"/>
    </xf>
    <xf numFmtId="9" fontId="1" fillId="3" borderId="0" xfId="0" applyNumberFormat="1" applyFont="1" applyFill="1" applyAlignment="1">
      <alignment wrapText="1"/>
    </xf>
    <xf numFmtId="9" fontId="1" fillId="0" borderId="4" xfId="0" applyNumberFormat="1" applyFont="1" applyBorder="1" applyAlignment="1">
      <alignment wrapText="1"/>
    </xf>
    <xf numFmtId="0" fontId="1" fillId="0" borderId="3" xfId="0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3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4" xfId="0" applyBorder="1" applyAlignment="1">
      <alignment wrapText="1"/>
    </xf>
    <xf numFmtId="0" fontId="0" fillId="0" borderId="4" xfId="0" applyBorder="1" applyAlignment="1"/>
    <xf numFmtId="0" fontId="0" fillId="0" borderId="13" xfId="0" applyBorder="1" applyAlignment="1">
      <alignment vertical="top" wrapText="1"/>
    </xf>
    <xf numFmtId="9" fontId="0" fillId="0" borderId="4" xfId="0" applyNumberFormat="1" applyBorder="1" applyAlignment="1">
      <alignment wrapText="1"/>
    </xf>
    <xf numFmtId="9" fontId="0" fillId="0" borderId="4" xfId="0" applyNumberFormat="1" applyBorder="1" applyAlignment="1"/>
    <xf numFmtId="9" fontId="6" fillId="3" borderId="4" xfId="0" applyNumberFormat="1" applyFont="1" applyFill="1" applyBorder="1" applyAlignment="1">
      <alignment wrapText="1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4" xfId="0" applyFont="1" applyBorder="1" applyAlignment="1">
      <alignment wrapText="1"/>
    </xf>
    <xf numFmtId="0" fontId="0" fillId="0" borderId="4" xfId="0" applyFont="1" applyBorder="1" applyAlignment="1"/>
    <xf numFmtId="9" fontId="0" fillId="0" borderId="4" xfId="0" applyNumberFormat="1" applyFont="1" applyBorder="1" applyAlignment="1">
      <alignment wrapText="1"/>
    </xf>
    <xf numFmtId="9" fontId="0" fillId="0" borderId="4" xfId="0" applyNumberFormat="1" applyFont="1" applyBorder="1" applyAlignment="1"/>
    <xf numFmtId="9" fontId="0" fillId="0" borderId="4" xfId="0" applyNumberFormat="1" applyFont="1" applyBorder="1" applyAlignment="1">
      <alignment vertical="top" wrapText="1"/>
    </xf>
    <xf numFmtId="9" fontId="0" fillId="0" borderId="4" xfId="0" applyNumberFormat="1" applyFont="1" applyBorder="1" applyAlignment="1">
      <alignment vertical="top"/>
    </xf>
    <xf numFmtId="0" fontId="7" fillId="0" borderId="4" xfId="0" applyFont="1" applyBorder="1" applyAlignment="1">
      <alignment wrapText="1"/>
    </xf>
    <xf numFmtId="0" fontId="7" fillId="0" borderId="4" xfId="0" applyFont="1" applyBorder="1" applyAlignment="1"/>
  </cellXfs>
  <cellStyles count="3">
    <cellStyle name="Check Cell" xfId="2" builtinId="23"/>
    <cellStyle name="Hyperlink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tabSelected="1" topLeftCell="A4" workbookViewId="0">
      <selection activeCell="H60" sqref="H60"/>
    </sheetView>
  </sheetViews>
  <sheetFormatPr defaultRowHeight="15"/>
  <cols>
    <col min="2" max="2" width="66.140625" bestFit="1" customWidth="1"/>
    <col min="3" max="3" width="16.7109375" style="1" customWidth="1"/>
    <col min="4" max="4" width="20" style="1" customWidth="1"/>
    <col min="5" max="5" width="11.5703125" style="1" bestFit="1" customWidth="1"/>
    <col min="6" max="6" width="14.140625" style="1" bestFit="1" customWidth="1"/>
    <col min="7" max="7" width="15.42578125" style="1" customWidth="1"/>
    <col min="8" max="9" width="10.5703125" style="30" bestFit="1" customWidth="1"/>
    <col min="10" max="11" width="9.140625" style="30"/>
  </cols>
  <sheetData>
    <row r="1" spans="1:11" ht="15.75" thickBot="1">
      <c r="C1" s="68" t="s">
        <v>48</v>
      </c>
      <c r="I1" s="30" t="s">
        <v>86</v>
      </c>
      <c r="K1" s="1">
        <f>16/21</f>
        <v>0.76190476190476186</v>
      </c>
    </row>
    <row r="2" spans="1:11" ht="16.5" thickTop="1" thickBot="1">
      <c r="A2" s="7" t="s">
        <v>47</v>
      </c>
      <c r="B2" s="6" t="s">
        <v>46</v>
      </c>
      <c r="C2" s="68" t="s">
        <v>4</v>
      </c>
      <c r="D2" s="68" t="s">
        <v>36</v>
      </c>
      <c r="E2" s="68" t="s">
        <v>2</v>
      </c>
    </row>
    <row r="3" spans="1:11" ht="15.75" thickTop="1">
      <c r="A3" s="5">
        <v>1</v>
      </c>
      <c r="B3" s="4" t="s">
        <v>45</v>
      </c>
      <c r="C3" s="1">
        <f>13/16</f>
        <v>0.8125</v>
      </c>
      <c r="D3" s="1">
        <f>2/16</f>
        <v>0.125</v>
      </c>
      <c r="E3" s="1">
        <f>1/16</f>
        <v>6.25E-2</v>
      </c>
    </row>
    <row r="4" spans="1:11" ht="30">
      <c r="A4" s="3">
        <v>2</v>
      </c>
      <c r="B4" s="67" t="s">
        <v>44</v>
      </c>
      <c r="C4" s="69" t="s">
        <v>87</v>
      </c>
      <c r="D4" s="69" t="s">
        <v>88</v>
      </c>
      <c r="E4" s="69" t="s">
        <v>61</v>
      </c>
      <c r="F4" s="69" t="s">
        <v>89</v>
      </c>
      <c r="G4" s="69" t="s">
        <v>2</v>
      </c>
    </row>
    <row r="5" spans="1:11">
      <c r="A5" s="3"/>
      <c r="B5" s="67" t="s">
        <v>90</v>
      </c>
      <c r="C5" s="1">
        <f>11/28</f>
        <v>0.39285714285714285</v>
      </c>
      <c r="D5" s="1">
        <f>8/28</f>
        <v>0.2857142857142857</v>
      </c>
      <c r="E5" s="1">
        <f>6/28</f>
        <v>0.21428571428571427</v>
      </c>
      <c r="F5" s="1">
        <f>1/28</f>
        <v>3.5714285714285712E-2</v>
      </c>
      <c r="G5" s="1">
        <f>2/28</f>
        <v>7.1428571428571425E-2</v>
      </c>
    </row>
    <row r="6" spans="1:11">
      <c r="A6" s="3"/>
      <c r="B6" s="67"/>
      <c r="C6" s="68" t="s">
        <v>4</v>
      </c>
      <c r="D6" s="68" t="s">
        <v>36</v>
      </c>
      <c r="E6" s="68" t="s">
        <v>134</v>
      </c>
      <c r="G6" s="30"/>
      <c r="K6"/>
    </row>
    <row r="7" spans="1:11">
      <c r="A7" s="3">
        <v>3</v>
      </c>
      <c r="B7" s="67" t="s">
        <v>43</v>
      </c>
      <c r="C7" s="1">
        <f>11/16</f>
        <v>0.6875</v>
      </c>
      <c r="D7" s="1">
        <f>3/16</f>
        <v>0.1875</v>
      </c>
      <c r="E7" s="1">
        <f>2/16</f>
        <v>0.125</v>
      </c>
      <c r="G7" s="30"/>
      <c r="K7"/>
    </row>
    <row r="8" spans="1:11">
      <c r="A8" s="3">
        <v>4</v>
      </c>
      <c r="B8" s="67" t="s">
        <v>42</v>
      </c>
    </row>
    <row r="9" spans="1:11">
      <c r="A9" s="3"/>
      <c r="B9" s="67"/>
      <c r="C9" s="68" t="s">
        <v>91</v>
      </c>
      <c r="D9" s="68" t="s">
        <v>41</v>
      </c>
      <c r="E9" s="68" t="s">
        <v>40</v>
      </c>
      <c r="F9" s="68" t="s">
        <v>92</v>
      </c>
      <c r="G9" s="70" t="s">
        <v>69</v>
      </c>
    </row>
    <row r="10" spans="1:11">
      <c r="A10" s="3">
        <v>5</v>
      </c>
      <c r="B10" s="67" t="s">
        <v>37</v>
      </c>
      <c r="C10" s="1">
        <f>7/16</f>
        <v>0.4375</v>
      </c>
      <c r="D10" s="1">
        <f>1/16</f>
        <v>6.25E-2</v>
      </c>
      <c r="E10" s="1">
        <f>3/16</f>
        <v>0.1875</v>
      </c>
      <c r="F10" s="1">
        <f>3/16</f>
        <v>0.1875</v>
      </c>
      <c r="G10" s="1">
        <f>2/16</f>
        <v>0.125</v>
      </c>
    </row>
    <row r="11" spans="1:11">
      <c r="A11" s="3"/>
      <c r="B11" s="67"/>
      <c r="C11" s="68" t="s">
        <v>4</v>
      </c>
      <c r="D11" s="68" t="s">
        <v>36</v>
      </c>
      <c r="E11" s="68" t="s">
        <v>2</v>
      </c>
    </row>
    <row r="12" spans="1:11">
      <c r="A12" s="3">
        <v>6</v>
      </c>
      <c r="B12" s="67" t="s">
        <v>35</v>
      </c>
      <c r="C12" s="1">
        <f>13/16</f>
        <v>0.8125</v>
      </c>
      <c r="D12" s="1">
        <f>1/16</f>
        <v>6.25E-2</v>
      </c>
      <c r="E12" s="1">
        <f>2/16</f>
        <v>0.125</v>
      </c>
    </row>
    <row r="13" spans="1:11">
      <c r="A13" s="3">
        <v>7</v>
      </c>
      <c r="B13" s="67" t="s">
        <v>34</v>
      </c>
      <c r="C13" s="1">
        <f>13/16</f>
        <v>0.8125</v>
      </c>
      <c r="D13" s="1">
        <f>2/16</f>
        <v>0.125</v>
      </c>
      <c r="E13" s="1">
        <f>1/16</f>
        <v>6.25E-2</v>
      </c>
    </row>
    <row r="14" spans="1:11" ht="30">
      <c r="A14" s="3"/>
      <c r="B14" s="67"/>
      <c r="C14" s="69" t="s">
        <v>93</v>
      </c>
      <c r="D14" s="69" t="s">
        <v>94</v>
      </c>
      <c r="E14" s="69" t="s">
        <v>95</v>
      </c>
      <c r="F14" s="69" t="s">
        <v>96</v>
      </c>
      <c r="G14" s="69" t="s">
        <v>97</v>
      </c>
      <c r="H14" s="69" t="s">
        <v>98</v>
      </c>
      <c r="I14" s="69" t="s">
        <v>64</v>
      </c>
      <c r="J14" s="69" t="s">
        <v>2</v>
      </c>
    </row>
    <row r="15" spans="1:11">
      <c r="A15" s="3">
        <v>8</v>
      </c>
      <c r="B15" s="67" t="s">
        <v>99</v>
      </c>
      <c r="C15" s="1">
        <f>8/28</f>
        <v>0.2857142857142857</v>
      </c>
      <c r="D15" s="1">
        <f>6/28</f>
        <v>0.21428571428571427</v>
      </c>
      <c r="E15" s="1">
        <f>4/28</f>
        <v>0.14285714285714285</v>
      </c>
      <c r="F15" s="1">
        <f>3/28</f>
        <v>0.10714285714285714</v>
      </c>
      <c r="G15" s="1">
        <f>3/28</f>
        <v>0.10714285714285714</v>
      </c>
      <c r="H15" s="1">
        <f>2/28</f>
        <v>7.1428571428571425E-2</v>
      </c>
      <c r="I15" s="1">
        <f>1/28</f>
        <v>3.5714285714285712E-2</v>
      </c>
      <c r="J15" s="1">
        <f>1/28</f>
        <v>3.5714285714285712E-2</v>
      </c>
    </row>
    <row r="16" spans="1:11" ht="30">
      <c r="A16" s="3"/>
      <c r="B16" s="67"/>
      <c r="C16" s="68" t="s">
        <v>60</v>
      </c>
      <c r="D16" s="68" t="s">
        <v>100</v>
      </c>
      <c r="E16" s="68" t="s">
        <v>101</v>
      </c>
      <c r="F16" s="68" t="s">
        <v>59</v>
      </c>
      <c r="G16" s="68" t="s">
        <v>102</v>
      </c>
      <c r="H16" s="70" t="s">
        <v>2</v>
      </c>
      <c r="I16" s="70" t="s">
        <v>8</v>
      </c>
    </row>
    <row r="17" spans="1:9">
      <c r="A17" s="3">
        <v>9</v>
      </c>
      <c r="B17" s="67" t="s">
        <v>103</v>
      </c>
      <c r="C17" s="1">
        <f>14/33</f>
        <v>0.42424242424242425</v>
      </c>
      <c r="D17" s="1">
        <f>7/33</f>
        <v>0.21212121212121213</v>
      </c>
      <c r="E17" s="1">
        <f>4/33</f>
        <v>0.12121212121212122</v>
      </c>
      <c r="F17" s="1">
        <f>4/33</f>
        <v>0.12121212121212122</v>
      </c>
      <c r="G17" s="1">
        <f>2/33</f>
        <v>6.0606060606060608E-2</v>
      </c>
      <c r="H17" s="1">
        <f>1/33</f>
        <v>3.0303030303030304E-2</v>
      </c>
      <c r="I17" s="1">
        <f>1/33</f>
        <v>3.0303030303030304E-2</v>
      </c>
    </row>
    <row r="18" spans="1:9">
      <c r="A18" s="3"/>
      <c r="B18" s="67"/>
      <c r="C18" s="68" t="s">
        <v>4</v>
      </c>
      <c r="D18" s="68" t="s">
        <v>3</v>
      </c>
      <c r="E18" s="68" t="s">
        <v>2</v>
      </c>
      <c r="F18" s="68" t="s">
        <v>8</v>
      </c>
    </row>
    <row r="19" spans="1:9" ht="30">
      <c r="A19" s="3">
        <v>10</v>
      </c>
      <c r="B19" s="67" t="s">
        <v>33</v>
      </c>
      <c r="C19" s="1">
        <f>13/16</f>
        <v>0.8125</v>
      </c>
      <c r="D19" s="1">
        <f>1/16</f>
        <v>6.25E-2</v>
      </c>
      <c r="E19" s="1">
        <f>1/16</f>
        <v>6.25E-2</v>
      </c>
      <c r="F19" s="1">
        <f>1/16</f>
        <v>6.25E-2</v>
      </c>
    </row>
    <row r="20" spans="1:9">
      <c r="A20" s="3"/>
      <c r="B20" s="67"/>
      <c r="C20" s="68" t="s">
        <v>4</v>
      </c>
      <c r="D20" s="68" t="s">
        <v>3</v>
      </c>
      <c r="E20" s="68" t="s">
        <v>2</v>
      </c>
      <c r="F20" s="68" t="s">
        <v>8</v>
      </c>
    </row>
    <row r="21" spans="1:9">
      <c r="A21" s="3">
        <v>11</v>
      </c>
      <c r="B21" s="67" t="s">
        <v>32</v>
      </c>
      <c r="C21" s="1">
        <f>0/16</f>
        <v>0</v>
      </c>
      <c r="D21" s="1">
        <f>14/16</f>
        <v>0.875</v>
      </c>
      <c r="E21" s="1">
        <f>1/16</f>
        <v>6.25E-2</v>
      </c>
      <c r="F21" s="1">
        <f>1/16</f>
        <v>6.25E-2</v>
      </c>
    </row>
    <row r="22" spans="1:9" ht="30">
      <c r="A22" s="3"/>
      <c r="B22" s="67"/>
      <c r="C22" s="68" t="s">
        <v>4</v>
      </c>
      <c r="D22" s="68" t="s">
        <v>3</v>
      </c>
      <c r="E22" s="68" t="s">
        <v>2</v>
      </c>
      <c r="F22" s="68" t="s">
        <v>8</v>
      </c>
      <c r="G22" s="68" t="s">
        <v>104</v>
      </c>
    </row>
    <row r="23" spans="1:9" ht="30">
      <c r="A23" s="3">
        <v>12</v>
      </c>
      <c r="B23" s="67" t="s">
        <v>31</v>
      </c>
      <c r="C23" s="1">
        <f>10/16</f>
        <v>0.625</v>
      </c>
      <c r="D23" s="1">
        <f>2/16</f>
        <v>0.125</v>
      </c>
      <c r="E23" s="1">
        <f>1/16</f>
        <v>6.25E-2</v>
      </c>
      <c r="F23" s="1">
        <f>0/16</f>
        <v>0</v>
      </c>
      <c r="G23" s="1">
        <f>2/16</f>
        <v>0.125</v>
      </c>
    </row>
    <row r="24" spans="1:9">
      <c r="A24" s="3"/>
      <c r="B24" s="67"/>
      <c r="C24" s="68" t="s">
        <v>4</v>
      </c>
      <c r="D24" s="68" t="s">
        <v>3</v>
      </c>
    </row>
    <row r="25" spans="1:9">
      <c r="A25" s="3">
        <v>13</v>
      </c>
      <c r="B25" s="67" t="s">
        <v>30</v>
      </c>
      <c r="C25" s="1">
        <f>13/16</f>
        <v>0.8125</v>
      </c>
      <c r="D25" s="1">
        <f>3/16</f>
        <v>0.1875</v>
      </c>
    </row>
    <row r="26" spans="1:9">
      <c r="A26" s="3"/>
      <c r="B26" s="67"/>
      <c r="C26" s="68" t="s">
        <v>4</v>
      </c>
      <c r="D26" s="68" t="s">
        <v>3</v>
      </c>
      <c r="E26" s="68" t="s">
        <v>2</v>
      </c>
    </row>
    <row r="27" spans="1:9">
      <c r="A27" s="3">
        <v>14</v>
      </c>
      <c r="B27" s="67" t="s">
        <v>29</v>
      </c>
      <c r="C27" s="1">
        <f>14/16</f>
        <v>0.875</v>
      </c>
      <c r="D27" s="1">
        <f>1/16</f>
        <v>6.25E-2</v>
      </c>
      <c r="E27" s="1">
        <f>1/16</f>
        <v>6.25E-2</v>
      </c>
    </row>
    <row r="28" spans="1:9">
      <c r="A28" s="3"/>
      <c r="B28" s="67"/>
      <c r="C28" s="68" t="s">
        <v>4</v>
      </c>
      <c r="D28" s="68" t="s">
        <v>3</v>
      </c>
      <c r="E28" s="68" t="s">
        <v>2</v>
      </c>
      <c r="F28" s="68" t="s">
        <v>8</v>
      </c>
    </row>
    <row r="29" spans="1:9" ht="30">
      <c r="A29" s="3">
        <v>15</v>
      </c>
      <c r="B29" s="67" t="s">
        <v>28</v>
      </c>
      <c r="C29" s="1">
        <f>5/16</f>
        <v>0.3125</v>
      </c>
      <c r="D29" s="1">
        <f>10/16</f>
        <v>0.625</v>
      </c>
      <c r="E29" s="1">
        <f>1/16</f>
        <v>6.25E-2</v>
      </c>
    </row>
    <row r="30" spans="1:9">
      <c r="A30" s="3"/>
      <c r="B30" s="67"/>
      <c r="C30" s="68" t="s">
        <v>4</v>
      </c>
      <c r="D30" s="68" t="s">
        <v>3</v>
      </c>
      <c r="E30" s="68" t="s">
        <v>2</v>
      </c>
    </row>
    <row r="31" spans="1:9" ht="30">
      <c r="A31" s="3">
        <v>16</v>
      </c>
      <c r="B31" s="67" t="s">
        <v>27</v>
      </c>
      <c r="C31" s="1">
        <f>9/16</f>
        <v>0.5625</v>
      </c>
      <c r="D31" s="1">
        <f>6/16</f>
        <v>0.375</v>
      </c>
      <c r="E31" s="1">
        <f>1/16</f>
        <v>6.25E-2</v>
      </c>
    </row>
    <row r="32" spans="1:9">
      <c r="A32" s="3"/>
      <c r="B32" s="67"/>
      <c r="C32" s="68" t="s">
        <v>4</v>
      </c>
      <c r="D32" s="68" t="s">
        <v>3</v>
      </c>
      <c r="E32" s="68" t="s">
        <v>2</v>
      </c>
    </row>
    <row r="33" spans="1:11">
      <c r="A33" s="3">
        <v>17</v>
      </c>
      <c r="B33" s="67" t="s">
        <v>26</v>
      </c>
      <c r="C33" s="1">
        <f>1/16</f>
        <v>6.25E-2</v>
      </c>
      <c r="D33" s="1">
        <f>14/16</f>
        <v>0.875</v>
      </c>
      <c r="E33" s="1">
        <f>1/16</f>
        <v>6.25E-2</v>
      </c>
    </row>
    <row r="34" spans="1:11" s="46" customFormat="1" ht="30">
      <c r="A34" s="42">
        <v>18</v>
      </c>
      <c r="B34" s="43" t="s">
        <v>25</v>
      </c>
      <c r="C34" s="44"/>
      <c r="D34" s="44"/>
      <c r="E34" s="44"/>
      <c r="F34" s="44"/>
      <c r="G34" s="44"/>
      <c r="H34" s="45"/>
      <c r="I34" s="45"/>
      <c r="J34" s="45"/>
      <c r="K34" s="45"/>
    </row>
    <row r="35" spans="1:11" s="46" customFormat="1">
      <c r="A35" s="42">
        <v>19</v>
      </c>
      <c r="B35" s="43" t="s">
        <v>24</v>
      </c>
      <c r="C35" s="44"/>
      <c r="D35" s="44"/>
      <c r="E35" s="44"/>
      <c r="F35" s="44"/>
      <c r="G35" s="44"/>
      <c r="H35" s="45"/>
      <c r="I35" s="45"/>
      <c r="J35" s="45"/>
      <c r="K35" s="45"/>
    </row>
    <row r="36" spans="1:11">
      <c r="A36" s="3"/>
      <c r="B36" s="67"/>
      <c r="C36" s="68" t="s">
        <v>4</v>
      </c>
      <c r="D36" s="68" t="s">
        <v>3</v>
      </c>
      <c r="E36" s="68" t="s">
        <v>2</v>
      </c>
    </row>
    <row r="37" spans="1:11">
      <c r="A37" s="3">
        <v>20</v>
      </c>
      <c r="B37" s="67" t="s">
        <v>23</v>
      </c>
      <c r="C37" s="1">
        <f>14/16</f>
        <v>0.875</v>
      </c>
      <c r="D37" s="1">
        <f>1/16</f>
        <v>6.25E-2</v>
      </c>
      <c r="E37" s="1">
        <f>1/16</f>
        <v>6.25E-2</v>
      </c>
    </row>
    <row r="38" spans="1:11" s="46" customFormat="1" ht="30">
      <c r="A38" s="42">
        <v>21</v>
      </c>
      <c r="B38" s="43" t="s">
        <v>22</v>
      </c>
      <c r="C38" s="44"/>
      <c r="D38" s="44"/>
      <c r="E38" s="44"/>
      <c r="F38" s="44"/>
      <c r="G38" s="44"/>
      <c r="H38" s="45"/>
      <c r="I38" s="45"/>
      <c r="J38" s="45"/>
      <c r="K38" s="45"/>
    </row>
    <row r="39" spans="1:11" s="51" customFormat="1">
      <c r="A39" s="47"/>
      <c r="B39" s="48"/>
      <c r="C39" s="71" t="s">
        <v>4</v>
      </c>
      <c r="D39" s="71" t="s">
        <v>3</v>
      </c>
      <c r="E39" s="71" t="s">
        <v>2</v>
      </c>
      <c r="F39" s="71"/>
      <c r="G39" s="49"/>
      <c r="H39" s="50"/>
      <c r="I39" s="50"/>
      <c r="J39" s="50"/>
      <c r="K39" s="50"/>
    </row>
    <row r="40" spans="1:11">
      <c r="A40" s="3">
        <v>22</v>
      </c>
      <c r="B40" s="67" t="s">
        <v>21</v>
      </c>
      <c r="C40" s="1">
        <f>10/16</f>
        <v>0.625</v>
      </c>
      <c r="D40" s="1">
        <f>4/16</f>
        <v>0.25</v>
      </c>
      <c r="E40" s="1">
        <f>2/16</f>
        <v>0.125</v>
      </c>
    </row>
    <row r="41" spans="1:11" s="46" customFormat="1">
      <c r="A41" s="42">
        <v>23</v>
      </c>
      <c r="B41" s="43" t="s">
        <v>20</v>
      </c>
      <c r="C41" s="44"/>
      <c r="D41" s="44"/>
      <c r="E41" s="44"/>
      <c r="F41" s="44"/>
      <c r="G41" s="44"/>
      <c r="H41" s="45"/>
      <c r="I41" s="45"/>
      <c r="J41" s="45"/>
      <c r="K41" s="45"/>
    </row>
    <row r="42" spans="1:11">
      <c r="A42" s="3"/>
      <c r="B42" s="67"/>
      <c r="C42" s="68" t="s">
        <v>4</v>
      </c>
      <c r="D42" s="68" t="s">
        <v>3</v>
      </c>
      <c r="E42" s="68" t="s">
        <v>2</v>
      </c>
    </row>
    <row r="43" spans="1:11">
      <c r="A43" s="3">
        <v>24</v>
      </c>
      <c r="B43" s="67" t="s">
        <v>19</v>
      </c>
      <c r="C43" s="1">
        <f>2/16</f>
        <v>0.125</v>
      </c>
      <c r="D43" s="1">
        <f>10/16</f>
        <v>0.625</v>
      </c>
      <c r="E43" s="1">
        <f>4/16</f>
        <v>0.25</v>
      </c>
    </row>
    <row r="44" spans="1:11">
      <c r="A44" s="3"/>
      <c r="B44" s="67"/>
      <c r="C44" s="68" t="s">
        <v>4</v>
      </c>
      <c r="D44" s="68" t="s">
        <v>3</v>
      </c>
      <c r="E44" s="68" t="s">
        <v>2</v>
      </c>
    </row>
    <row r="45" spans="1:11">
      <c r="A45" s="3">
        <v>25</v>
      </c>
      <c r="B45" s="67" t="s">
        <v>18</v>
      </c>
      <c r="C45" s="1">
        <f>2/16</f>
        <v>0.125</v>
      </c>
      <c r="D45" s="1">
        <f>9/16</f>
        <v>0.5625</v>
      </c>
      <c r="E45" s="1">
        <f>5/16</f>
        <v>0.3125</v>
      </c>
    </row>
    <row r="46" spans="1:11" s="46" customFormat="1">
      <c r="A46" s="42">
        <v>26</v>
      </c>
      <c r="B46" s="43" t="s">
        <v>17</v>
      </c>
      <c r="C46" s="44"/>
      <c r="D46" s="44"/>
      <c r="E46" s="44"/>
      <c r="F46" s="44"/>
      <c r="G46" s="44"/>
      <c r="H46" s="45"/>
      <c r="I46" s="45"/>
      <c r="J46" s="45"/>
      <c r="K46" s="45"/>
    </row>
    <row r="47" spans="1:11" s="46" customFormat="1">
      <c r="A47" s="42">
        <v>27</v>
      </c>
      <c r="B47" s="43" t="s">
        <v>16</v>
      </c>
      <c r="C47" s="44"/>
      <c r="D47" s="44"/>
      <c r="E47" s="44"/>
      <c r="F47" s="44"/>
      <c r="G47" s="44"/>
      <c r="H47" s="45"/>
      <c r="I47" s="45"/>
      <c r="J47" s="45"/>
      <c r="K47" s="45"/>
    </row>
    <row r="48" spans="1:11" ht="30">
      <c r="A48" s="3"/>
      <c r="B48" s="67"/>
      <c r="C48" s="68" t="s">
        <v>11</v>
      </c>
      <c r="D48" s="68" t="s">
        <v>15</v>
      </c>
      <c r="E48" s="68" t="s">
        <v>14</v>
      </c>
      <c r="F48" s="68" t="s">
        <v>2</v>
      </c>
      <c r="G48" s="68" t="s">
        <v>8</v>
      </c>
    </row>
    <row r="49" spans="1:11">
      <c r="A49" s="3">
        <v>28</v>
      </c>
      <c r="B49" s="67" t="s">
        <v>13</v>
      </c>
      <c r="C49" s="1">
        <f>9/16</f>
        <v>0.5625</v>
      </c>
      <c r="D49" s="1">
        <f>1/16</f>
        <v>6.25E-2</v>
      </c>
      <c r="E49" s="1">
        <f>2/16</f>
        <v>0.125</v>
      </c>
      <c r="F49" s="1">
        <f>3/16</f>
        <v>0.1875</v>
      </c>
      <c r="G49" s="1">
        <f>1/16</f>
        <v>6.25E-2</v>
      </c>
    </row>
    <row r="50" spans="1:11">
      <c r="A50" s="3"/>
      <c r="B50" s="67"/>
      <c r="C50" s="68" t="s">
        <v>4</v>
      </c>
      <c r="D50" s="68" t="s">
        <v>3</v>
      </c>
      <c r="E50" s="68" t="s">
        <v>2</v>
      </c>
    </row>
    <row r="51" spans="1:11">
      <c r="A51" s="3">
        <v>29</v>
      </c>
      <c r="B51" s="67" t="s">
        <v>12</v>
      </c>
      <c r="C51" s="1">
        <f>7/16</f>
        <v>0.4375</v>
      </c>
      <c r="D51" s="1">
        <f>6/16</f>
        <v>0.375</v>
      </c>
      <c r="E51" s="1">
        <f>3/16</f>
        <v>0.1875</v>
      </c>
    </row>
    <row r="52" spans="1:11" ht="30">
      <c r="A52" s="3"/>
      <c r="B52" s="67"/>
      <c r="C52" s="68" t="s">
        <v>11</v>
      </c>
      <c r="D52" s="68" t="s">
        <v>10</v>
      </c>
      <c r="E52" s="68" t="s">
        <v>9</v>
      </c>
      <c r="F52" s="68" t="s">
        <v>8</v>
      </c>
      <c r="G52" s="68" t="s">
        <v>2</v>
      </c>
      <c r="H52" s="1"/>
    </row>
    <row r="53" spans="1:11">
      <c r="A53" s="3">
        <v>30</v>
      </c>
      <c r="B53" s="67" t="s">
        <v>143</v>
      </c>
      <c r="C53" s="1">
        <f>5/17</f>
        <v>0.29411764705882354</v>
      </c>
      <c r="D53" s="1">
        <f>3/17</f>
        <v>0.17647058823529413</v>
      </c>
      <c r="E53" s="1">
        <f>1/17</f>
        <v>5.8823529411764705E-2</v>
      </c>
      <c r="F53" s="1">
        <f>5/17</f>
        <v>0.29411764705882354</v>
      </c>
      <c r="G53" s="1">
        <f>3/17</f>
        <v>0.17647058823529413</v>
      </c>
      <c r="H53" s="1"/>
    </row>
    <row r="54" spans="1:11">
      <c r="A54" s="3"/>
      <c r="B54" s="67"/>
      <c r="C54" s="68" t="s">
        <v>4</v>
      </c>
      <c r="D54" s="68" t="s">
        <v>3</v>
      </c>
      <c r="E54" s="68" t="s">
        <v>2</v>
      </c>
      <c r="F54" s="68" t="s">
        <v>8</v>
      </c>
    </row>
    <row r="55" spans="1:11">
      <c r="A55" s="3">
        <v>31</v>
      </c>
      <c r="B55" s="67" t="s">
        <v>7</v>
      </c>
      <c r="C55" s="1">
        <f>11/16</f>
        <v>0.6875</v>
      </c>
      <c r="D55" s="1">
        <f>0/16</f>
        <v>0</v>
      </c>
      <c r="E55" s="1">
        <f>4/16</f>
        <v>0.25</v>
      </c>
      <c r="F55" s="1">
        <f>1/16</f>
        <v>6.25E-2</v>
      </c>
    </row>
    <row r="56" spans="1:11">
      <c r="A56" s="3"/>
      <c r="B56" s="67"/>
      <c r="C56" s="68" t="s">
        <v>4</v>
      </c>
      <c r="D56" s="68" t="s">
        <v>3</v>
      </c>
      <c r="E56" s="68" t="s">
        <v>2</v>
      </c>
      <c r="F56" s="68" t="s">
        <v>8</v>
      </c>
    </row>
    <row r="57" spans="1:11">
      <c r="A57" s="3">
        <v>32</v>
      </c>
      <c r="B57" s="67" t="s">
        <v>6</v>
      </c>
      <c r="C57" s="1">
        <f>11/16</f>
        <v>0.6875</v>
      </c>
      <c r="D57" s="1">
        <f>0/16</f>
        <v>0</v>
      </c>
      <c r="E57" s="1">
        <f>4/16</f>
        <v>0.25</v>
      </c>
      <c r="F57" s="1">
        <f>1/16</f>
        <v>6.25E-2</v>
      </c>
    </row>
    <row r="58" spans="1:11">
      <c r="A58" s="3"/>
      <c r="B58" s="67"/>
      <c r="C58" s="68" t="s">
        <v>4</v>
      </c>
      <c r="D58" s="68" t="s">
        <v>3</v>
      </c>
      <c r="E58" s="68" t="s">
        <v>2</v>
      </c>
    </row>
    <row r="59" spans="1:11">
      <c r="A59" s="3">
        <v>33</v>
      </c>
      <c r="B59" s="67" t="s">
        <v>5</v>
      </c>
      <c r="C59" s="1">
        <f>9/16</f>
        <v>0.5625</v>
      </c>
      <c r="D59" s="1">
        <f>2/16</f>
        <v>0.125</v>
      </c>
      <c r="E59" s="1">
        <f>4/16</f>
        <v>0.25</v>
      </c>
      <c r="F59" s="1">
        <f>1/16</f>
        <v>6.25E-2</v>
      </c>
    </row>
    <row r="60" spans="1:11">
      <c r="A60" s="3"/>
      <c r="B60" s="67"/>
      <c r="C60" s="68" t="s">
        <v>4</v>
      </c>
      <c r="D60" s="68" t="s">
        <v>3</v>
      </c>
      <c r="E60" s="68" t="s">
        <v>2</v>
      </c>
    </row>
    <row r="61" spans="1:11" ht="12" customHeight="1">
      <c r="A61" s="3">
        <v>34</v>
      </c>
      <c r="B61" s="67" t="s">
        <v>1</v>
      </c>
      <c r="C61" s="1">
        <f>9/16</f>
        <v>0.5625</v>
      </c>
      <c r="D61" s="1">
        <f>2/16</f>
        <v>0.125</v>
      </c>
      <c r="E61" s="1">
        <f>5/16</f>
        <v>0.3125</v>
      </c>
    </row>
    <row r="62" spans="1:11" s="46" customFormat="1">
      <c r="A62" s="73"/>
      <c r="B62" s="76" t="s">
        <v>0</v>
      </c>
      <c r="C62" s="44"/>
      <c r="D62" s="44"/>
      <c r="E62" s="44"/>
      <c r="F62" s="44"/>
      <c r="G62" s="44"/>
      <c r="H62" s="45"/>
      <c r="I62" s="45"/>
      <c r="J62" s="45"/>
      <c r="K62" s="45"/>
    </row>
    <row r="63" spans="1:11">
      <c r="A63" s="74"/>
      <c r="B63" s="77"/>
    </row>
    <row r="64" spans="1:11">
      <c r="A64" s="75"/>
      <c r="B64" s="78"/>
    </row>
  </sheetData>
  <mergeCells count="2">
    <mergeCell ref="A62:A64"/>
    <mergeCell ref="B62:B6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workbookViewId="0">
      <selection activeCell="B27" sqref="B27"/>
    </sheetView>
  </sheetViews>
  <sheetFormatPr defaultRowHeight="15"/>
  <cols>
    <col min="2" max="2" width="66.140625" bestFit="1" customWidth="1"/>
    <col min="3" max="3" width="16.7109375" style="1" customWidth="1"/>
    <col min="4" max="4" width="20" style="1" customWidth="1"/>
    <col min="5" max="5" width="11.5703125" style="1" bestFit="1" customWidth="1"/>
    <col min="6" max="6" width="14.140625" style="1" bestFit="1" customWidth="1"/>
    <col min="7" max="7" width="15.42578125" style="1" customWidth="1"/>
    <col min="8" max="9" width="10.5703125" style="30" bestFit="1" customWidth="1"/>
    <col min="10" max="11" width="9.140625" style="30"/>
  </cols>
  <sheetData>
    <row r="1" spans="1:11" ht="15.75" thickBot="1">
      <c r="C1" s="1" t="s">
        <v>48</v>
      </c>
      <c r="I1" s="30" t="s">
        <v>86</v>
      </c>
      <c r="K1" s="1">
        <f>16/21</f>
        <v>0.76190476190476186</v>
      </c>
    </row>
    <row r="2" spans="1:11" ht="16.5" thickTop="1" thickBot="1">
      <c r="A2" s="7" t="s">
        <v>47</v>
      </c>
      <c r="B2" s="6" t="s">
        <v>46</v>
      </c>
      <c r="C2" s="1" t="s">
        <v>4</v>
      </c>
      <c r="D2" s="1" t="s">
        <v>36</v>
      </c>
      <c r="E2" s="1" t="s">
        <v>2</v>
      </c>
    </row>
    <row r="3" spans="1:11" ht="15.75" thickTop="1">
      <c r="A3" s="5">
        <v>1</v>
      </c>
      <c r="B3" s="4" t="s">
        <v>45</v>
      </c>
      <c r="C3" s="1">
        <f>13/16</f>
        <v>0.8125</v>
      </c>
      <c r="D3" s="1">
        <f>2/16</f>
        <v>0.125</v>
      </c>
      <c r="E3" s="1">
        <f>1/16</f>
        <v>6.25E-2</v>
      </c>
    </row>
    <row r="4" spans="1:11" ht="30">
      <c r="A4" s="3">
        <v>2</v>
      </c>
      <c r="B4" s="2" t="s">
        <v>44</v>
      </c>
      <c r="C4" s="30" t="s">
        <v>87</v>
      </c>
      <c r="D4" s="30" t="s">
        <v>88</v>
      </c>
      <c r="E4" s="30" t="s">
        <v>61</v>
      </c>
      <c r="F4" s="30" t="s">
        <v>89</v>
      </c>
      <c r="G4" s="30" t="s">
        <v>2</v>
      </c>
    </row>
    <row r="5" spans="1:11">
      <c r="A5" s="3"/>
      <c r="B5" s="2" t="s">
        <v>90</v>
      </c>
      <c r="C5" s="1">
        <f>11/28</f>
        <v>0.39285714285714285</v>
      </c>
      <c r="D5" s="1">
        <f>8/28</f>
        <v>0.2857142857142857</v>
      </c>
      <c r="E5" s="1">
        <f>6/28</f>
        <v>0.21428571428571427</v>
      </c>
      <c r="F5" s="1">
        <f>1/28</f>
        <v>3.5714285714285712E-2</v>
      </c>
      <c r="G5" s="1">
        <f>2/28</f>
        <v>7.1428571428571425E-2</v>
      </c>
    </row>
    <row r="6" spans="1:11">
      <c r="A6" s="3"/>
      <c r="B6" s="2"/>
      <c r="C6" s="1" t="s">
        <v>4</v>
      </c>
      <c r="D6" s="1" t="s">
        <v>36</v>
      </c>
      <c r="E6" s="1" t="s">
        <v>134</v>
      </c>
      <c r="G6" s="30"/>
      <c r="K6"/>
    </row>
    <row r="7" spans="1:11">
      <c r="A7" s="3">
        <v>3</v>
      </c>
      <c r="B7" s="2" t="s">
        <v>43</v>
      </c>
      <c r="C7" s="1">
        <f>11/16</f>
        <v>0.6875</v>
      </c>
      <c r="D7" s="1">
        <f>3/16</f>
        <v>0.1875</v>
      </c>
      <c r="E7" s="1">
        <f>2/16</f>
        <v>0.125</v>
      </c>
      <c r="G7" s="30"/>
      <c r="K7"/>
    </row>
    <row r="8" spans="1:11">
      <c r="A8" s="3">
        <v>4</v>
      </c>
      <c r="B8" s="2" t="s">
        <v>42</v>
      </c>
    </row>
    <row r="9" spans="1:11">
      <c r="A9" s="3"/>
      <c r="B9" s="2"/>
      <c r="C9" s="1" t="s">
        <v>91</v>
      </c>
      <c r="D9" s="1" t="s">
        <v>41</v>
      </c>
      <c r="E9" s="1" t="s">
        <v>40</v>
      </c>
      <c r="F9" s="1" t="s">
        <v>92</v>
      </c>
      <c r="G9" s="41" t="s">
        <v>69</v>
      </c>
    </row>
    <row r="10" spans="1:11">
      <c r="A10" s="3">
        <v>5</v>
      </c>
      <c r="B10" s="2" t="s">
        <v>37</v>
      </c>
      <c r="C10" s="1">
        <f>7/16</f>
        <v>0.4375</v>
      </c>
      <c r="D10" s="1">
        <f>1/16</f>
        <v>6.25E-2</v>
      </c>
      <c r="E10" s="1">
        <f>3/16</f>
        <v>0.1875</v>
      </c>
      <c r="F10" s="1">
        <f>3/16</f>
        <v>0.1875</v>
      </c>
      <c r="G10" s="1">
        <f>2/16</f>
        <v>0.125</v>
      </c>
    </row>
    <row r="11" spans="1:11">
      <c r="A11" s="3"/>
      <c r="B11" s="2"/>
      <c r="C11" s="1" t="s">
        <v>4</v>
      </c>
      <c r="D11" s="1" t="s">
        <v>36</v>
      </c>
      <c r="E11" s="1" t="s">
        <v>2</v>
      </c>
    </row>
    <row r="12" spans="1:11">
      <c r="A12" s="3">
        <v>6</v>
      </c>
      <c r="B12" s="2" t="s">
        <v>35</v>
      </c>
      <c r="C12" s="1">
        <f>13/16</f>
        <v>0.8125</v>
      </c>
      <c r="D12" s="1">
        <f>1/16</f>
        <v>6.25E-2</v>
      </c>
      <c r="E12" s="1">
        <f>2/16</f>
        <v>0.125</v>
      </c>
    </row>
    <row r="13" spans="1:11">
      <c r="A13" s="3">
        <v>7</v>
      </c>
      <c r="B13" s="2" t="s">
        <v>34</v>
      </c>
      <c r="C13" s="1">
        <f>13/16</f>
        <v>0.8125</v>
      </c>
      <c r="D13" s="1">
        <f>2/16</f>
        <v>0.125</v>
      </c>
      <c r="E13" s="1">
        <f>1/16</f>
        <v>6.25E-2</v>
      </c>
    </row>
    <row r="14" spans="1:11" ht="30">
      <c r="A14" s="3"/>
      <c r="B14" s="2"/>
      <c r="C14" s="30" t="s">
        <v>93</v>
      </c>
      <c r="D14" s="30" t="s">
        <v>94</v>
      </c>
      <c r="E14" s="30" t="s">
        <v>95</v>
      </c>
      <c r="F14" s="30" t="s">
        <v>96</v>
      </c>
      <c r="G14" s="30" t="s">
        <v>97</v>
      </c>
      <c r="H14" s="30" t="s">
        <v>98</v>
      </c>
      <c r="I14" s="30" t="s">
        <v>64</v>
      </c>
      <c r="J14" s="30" t="s">
        <v>2</v>
      </c>
    </row>
    <row r="15" spans="1:11">
      <c r="A15" s="3">
        <v>8</v>
      </c>
      <c r="B15" s="2" t="s">
        <v>99</v>
      </c>
      <c r="C15" s="1">
        <f>8/28</f>
        <v>0.2857142857142857</v>
      </c>
      <c r="D15" s="1">
        <f>6/28</f>
        <v>0.21428571428571427</v>
      </c>
      <c r="E15" s="1">
        <f>4/28</f>
        <v>0.14285714285714285</v>
      </c>
      <c r="F15" s="1">
        <f>3/28</f>
        <v>0.10714285714285714</v>
      </c>
      <c r="G15" s="1">
        <f>3/28</f>
        <v>0.10714285714285714</v>
      </c>
      <c r="H15" s="1">
        <f>2/28</f>
        <v>7.1428571428571425E-2</v>
      </c>
      <c r="I15" s="1">
        <f>1/28</f>
        <v>3.5714285714285712E-2</v>
      </c>
      <c r="J15" s="1">
        <f>1/28</f>
        <v>3.5714285714285712E-2</v>
      </c>
    </row>
    <row r="16" spans="1:11">
      <c r="A16" s="3"/>
      <c r="B16" s="2"/>
      <c r="C16" s="1" t="s">
        <v>60</v>
      </c>
      <c r="D16" s="1" t="s">
        <v>100</v>
      </c>
      <c r="E16" s="1" t="s">
        <v>101</v>
      </c>
      <c r="F16" s="1" t="s">
        <v>59</v>
      </c>
      <c r="G16" s="1" t="s">
        <v>102</v>
      </c>
      <c r="H16" s="41" t="s">
        <v>2</v>
      </c>
      <c r="I16" s="41" t="s">
        <v>8</v>
      </c>
    </row>
    <row r="17" spans="1:9">
      <c r="A17" s="3">
        <v>9</v>
      </c>
      <c r="B17" s="2" t="s">
        <v>103</v>
      </c>
      <c r="C17" s="1">
        <f>14/33</f>
        <v>0.42424242424242425</v>
      </c>
      <c r="D17" s="1">
        <f>7/33</f>
        <v>0.21212121212121213</v>
      </c>
      <c r="E17" s="1">
        <f>4/33</f>
        <v>0.12121212121212122</v>
      </c>
      <c r="F17" s="1">
        <f>4/33</f>
        <v>0.12121212121212122</v>
      </c>
      <c r="G17" s="1">
        <f>2/33</f>
        <v>6.0606060606060608E-2</v>
      </c>
      <c r="H17" s="1">
        <f>1/33</f>
        <v>3.0303030303030304E-2</v>
      </c>
      <c r="I17" s="1">
        <f>1/33</f>
        <v>3.0303030303030304E-2</v>
      </c>
    </row>
    <row r="18" spans="1:9">
      <c r="A18" s="3"/>
      <c r="B18" s="2"/>
      <c r="C18" s="1" t="s">
        <v>4</v>
      </c>
      <c r="D18" s="1" t="s">
        <v>3</v>
      </c>
      <c r="E18" s="1" t="s">
        <v>2</v>
      </c>
      <c r="F18" s="1" t="s">
        <v>8</v>
      </c>
    </row>
    <row r="19" spans="1:9" ht="30">
      <c r="A19" s="3">
        <v>10</v>
      </c>
      <c r="B19" s="2" t="s">
        <v>33</v>
      </c>
      <c r="C19" s="1">
        <f>13/16</f>
        <v>0.8125</v>
      </c>
      <c r="D19" s="1">
        <f>1/16</f>
        <v>6.25E-2</v>
      </c>
      <c r="E19" s="1">
        <f>1/16</f>
        <v>6.25E-2</v>
      </c>
      <c r="F19" s="1">
        <f>1/16</f>
        <v>6.25E-2</v>
      </c>
    </row>
    <row r="20" spans="1:9">
      <c r="A20" s="3"/>
      <c r="B20" s="2"/>
      <c r="C20" s="1" t="s">
        <v>4</v>
      </c>
      <c r="D20" s="1" t="s">
        <v>3</v>
      </c>
      <c r="E20" s="1" t="s">
        <v>2</v>
      </c>
      <c r="F20" s="1" t="s">
        <v>8</v>
      </c>
    </row>
    <row r="21" spans="1:9">
      <c r="A21" s="3">
        <v>11</v>
      </c>
      <c r="B21" s="2" t="s">
        <v>32</v>
      </c>
      <c r="C21" s="1">
        <f>0/16</f>
        <v>0</v>
      </c>
      <c r="D21" s="1">
        <f>14/16</f>
        <v>0.875</v>
      </c>
      <c r="E21" s="1">
        <f>1/16</f>
        <v>6.25E-2</v>
      </c>
      <c r="F21" s="1">
        <f>1/16</f>
        <v>6.25E-2</v>
      </c>
    </row>
    <row r="22" spans="1:9" ht="30">
      <c r="A22" s="3"/>
      <c r="B22" s="2"/>
      <c r="C22" s="1" t="s">
        <v>4</v>
      </c>
      <c r="D22" s="1" t="s">
        <v>3</v>
      </c>
      <c r="E22" s="1" t="s">
        <v>2</v>
      </c>
      <c r="F22" s="1" t="s">
        <v>8</v>
      </c>
      <c r="G22" s="1" t="s">
        <v>104</v>
      </c>
    </row>
    <row r="23" spans="1:9" ht="30">
      <c r="A23" s="3">
        <v>12</v>
      </c>
      <c r="B23" s="2" t="s">
        <v>31</v>
      </c>
      <c r="C23" s="1">
        <f>10/16</f>
        <v>0.625</v>
      </c>
      <c r="D23" s="1">
        <f>2/16</f>
        <v>0.125</v>
      </c>
      <c r="E23" s="1">
        <f>1/16</f>
        <v>6.25E-2</v>
      </c>
      <c r="F23" s="1">
        <f>0/16</f>
        <v>0</v>
      </c>
      <c r="G23" s="1">
        <f>2/16</f>
        <v>0.125</v>
      </c>
    </row>
    <row r="24" spans="1:9">
      <c r="A24" s="3"/>
      <c r="B24" s="2"/>
      <c r="C24" s="1" t="s">
        <v>4</v>
      </c>
      <c r="D24" s="1" t="s">
        <v>3</v>
      </c>
    </row>
    <row r="25" spans="1:9">
      <c r="A25" s="3">
        <v>13</v>
      </c>
      <c r="B25" s="2" t="s">
        <v>30</v>
      </c>
      <c r="C25" s="1">
        <f>13/16</f>
        <v>0.8125</v>
      </c>
      <c r="D25" s="1">
        <f>3/16</f>
        <v>0.1875</v>
      </c>
    </row>
    <row r="26" spans="1:9">
      <c r="A26" s="3"/>
      <c r="B26" s="2"/>
      <c r="C26" s="1" t="s">
        <v>4</v>
      </c>
      <c r="D26" s="1" t="s">
        <v>3</v>
      </c>
      <c r="E26" s="1" t="s">
        <v>2</v>
      </c>
    </row>
    <row r="27" spans="1:9">
      <c r="A27" s="3">
        <v>14</v>
      </c>
      <c r="B27" s="2" t="s">
        <v>29</v>
      </c>
      <c r="C27" s="1">
        <f>14/16</f>
        <v>0.875</v>
      </c>
      <c r="D27" s="1">
        <f>1/16</f>
        <v>6.25E-2</v>
      </c>
      <c r="E27" s="1">
        <f>1/16</f>
        <v>6.25E-2</v>
      </c>
    </row>
    <row r="28" spans="1:9">
      <c r="A28" s="3"/>
      <c r="B28" s="2"/>
      <c r="C28" s="1" t="s">
        <v>4</v>
      </c>
      <c r="D28" s="1" t="s">
        <v>3</v>
      </c>
      <c r="E28" s="1" t="s">
        <v>2</v>
      </c>
      <c r="F28" s="1" t="s">
        <v>8</v>
      </c>
    </row>
    <row r="29" spans="1:9" ht="30">
      <c r="A29" s="3">
        <v>15</v>
      </c>
      <c r="B29" s="2" t="s">
        <v>28</v>
      </c>
      <c r="C29" s="1">
        <f>5/16</f>
        <v>0.3125</v>
      </c>
      <c r="D29" s="1">
        <f>10/16</f>
        <v>0.625</v>
      </c>
      <c r="E29" s="1">
        <f>1/16</f>
        <v>6.25E-2</v>
      </c>
    </row>
    <row r="30" spans="1:9">
      <c r="A30" s="3"/>
      <c r="B30" s="2"/>
      <c r="C30" s="1" t="s">
        <v>4</v>
      </c>
      <c r="D30" s="1" t="s">
        <v>3</v>
      </c>
      <c r="E30" s="1" t="s">
        <v>2</v>
      </c>
    </row>
    <row r="31" spans="1:9" ht="30">
      <c r="A31" s="3">
        <v>16</v>
      </c>
      <c r="B31" s="2" t="s">
        <v>27</v>
      </c>
      <c r="C31" s="1">
        <f>9/16</f>
        <v>0.5625</v>
      </c>
      <c r="D31" s="1">
        <f>6/16</f>
        <v>0.375</v>
      </c>
      <c r="E31" s="1">
        <f>1/16</f>
        <v>6.25E-2</v>
      </c>
    </row>
    <row r="32" spans="1:9">
      <c r="A32" s="3"/>
      <c r="B32" s="2"/>
      <c r="C32" s="1" t="s">
        <v>4</v>
      </c>
      <c r="D32" s="1" t="s">
        <v>3</v>
      </c>
      <c r="E32" s="1" t="s">
        <v>2</v>
      </c>
    </row>
    <row r="33" spans="1:11">
      <c r="A33" s="3">
        <v>17</v>
      </c>
      <c r="B33" s="2" t="s">
        <v>26</v>
      </c>
      <c r="C33" s="1">
        <f>1/16</f>
        <v>6.25E-2</v>
      </c>
      <c r="D33" s="1">
        <f>14/16</f>
        <v>0.875</v>
      </c>
      <c r="E33" s="1">
        <f>1/16</f>
        <v>6.25E-2</v>
      </c>
    </row>
    <row r="34" spans="1:11" s="46" customFormat="1" ht="30">
      <c r="A34" s="42">
        <v>18</v>
      </c>
      <c r="B34" s="43" t="s">
        <v>25</v>
      </c>
      <c r="C34" s="44"/>
      <c r="D34" s="44"/>
      <c r="E34" s="44"/>
      <c r="F34" s="44"/>
      <c r="G34" s="44"/>
      <c r="H34" s="45"/>
      <c r="I34" s="45"/>
      <c r="J34" s="45"/>
      <c r="K34" s="45"/>
    </row>
    <row r="35" spans="1:11" s="46" customFormat="1">
      <c r="A35" s="42">
        <v>19</v>
      </c>
      <c r="B35" s="43" t="s">
        <v>24</v>
      </c>
      <c r="C35" s="44"/>
      <c r="D35" s="44"/>
      <c r="E35" s="44"/>
      <c r="F35" s="44"/>
      <c r="G35" s="44"/>
      <c r="H35" s="45"/>
      <c r="I35" s="45"/>
      <c r="J35" s="45"/>
      <c r="K35" s="45"/>
    </row>
    <row r="36" spans="1:11">
      <c r="A36" s="3"/>
      <c r="B36" s="2"/>
      <c r="C36" s="1" t="s">
        <v>4</v>
      </c>
      <c r="D36" s="1" t="s">
        <v>3</v>
      </c>
      <c r="E36" s="1" t="s">
        <v>2</v>
      </c>
    </row>
    <row r="37" spans="1:11">
      <c r="A37" s="3">
        <v>20</v>
      </c>
      <c r="B37" s="2" t="s">
        <v>23</v>
      </c>
      <c r="C37" s="1">
        <f>14/16</f>
        <v>0.875</v>
      </c>
      <c r="D37" s="1">
        <f>1/16</f>
        <v>6.25E-2</v>
      </c>
      <c r="E37" s="1">
        <f>1/16</f>
        <v>6.25E-2</v>
      </c>
    </row>
    <row r="38" spans="1:11" s="46" customFormat="1" ht="30">
      <c r="A38" s="42">
        <v>21</v>
      </c>
      <c r="B38" s="43" t="s">
        <v>22</v>
      </c>
      <c r="C38" s="44"/>
      <c r="D38" s="44"/>
      <c r="E38" s="44"/>
      <c r="F38" s="44"/>
      <c r="G38" s="44"/>
      <c r="H38" s="45"/>
      <c r="I38" s="45"/>
      <c r="J38" s="45"/>
      <c r="K38" s="45"/>
    </row>
    <row r="39" spans="1:11" s="51" customFormat="1">
      <c r="A39" s="47"/>
      <c r="B39" s="48"/>
      <c r="C39" s="49" t="s">
        <v>4</v>
      </c>
      <c r="D39" s="49" t="s">
        <v>3</v>
      </c>
      <c r="E39" s="49" t="s">
        <v>2</v>
      </c>
      <c r="F39" s="49"/>
      <c r="G39" s="49"/>
      <c r="H39" s="50"/>
      <c r="I39" s="50"/>
      <c r="J39" s="50"/>
      <c r="K39" s="50"/>
    </row>
    <row r="40" spans="1:11">
      <c r="A40" s="3">
        <v>22</v>
      </c>
      <c r="B40" s="2" t="s">
        <v>21</v>
      </c>
      <c r="C40" s="1">
        <f>10/16</f>
        <v>0.625</v>
      </c>
      <c r="D40" s="1">
        <f>4/16</f>
        <v>0.25</v>
      </c>
      <c r="E40" s="1">
        <f>2/16</f>
        <v>0.125</v>
      </c>
    </row>
    <row r="41" spans="1:11" s="46" customFormat="1">
      <c r="A41" s="42">
        <v>23</v>
      </c>
      <c r="B41" s="43" t="s">
        <v>20</v>
      </c>
      <c r="C41" s="44"/>
      <c r="D41" s="44"/>
      <c r="E41" s="44"/>
      <c r="F41" s="44"/>
      <c r="G41" s="44"/>
      <c r="H41" s="45"/>
      <c r="I41" s="45"/>
      <c r="J41" s="45"/>
      <c r="K41" s="45"/>
    </row>
    <row r="42" spans="1:11">
      <c r="A42" s="3"/>
      <c r="B42" s="2"/>
      <c r="C42" s="1" t="s">
        <v>4</v>
      </c>
      <c r="D42" s="1" t="s">
        <v>3</v>
      </c>
      <c r="E42" s="1" t="s">
        <v>2</v>
      </c>
    </row>
    <row r="43" spans="1:11">
      <c r="A43" s="3">
        <v>24</v>
      </c>
      <c r="B43" s="2" t="s">
        <v>19</v>
      </c>
      <c r="C43" s="1">
        <f>2/16</f>
        <v>0.125</v>
      </c>
      <c r="D43" s="1">
        <f>10/16</f>
        <v>0.625</v>
      </c>
      <c r="E43" s="1">
        <f>4/16</f>
        <v>0.25</v>
      </c>
    </row>
    <row r="44" spans="1:11">
      <c r="A44" s="3"/>
      <c r="B44" s="2"/>
      <c r="C44" s="1" t="s">
        <v>4</v>
      </c>
      <c r="D44" s="1" t="s">
        <v>3</v>
      </c>
      <c r="E44" s="1" t="s">
        <v>2</v>
      </c>
    </row>
    <row r="45" spans="1:11">
      <c r="A45" s="3">
        <v>25</v>
      </c>
      <c r="B45" s="2" t="s">
        <v>18</v>
      </c>
      <c r="C45" s="1">
        <f>2/16</f>
        <v>0.125</v>
      </c>
      <c r="D45" s="1">
        <f>9/16</f>
        <v>0.5625</v>
      </c>
      <c r="E45" s="1">
        <f>5/16</f>
        <v>0.3125</v>
      </c>
    </row>
    <row r="46" spans="1:11" s="46" customFormat="1">
      <c r="A46" s="42">
        <v>26</v>
      </c>
      <c r="B46" s="43" t="s">
        <v>17</v>
      </c>
      <c r="C46" s="44"/>
      <c r="D46" s="44"/>
      <c r="E46" s="44"/>
      <c r="F46" s="44"/>
      <c r="G46" s="44"/>
      <c r="H46" s="45"/>
      <c r="I46" s="45"/>
      <c r="J46" s="45"/>
      <c r="K46" s="45"/>
    </row>
    <row r="47" spans="1:11" s="46" customFormat="1">
      <c r="A47" s="42">
        <v>27</v>
      </c>
      <c r="B47" s="43" t="s">
        <v>16</v>
      </c>
      <c r="C47" s="44"/>
      <c r="D47" s="44"/>
      <c r="E47" s="44"/>
      <c r="F47" s="44"/>
      <c r="G47" s="44"/>
      <c r="H47" s="45"/>
      <c r="I47" s="45"/>
      <c r="J47" s="45"/>
      <c r="K47" s="45"/>
    </row>
    <row r="48" spans="1:11" ht="30">
      <c r="A48" s="3"/>
      <c r="B48" s="2"/>
      <c r="C48" s="1" t="s">
        <v>11</v>
      </c>
      <c r="D48" s="1" t="s">
        <v>15</v>
      </c>
      <c r="E48" s="1" t="s">
        <v>14</v>
      </c>
      <c r="F48" s="1" t="s">
        <v>2</v>
      </c>
      <c r="G48" s="1" t="s">
        <v>8</v>
      </c>
    </row>
    <row r="49" spans="1:11">
      <c r="A49" s="3">
        <v>28</v>
      </c>
      <c r="B49" s="2" t="s">
        <v>13</v>
      </c>
      <c r="C49" s="1">
        <f>9/16</f>
        <v>0.5625</v>
      </c>
      <c r="D49" s="1">
        <f>1/16</f>
        <v>6.25E-2</v>
      </c>
      <c r="E49" s="1">
        <f>2/16</f>
        <v>0.125</v>
      </c>
      <c r="F49" s="1">
        <f>3/16</f>
        <v>0.1875</v>
      </c>
      <c r="G49" s="1">
        <f>1/16</f>
        <v>6.25E-2</v>
      </c>
    </row>
    <row r="50" spans="1:11">
      <c r="A50" s="3"/>
      <c r="B50" s="2"/>
      <c r="C50" s="1" t="s">
        <v>4</v>
      </c>
      <c r="D50" s="1" t="s">
        <v>3</v>
      </c>
      <c r="E50" s="1" t="s">
        <v>2</v>
      </c>
    </row>
    <row r="51" spans="1:11">
      <c r="A51" s="3">
        <v>29</v>
      </c>
      <c r="B51" s="2" t="s">
        <v>12</v>
      </c>
      <c r="C51" s="1">
        <f>7/16</f>
        <v>0.4375</v>
      </c>
      <c r="D51" s="1">
        <f>6/16</f>
        <v>0.375</v>
      </c>
      <c r="E51" s="1">
        <f>3/16</f>
        <v>0.1875</v>
      </c>
    </row>
    <row r="52" spans="1:11" ht="30">
      <c r="A52" s="3"/>
      <c r="B52" s="2"/>
      <c r="C52" s="1" t="s">
        <v>11</v>
      </c>
      <c r="D52" s="1" t="s">
        <v>10</v>
      </c>
      <c r="E52" s="1" t="s">
        <v>9</v>
      </c>
      <c r="F52" s="1" t="s">
        <v>8</v>
      </c>
      <c r="G52" s="1" t="s">
        <v>2</v>
      </c>
      <c r="H52" s="1"/>
    </row>
    <row r="53" spans="1:11">
      <c r="A53" s="3">
        <v>30</v>
      </c>
      <c r="B53" s="2" t="s">
        <v>143</v>
      </c>
      <c r="C53" s="1">
        <f>5/17</f>
        <v>0.29411764705882354</v>
      </c>
      <c r="D53" s="1">
        <f>3/17</f>
        <v>0.17647058823529413</v>
      </c>
      <c r="E53" s="1">
        <f>1/17</f>
        <v>5.8823529411764705E-2</v>
      </c>
      <c r="F53" s="1">
        <f>5/17</f>
        <v>0.29411764705882354</v>
      </c>
      <c r="G53" s="1">
        <f>3/17</f>
        <v>0.17647058823529413</v>
      </c>
      <c r="H53" s="1"/>
    </row>
    <row r="54" spans="1:11">
      <c r="A54" s="3"/>
      <c r="B54" s="2"/>
      <c r="C54" s="1" t="s">
        <v>4</v>
      </c>
      <c r="D54" s="1" t="s">
        <v>3</v>
      </c>
      <c r="E54" s="1" t="s">
        <v>2</v>
      </c>
      <c r="F54" s="1" t="s">
        <v>8</v>
      </c>
    </row>
    <row r="55" spans="1:11">
      <c r="A55" s="3">
        <v>31</v>
      </c>
      <c r="B55" s="2" t="s">
        <v>7</v>
      </c>
      <c r="C55" s="1">
        <f>11/16</f>
        <v>0.6875</v>
      </c>
      <c r="D55" s="1">
        <f>0/16</f>
        <v>0</v>
      </c>
      <c r="E55" s="1">
        <f>4/16</f>
        <v>0.25</v>
      </c>
      <c r="F55" s="1">
        <f>1/16</f>
        <v>6.25E-2</v>
      </c>
    </row>
    <row r="56" spans="1:11">
      <c r="A56" s="3"/>
      <c r="B56" s="2"/>
      <c r="C56" s="1" t="s">
        <v>4</v>
      </c>
      <c r="D56" s="1" t="s">
        <v>3</v>
      </c>
      <c r="E56" s="1" t="s">
        <v>2</v>
      </c>
      <c r="F56" s="1" t="s">
        <v>8</v>
      </c>
    </row>
    <row r="57" spans="1:11">
      <c r="A57" s="3">
        <v>32</v>
      </c>
      <c r="B57" s="2" t="s">
        <v>6</v>
      </c>
      <c r="C57" s="1">
        <f>11/16</f>
        <v>0.6875</v>
      </c>
      <c r="D57" s="1">
        <f>0/16</f>
        <v>0</v>
      </c>
      <c r="E57" s="1">
        <f>4/16</f>
        <v>0.25</v>
      </c>
      <c r="F57" s="1">
        <f>1/16</f>
        <v>6.25E-2</v>
      </c>
    </row>
    <row r="58" spans="1:11">
      <c r="A58" s="3"/>
      <c r="B58" s="2"/>
      <c r="C58" s="1" t="s">
        <v>4</v>
      </c>
      <c r="D58" s="1" t="s">
        <v>3</v>
      </c>
      <c r="E58" s="1" t="s">
        <v>2</v>
      </c>
    </row>
    <row r="59" spans="1:11">
      <c r="A59" s="3">
        <v>33</v>
      </c>
      <c r="B59" s="2" t="s">
        <v>5</v>
      </c>
      <c r="C59" s="1">
        <f>9/16</f>
        <v>0.5625</v>
      </c>
      <c r="D59" s="1">
        <f>2/16</f>
        <v>0.125</v>
      </c>
      <c r="E59" s="1">
        <f>4/16</f>
        <v>0.25</v>
      </c>
      <c r="F59" s="1">
        <f>1/16</f>
        <v>6.25E-2</v>
      </c>
    </row>
    <row r="60" spans="1:11">
      <c r="A60" s="3"/>
      <c r="B60" s="2"/>
      <c r="C60" s="1" t="s">
        <v>4</v>
      </c>
      <c r="D60" s="1" t="s">
        <v>3</v>
      </c>
      <c r="E60" s="1" t="s">
        <v>2</v>
      </c>
    </row>
    <row r="61" spans="1:11" ht="12" customHeight="1">
      <c r="A61" s="3">
        <v>34</v>
      </c>
      <c r="B61" s="2" t="s">
        <v>1</v>
      </c>
      <c r="C61" s="1">
        <f>9/16</f>
        <v>0.5625</v>
      </c>
      <c r="D61" s="1">
        <f>2/16</f>
        <v>0.125</v>
      </c>
      <c r="E61" s="1">
        <f>5/16</f>
        <v>0.3125</v>
      </c>
    </row>
    <row r="62" spans="1:11" s="46" customFormat="1">
      <c r="A62" s="73"/>
      <c r="B62" s="76" t="s">
        <v>0</v>
      </c>
      <c r="C62" s="44"/>
      <c r="D62" s="44"/>
      <c r="E62" s="44"/>
      <c r="F62" s="44"/>
      <c r="G62" s="44"/>
      <c r="H62" s="45"/>
      <c r="I62" s="45"/>
      <c r="J62" s="45"/>
      <c r="K62" s="45"/>
    </row>
    <row r="63" spans="1:11">
      <c r="A63" s="74"/>
      <c r="B63" s="77"/>
    </row>
    <row r="64" spans="1:11">
      <c r="A64" s="75"/>
      <c r="B64" s="78"/>
    </row>
  </sheetData>
  <mergeCells count="2">
    <mergeCell ref="A62:A64"/>
    <mergeCell ref="B62:B6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7"/>
  <sheetViews>
    <sheetView zoomScaleNormal="100" workbookViewId="0">
      <selection activeCell="E22" sqref="E22"/>
    </sheetView>
  </sheetViews>
  <sheetFormatPr defaultRowHeight="39.950000000000003" customHeight="1"/>
  <cols>
    <col min="1" max="1" width="9.140625" style="3"/>
    <col min="2" max="2" width="44.7109375" style="16" customWidth="1"/>
    <col min="3" max="3" width="12.42578125" style="15" customWidth="1"/>
    <col min="4" max="4" width="12.28515625" style="15" customWidth="1"/>
    <col min="5" max="5" width="13.5703125" style="25" customWidth="1"/>
    <col min="6" max="6" width="12.7109375" style="15" customWidth="1"/>
    <col min="7" max="7" width="12" style="15" customWidth="1"/>
    <col min="8" max="8" width="11.85546875" style="15" customWidth="1"/>
    <col min="9" max="9" width="12" style="15" customWidth="1"/>
    <col min="10" max="10" width="7.28515625" style="15" customWidth="1"/>
    <col min="11" max="19" width="60" style="15" customWidth="1"/>
    <col min="20" max="20" width="36.7109375" style="15" customWidth="1"/>
    <col min="21" max="21" width="68.5703125" style="15" bestFit="1" customWidth="1"/>
    <col min="22" max="25" width="60" style="15" customWidth="1"/>
    <col min="26" max="26" width="35" style="15" bestFit="1" customWidth="1"/>
    <col min="27" max="28" width="60" style="15" customWidth="1"/>
    <col min="29" max="29" width="27.5703125" style="15" customWidth="1"/>
    <col min="30" max="34" width="60" style="15" customWidth="1"/>
    <col min="35" max="35" width="58.140625" style="15" customWidth="1"/>
    <col min="36" max="36" width="25.140625" style="15" customWidth="1"/>
    <col min="37" max="37" width="18.7109375" style="15" customWidth="1"/>
    <col min="38" max="48" width="9.140625" style="15"/>
    <col min="49" max="54" width="9.140625" style="12"/>
    <col min="55" max="16384" width="9.140625" style="15"/>
  </cols>
  <sheetData>
    <row r="1" spans="1:54" s="11" customFormat="1" ht="39.950000000000003" customHeight="1" thickTop="1" thickBot="1">
      <c r="A1" s="7" t="s">
        <v>47</v>
      </c>
      <c r="B1" s="17" t="s">
        <v>46</v>
      </c>
      <c r="C1" s="23" t="s">
        <v>105</v>
      </c>
      <c r="D1" s="23"/>
      <c r="E1" s="20"/>
      <c r="F1" s="23"/>
      <c r="G1" s="3"/>
      <c r="H1" s="23"/>
      <c r="I1" s="23"/>
      <c r="J1" s="23"/>
      <c r="K1" s="23"/>
      <c r="L1" s="3"/>
      <c r="M1" s="3"/>
      <c r="N1" s="23"/>
      <c r="O1" s="23"/>
      <c r="P1" s="23"/>
      <c r="Q1" s="23"/>
      <c r="R1" s="23"/>
      <c r="S1" s="23"/>
      <c r="T1" s="23"/>
      <c r="U1" s="3"/>
      <c r="V1" s="3"/>
      <c r="W1" s="23"/>
      <c r="X1" s="23"/>
      <c r="Y1" s="23"/>
      <c r="Z1" s="23"/>
      <c r="AA1" s="23"/>
      <c r="AB1" s="23"/>
      <c r="AC1" s="3"/>
      <c r="AD1" s="23"/>
      <c r="AE1" s="3"/>
      <c r="AF1" s="23"/>
      <c r="AG1" s="2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10"/>
      <c r="AX1" s="10"/>
      <c r="AY1" s="10"/>
      <c r="AZ1" s="10"/>
      <c r="BA1" s="10"/>
      <c r="BB1" s="10"/>
    </row>
    <row r="2" spans="1:54" s="13" customFormat="1" ht="39.950000000000003" customHeight="1" thickTop="1">
      <c r="A2" s="5"/>
      <c r="B2" s="18" t="s">
        <v>49</v>
      </c>
      <c r="C2" s="19"/>
      <c r="D2" s="15"/>
      <c r="E2" s="24"/>
      <c r="F2" s="15"/>
      <c r="G2" s="15"/>
      <c r="H2" s="15"/>
      <c r="I2" s="15"/>
      <c r="J2" s="15"/>
      <c r="K2" s="15"/>
      <c r="L2" s="21"/>
      <c r="M2" s="15"/>
      <c r="N2" s="15"/>
      <c r="O2" s="15"/>
      <c r="P2" s="19"/>
      <c r="Q2" s="15"/>
      <c r="R2" s="15"/>
      <c r="S2" s="15"/>
      <c r="T2" s="15"/>
      <c r="U2" s="15"/>
      <c r="V2" s="21"/>
      <c r="W2" s="15"/>
      <c r="X2" s="15"/>
      <c r="Y2" s="15"/>
      <c r="Z2" s="15"/>
      <c r="AA2" s="15"/>
      <c r="AB2" s="19"/>
      <c r="AC2" s="15"/>
      <c r="AD2" s="19"/>
      <c r="AE2" s="21"/>
      <c r="AF2" s="15"/>
      <c r="AG2" s="15"/>
      <c r="AH2" s="21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2"/>
      <c r="AX2" s="12"/>
      <c r="AY2" s="12"/>
      <c r="AZ2" s="12"/>
      <c r="BA2" s="12"/>
      <c r="BB2" s="12"/>
    </row>
    <row r="3" spans="1:54" s="13" customFormat="1" ht="39.950000000000003" customHeight="1">
      <c r="A3" s="5"/>
      <c r="B3" s="52"/>
      <c r="C3" s="19" t="s">
        <v>4</v>
      </c>
      <c r="D3" s="3" t="s">
        <v>57</v>
      </c>
      <c r="E3" s="24" t="s">
        <v>36</v>
      </c>
      <c r="F3" s="3" t="s">
        <v>2</v>
      </c>
      <c r="G3" s="15"/>
      <c r="H3" s="15"/>
      <c r="I3" s="15"/>
      <c r="J3" s="15"/>
      <c r="K3" s="15"/>
      <c r="L3" s="21"/>
      <c r="M3" s="15"/>
      <c r="N3" s="15"/>
      <c r="O3" s="15"/>
      <c r="P3" s="19"/>
      <c r="Q3" s="15"/>
      <c r="R3" s="15"/>
      <c r="S3" s="15"/>
      <c r="T3" s="15"/>
      <c r="U3" s="15"/>
      <c r="V3" s="21"/>
      <c r="W3" s="15"/>
      <c r="X3" s="15"/>
      <c r="Y3" s="15"/>
      <c r="Z3" s="15"/>
      <c r="AA3" s="15"/>
      <c r="AB3" s="19"/>
      <c r="AC3" s="15"/>
      <c r="AD3" s="19"/>
      <c r="AE3" s="21"/>
      <c r="AF3" s="15"/>
      <c r="AG3" s="15"/>
      <c r="AH3" s="21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2"/>
      <c r="AX3" s="12"/>
      <c r="AY3" s="12"/>
      <c r="AZ3" s="12"/>
      <c r="BA3" s="12"/>
      <c r="BB3" s="12"/>
    </row>
    <row r="4" spans="1:54" ht="39.950000000000003" customHeight="1">
      <c r="A4" s="3">
        <v>1</v>
      </c>
      <c r="B4" s="16" t="s">
        <v>50</v>
      </c>
      <c r="C4" s="53">
        <f>22/31</f>
        <v>0.70967741935483875</v>
      </c>
      <c r="D4" s="53">
        <f>7/31</f>
        <v>0.22580645161290322</v>
      </c>
      <c r="E4" s="54">
        <f>1/31</f>
        <v>3.2258064516129031E-2</v>
      </c>
      <c r="F4" s="53">
        <f>1/31</f>
        <v>3.2258064516129031E-2</v>
      </c>
      <c r="G4" s="53"/>
      <c r="H4" s="53"/>
      <c r="W4" s="23"/>
    </row>
    <row r="5" spans="1:54" ht="39.950000000000003" customHeight="1">
      <c r="B5" s="16" t="s">
        <v>51</v>
      </c>
      <c r="C5" s="55"/>
      <c r="D5" s="53"/>
      <c r="E5" s="56"/>
      <c r="F5" s="53"/>
      <c r="G5" s="53"/>
      <c r="H5" s="53"/>
      <c r="L5" s="22"/>
      <c r="P5" s="22"/>
      <c r="V5" s="22"/>
      <c r="W5" s="23"/>
      <c r="AB5" s="22"/>
      <c r="AD5" s="22"/>
      <c r="AE5" s="22"/>
      <c r="AH5" s="22"/>
    </row>
    <row r="6" spans="1:54" ht="39.950000000000003" customHeight="1">
      <c r="C6" s="59" t="s">
        <v>4</v>
      </c>
      <c r="D6" s="60" t="s">
        <v>36</v>
      </c>
      <c r="E6" s="58" t="s">
        <v>2</v>
      </c>
      <c r="F6" s="53"/>
      <c r="G6" s="53"/>
      <c r="H6" s="53"/>
      <c r="L6" s="22"/>
      <c r="P6" s="22"/>
      <c r="V6" s="22"/>
      <c r="W6" s="23"/>
      <c r="AB6" s="22"/>
      <c r="AD6" s="22"/>
      <c r="AE6" s="22"/>
      <c r="AH6" s="22"/>
    </row>
    <row r="7" spans="1:54" ht="39.950000000000003" customHeight="1">
      <c r="A7" s="3">
        <v>2</v>
      </c>
      <c r="B7" s="16" t="s">
        <v>52</v>
      </c>
      <c r="C7" s="53">
        <f>13/31</f>
        <v>0.41935483870967744</v>
      </c>
      <c r="D7" s="53">
        <f>17/31</f>
        <v>0.54838709677419351</v>
      </c>
      <c r="E7" s="54">
        <f>1/31</f>
        <v>3.2258064516129031E-2</v>
      </c>
      <c r="F7" s="53"/>
      <c r="G7" s="53"/>
      <c r="H7" s="53"/>
      <c r="W7" s="23"/>
    </row>
    <row r="8" spans="1:54" ht="39.950000000000003" customHeight="1">
      <c r="C8" s="60" t="s">
        <v>95</v>
      </c>
      <c r="D8" s="60" t="s">
        <v>107</v>
      </c>
      <c r="E8" s="61" t="s">
        <v>108</v>
      </c>
      <c r="F8" s="53"/>
      <c r="G8" s="53"/>
      <c r="H8" s="53"/>
      <c r="W8" s="23"/>
    </row>
    <row r="9" spans="1:54" ht="39.950000000000003" customHeight="1">
      <c r="A9" s="3">
        <v>3</v>
      </c>
      <c r="B9" s="16" t="s">
        <v>106</v>
      </c>
      <c r="C9" s="53">
        <f>13/28</f>
        <v>0.4642857142857143</v>
      </c>
      <c r="D9" s="53">
        <f>12/28</f>
        <v>0.42857142857142855</v>
      </c>
      <c r="E9" s="54">
        <f>3/28</f>
        <v>0.10714285714285714</v>
      </c>
      <c r="F9" s="53"/>
      <c r="G9" s="53"/>
      <c r="H9" s="53"/>
      <c r="W9" s="23"/>
    </row>
    <row r="10" spans="1:54" ht="39.950000000000003" customHeight="1">
      <c r="C10" s="59" t="s">
        <v>4</v>
      </c>
      <c r="D10" s="60" t="s">
        <v>36</v>
      </c>
      <c r="E10" s="58" t="s">
        <v>2</v>
      </c>
      <c r="F10" s="60" t="s">
        <v>38</v>
      </c>
      <c r="G10" s="53"/>
      <c r="H10" s="53"/>
      <c r="W10" s="23"/>
    </row>
    <row r="11" spans="1:54" ht="39.950000000000003" customHeight="1">
      <c r="A11" s="3">
        <v>4</v>
      </c>
      <c r="B11" s="16" t="s">
        <v>35</v>
      </c>
      <c r="C11" s="53">
        <f>17/31</f>
        <v>0.54838709677419351</v>
      </c>
      <c r="D11" s="53">
        <f>12/31</f>
        <v>0.38709677419354838</v>
      </c>
      <c r="E11" s="54">
        <f>1/31</f>
        <v>3.2258064516129031E-2</v>
      </c>
      <c r="F11" s="53">
        <f>1/31</f>
        <v>3.2258064516129031E-2</v>
      </c>
      <c r="G11" s="53"/>
      <c r="H11" s="53"/>
      <c r="W11" s="23"/>
      <c r="AD11" s="2"/>
    </row>
    <row r="12" spans="1:54" ht="39.950000000000003" customHeight="1">
      <c r="C12" s="59" t="s">
        <v>4</v>
      </c>
      <c r="D12" s="60" t="s">
        <v>36</v>
      </c>
      <c r="E12" s="58" t="s">
        <v>2</v>
      </c>
      <c r="F12" s="53"/>
      <c r="G12" s="53"/>
      <c r="H12" s="53"/>
      <c r="W12" s="23"/>
      <c r="AD12" s="2"/>
    </row>
    <row r="13" spans="1:54" ht="39.950000000000003" customHeight="1">
      <c r="A13" s="3">
        <v>5</v>
      </c>
      <c r="B13" s="16" t="s">
        <v>34</v>
      </c>
      <c r="C13" s="53">
        <f>13/31</f>
        <v>0.41935483870967744</v>
      </c>
      <c r="D13" s="53">
        <f>17/31</f>
        <v>0.54838709677419351</v>
      </c>
      <c r="E13" s="54">
        <f>1/31</f>
        <v>3.2258064516129031E-2</v>
      </c>
      <c r="F13" s="53"/>
      <c r="G13" s="53"/>
      <c r="H13" s="53"/>
      <c r="K13" s="26"/>
      <c r="W13" s="23"/>
      <c r="AD13" s="2"/>
    </row>
    <row r="14" spans="1:54" ht="39.950000000000003" customHeight="1">
      <c r="C14" s="53"/>
      <c r="D14" s="53"/>
      <c r="E14" s="54"/>
      <c r="F14" s="53"/>
      <c r="G14" s="53"/>
      <c r="H14" s="53"/>
      <c r="W14" s="23"/>
    </row>
    <row r="15" spans="1:54" s="14" customFormat="1" ht="39.950000000000003" customHeight="1">
      <c r="A15" s="3"/>
      <c r="B15" s="16" t="s">
        <v>53</v>
      </c>
      <c r="C15" s="57" t="s">
        <v>109</v>
      </c>
      <c r="D15" s="53"/>
      <c r="E15" s="58"/>
      <c r="F15" s="53"/>
      <c r="G15" s="53"/>
      <c r="H15" s="53"/>
      <c r="I15" s="15"/>
      <c r="J15" s="15"/>
      <c r="K15" s="15"/>
      <c r="L15" s="28"/>
      <c r="M15" s="15"/>
      <c r="N15" s="15"/>
      <c r="O15" s="15"/>
      <c r="P15" s="27"/>
      <c r="Q15" s="15"/>
      <c r="R15" s="15"/>
      <c r="S15" s="15"/>
      <c r="T15" s="15"/>
      <c r="U15" s="15"/>
      <c r="V15" s="28"/>
      <c r="W15" s="23"/>
      <c r="X15" s="15"/>
      <c r="Y15" s="15"/>
      <c r="Z15" s="15"/>
      <c r="AA15" s="15"/>
      <c r="AB15" s="27"/>
      <c r="AC15" s="15"/>
      <c r="AD15" s="27"/>
      <c r="AE15" s="28"/>
      <c r="AF15" s="15"/>
      <c r="AG15" s="15"/>
      <c r="AH15" s="28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2"/>
      <c r="AX15" s="12"/>
      <c r="AY15" s="12"/>
      <c r="AZ15" s="12"/>
      <c r="BA15" s="12"/>
      <c r="BB15" s="12"/>
    </row>
    <row r="16" spans="1:54" s="14" customFormat="1" ht="39.950000000000003" customHeight="1">
      <c r="A16" s="3"/>
      <c r="B16" s="16"/>
      <c r="C16" s="59" t="s">
        <v>4</v>
      </c>
      <c r="D16" s="60" t="s">
        <v>36</v>
      </c>
      <c r="E16" s="58" t="s">
        <v>2</v>
      </c>
      <c r="F16" s="53"/>
      <c r="G16" s="53"/>
      <c r="H16" s="53"/>
      <c r="I16" s="15"/>
      <c r="J16" s="15"/>
      <c r="K16" s="15"/>
      <c r="L16" s="28"/>
      <c r="M16" s="15"/>
      <c r="N16" s="15"/>
      <c r="O16" s="15"/>
      <c r="P16" s="27"/>
      <c r="Q16" s="15"/>
      <c r="R16" s="15"/>
      <c r="S16" s="15"/>
      <c r="T16" s="15"/>
      <c r="U16" s="15"/>
      <c r="V16" s="28"/>
      <c r="W16" s="23"/>
      <c r="X16" s="15"/>
      <c r="Y16" s="15"/>
      <c r="Z16" s="15"/>
      <c r="AA16" s="15"/>
      <c r="AB16" s="27"/>
      <c r="AC16" s="15"/>
      <c r="AD16" s="27"/>
      <c r="AE16" s="28"/>
      <c r="AF16" s="15"/>
      <c r="AG16" s="15"/>
      <c r="AH16" s="28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2"/>
      <c r="AX16" s="12"/>
      <c r="AY16" s="12"/>
      <c r="AZ16" s="12"/>
      <c r="BA16" s="12"/>
      <c r="BB16" s="12"/>
    </row>
    <row r="17" spans="1:55" s="14" customFormat="1" ht="39.950000000000003" customHeight="1">
      <c r="A17" s="3">
        <v>6</v>
      </c>
      <c r="B17" s="16" t="s">
        <v>54</v>
      </c>
      <c r="C17" s="53">
        <f>4/10</f>
        <v>0.4</v>
      </c>
      <c r="D17" s="53">
        <f>6/10</f>
        <v>0.6</v>
      </c>
      <c r="E17" s="54"/>
      <c r="F17" s="53"/>
      <c r="G17" s="53"/>
      <c r="H17" s="53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23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2"/>
      <c r="AX17" s="12"/>
      <c r="AY17" s="12"/>
      <c r="AZ17" s="12"/>
      <c r="BA17" s="12"/>
      <c r="BB17" s="12"/>
    </row>
    <row r="18" spans="1:55" s="14" customFormat="1" ht="39.950000000000003" customHeight="1">
      <c r="A18" s="3"/>
      <c r="B18" s="16"/>
      <c r="C18" s="60" t="s">
        <v>62</v>
      </c>
      <c r="D18" s="60" t="s">
        <v>61</v>
      </c>
      <c r="E18" s="61" t="s">
        <v>111</v>
      </c>
      <c r="F18" s="53"/>
      <c r="G18" s="53"/>
      <c r="H18" s="53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23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2"/>
      <c r="AX18" s="12"/>
      <c r="AY18" s="12"/>
      <c r="AZ18" s="12"/>
      <c r="BA18" s="12"/>
      <c r="BB18" s="12"/>
    </row>
    <row r="19" spans="1:55" s="14" customFormat="1" ht="39.950000000000003" customHeight="1">
      <c r="A19" s="3">
        <v>7</v>
      </c>
      <c r="B19" s="16" t="s">
        <v>110</v>
      </c>
      <c r="C19" s="53">
        <f>5/14</f>
        <v>0.35714285714285715</v>
      </c>
      <c r="D19" s="53">
        <f>5/14</f>
        <v>0.35714285714285715</v>
      </c>
      <c r="E19" s="54">
        <f>4/14</f>
        <v>0.2857142857142857</v>
      </c>
      <c r="F19" s="53"/>
      <c r="G19" s="53"/>
      <c r="H19" s="53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2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2"/>
      <c r="AX19" s="12"/>
      <c r="AY19" s="12"/>
      <c r="AZ19" s="12"/>
      <c r="BA19" s="12"/>
      <c r="BB19" s="12"/>
    </row>
    <row r="20" spans="1:55" s="14" customFormat="1" ht="39.950000000000003" customHeight="1">
      <c r="A20" s="3"/>
      <c r="B20" s="16"/>
      <c r="C20" s="59" t="s">
        <v>4</v>
      </c>
      <c r="D20" s="60" t="s">
        <v>36</v>
      </c>
      <c r="E20" s="58" t="s">
        <v>2</v>
      </c>
      <c r="F20" s="53"/>
      <c r="G20" s="53"/>
      <c r="H20" s="53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2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2"/>
      <c r="AX20" s="12"/>
      <c r="AY20" s="12"/>
      <c r="AZ20" s="12"/>
      <c r="BA20" s="12"/>
      <c r="BB20" s="12"/>
    </row>
    <row r="21" spans="1:55" s="14" customFormat="1" ht="39.950000000000003" customHeight="1">
      <c r="A21" s="3">
        <v>8</v>
      </c>
      <c r="B21" s="16" t="s">
        <v>43</v>
      </c>
      <c r="C21" s="53">
        <f>5/10</f>
        <v>0.5</v>
      </c>
      <c r="D21" s="53">
        <f>4/10</f>
        <v>0.4</v>
      </c>
      <c r="E21" s="54">
        <f>1/10</f>
        <v>0.1</v>
      </c>
      <c r="F21" s="53"/>
      <c r="G21" s="53"/>
      <c r="H21" s="53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2"/>
      <c r="X21" s="15"/>
      <c r="Y21" s="15"/>
      <c r="Z21" s="15"/>
      <c r="AA21" s="15"/>
      <c r="AB21" s="15"/>
      <c r="AC21" s="15"/>
      <c r="AD21" s="2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2"/>
      <c r="AX21" s="12"/>
      <c r="AY21" s="12"/>
      <c r="AZ21" s="12"/>
      <c r="BA21" s="12"/>
      <c r="BB21" s="12"/>
    </row>
    <row r="22" spans="1:55" s="14" customFormat="1" ht="39.950000000000003" customHeight="1">
      <c r="A22" s="3"/>
      <c r="B22" s="16"/>
      <c r="C22" s="53" t="s">
        <v>112</v>
      </c>
      <c r="D22" s="53" t="s">
        <v>113</v>
      </c>
      <c r="E22" s="54" t="s">
        <v>146</v>
      </c>
      <c r="F22" s="54" t="s">
        <v>142</v>
      </c>
      <c r="G22" s="53" t="s">
        <v>114</v>
      </c>
      <c r="H22" s="53" t="s">
        <v>115</v>
      </c>
      <c r="I22" s="53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2"/>
      <c r="Y22" s="15"/>
      <c r="Z22" s="15"/>
      <c r="AA22" s="15"/>
      <c r="AB22" s="15"/>
      <c r="AC22" s="15"/>
      <c r="AD22" s="15"/>
      <c r="AE22" s="2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2"/>
      <c r="AY22" s="12"/>
      <c r="AZ22" s="12"/>
      <c r="BA22" s="12"/>
      <c r="BB22" s="12"/>
      <c r="BC22" s="12"/>
    </row>
    <row r="23" spans="1:55" s="14" customFormat="1" ht="39.950000000000003" customHeight="1">
      <c r="A23" s="3">
        <v>9</v>
      </c>
      <c r="B23" s="16" t="s">
        <v>116</v>
      </c>
      <c r="C23" s="53">
        <f>7/26</f>
        <v>0.26923076923076922</v>
      </c>
      <c r="D23" s="53">
        <f>4/26</f>
        <v>0.15384615384615385</v>
      </c>
      <c r="E23" s="54">
        <f>2/26</f>
        <v>7.6923076923076927E-2</v>
      </c>
      <c r="F23" s="53">
        <f>5/26</f>
        <v>0.19230769230769232</v>
      </c>
      <c r="G23" s="53">
        <f>3/26</f>
        <v>0.11538461538461539</v>
      </c>
      <c r="H23" s="53">
        <f>5/26</f>
        <v>0.19230769230769232</v>
      </c>
      <c r="I23" s="15"/>
      <c r="J23" s="15"/>
      <c r="K23" s="15"/>
      <c r="L23" s="15"/>
      <c r="M23" s="15"/>
      <c r="N23" s="15"/>
      <c r="O23" s="15"/>
      <c r="P23" s="2"/>
      <c r="Q23" s="15"/>
      <c r="R23" s="15"/>
      <c r="S23" s="15"/>
      <c r="T23" s="15"/>
      <c r="U23" s="15"/>
      <c r="V23" s="15"/>
      <c r="W23" s="15"/>
      <c r="X23" s="15"/>
      <c r="Y23" s="15"/>
      <c r="Z23" s="2"/>
      <c r="AA23" s="15"/>
      <c r="AB23" s="15"/>
      <c r="AC23" s="15"/>
      <c r="AD23" s="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2"/>
      <c r="AX23" s="12"/>
      <c r="AY23" s="12"/>
      <c r="AZ23" s="12"/>
      <c r="BA23" s="12"/>
      <c r="BB23" s="12"/>
    </row>
    <row r="24" spans="1:55" s="14" customFormat="1" ht="39.950000000000003" customHeight="1">
      <c r="A24" s="3"/>
      <c r="B24" s="16"/>
      <c r="C24" s="53" t="s">
        <v>39</v>
      </c>
      <c r="D24" s="53" t="s">
        <v>63</v>
      </c>
      <c r="E24" s="54" t="s">
        <v>40</v>
      </c>
      <c r="F24" s="53" t="s">
        <v>92</v>
      </c>
      <c r="G24" s="53" t="s">
        <v>2</v>
      </c>
      <c r="H24" s="53" t="s">
        <v>58</v>
      </c>
      <c r="I24" s="15"/>
      <c r="J24" s="15"/>
      <c r="K24" s="15"/>
      <c r="L24" s="15"/>
      <c r="M24" s="15"/>
      <c r="N24" s="15"/>
      <c r="O24" s="15"/>
      <c r="P24" s="2"/>
      <c r="Q24" s="15"/>
      <c r="R24" s="15"/>
      <c r="S24" s="15"/>
      <c r="T24" s="15"/>
      <c r="U24" s="15"/>
      <c r="V24" s="15"/>
      <c r="W24" s="15"/>
      <c r="X24" s="15"/>
      <c r="Y24" s="15"/>
      <c r="Z24" s="2"/>
      <c r="AA24" s="15"/>
      <c r="AB24" s="15"/>
      <c r="AC24" s="15"/>
      <c r="AD24" s="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2"/>
      <c r="AX24" s="12"/>
      <c r="AY24" s="12"/>
      <c r="AZ24" s="12"/>
      <c r="BA24" s="12"/>
      <c r="BB24" s="12"/>
    </row>
    <row r="25" spans="1:55" s="14" customFormat="1" ht="39.950000000000003" customHeight="1">
      <c r="A25" s="3">
        <v>10</v>
      </c>
      <c r="B25" s="16" t="s">
        <v>37</v>
      </c>
      <c r="C25" s="53">
        <f>1/10</f>
        <v>0.1</v>
      </c>
      <c r="D25" s="53">
        <f>1/10</f>
        <v>0.1</v>
      </c>
      <c r="E25" s="54">
        <f>2/10</f>
        <v>0.2</v>
      </c>
      <c r="F25" s="53">
        <f>1/10</f>
        <v>0.1</v>
      </c>
      <c r="G25" s="53">
        <f>4/10</f>
        <v>0.4</v>
      </c>
      <c r="H25" s="53">
        <f>1/10</f>
        <v>0.1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2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2"/>
      <c r="AX25" s="12"/>
      <c r="AY25" s="12"/>
      <c r="AZ25" s="12"/>
      <c r="BA25" s="12"/>
      <c r="BB25" s="12"/>
    </row>
    <row r="26" spans="1:55" s="14" customFormat="1" ht="39.950000000000003" customHeight="1">
      <c r="A26" s="3"/>
      <c r="B26" s="16"/>
      <c r="C26" s="59" t="s">
        <v>4</v>
      </c>
      <c r="D26" s="60" t="s">
        <v>36</v>
      </c>
      <c r="E26" s="58" t="s">
        <v>2</v>
      </c>
      <c r="F26" s="53"/>
      <c r="G26" s="53"/>
      <c r="H26" s="53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2"/>
      <c r="AX26" s="12"/>
      <c r="AY26" s="12"/>
      <c r="AZ26" s="12"/>
      <c r="BA26" s="12"/>
      <c r="BB26" s="12"/>
    </row>
    <row r="27" spans="1:55" s="14" customFormat="1" ht="39.950000000000003" customHeight="1">
      <c r="A27" s="3">
        <v>11</v>
      </c>
      <c r="B27" s="16" t="s">
        <v>35</v>
      </c>
      <c r="C27" s="53">
        <f>6/10</f>
        <v>0.6</v>
      </c>
      <c r="D27" s="53">
        <f>3/10</f>
        <v>0.3</v>
      </c>
      <c r="E27" s="54">
        <f>1/10</f>
        <v>0.1</v>
      </c>
      <c r="F27" s="53"/>
      <c r="G27" s="53"/>
      <c r="H27" s="53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2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2"/>
      <c r="AX27" s="12"/>
      <c r="AY27" s="12"/>
      <c r="AZ27" s="12"/>
      <c r="BA27" s="12"/>
      <c r="BB27" s="12"/>
    </row>
    <row r="28" spans="1:55" s="14" customFormat="1" ht="39.950000000000003" customHeight="1">
      <c r="A28" s="3"/>
      <c r="B28" s="16"/>
      <c r="C28" s="59" t="s">
        <v>4</v>
      </c>
      <c r="D28" s="60" t="s">
        <v>36</v>
      </c>
      <c r="E28" s="58" t="s">
        <v>2</v>
      </c>
      <c r="F28" s="53"/>
      <c r="G28" s="53"/>
      <c r="H28" s="53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2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2"/>
      <c r="AX28" s="12"/>
      <c r="AY28" s="12"/>
      <c r="AZ28" s="12"/>
      <c r="BA28" s="12"/>
      <c r="BB28" s="12"/>
    </row>
    <row r="29" spans="1:55" s="14" customFormat="1" ht="39.950000000000003" customHeight="1">
      <c r="A29" s="3">
        <v>12</v>
      </c>
      <c r="B29" s="16" t="s">
        <v>34</v>
      </c>
      <c r="C29" s="53">
        <f>4/10</f>
        <v>0.4</v>
      </c>
      <c r="D29" s="53">
        <f>6/10</f>
        <v>0.6</v>
      </c>
      <c r="E29" s="54"/>
      <c r="F29" s="53"/>
      <c r="G29" s="53"/>
      <c r="H29" s="53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2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2"/>
      <c r="AX29" s="12"/>
      <c r="AY29" s="12"/>
      <c r="AZ29" s="12"/>
      <c r="BA29" s="12"/>
      <c r="BB29" s="12"/>
    </row>
    <row r="30" spans="1:55" s="14" customFormat="1" ht="39.950000000000003" customHeight="1">
      <c r="A30" s="3"/>
      <c r="B30" s="16"/>
      <c r="C30" s="53" t="s">
        <v>117</v>
      </c>
      <c r="D30" s="53" t="s">
        <v>95</v>
      </c>
      <c r="E30" s="54" t="s">
        <v>108</v>
      </c>
      <c r="F30" s="53" t="s">
        <v>64</v>
      </c>
      <c r="G30" s="53" t="s">
        <v>2</v>
      </c>
      <c r="H30" s="53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2"/>
      <c r="AX30" s="12"/>
      <c r="AY30" s="12"/>
      <c r="AZ30" s="12"/>
      <c r="BA30" s="12"/>
      <c r="BB30" s="12"/>
    </row>
    <row r="31" spans="1:55" s="14" customFormat="1" ht="39.950000000000003" customHeight="1">
      <c r="A31" s="3">
        <v>13</v>
      </c>
      <c r="B31" s="16" t="s">
        <v>144</v>
      </c>
      <c r="C31" s="53">
        <f>3/15</f>
        <v>0.2</v>
      </c>
      <c r="D31" s="53">
        <f>2/15</f>
        <v>0.13333333333333333</v>
      </c>
      <c r="E31" s="54">
        <f>4/15</f>
        <v>0.26666666666666666</v>
      </c>
      <c r="F31" s="53">
        <f>3/15</f>
        <v>0.2</v>
      </c>
      <c r="G31" s="53">
        <f>3/15</f>
        <v>0.2</v>
      </c>
      <c r="H31" s="53"/>
      <c r="I31" s="15"/>
      <c r="J31" s="15"/>
      <c r="K31" s="2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2"/>
      <c r="AX31" s="12"/>
      <c r="AY31" s="12"/>
      <c r="AZ31" s="12"/>
      <c r="BA31" s="12"/>
      <c r="BB31" s="12"/>
    </row>
    <row r="32" spans="1:55" s="14" customFormat="1" ht="39.950000000000003" customHeight="1">
      <c r="A32" s="3"/>
      <c r="B32" s="16"/>
      <c r="C32" s="53" t="s">
        <v>60</v>
      </c>
      <c r="D32" s="53" t="s">
        <v>118</v>
      </c>
      <c r="E32" s="54" t="s">
        <v>2</v>
      </c>
      <c r="F32" s="53" t="s">
        <v>58</v>
      </c>
      <c r="G32" s="53"/>
      <c r="H32" s="53"/>
      <c r="I32" s="15"/>
      <c r="J32" s="15"/>
      <c r="K32" s="2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2"/>
      <c r="AX32" s="12"/>
      <c r="AY32" s="12"/>
      <c r="AZ32" s="12"/>
      <c r="BA32" s="12"/>
      <c r="BB32" s="12"/>
    </row>
    <row r="33" spans="1:54" s="14" customFormat="1" ht="39.950000000000003" customHeight="1">
      <c r="A33" s="3">
        <v>14</v>
      </c>
      <c r="B33" s="16" t="s">
        <v>145</v>
      </c>
      <c r="C33" s="53">
        <f>4/13</f>
        <v>0.30769230769230771</v>
      </c>
      <c r="D33" s="53">
        <f>3/13</f>
        <v>0.23076923076923078</v>
      </c>
      <c r="E33" s="54">
        <f>4/13</f>
        <v>0.30769230769230771</v>
      </c>
      <c r="F33" s="53">
        <f>2/13</f>
        <v>0.15384615384615385</v>
      </c>
      <c r="G33" s="53"/>
      <c r="H33" s="53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2"/>
      <c r="AX33" s="12"/>
      <c r="AY33" s="12"/>
      <c r="AZ33" s="12"/>
      <c r="BA33" s="12"/>
      <c r="BB33" s="12"/>
    </row>
    <row r="34" spans="1:54" s="14" customFormat="1" ht="39.950000000000003" customHeight="1">
      <c r="A34" s="3"/>
      <c r="B34" s="16"/>
      <c r="C34" s="53" t="s">
        <v>4</v>
      </c>
      <c r="D34" s="53" t="s">
        <v>3</v>
      </c>
      <c r="E34" s="54" t="s">
        <v>2</v>
      </c>
      <c r="F34" s="53"/>
      <c r="G34" s="53"/>
      <c r="H34" s="53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2"/>
      <c r="AX34" s="12"/>
      <c r="AY34" s="12"/>
      <c r="AZ34" s="12"/>
      <c r="BA34" s="12"/>
      <c r="BB34" s="12"/>
    </row>
    <row r="35" spans="1:54" s="14" customFormat="1" ht="39.950000000000003" customHeight="1">
      <c r="A35" s="3">
        <v>15</v>
      </c>
      <c r="B35" s="16" t="s">
        <v>55</v>
      </c>
      <c r="C35" s="53">
        <f>2/10</f>
        <v>0.2</v>
      </c>
      <c r="D35" s="53">
        <f>7/10</f>
        <v>0.7</v>
      </c>
      <c r="E35" s="54">
        <f>1/10</f>
        <v>0.1</v>
      </c>
      <c r="F35" s="53"/>
      <c r="G35" s="53"/>
      <c r="H35" s="53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2"/>
      <c r="AX35" s="12"/>
      <c r="AY35" s="12"/>
      <c r="AZ35" s="12"/>
      <c r="BA35" s="12"/>
      <c r="BB35" s="12"/>
    </row>
    <row r="36" spans="1:54" s="14" customFormat="1" ht="39.950000000000003" customHeight="1">
      <c r="A36" s="3"/>
      <c r="B36" s="16"/>
      <c r="C36" s="53" t="s">
        <v>36</v>
      </c>
      <c r="D36" s="53" t="s">
        <v>2</v>
      </c>
      <c r="E36" s="54"/>
      <c r="F36" s="53"/>
      <c r="G36" s="53"/>
      <c r="H36" s="53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2"/>
      <c r="AX36" s="12"/>
      <c r="AY36" s="12"/>
      <c r="AZ36" s="12"/>
      <c r="BA36" s="12"/>
      <c r="BB36" s="12"/>
    </row>
    <row r="37" spans="1:54" s="14" customFormat="1" ht="45" customHeight="1">
      <c r="A37" s="3">
        <v>16</v>
      </c>
      <c r="B37" s="16" t="s">
        <v>119</v>
      </c>
      <c r="C37" s="53">
        <f>1/2</f>
        <v>0.5</v>
      </c>
      <c r="D37" s="53">
        <f>1/2</f>
        <v>0.5</v>
      </c>
      <c r="E37" s="54"/>
      <c r="F37" s="53"/>
      <c r="G37" s="53"/>
      <c r="H37" s="53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2"/>
      <c r="AX37" s="12"/>
      <c r="AY37" s="12"/>
      <c r="AZ37" s="12"/>
      <c r="BA37" s="12"/>
      <c r="BB37" s="12"/>
    </row>
    <row r="38" spans="1:54" s="14" customFormat="1" ht="45" customHeight="1">
      <c r="A38" s="3"/>
      <c r="B38" s="16"/>
      <c r="C38" s="53" t="s">
        <v>4</v>
      </c>
      <c r="D38" s="53" t="s">
        <v>3</v>
      </c>
      <c r="E38" s="54" t="s">
        <v>2</v>
      </c>
      <c r="F38" s="53"/>
      <c r="G38" s="53"/>
      <c r="H38" s="53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2"/>
      <c r="AX38" s="12"/>
      <c r="AY38" s="12"/>
      <c r="AZ38" s="12"/>
      <c r="BA38" s="12"/>
      <c r="BB38" s="12"/>
    </row>
    <row r="39" spans="1:54" s="2" customFormat="1" ht="39.950000000000003" customHeight="1">
      <c r="A39" s="3">
        <v>17</v>
      </c>
      <c r="B39" s="16" t="s">
        <v>135</v>
      </c>
      <c r="C39" s="53">
        <f>8/31</f>
        <v>0.25806451612903225</v>
      </c>
      <c r="D39" s="53">
        <f>11/31</f>
        <v>0.35483870967741937</v>
      </c>
      <c r="E39" s="54">
        <f>12/31</f>
        <v>0.38709677419354838</v>
      </c>
      <c r="F39" s="53"/>
      <c r="G39" s="53"/>
      <c r="H39" s="53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2"/>
      <c r="AX39" s="12"/>
      <c r="AY39" s="12"/>
      <c r="AZ39" s="12"/>
      <c r="BA39" s="12"/>
      <c r="BB39" s="12"/>
    </row>
    <row r="40" spans="1:54" s="2" customFormat="1" ht="39.950000000000003" customHeight="1">
      <c r="A40" s="3"/>
      <c r="B40" s="16"/>
      <c r="C40" s="53" t="s">
        <v>4</v>
      </c>
      <c r="D40" s="53" t="s">
        <v>3</v>
      </c>
      <c r="E40" s="54" t="s">
        <v>2</v>
      </c>
      <c r="F40" s="53"/>
      <c r="G40" s="53"/>
      <c r="H40" s="53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2"/>
      <c r="AX40" s="12"/>
      <c r="AY40" s="12"/>
      <c r="AZ40" s="12"/>
      <c r="BA40" s="12"/>
      <c r="BB40" s="12"/>
    </row>
    <row r="41" spans="1:54" s="2" customFormat="1" ht="39.950000000000003" customHeight="1">
      <c r="A41" s="3">
        <v>18</v>
      </c>
      <c r="B41" s="16" t="s">
        <v>120</v>
      </c>
      <c r="C41" s="53">
        <f>13/18</f>
        <v>0.72222222222222221</v>
      </c>
      <c r="D41" s="53">
        <f>5/18</f>
        <v>0.27777777777777779</v>
      </c>
      <c r="E41" s="54"/>
      <c r="F41" s="53"/>
      <c r="G41" s="53"/>
      <c r="H41" s="53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2"/>
      <c r="AX41" s="12"/>
      <c r="AY41" s="12"/>
      <c r="AZ41" s="12"/>
      <c r="BA41" s="12"/>
      <c r="BB41" s="12"/>
    </row>
    <row r="42" spans="1:54" s="2" customFormat="1" ht="39.950000000000003" customHeight="1">
      <c r="A42" s="3"/>
      <c r="B42" s="16"/>
      <c r="C42" s="53" t="s">
        <v>4</v>
      </c>
      <c r="D42" s="53" t="s">
        <v>3</v>
      </c>
      <c r="E42" s="54" t="s">
        <v>2</v>
      </c>
      <c r="F42" s="53"/>
      <c r="G42" s="53"/>
      <c r="H42" s="53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2"/>
      <c r="AX42" s="12"/>
      <c r="AY42" s="12"/>
      <c r="AZ42" s="12"/>
      <c r="BA42" s="12"/>
      <c r="BB42" s="12"/>
    </row>
    <row r="43" spans="1:54" s="2" customFormat="1" ht="39.950000000000003" customHeight="1">
      <c r="A43" s="3">
        <v>19</v>
      </c>
      <c r="B43" s="16" t="s">
        <v>121</v>
      </c>
      <c r="C43" s="53">
        <f>4/21</f>
        <v>0.19047619047619047</v>
      </c>
      <c r="D43" s="53">
        <f>15/21</f>
        <v>0.7142857142857143</v>
      </c>
      <c r="E43" s="54">
        <f>2/21</f>
        <v>9.5238095238095233E-2</v>
      </c>
      <c r="F43" s="53"/>
      <c r="G43" s="53"/>
      <c r="H43" s="53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2"/>
      <c r="AX43" s="12"/>
      <c r="AY43" s="12"/>
      <c r="AZ43" s="12"/>
      <c r="BA43" s="12"/>
      <c r="BB43" s="12"/>
    </row>
    <row r="44" spans="1:54" s="2" customFormat="1" ht="39.950000000000003" customHeight="1">
      <c r="A44" s="3"/>
      <c r="B44" s="16"/>
      <c r="C44" s="53" t="s">
        <v>4</v>
      </c>
      <c r="D44" s="53" t="s">
        <v>3</v>
      </c>
      <c r="E44" s="54" t="s">
        <v>2</v>
      </c>
      <c r="F44" s="53"/>
      <c r="G44" s="53"/>
      <c r="H44" s="53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2"/>
      <c r="AX44" s="12"/>
      <c r="AY44" s="12"/>
      <c r="AZ44" s="12"/>
      <c r="BA44" s="12"/>
      <c r="BB44" s="12"/>
    </row>
    <row r="45" spans="1:54" s="2" customFormat="1" ht="39.950000000000003" customHeight="1">
      <c r="A45" s="3">
        <v>20</v>
      </c>
      <c r="B45" s="16" t="s">
        <v>122</v>
      </c>
      <c r="C45" s="53">
        <f>6/21</f>
        <v>0.2857142857142857</v>
      </c>
      <c r="D45" s="53">
        <f>15/21</f>
        <v>0.7142857142857143</v>
      </c>
      <c r="E45" s="54"/>
      <c r="F45" s="53"/>
      <c r="G45" s="53"/>
      <c r="H45" s="53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2"/>
      <c r="AX45" s="12"/>
      <c r="AY45" s="12"/>
      <c r="AZ45" s="12"/>
      <c r="BA45" s="12"/>
      <c r="BB45" s="12"/>
    </row>
    <row r="46" spans="1:54" s="2" customFormat="1" ht="39.950000000000003" customHeight="1">
      <c r="A46" s="3"/>
      <c r="B46" s="16"/>
      <c r="C46" s="53" t="s">
        <v>4</v>
      </c>
      <c r="D46" s="53" t="s">
        <v>3</v>
      </c>
      <c r="E46" s="54" t="s">
        <v>2</v>
      </c>
      <c r="F46" s="53"/>
      <c r="G46" s="53"/>
      <c r="H46" s="53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2"/>
      <c r="AX46" s="12"/>
      <c r="AY46" s="12"/>
      <c r="AZ46" s="12"/>
      <c r="BA46" s="12"/>
      <c r="BB46" s="12"/>
    </row>
    <row r="47" spans="1:54" s="2" customFormat="1" ht="39.950000000000003" customHeight="1">
      <c r="A47" s="3">
        <v>21</v>
      </c>
      <c r="B47" s="16" t="s">
        <v>123</v>
      </c>
      <c r="C47" s="53">
        <f>1/18</f>
        <v>5.5555555555555552E-2</v>
      </c>
      <c r="D47" s="53">
        <f>16/18</f>
        <v>0.88888888888888884</v>
      </c>
      <c r="E47" s="54">
        <f>1/18</f>
        <v>5.5555555555555552E-2</v>
      </c>
      <c r="F47" s="53"/>
      <c r="G47" s="53"/>
      <c r="H47" s="53"/>
      <c r="I47" s="15"/>
      <c r="J47" s="15"/>
      <c r="K47" s="15"/>
      <c r="L47" s="15"/>
      <c r="M47" s="29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2"/>
      <c r="AX47" s="12"/>
      <c r="AY47" s="12"/>
      <c r="AZ47" s="12"/>
      <c r="BA47" s="12"/>
      <c r="BB47" s="12"/>
    </row>
    <row r="48" spans="1:54" ht="39.950000000000003" customHeight="1">
      <c r="A48" s="73"/>
      <c r="B48" s="81" t="s">
        <v>0</v>
      </c>
      <c r="C48" s="82"/>
      <c r="D48" s="82"/>
      <c r="E48" s="84"/>
      <c r="F48" s="53"/>
      <c r="G48" s="82"/>
      <c r="H48" s="82"/>
      <c r="I48" s="79"/>
      <c r="J48" s="79"/>
      <c r="K48" s="79"/>
      <c r="L48" s="79"/>
      <c r="M48" s="79"/>
      <c r="N48" s="79"/>
      <c r="O48" s="79"/>
      <c r="P48" s="79"/>
      <c r="Q48" s="79"/>
      <c r="T48" s="79"/>
      <c r="U48" s="79"/>
      <c r="V48" s="79"/>
      <c r="W48" s="79"/>
      <c r="X48" s="79"/>
      <c r="Y48" s="79"/>
      <c r="Z48" s="79"/>
      <c r="AA48" s="85"/>
      <c r="AB48" s="79"/>
      <c r="AC48" s="79"/>
      <c r="AD48" s="79"/>
      <c r="AE48" s="79"/>
      <c r="AF48" s="79"/>
      <c r="AG48" s="79"/>
      <c r="AH48" s="79"/>
    </row>
    <row r="49" spans="1:54" ht="39.950000000000003" customHeight="1">
      <c r="A49" s="74"/>
      <c r="B49" s="81"/>
      <c r="C49" s="83"/>
      <c r="D49" s="83"/>
      <c r="E49" s="84"/>
      <c r="F49" s="82"/>
      <c r="G49" s="83"/>
      <c r="H49" s="83"/>
      <c r="I49" s="80"/>
      <c r="J49" s="80"/>
      <c r="K49" s="80"/>
      <c r="L49" s="80"/>
      <c r="M49" s="80"/>
      <c r="N49" s="80"/>
      <c r="O49" s="80"/>
      <c r="P49" s="79"/>
      <c r="Q49" s="80"/>
      <c r="T49" s="80"/>
      <c r="U49" s="80"/>
      <c r="V49" s="80"/>
      <c r="W49" s="80"/>
      <c r="X49" s="80"/>
      <c r="Y49" s="80"/>
      <c r="Z49" s="80"/>
      <c r="AA49" s="86"/>
      <c r="AB49" s="80"/>
      <c r="AC49" s="80"/>
      <c r="AD49" s="80"/>
      <c r="AE49" s="80"/>
      <c r="AF49" s="80"/>
      <c r="AG49" s="80"/>
      <c r="AH49" s="80"/>
    </row>
    <row r="50" spans="1:54" ht="39.950000000000003" customHeight="1">
      <c r="A50" s="75"/>
      <c r="B50" s="81"/>
      <c r="C50" s="83"/>
      <c r="D50" s="83"/>
      <c r="E50" s="84"/>
      <c r="F50" s="83"/>
      <c r="G50" s="83"/>
      <c r="H50" s="83"/>
      <c r="I50" s="80"/>
      <c r="J50" s="80"/>
      <c r="K50" s="80"/>
      <c r="L50" s="80"/>
      <c r="M50" s="80"/>
      <c r="N50" s="80"/>
      <c r="O50" s="80"/>
      <c r="P50" s="79"/>
      <c r="Q50" s="80"/>
      <c r="T50" s="80"/>
      <c r="U50" s="80"/>
      <c r="V50" s="80"/>
      <c r="W50" s="80"/>
      <c r="X50" s="80"/>
      <c r="Y50" s="80"/>
      <c r="Z50" s="80"/>
      <c r="AA50" s="86"/>
      <c r="AB50" s="80"/>
      <c r="AC50" s="80"/>
      <c r="AD50" s="80"/>
      <c r="AE50" s="80"/>
      <c r="AF50" s="80"/>
      <c r="AG50" s="80"/>
      <c r="AH50" s="80"/>
    </row>
    <row r="51" spans="1:54" s="2" customFormat="1" ht="39.950000000000003" customHeight="1">
      <c r="A51" s="3"/>
      <c r="B51" s="16"/>
      <c r="C51" s="53"/>
      <c r="D51" s="53"/>
      <c r="E51" s="54"/>
      <c r="F51" s="83"/>
      <c r="G51" s="53"/>
      <c r="H51" s="53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2"/>
      <c r="AX51" s="12"/>
      <c r="AY51" s="12"/>
      <c r="AZ51" s="12"/>
      <c r="BA51" s="12"/>
      <c r="BB51" s="12"/>
    </row>
    <row r="52" spans="1:54" ht="39.950000000000003" customHeight="1">
      <c r="C52" s="53"/>
      <c r="D52" s="53"/>
      <c r="E52" s="54"/>
      <c r="F52" s="53"/>
      <c r="G52" s="53"/>
      <c r="H52" s="53"/>
    </row>
    <row r="53" spans="1:54" ht="39.950000000000003" customHeight="1">
      <c r="C53" s="53"/>
      <c r="D53" s="53"/>
      <c r="E53" s="54"/>
      <c r="F53" s="53"/>
      <c r="G53" s="53"/>
      <c r="H53" s="53"/>
    </row>
    <row r="54" spans="1:54" ht="39.950000000000003" customHeight="1">
      <c r="C54" s="53"/>
      <c r="D54" s="53"/>
      <c r="E54" s="54"/>
      <c r="F54" s="53"/>
      <c r="G54" s="53"/>
      <c r="H54" s="53"/>
    </row>
    <row r="55" spans="1:54" ht="39.950000000000003" customHeight="1">
      <c r="C55" s="53"/>
      <c r="D55" s="53"/>
      <c r="E55" s="54"/>
      <c r="F55" s="53"/>
      <c r="G55" s="53"/>
      <c r="H55" s="53"/>
    </row>
    <row r="56" spans="1:54" ht="39.950000000000003" customHeight="1">
      <c r="C56" s="53"/>
      <c r="D56" s="53"/>
      <c r="E56" s="54"/>
      <c r="F56" s="53"/>
      <c r="G56" s="53"/>
      <c r="H56" s="53"/>
    </row>
    <row r="57" spans="1:54" ht="39.950000000000003" customHeight="1">
      <c r="C57" s="53"/>
      <c r="D57" s="53"/>
      <c r="E57" s="54"/>
      <c r="F57" s="53"/>
      <c r="G57" s="53"/>
      <c r="H57" s="53"/>
      <c r="R57" s="79"/>
      <c r="S57" s="79"/>
    </row>
    <row r="58" spans="1:54" ht="39.950000000000003" customHeight="1">
      <c r="C58" s="53"/>
      <c r="D58" s="53"/>
      <c r="E58" s="54"/>
      <c r="F58" s="53"/>
      <c r="G58" s="53"/>
      <c r="H58" s="53"/>
      <c r="R58" s="80"/>
      <c r="S58" s="80"/>
    </row>
    <row r="59" spans="1:54" ht="39.950000000000003" customHeight="1">
      <c r="C59" s="53"/>
      <c r="D59" s="53"/>
      <c r="E59" s="54"/>
      <c r="F59" s="53"/>
      <c r="G59" s="53"/>
      <c r="H59" s="53"/>
      <c r="R59" s="80"/>
      <c r="S59" s="80"/>
    </row>
    <row r="60" spans="1:54" ht="39.950000000000003" customHeight="1">
      <c r="C60" s="53"/>
      <c r="D60" s="53"/>
      <c r="E60" s="54"/>
      <c r="F60" s="53"/>
      <c r="G60" s="53"/>
      <c r="H60" s="53"/>
    </row>
    <row r="61" spans="1:54" ht="39.950000000000003" customHeight="1">
      <c r="C61" s="53"/>
      <c r="D61" s="53"/>
      <c r="E61" s="54"/>
      <c r="F61" s="53"/>
      <c r="G61" s="53"/>
      <c r="H61" s="53"/>
    </row>
    <row r="62" spans="1:54" ht="39.950000000000003" customHeight="1">
      <c r="C62" s="53"/>
      <c r="D62" s="53"/>
      <c r="E62" s="54"/>
      <c r="F62" s="53"/>
      <c r="G62" s="53"/>
      <c r="H62" s="53"/>
    </row>
    <row r="63" spans="1:54" ht="39.950000000000003" customHeight="1">
      <c r="C63" s="53"/>
      <c r="D63" s="53"/>
      <c r="E63" s="54"/>
      <c r="F63" s="53"/>
      <c r="G63" s="53"/>
      <c r="H63" s="53"/>
    </row>
    <row r="64" spans="1:54" ht="39.950000000000003" customHeight="1">
      <c r="C64" s="53"/>
      <c r="D64" s="53"/>
      <c r="E64" s="54"/>
      <c r="F64" s="53"/>
      <c r="G64" s="53"/>
      <c r="H64" s="53"/>
    </row>
    <row r="65" spans="3:8" ht="39.950000000000003" customHeight="1">
      <c r="C65" s="53"/>
      <c r="D65" s="53"/>
      <c r="E65" s="54"/>
      <c r="F65" s="53"/>
      <c r="G65" s="53"/>
      <c r="H65" s="53"/>
    </row>
    <row r="66" spans="3:8" ht="39.950000000000003" customHeight="1">
      <c r="C66" s="53"/>
      <c r="D66" s="53"/>
      <c r="E66" s="54"/>
      <c r="F66" s="53"/>
      <c r="G66" s="53"/>
      <c r="H66" s="53"/>
    </row>
    <row r="67" spans="3:8" ht="39.950000000000003" customHeight="1">
      <c r="C67" s="53"/>
      <c r="D67" s="53"/>
      <c r="E67" s="54"/>
      <c r="F67" s="53"/>
      <c r="G67" s="53"/>
      <c r="H67" s="53"/>
    </row>
    <row r="68" spans="3:8" ht="39.950000000000003" customHeight="1">
      <c r="C68" s="53"/>
      <c r="D68" s="53"/>
      <c r="E68" s="54"/>
      <c r="F68" s="53"/>
      <c r="G68" s="53"/>
      <c r="H68" s="53"/>
    </row>
    <row r="69" spans="3:8" ht="39.950000000000003" customHeight="1">
      <c r="C69" s="53"/>
      <c r="D69" s="53"/>
      <c r="E69" s="54"/>
      <c r="F69" s="53"/>
      <c r="G69" s="53"/>
      <c r="H69" s="53"/>
    </row>
    <row r="70" spans="3:8" ht="39.950000000000003" customHeight="1">
      <c r="C70" s="53"/>
      <c r="D70" s="53"/>
      <c r="E70" s="54"/>
      <c r="F70" s="53"/>
      <c r="G70" s="53"/>
      <c r="H70" s="53"/>
    </row>
    <row r="71" spans="3:8" ht="39.950000000000003" customHeight="1">
      <c r="C71" s="53"/>
      <c r="D71" s="53"/>
      <c r="E71" s="54"/>
      <c r="F71" s="53"/>
      <c r="G71" s="53"/>
      <c r="H71" s="53"/>
    </row>
    <row r="72" spans="3:8" ht="39.950000000000003" customHeight="1">
      <c r="C72" s="53"/>
      <c r="D72" s="53"/>
      <c r="E72" s="54"/>
      <c r="F72" s="53"/>
      <c r="G72" s="53"/>
      <c r="H72" s="53"/>
    </row>
    <row r="73" spans="3:8" ht="39.950000000000003" customHeight="1">
      <c r="C73" s="53"/>
      <c r="D73" s="53"/>
      <c r="E73" s="54"/>
      <c r="F73" s="53"/>
      <c r="G73" s="53"/>
      <c r="H73" s="53"/>
    </row>
    <row r="74" spans="3:8" ht="39.950000000000003" customHeight="1">
      <c r="C74" s="53"/>
      <c r="D74" s="53"/>
      <c r="E74" s="54"/>
      <c r="F74" s="53"/>
      <c r="G74" s="53"/>
      <c r="H74" s="53"/>
    </row>
    <row r="75" spans="3:8" ht="39.950000000000003" customHeight="1">
      <c r="C75" s="53"/>
      <c r="D75" s="53"/>
      <c r="E75" s="54"/>
      <c r="F75" s="53"/>
      <c r="G75" s="53"/>
      <c r="H75" s="53"/>
    </row>
    <row r="76" spans="3:8" ht="39.950000000000003" customHeight="1">
      <c r="C76" s="53"/>
      <c r="D76" s="53"/>
      <c r="E76" s="54"/>
      <c r="F76" s="53"/>
      <c r="G76" s="53"/>
      <c r="H76" s="53"/>
    </row>
    <row r="77" spans="3:8" ht="39.950000000000003" customHeight="1">
      <c r="C77" s="53"/>
      <c r="D77" s="53"/>
      <c r="E77" s="54"/>
      <c r="F77" s="53"/>
      <c r="G77" s="53"/>
      <c r="H77" s="53"/>
    </row>
    <row r="78" spans="3:8" ht="39.950000000000003" customHeight="1">
      <c r="C78" s="53"/>
      <c r="D78" s="53"/>
      <c r="E78" s="54"/>
      <c r="F78" s="53"/>
      <c r="G78" s="53"/>
      <c r="H78" s="53"/>
    </row>
    <row r="79" spans="3:8" ht="39.950000000000003" customHeight="1">
      <c r="C79" s="53"/>
      <c r="D79" s="53"/>
      <c r="E79" s="54"/>
      <c r="F79" s="53"/>
      <c r="G79" s="53"/>
      <c r="H79" s="53"/>
    </row>
    <row r="80" spans="3:8" ht="39.950000000000003" customHeight="1">
      <c r="C80" s="53"/>
      <c r="D80" s="53"/>
      <c r="E80" s="54"/>
      <c r="F80" s="53"/>
      <c r="G80" s="53"/>
      <c r="H80" s="53"/>
    </row>
    <row r="81" spans="3:8" ht="39.950000000000003" customHeight="1">
      <c r="C81" s="53"/>
      <c r="D81" s="53"/>
      <c r="E81" s="54"/>
      <c r="F81" s="53"/>
      <c r="G81" s="53"/>
      <c r="H81" s="53"/>
    </row>
    <row r="82" spans="3:8" ht="39.950000000000003" customHeight="1">
      <c r="C82" s="53"/>
      <c r="D82" s="53"/>
      <c r="E82" s="54"/>
      <c r="F82" s="53"/>
      <c r="G82" s="53"/>
      <c r="H82" s="53"/>
    </row>
    <row r="83" spans="3:8" ht="39.950000000000003" customHeight="1">
      <c r="C83" s="53"/>
      <c r="D83" s="53"/>
      <c r="E83" s="54"/>
      <c r="F83" s="53"/>
      <c r="G83" s="53"/>
      <c r="H83" s="53"/>
    </row>
    <row r="84" spans="3:8" ht="39.950000000000003" customHeight="1">
      <c r="C84" s="53"/>
      <c r="D84" s="53"/>
      <c r="E84" s="54"/>
      <c r="F84" s="53"/>
      <c r="G84" s="53"/>
      <c r="H84" s="53"/>
    </row>
    <row r="85" spans="3:8" ht="39.950000000000003" customHeight="1">
      <c r="C85" s="53"/>
      <c r="D85" s="53"/>
      <c r="E85" s="54"/>
      <c r="F85" s="53"/>
      <c r="G85" s="53"/>
      <c r="H85" s="53"/>
    </row>
    <row r="86" spans="3:8" ht="39.950000000000003" customHeight="1">
      <c r="C86" s="53"/>
      <c r="D86" s="53"/>
      <c r="E86" s="54"/>
      <c r="F86" s="53"/>
      <c r="G86" s="53"/>
      <c r="H86" s="53"/>
    </row>
    <row r="87" spans="3:8" ht="39.950000000000003" customHeight="1">
      <c r="C87" s="53"/>
      <c r="D87" s="53"/>
      <c r="E87" s="54"/>
      <c r="F87" s="53"/>
      <c r="G87" s="53"/>
      <c r="H87" s="53"/>
    </row>
    <row r="88" spans="3:8" ht="39.950000000000003" customHeight="1">
      <c r="C88" s="53"/>
      <c r="D88" s="53"/>
      <c r="E88" s="54"/>
      <c r="F88" s="53"/>
      <c r="G88" s="53"/>
      <c r="H88" s="53"/>
    </row>
    <row r="89" spans="3:8" ht="39.950000000000003" customHeight="1">
      <c r="C89" s="53"/>
      <c r="D89" s="53"/>
      <c r="E89" s="54"/>
      <c r="F89" s="53"/>
      <c r="G89" s="53"/>
      <c r="H89" s="53"/>
    </row>
    <row r="90" spans="3:8" ht="39.950000000000003" customHeight="1">
      <c r="C90" s="53"/>
      <c r="D90" s="53"/>
      <c r="E90" s="54"/>
      <c r="F90" s="53"/>
      <c r="G90" s="53"/>
      <c r="H90" s="53"/>
    </row>
    <row r="91" spans="3:8" ht="39.950000000000003" customHeight="1">
      <c r="C91" s="53"/>
      <c r="D91" s="53"/>
      <c r="E91" s="54"/>
      <c r="F91" s="53"/>
      <c r="G91" s="53"/>
      <c r="H91" s="53"/>
    </row>
    <row r="92" spans="3:8" ht="39.950000000000003" customHeight="1">
      <c r="C92" s="53"/>
      <c r="D92" s="53"/>
      <c r="E92" s="54"/>
      <c r="F92" s="53"/>
      <c r="G92" s="53"/>
      <c r="H92" s="53"/>
    </row>
    <row r="93" spans="3:8" ht="39.950000000000003" customHeight="1">
      <c r="C93" s="53"/>
      <c r="D93" s="53"/>
      <c r="E93" s="54"/>
      <c r="F93" s="53"/>
      <c r="G93" s="53"/>
      <c r="H93" s="53"/>
    </row>
    <row r="94" spans="3:8" ht="39.950000000000003" customHeight="1">
      <c r="C94" s="53"/>
      <c r="D94" s="53"/>
      <c r="E94" s="54"/>
      <c r="F94" s="53"/>
      <c r="G94" s="53"/>
      <c r="H94" s="53"/>
    </row>
    <row r="95" spans="3:8" ht="39.950000000000003" customHeight="1">
      <c r="C95" s="53"/>
      <c r="D95" s="53"/>
      <c r="E95" s="54"/>
      <c r="F95" s="53"/>
      <c r="G95" s="53"/>
      <c r="H95" s="53"/>
    </row>
    <row r="96" spans="3:8" ht="39.950000000000003" customHeight="1">
      <c r="C96" s="53"/>
      <c r="D96" s="53"/>
      <c r="E96" s="54"/>
      <c r="F96" s="53"/>
      <c r="G96" s="53"/>
      <c r="H96" s="53"/>
    </row>
    <row r="97" spans="3:8" ht="39.950000000000003" customHeight="1">
      <c r="C97" s="53"/>
      <c r="D97" s="53"/>
      <c r="E97" s="54"/>
      <c r="F97" s="53"/>
      <c r="G97" s="53"/>
      <c r="H97" s="53"/>
    </row>
    <row r="98" spans="3:8" ht="39.950000000000003" customHeight="1">
      <c r="C98" s="53"/>
      <c r="D98" s="53"/>
      <c r="E98" s="54"/>
      <c r="F98" s="53"/>
      <c r="G98" s="53"/>
      <c r="H98" s="53"/>
    </row>
    <row r="99" spans="3:8" ht="39.950000000000003" customHeight="1">
      <c r="C99" s="53"/>
      <c r="D99" s="53"/>
      <c r="E99" s="54"/>
      <c r="F99" s="53"/>
      <c r="G99" s="53"/>
      <c r="H99" s="53"/>
    </row>
    <row r="100" spans="3:8" ht="39.950000000000003" customHeight="1">
      <c r="C100" s="53"/>
      <c r="D100" s="53"/>
      <c r="E100" s="54"/>
      <c r="F100" s="53"/>
      <c r="G100" s="53"/>
      <c r="H100" s="53"/>
    </row>
    <row r="101" spans="3:8" ht="39.950000000000003" customHeight="1">
      <c r="C101" s="53"/>
      <c r="D101" s="53"/>
      <c r="E101" s="54"/>
      <c r="F101" s="53"/>
      <c r="G101" s="53"/>
      <c r="H101" s="53"/>
    </row>
    <row r="102" spans="3:8" ht="39.950000000000003" customHeight="1">
      <c r="C102" s="53"/>
      <c r="D102" s="53"/>
      <c r="E102" s="54"/>
      <c r="F102" s="53"/>
      <c r="G102" s="53"/>
      <c r="H102" s="53"/>
    </row>
    <row r="103" spans="3:8" ht="39.950000000000003" customHeight="1">
      <c r="C103" s="53"/>
      <c r="D103" s="53"/>
      <c r="E103" s="54"/>
      <c r="F103" s="53"/>
      <c r="G103" s="53"/>
      <c r="H103" s="53"/>
    </row>
    <row r="104" spans="3:8" ht="39.950000000000003" customHeight="1">
      <c r="C104" s="53"/>
      <c r="D104" s="53"/>
      <c r="E104" s="54"/>
      <c r="F104" s="53"/>
      <c r="G104" s="53"/>
      <c r="H104" s="53"/>
    </row>
    <row r="105" spans="3:8" ht="39.950000000000003" customHeight="1">
      <c r="C105" s="53"/>
      <c r="D105" s="53"/>
      <c r="E105" s="54"/>
      <c r="F105" s="53"/>
      <c r="G105" s="53"/>
      <c r="H105" s="53"/>
    </row>
    <row r="106" spans="3:8" ht="39.950000000000003" customHeight="1">
      <c r="C106" s="53"/>
      <c r="D106" s="53"/>
      <c r="E106" s="54"/>
      <c r="F106" s="53"/>
      <c r="G106" s="53"/>
      <c r="H106" s="53"/>
    </row>
    <row r="107" spans="3:8" ht="39.950000000000003" customHeight="1">
      <c r="C107" s="53"/>
      <c r="D107" s="53"/>
      <c r="E107" s="54"/>
      <c r="F107" s="53"/>
      <c r="G107" s="53"/>
      <c r="H107" s="53"/>
    </row>
  </sheetData>
  <mergeCells count="34">
    <mergeCell ref="AF48:AF50"/>
    <mergeCell ref="AG48:AG50"/>
    <mergeCell ref="AH48:AH50"/>
    <mergeCell ref="F49:F51"/>
    <mergeCell ref="R57:R59"/>
    <mergeCell ref="S57:S59"/>
    <mergeCell ref="Z48:Z50"/>
    <mergeCell ref="AA48:AA50"/>
    <mergeCell ref="AB48:AB50"/>
    <mergeCell ref="AC48:AC50"/>
    <mergeCell ref="AD48:AD50"/>
    <mergeCell ref="AE48:AE50"/>
    <mergeCell ref="T48:T50"/>
    <mergeCell ref="U48:U50"/>
    <mergeCell ref="V48:V50"/>
    <mergeCell ref="W48:W50"/>
    <mergeCell ref="X48:X50"/>
    <mergeCell ref="Y48:Y50"/>
    <mergeCell ref="L48:L50"/>
    <mergeCell ref="M48:M50"/>
    <mergeCell ref="N48:N50"/>
    <mergeCell ref="O48:O50"/>
    <mergeCell ref="P48:P50"/>
    <mergeCell ref="Q48:Q50"/>
    <mergeCell ref="K48:K50"/>
    <mergeCell ref="A48:A50"/>
    <mergeCell ref="B48:B50"/>
    <mergeCell ref="C48:C50"/>
    <mergeCell ref="D48:D50"/>
    <mergeCell ref="E48:E50"/>
    <mergeCell ref="G48:G50"/>
    <mergeCell ref="H48:H50"/>
    <mergeCell ref="I48:I50"/>
    <mergeCell ref="J48:J50"/>
  </mergeCells>
  <pageMargins left="0.7" right="0.7" top="0.75" bottom="0.75" header="0.3" footer="0.3"/>
  <pageSetup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949"/>
  <sheetViews>
    <sheetView zoomScaleNormal="100" workbookViewId="0">
      <selection activeCell="J7" sqref="J7"/>
    </sheetView>
  </sheetViews>
  <sheetFormatPr defaultRowHeight="39.950000000000003" customHeight="1"/>
  <cols>
    <col min="1" max="1" width="9.140625" style="3"/>
    <col min="2" max="2" width="44.7109375" style="16" customWidth="1"/>
    <col min="3" max="3" width="15.5703125" style="33" bestFit="1" customWidth="1"/>
    <col min="4" max="4" width="10.7109375" style="33" customWidth="1"/>
    <col min="5" max="5" width="12.5703125" style="33" customWidth="1"/>
    <col min="6" max="6" width="11.28515625" style="33" customWidth="1"/>
    <col min="7" max="7" width="12" style="33" customWidth="1"/>
    <col min="8" max="8" width="14.140625" style="33" customWidth="1"/>
    <col min="9" max="9" width="15.42578125" style="33" customWidth="1"/>
    <col min="10" max="10" width="13.7109375" style="33" customWidth="1"/>
    <col min="11" max="11" width="13.85546875" style="33" customWidth="1"/>
    <col min="12" max="12" width="12.85546875" style="33" customWidth="1"/>
    <col min="13" max="13" width="14.7109375" style="33" customWidth="1"/>
    <col min="14" max="14" width="12.140625" style="33" customWidth="1"/>
    <col min="15" max="15" width="13.28515625" style="33" customWidth="1"/>
    <col min="16" max="16" width="60" style="33" customWidth="1"/>
    <col min="17" max="17" width="76.42578125" style="33" bestFit="1" customWidth="1"/>
    <col min="18" max="19" width="60" style="33" customWidth="1"/>
    <col min="20" max="20" width="37.140625" style="33" customWidth="1"/>
    <col min="21" max="21" width="64.85546875" style="33" bestFit="1" customWidth="1"/>
    <col min="22" max="26" width="60" style="33" customWidth="1"/>
    <col min="27" max="27" width="59.85546875" style="33" bestFit="1" customWidth="1"/>
    <col min="28" max="31" width="60" style="33" customWidth="1"/>
    <col min="32" max="32" width="76.85546875" style="33" bestFit="1" customWidth="1"/>
    <col min="33" max="33" width="60" style="35" customWidth="1"/>
    <col min="34" max="34" width="60" style="32" customWidth="1"/>
    <col min="35" max="35" width="96" style="33" bestFit="1" customWidth="1"/>
    <col min="36" max="39" width="60" style="33" customWidth="1"/>
    <col min="40" max="40" width="18.7109375" style="33" customWidth="1"/>
    <col min="41" max="51" width="9.140625" style="33"/>
    <col min="52" max="57" width="9.140625" style="12"/>
    <col min="58" max="16384" width="9.140625" style="15"/>
  </cols>
  <sheetData>
    <row r="1" spans="1:57" s="11" customFormat="1" ht="39.950000000000003" customHeight="1" thickTop="1" thickBot="1">
      <c r="A1" s="7" t="s">
        <v>47</v>
      </c>
      <c r="B1" s="17" t="s">
        <v>46</v>
      </c>
      <c r="C1" s="33" t="s">
        <v>56</v>
      </c>
      <c r="D1" s="33" t="s">
        <v>124</v>
      </c>
      <c r="E1" s="33"/>
      <c r="F1" s="34"/>
      <c r="G1" s="34"/>
      <c r="H1" s="34"/>
      <c r="I1" s="34"/>
      <c r="J1" s="33"/>
      <c r="K1" s="65">
        <f>37/100</f>
        <v>0.37</v>
      </c>
      <c r="L1" s="34"/>
      <c r="M1" s="34"/>
      <c r="N1" s="34"/>
      <c r="O1" s="34"/>
      <c r="P1" s="33"/>
      <c r="Q1" s="33"/>
      <c r="R1" s="33"/>
      <c r="S1" s="33"/>
      <c r="T1" s="33"/>
      <c r="U1" s="34"/>
      <c r="V1" s="34"/>
      <c r="W1" s="34"/>
      <c r="X1" s="34"/>
      <c r="Y1" s="34"/>
      <c r="Z1" s="33"/>
      <c r="AA1" s="34"/>
      <c r="AB1" s="34"/>
      <c r="AC1" s="33"/>
      <c r="AD1" s="34"/>
      <c r="AE1" s="32"/>
      <c r="AF1" s="34"/>
      <c r="AG1" s="34"/>
      <c r="AH1" s="32"/>
      <c r="AI1" s="33"/>
      <c r="AJ1" s="34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10"/>
      <c r="BA1" s="10"/>
      <c r="BB1" s="10"/>
      <c r="BC1" s="10"/>
      <c r="BD1" s="10"/>
      <c r="BE1" s="10"/>
    </row>
    <row r="2" spans="1:57" s="64" customFormat="1" ht="39.950000000000003" customHeight="1" thickTop="1" thickBot="1">
      <c r="A2" s="62"/>
      <c r="B2" s="63"/>
      <c r="C2" s="3" t="s">
        <v>68</v>
      </c>
      <c r="D2" s="3" t="s">
        <v>125</v>
      </c>
      <c r="E2" s="3" t="s">
        <v>126</v>
      </c>
      <c r="F2" s="23" t="s">
        <v>2</v>
      </c>
      <c r="G2" s="34"/>
      <c r="H2" s="34"/>
      <c r="I2" s="34"/>
      <c r="J2" s="33"/>
      <c r="K2" s="33"/>
      <c r="L2" s="34"/>
      <c r="M2" s="34"/>
      <c r="N2" s="34"/>
      <c r="O2" s="34"/>
      <c r="P2" s="33"/>
      <c r="Q2" s="33"/>
      <c r="R2" s="33"/>
      <c r="S2" s="33"/>
      <c r="T2" s="33"/>
      <c r="U2" s="34"/>
      <c r="V2" s="34"/>
      <c r="W2" s="34"/>
      <c r="X2" s="34"/>
      <c r="Y2" s="34"/>
      <c r="Z2" s="33"/>
      <c r="AA2" s="34"/>
      <c r="AB2" s="34"/>
      <c r="AC2" s="33"/>
      <c r="AD2" s="34"/>
      <c r="AE2" s="32"/>
      <c r="AF2" s="34"/>
      <c r="AG2" s="34"/>
      <c r="AH2" s="32"/>
      <c r="AI2" s="33"/>
      <c r="AJ2" s="34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10"/>
      <c r="BA2" s="10"/>
      <c r="BB2" s="10"/>
      <c r="BC2" s="10"/>
      <c r="BD2" s="10"/>
      <c r="BE2" s="10"/>
    </row>
    <row r="3" spans="1:57" s="13" customFormat="1" ht="39.950000000000003" customHeight="1" thickTop="1">
      <c r="A3" s="5">
        <v>1</v>
      </c>
      <c r="B3" s="18" t="s">
        <v>67</v>
      </c>
      <c r="C3" s="65">
        <f>22/37</f>
        <v>0.59459459459459463</v>
      </c>
      <c r="D3" s="65">
        <f>10/37</f>
        <v>0.27027027027027029</v>
      </c>
      <c r="E3" s="65">
        <f>4/37</f>
        <v>0.10810810810810811</v>
      </c>
      <c r="F3" s="65">
        <f>1/37</f>
        <v>2.7027027027027029E-2</v>
      </c>
      <c r="G3" s="65"/>
      <c r="H3" s="65"/>
      <c r="I3" s="65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2"/>
      <c r="AF3" s="33"/>
      <c r="AG3" s="35"/>
      <c r="AH3" s="3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12"/>
      <c r="BA3" s="12"/>
      <c r="BB3" s="12"/>
      <c r="BC3" s="12"/>
      <c r="BD3" s="12"/>
      <c r="BE3" s="12"/>
    </row>
    <row r="4" spans="1:57" s="13" customFormat="1" ht="39.950000000000003" customHeight="1">
      <c r="A4" s="5"/>
      <c r="B4" s="52"/>
      <c r="C4" s="60" t="s">
        <v>4</v>
      </c>
      <c r="D4" s="60" t="s">
        <v>36</v>
      </c>
      <c r="E4" s="60" t="s">
        <v>2</v>
      </c>
      <c r="F4" s="65"/>
      <c r="G4" s="65"/>
      <c r="H4" s="65"/>
      <c r="I4" s="65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2"/>
      <c r="AF4" s="33"/>
      <c r="AG4" s="35"/>
      <c r="AH4" s="32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12"/>
      <c r="BA4" s="12"/>
      <c r="BB4" s="12"/>
      <c r="BC4" s="12"/>
      <c r="BD4" s="12"/>
      <c r="BE4" s="12"/>
    </row>
    <row r="5" spans="1:57" ht="39.950000000000003" customHeight="1">
      <c r="A5" s="3">
        <v>2</v>
      </c>
      <c r="B5" s="16" t="s">
        <v>127</v>
      </c>
      <c r="C5" s="65">
        <f>8/43</f>
        <v>0.18604651162790697</v>
      </c>
      <c r="D5" s="65">
        <f>35/43</f>
        <v>0.81395348837209303</v>
      </c>
      <c r="E5" s="65"/>
      <c r="F5" s="65"/>
      <c r="G5" s="65"/>
      <c r="H5" s="65"/>
      <c r="I5" s="65"/>
      <c r="AE5" s="32"/>
    </row>
    <row r="6" spans="1:57" ht="39.950000000000003" customHeight="1">
      <c r="A6" s="5"/>
      <c r="C6" s="60" t="s">
        <v>4</v>
      </c>
      <c r="D6" s="60" t="s">
        <v>36</v>
      </c>
      <c r="E6" s="60" t="s">
        <v>2</v>
      </c>
      <c r="F6" s="65"/>
      <c r="G6" s="65"/>
      <c r="H6" s="65"/>
      <c r="I6" s="65"/>
      <c r="AE6" s="32"/>
    </row>
    <row r="7" spans="1:57" ht="39.950000000000003" customHeight="1">
      <c r="A7" s="5">
        <v>3</v>
      </c>
      <c r="B7" s="16" t="s">
        <v>147</v>
      </c>
      <c r="C7" s="65">
        <f>31/38</f>
        <v>0.81578947368421051</v>
      </c>
      <c r="D7" s="65">
        <f>7/38</f>
        <v>0.18421052631578946</v>
      </c>
      <c r="E7" s="65"/>
      <c r="F7" s="65"/>
      <c r="G7" s="65"/>
      <c r="H7" s="65"/>
      <c r="I7" s="65"/>
      <c r="AE7" s="32"/>
    </row>
    <row r="8" spans="1:57" ht="39.950000000000003" customHeight="1">
      <c r="A8" s="5"/>
      <c r="C8" s="60" t="s">
        <v>4</v>
      </c>
      <c r="D8" s="60" t="s">
        <v>36</v>
      </c>
      <c r="E8" s="60" t="s">
        <v>2</v>
      </c>
      <c r="F8" s="65"/>
      <c r="G8" s="65"/>
      <c r="H8" s="65"/>
      <c r="I8" s="65"/>
      <c r="AE8" s="32"/>
    </row>
    <row r="9" spans="1:57" ht="39.950000000000003" customHeight="1">
      <c r="A9" s="3">
        <v>4</v>
      </c>
      <c r="B9" s="16" t="s">
        <v>128</v>
      </c>
      <c r="C9" s="65">
        <f>11/37</f>
        <v>0.29729729729729731</v>
      </c>
      <c r="D9" s="65">
        <f>26/37</f>
        <v>0.70270270270270274</v>
      </c>
      <c r="E9" s="65"/>
      <c r="F9" s="65"/>
      <c r="G9" s="65"/>
      <c r="H9" s="65"/>
      <c r="I9" s="65"/>
      <c r="AA9" s="32"/>
      <c r="AE9" s="32"/>
      <c r="AG9" s="36"/>
    </row>
    <row r="10" spans="1:57" ht="39.950000000000003" customHeight="1">
      <c r="A10" s="5"/>
      <c r="C10" s="60" t="s">
        <v>4</v>
      </c>
      <c r="D10" s="60" t="s">
        <v>36</v>
      </c>
      <c r="E10" s="60" t="s">
        <v>2</v>
      </c>
      <c r="F10" s="65"/>
      <c r="G10" s="65"/>
      <c r="H10" s="65"/>
      <c r="I10" s="65"/>
      <c r="AA10" s="32"/>
      <c r="AE10" s="32"/>
      <c r="AG10" s="36"/>
    </row>
    <row r="11" spans="1:57" ht="48" customHeight="1">
      <c r="A11" s="5">
        <v>5</v>
      </c>
      <c r="B11" s="16" t="s">
        <v>129</v>
      </c>
      <c r="C11" s="65">
        <f>33/37</f>
        <v>0.89189189189189189</v>
      </c>
      <c r="D11" s="65">
        <f>4/37</f>
        <v>0.10810810810810811</v>
      </c>
      <c r="E11" s="65"/>
      <c r="F11" s="65"/>
      <c r="G11" s="66"/>
      <c r="H11" s="65"/>
      <c r="I11" s="65"/>
      <c r="AE11" s="32"/>
    </row>
    <row r="12" spans="1:57" ht="48" customHeight="1">
      <c r="A12" s="5"/>
      <c r="C12" s="60" t="s">
        <v>4</v>
      </c>
      <c r="D12" s="60" t="s">
        <v>36</v>
      </c>
      <c r="E12" s="60" t="s">
        <v>2</v>
      </c>
      <c r="F12" s="65"/>
      <c r="G12" s="66"/>
      <c r="H12" s="65"/>
      <c r="I12" s="65"/>
      <c r="AE12" s="32"/>
    </row>
    <row r="13" spans="1:57" ht="39.950000000000003" customHeight="1">
      <c r="A13" s="3">
        <v>6</v>
      </c>
      <c r="B13" s="16" t="s">
        <v>130</v>
      </c>
      <c r="C13" s="65">
        <f>27/37</f>
        <v>0.72972972972972971</v>
      </c>
      <c r="D13" s="65">
        <f>9/37</f>
        <v>0.24324324324324326</v>
      </c>
      <c r="E13" s="65">
        <f>1/37</f>
        <v>2.7027027027027029E-2</v>
      </c>
      <c r="F13" s="65"/>
      <c r="G13" s="65"/>
      <c r="H13" s="65"/>
      <c r="I13" s="65"/>
      <c r="AE13" s="32"/>
      <c r="AJ13" s="32"/>
    </row>
    <row r="14" spans="1:57" ht="39.950000000000003" customHeight="1">
      <c r="A14" s="5"/>
      <c r="C14" s="60" t="s">
        <v>59</v>
      </c>
      <c r="D14" s="60" t="s">
        <v>132</v>
      </c>
      <c r="E14" s="60" t="s">
        <v>133</v>
      </c>
      <c r="F14" s="65"/>
      <c r="G14" s="65"/>
      <c r="H14" s="65"/>
      <c r="I14" s="65"/>
      <c r="AE14" s="32"/>
      <c r="AJ14" s="32"/>
    </row>
    <row r="15" spans="1:57" ht="39.950000000000003" customHeight="1">
      <c r="A15" s="5">
        <v>7</v>
      </c>
      <c r="B15" s="16" t="s">
        <v>131</v>
      </c>
      <c r="C15" s="65">
        <f>36/70</f>
        <v>0.51428571428571423</v>
      </c>
      <c r="D15" s="65">
        <f>30/70</f>
        <v>0.42857142857142855</v>
      </c>
      <c r="E15" s="65">
        <f>4/70</f>
        <v>5.7142857142857141E-2</v>
      </c>
      <c r="F15" s="65"/>
      <c r="G15" s="65"/>
      <c r="H15" s="65"/>
      <c r="I15" s="65"/>
      <c r="AB15" s="32"/>
      <c r="AE15" s="32"/>
      <c r="AG15" s="36"/>
      <c r="AJ15" s="32"/>
    </row>
    <row r="16" spans="1:57" s="12" customFormat="1" ht="39.950000000000003" customHeight="1">
      <c r="A16" s="5"/>
      <c r="B16" s="16"/>
      <c r="C16" s="60" t="s">
        <v>4</v>
      </c>
      <c r="D16" s="60" t="s">
        <v>36</v>
      </c>
      <c r="E16" s="60" t="s">
        <v>2</v>
      </c>
      <c r="F16" s="60"/>
      <c r="G16" s="65"/>
      <c r="H16" s="65"/>
      <c r="I16" s="65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2"/>
      <c r="AC16" s="33"/>
      <c r="AD16" s="33"/>
      <c r="AE16" s="32"/>
      <c r="AF16" s="33"/>
      <c r="AG16" s="36"/>
      <c r="AH16" s="32"/>
      <c r="AI16" s="33"/>
      <c r="AJ16" s="3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</row>
    <row r="17" spans="1:51" s="12" customFormat="1" ht="39.950000000000003" customHeight="1">
      <c r="A17" s="3">
        <v>8</v>
      </c>
      <c r="B17" s="16" t="s">
        <v>70</v>
      </c>
      <c r="C17" s="65">
        <f>30/37</f>
        <v>0.81081081081081086</v>
      </c>
      <c r="D17" s="65">
        <f>3/37</f>
        <v>8.1081081081081086E-2</v>
      </c>
      <c r="E17" s="65">
        <f>4/37</f>
        <v>0.10810810810810811</v>
      </c>
      <c r="F17" s="65"/>
      <c r="G17" s="65"/>
      <c r="H17" s="65"/>
      <c r="I17" s="65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2"/>
      <c r="AF17" s="33"/>
      <c r="AG17" s="35"/>
      <c r="AH17" s="32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</row>
    <row r="18" spans="1:51" s="12" customFormat="1" ht="39.950000000000003" customHeight="1">
      <c r="A18" s="5"/>
      <c r="B18" s="16"/>
      <c r="C18" s="60" t="s">
        <v>4</v>
      </c>
      <c r="D18" s="60" t="s">
        <v>36</v>
      </c>
      <c r="E18" s="60" t="s">
        <v>2</v>
      </c>
      <c r="F18" s="65"/>
      <c r="G18" s="65"/>
      <c r="H18" s="65"/>
      <c r="I18" s="65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2"/>
      <c r="AF18" s="33"/>
      <c r="AG18" s="35"/>
      <c r="AH18" s="32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</row>
    <row r="19" spans="1:51" s="12" customFormat="1" ht="39.950000000000003" customHeight="1">
      <c r="A19" s="5">
        <v>9</v>
      </c>
      <c r="B19" s="16" t="s">
        <v>71</v>
      </c>
      <c r="C19" s="65">
        <f>34/37</f>
        <v>0.91891891891891897</v>
      </c>
      <c r="D19" s="65">
        <f>2/37</f>
        <v>5.4054054054054057E-2</v>
      </c>
      <c r="E19" s="65">
        <f>1/37</f>
        <v>2.7027027027027029E-2</v>
      </c>
      <c r="F19" s="65"/>
      <c r="G19" s="66"/>
      <c r="H19" s="65"/>
      <c r="I19" s="65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2"/>
      <c r="AF19" s="33"/>
      <c r="AG19" s="35"/>
      <c r="AH19" s="32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</row>
    <row r="20" spans="1:51" s="12" customFormat="1" ht="39.950000000000003" customHeight="1">
      <c r="A20" s="5"/>
      <c r="B20" s="16"/>
      <c r="C20" s="65"/>
      <c r="D20" s="65"/>
      <c r="E20" s="65"/>
      <c r="F20" s="65"/>
      <c r="G20" s="66"/>
      <c r="H20" s="65"/>
      <c r="I20" s="65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2"/>
      <c r="AF20" s="33"/>
      <c r="AG20" s="35"/>
      <c r="AH20" s="32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</row>
    <row r="21" spans="1:51" s="12" customFormat="1" ht="39.950000000000003" customHeight="1">
      <c r="A21" s="3">
        <v>10</v>
      </c>
      <c r="B21" s="16" t="s">
        <v>72</v>
      </c>
      <c r="C21" s="65"/>
      <c r="D21" s="65"/>
      <c r="E21" s="65"/>
      <c r="F21" s="65"/>
      <c r="G21" s="66"/>
      <c r="H21" s="65"/>
      <c r="I21" s="65"/>
      <c r="J21" s="33"/>
      <c r="K21" s="33"/>
      <c r="L21" s="33"/>
      <c r="M21" s="33"/>
      <c r="N21" s="33"/>
      <c r="O21" s="33"/>
      <c r="P21" s="33"/>
      <c r="Q21" s="37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2"/>
      <c r="AF21" s="38"/>
      <c r="AG21" s="35"/>
      <c r="AH21" s="32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</row>
    <row r="22" spans="1:51" s="12" customFormat="1" ht="39.950000000000003" customHeight="1">
      <c r="A22" s="5"/>
      <c r="B22" s="16"/>
      <c r="C22" s="60" t="s">
        <v>136</v>
      </c>
      <c r="D22" s="60" t="s">
        <v>66</v>
      </c>
      <c r="E22" s="60" t="s">
        <v>137</v>
      </c>
      <c r="F22" s="60" t="s">
        <v>138</v>
      </c>
      <c r="G22" s="72" t="s">
        <v>115</v>
      </c>
      <c r="H22" s="65"/>
      <c r="I22" s="65"/>
      <c r="J22" s="33"/>
      <c r="K22" s="33"/>
      <c r="L22" s="33"/>
      <c r="M22" s="33"/>
      <c r="N22" s="33"/>
      <c r="O22" s="33"/>
      <c r="P22" s="33"/>
      <c r="Q22" s="37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2"/>
      <c r="AF22" s="38"/>
      <c r="AG22" s="35"/>
      <c r="AH22" s="32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</row>
    <row r="23" spans="1:51" s="12" customFormat="1" ht="39.950000000000003" customHeight="1">
      <c r="A23" s="5">
        <v>11</v>
      </c>
      <c r="B23" s="16" t="s">
        <v>73</v>
      </c>
      <c r="C23" s="65">
        <f>11/50</f>
        <v>0.22</v>
      </c>
      <c r="D23" s="65">
        <f>18/50</f>
        <v>0.36</v>
      </c>
      <c r="E23" s="65">
        <f>7/50</f>
        <v>0.14000000000000001</v>
      </c>
      <c r="F23" s="65">
        <f>8/50</f>
        <v>0.16</v>
      </c>
      <c r="G23" s="65">
        <f>6/50</f>
        <v>0.12</v>
      </c>
      <c r="H23" s="65"/>
      <c r="I23" s="65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2"/>
      <c r="AF23" s="33"/>
      <c r="AG23" s="35"/>
      <c r="AH23" s="32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</row>
    <row r="24" spans="1:51" s="12" customFormat="1" ht="39.950000000000003" customHeight="1">
      <c r="A24" s="5"/>
      <c r="B24" s="16"/>
      <c r="C24" s="60" t="s">
        <v>4</v>
      </c>
      <c r="D24" s="60" t="s">
        <v>36</v>
      </c>
      <c r="E24" s="60" t="s">
        <v>38</v>
      </c>
      <c r="F24" s="65"/>
      <c r="G24" s="65"/>
      <c r="H24" s="65"/>
      <c r="I24" s="65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2"/>
      <c r="AF24" s="33"/>
      <c r="AG24" s="35"/>
      <c r="AH24" s="32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</row>
    <row r="25" spans="1:51" s="12" customFormat="1" ht="39.950000000000003" customHeight="1">
      <c r="A25" s="3">
        <v>12</v>
      </c>
      <c r="B25" s="16" t="s">
        <v>74</v>
      </c>
      <c r="C25" s="65">
        <f>32/37</f>
        <v>0.86486486486486491</v>
      </c>
      <c r="D25" s="65">
        <f>4/37</f>
        <v>0.10810810810810811</v>
      </c>
      <c r="E25" s="65">
        <f>1/37</f>
        <v>2.7027027027027029E-2</v>
      </c>
      <c r="F25" s="65"/>
      <c r="G25" s="65"/>
      <c r="H25" s="65"/>
      <c r="I25" s="65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2"/>
      <c r="AF25" s="33"/>
      <c r="AG25" s="35"/>
      <c r="AH25" s="32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</row>
    <row r="26" spans="1:51" s="12" customFormat="1" ht="39.950000000000003" customHeight="1">
      <c r="A26" s="5"/>
      <c r="B26" s="16"/>
      <c r="C26" s="60" t="s">
        <v>4</v>
      </c>
      <c r="D26" s="60" t="s">
        <v>36</v>
      </c>
      <c r="E26" s="60" t="s">
        <v>2</v>
      </c>
      <c r="F26" s="65"/>
      <c r="G26" s="65"/>
      <c r="H26" s="65"/>
      <c r="I26" s="65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2"/>
      <c r="AF26" s="33"/>
      <c r="AG26" s="35"/>
      <c r="AH26" s="32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</row>
    <row r="27" spans="1:51" s="12" customFormat="1" ht="39.950000000000003" customHeight="1">
      <c r="A27" s="5">
        <v>13</v>
      </c>
      <c r="B27" s="16" t="s">
        <v>75</v>
      </c>
      <c r="C27" s="65">
        <f>22/37</f>
        <v>0.59459459459459463</v>
      </c>
      <c r="D27" s="65">
        <f>12/37</f>
        <v>0.32432432432432434</v>
      </c>
      <c r="E27" s="66">
        <f>3/37</f>
        <v>8.1081081081081086E-2</v>
      </c>
      <c r="F27" s="65"/>
      <c r="G27" s="65"/>
      <c r="H27" s="65"/>
      <c r="I27" s="65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2"/>
      <c r="AF27" s="33"/>
      <c r="AG27" s="35"/>
      <c r="AH27" s="32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</row>
    <row r="28" spans="1:51" s="12" customFormat="1" ht="39.950000000000003" customHeight="1">
      <c r="A28" s="5"/>
      <c r="B28" s="16"/>
      <c r="C28" s="60" t="s">
        <v>4</v>
      </c>
      <c r="D28" s="60" t="s">
        <v>36</v>
      </c>
      <c r="E28" s="65"/>
      <c r="F28" s="65"/>
      <c r="G28" s="65"/>
      <c r="H28" s="65"/>
      <c r="I28" s="65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2"/>
      <c r="AF28" s="33"/>
      <c r="AG28" s="35"/>
      <c r="AH28" s="32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</row>
    <row r="29" spans="1:51" s="12" customFormat="1" ht="39.950000000000003" customHeight="1">
      <c r="A29" s="3">
        <v>14</v>
      </c>
      <c r="B29" s="16" t="s">
        <v>76</v>
      </c>
      <c r="C29" s="65">
        <f>32/37</f>
        <v>0.86486486486486491</v>
      </c>
      <c r="D29" s="65">
        <f>5/37</f>
        <v>0.13513513513513514</v>
      </c>
      <c r="E29" s="65"/>
      <c r="F29" s="65"/>
      <c r="G29" s="65"/>
      <c r="H29" s="65"/>
      <c r="I29" s="65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2"/>
      <c r="AF29" s="33"/>
      <c r="AG29" s="35"/>
      <c r="AH29" s="32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</row>
    <row r="30" spans="1:51" s="12" customFormat="1" ht="39.950000000000003" customHeight="1">
      <c r="A30" s="5"/>
      <c r="B30" s="16"/>
      <c r="C30" s="60" t="s">
        <v>4</v>
      </c>
      <c r="D30" s="60" t="s">
        <v>36</v>
      </c>
      <c r="E30" s="65"/>
      <c r="F30" s="65"/>
      <c r="G30" s="65"/>
      <c r="H30" s="65"/>
      <c r="I30" s="65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2"/>
      <c r="AF30" s="33"/>
      <c r="AG30" s="35"/>
      <c r="AH30" s="32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</row>
    <row r="31" spans="1:51" s="12" customFormat="1" ht="39.950000000000003" customHeight="1">
      <c r="A31" s="5">
        <v>15</v>
      </c>
      <c r="B31" s="16" t="s">
        <v>77</v>
      </c>
      <c r="C31" s="65">
        <f>8/37</f>
        <v>0.21621621621621623</v>
      </c>
      <c r="D31" s="65">
        <f>29/37</f>
        <v>0.78378378378378377</v>
      </c>
      <c r="E31" s="65"/>
      <c r="F31" s="65"/>
      <c r="G31" s="65"/>
      <c r="H31" s="65"/>
      <c r="I31" s="65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2"/>
      <c r="AF31" s="33"/>
      <c r="AG31" s="35"/>
      <c r="AH31" s="32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</row>
    <row r="32" spans="1:51" s="12" customFormat="1" ht="39.950000000000003" customHeight="1">
      <c r="A32" s="5"/>
      <c r="B32" s="16"/>
      <c r="C32" s="60" t="s">
        <v>4</v>
      </c>
      <c r="D32" s="60" t="s">
        <v>36</v>
      </c>
      <c r="E32" s="65"/>
      <c r="F32" s="65"/>
      <c r="G32" s="65"/>
      <c r="H32" s="65"/>
      <c r="I32" s="65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2"/>
      <c r="AF32" s="33"/>
      <c r="AG32" s="35"/>
      <c r="AH32" s="32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</row>
    <row r="33" spans="1:51" s="12" customFormat="1" ht="39.950000000000003" customHeight="1">
      <c r="A33" s="3">
        <v>16</v>
      </c>
      <c r="B33" s="16" t="s">
        <v>139</v>
      </c>
      <c r="C33" s="65">
        <f>7/8</f>
        <v>0.875</v>
      </c>
      <c r="D33" s="65">
        <f>1/8</f>
        <v>0.125</v>
      </c>
      <c r="E33" s="65"/>
      <c r="F33" s="65"/>
      <c r="G33" s="65"/>
      <c r="H33" s="65"/>
      <c r="I33" s="65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2"/>
      <c r="AF33" s="33"/>
      <c r="AG33" s="35"/>
      <c r="AH33" s="32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</row>
    <row r="34" spans="1:51" s="12" customFormat="1" ht="39.950000000000003" customHeight="1">
      <c r="A34" s="5"/>
      <c r="B34" s="16"/>
      <c r="C34" s="60" t="s">
        <v>4</v>
      </c>
      <c r="D34" s="60" t="s">
        <v>36</v>
      </c>
      <c r="E34" s="60" t="s">
        <v>2</v>
      </c>
      <c r="F34" s="65"/>
      <c r="G34" s="65"/>
      <c r="H34" s="65"/>
      <c r="I34" s="65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2"/>
      <c r="AF34" s="33"/>
      <c r="AG34" s="35"/>
      <c r="AH34" s="32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</row>
    <row r="35" spans="1:51" s="12" customFormat="1" ht="39.950000000000003" customHeight="1">
      <c r="A35" s="5">
        <v>17</v>
      </c>
      <c r="B35" s="16" t="s">
        <v>78</v>
      </c>
      <c r="C35" s="65">
        <f>19/37</f>
        <v>0.51351351351351349</v>
      </c>
      <c r="D35" s="65">
        <f>15/37</f>
        <v>0.40540540540540543</v>
      </c>
      <c r="E35" s="65">
        <f>3/37</f>
        <v>8.1081081081081086E-2</v>
      </c>
      <c r="F35" s="65"/>
      <c r="G35" s="65"/>
      <c r="H35" s="65"/>
      <c r="I35" s="65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2"/>
      <c r="AF35" s="33"/>
      <c r="AG35" s="35"/>
      <c r="AH35" s="32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</row>
    <row r="36" spans="1:51" s="12" customFormat="1" ht="39.950000000000003" customHeight="1">
      <c r="A36" s="5"/>
      <c r="B36" s="16"/>
      <c r="C36" s="60" t="s">
        <v>4</v>
      </c>
      <c r="D36" s="60" t="s">
        <v>36</v>
      </c>
      <c r="E36" s="60" t="s">
        <v>2</v>
      </c>
      <c r="F36" s="65"/>
      <c r="G36" s="65"/>
      <c r="H36" s="65"/>
      <c r="I36" s="65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2"/>
      <c r="AF36" s="33"/>
      <c r="AG36" s="35"/>
      <c r="AH36" s="32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</row>
    <row r="37" spans="1:51" s="12" customFormat="1" ht="39.950000000000003" customHeight="1">
      <c r="A37" s="3">
        <v>18</v>
      </c>
      <c r="B37" s="16" t="s">
        <v>79</v>
      </c>
      <c r="C37" s="65">
        <f>24/37</f>
        <v>0.64864864864864868</v>
      </c>
      <c r="D37" s="65">
        <f>12/37</f>
        <v>0.32432432432432434</v>
      </c>
      <c r="E37" s="65">
        <f>1/37</f>
        <v>2.7027027027027029E-2</v>
      </c>
      <c r="F37" s="65"/>
      <c r="G37" s="66"/>
      <c r="H37" s="65"/>
      <c r="I37" s="65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2"/>
      <c r="AF37" s="33"/>
      <c r="AG37" s="35"/>
      <c r="AH37" s="32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</row>
    <row r="38" spans="1:51" s="12" customFormat="1" ht="39.950000000000003" customHeight="1">
      <c r="A38" s="5"/>
      <c r="B38" s="16"/>
      <c r="C38" s="60" t="s">
        <v>4</v>
      </c>
      <c r="D38" s="60" t="s">
        <v>36</v>
      </c>
      <c r="E38" s="60" t="s">
        <v>2</v>
      </c>
      <c r="F38" s="65"/>
      <c r="G38" s="66"/>
      <c r="H38" s="65"/>
      <c r="I38" s="65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2"/>
      <c r="AF38" s="33"/>
      <c r="AG38" s="35"/>
      <c r="AH38" s="32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</row>
    <row r="39" spans="1:51" s="12" customFormat="1" ht="39.950000000000003" customHeight="1">
      <c r="A39" s="5">
        <v>19</v>
      </c>
      <c r="B39" s="16" t="s">
        <v>80</v>
      </c>
      <c r="C39" s="65">
        <f>28/37</f>
        <v>0.7567567567567568</v>
      </c>
      <c r="D39" s="65">
        <f>8/37</f>
        <v>0.21621621621621623</v>
      </c>
      <c r="E39" s="65">
        <f>1/37</f>
        <v>2.7027027027027029E-2</v>
      </c>
      <c r="F39" s="65"/>
      <c r="G39" s="65"/>
      <c r="H39" s="65"/>
      <c r="I39" s="65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2"/>
      <c r="AF39" s="33"/>
      <c r="AG39" s="35"/>
      <c r="AH39" s="32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</row>
    <row r="40" spans="1:51" s="12" customFormat="1" ht="39.950000000000003" customHeight="1">
      <c r="A40" s="5"/>
      <c r="B40" s="16"/>
      <c r="C40" s="60" t="s">
        <v>4</v>
      </c>
      <c r="D40" s="60" t="s">
        <v>36</v>
      </c>
      <c r="E40" s="60" t="s">
        <v>2</v>
      </c>
      <c r="F40" s="65"/>
      <c r="G40" s="65"/>
      <c r="H40" s="65"/>
      <c r="I40" s="65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2"/>
      <c r="AF40" s="33"/>
      <c r="AG40" s="35"/>
      <c r="AH40" s="32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</row>
    <row r="41" spans="1:51" s="12" customFormat="1" ht="39.950000000000003" customHeight="1">
      <c r="A41" s="3">
        <v>20</v>
      </c>
      <c r="B41" s="16" t="s">
        <v>81</v>
      </c>
      <c r="C41" s="65">
        <f>14/37</f>
        <v>0.3783783783783784</v>
      </c>
      <c r="D41" s="65">
        <f>20/37</f>
        <v>0.54054054054054057</v>
      </c>
      <c r="E41" s="65">
        <f>3/37</f>
        <v>8.1081081081081086E-2</v>
      </c>
      <c r="F41" s="65"/>
      <c r="G41" s="65"/>
      <c r="H41" s="65"/>
      <c r="I41" s="65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2"/>
      <c r="AF41" s="33"/>
      <c r="AG41" s="35"/>
      <c r="AH41" s="32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</row>
    <row r="42" spans="1:51" s="12" customFormat="1" ht="39.950000000000003" customHeight="1">
      <c r="A42" s="5"/>
      <c r="B42" s="16"/>
      <c r="C42" s="60" t="s">
        <v>107</v>
      </c>
      <c r="D42" s="60" t="s">
        <v>82</v>
      </c>
      <c r="E42" s="60" t="s">
        <v>141</v>
      </c>
      <c r="F42" s="65"/>
      <c r="G42" s="65"/>
      <c r="H42" s="65"/>
      <c r="I42" s="65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2"/>
      <c r="AF42" s="33"/>
      <c r="AG42" s="35"/>
      <c r="AH42" s="32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</row>
    <row r="43" spans="1:51" s="12" customFormat="1" ht="39.950000000000003" customHeight="1">
      <c r="A43" s="5">
        <v>21</v>
      </c>
      <c r="B43" s="16" t="s">
        <v>140</v>
      </c>
      <c r="C43" s="65">
        <f>13/25</f>
        <v>0.52</v>
      </c>
      <c r="D43" s="65">
        <f>11/25</f>
        <v>0.44</v>
      </c>
      <c r="E43" s="65">
        <f>1/25</f>
        <v>0.04</v>
      </c>
      <c r="F43" s="65"/>
      <c r="G43" s="65"/>
      <c r="H43" s="65"/>
      <c r="I43" s="65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2"/>
      <c r="AF43" s="33"/>
      <c r="AG43" s="35"/>
      <c r="AH43" s="32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</row>
    <row r="44" spans="1:51" s="12" customFormat="1" ht="39.950000000000003" customHeight="1">
      <c r="A44" s="5"/>
      <c r="B44" s="16"/>
      <c r="C44" s="60" t="s">
        <v>4</v>
      </c>
      <c r="D44" s="60" t="s">
        <v>36</v>
      </c>
      <c r="E44" s="65"/>
      <c r="F44" s="65"/>
      <c r="G44" s="65"/>
      <c r="H44" s="65"/>
      <c r="I44" s="65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2"/>
      <c r="AF44" s="33"/>
      <c r="AG44" s="35"/>
      <c r="AH44" s="32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</row>
    <row r="45" spans="1:51" s="12" customFormat="1" ht="39.950000000000003" customHeight="1">
      <c r="A45" s="3">
        <v>22</v>
      </c>
      <c r="B45" s="16" t="s">
        <v>83</v>
      </c>
      <c r="C45" s="65">
        <f>30/37</f>
        <v>0.81081081081081086</v>
      </c>
      <c r="D45" s="65">
        <f>7/37</f>
        <v>0.1891891891891892</v>
      </c>
      <c r="E45" s="65"/>
      <c r="F45" s="65"/>
      <c r="G45" s="66"/>
      <c r="H45" s="65"/>
      <c r="I45" s="65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2"/>
      <c r="AF45" s="33"/>
      <c r="AG45" s="35"/>
      <c r="AH45" s="32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</row>
    <row r="46" spans="1:51" s="12" customFormat="1" ht="39.950000000000003" customHeight="1">
      <c r="A46" s="5"/>
      <c r="B46" s="16"/>
      <c r="C46" s="60" t="s">
        <v>4</v>
      </c>
      <c r="D46" s="60" t="s">
        <v>36</v>
      </c>
      <c r="E46" s="65"/>
      <c r="F46" s="65"/>
      <c r="G46" s="66"/>
      <c r="H46" s="65"/>
      <c r="I46" s="65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2"/>
      <c r="AF46" s="33"/>
      <c r="AG46" s="35"/>
      <c r="AH46" s="32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</row>
    <row r="47" spans="1:51" s="12" customFormat="1" ht="39.950000000000003" customHeight="1">
      <c r="A47" s="5">
        <v>23</v>
      </c>
      <c r="B47" s="16" t="s">
        <v>29</v>
      </c>
      <c r="C47" s="65">
        <f>31/37</f>
        <v>0.83783783783783783</v>
      </c>
      <c r="D47" s="65">
        <f>6/37</f>
        <v>0.16216216216216217</v>
      </c>
      <c r="E47" s="65"/>
      <c r="F47" s="65"/>
      <c r="G47" s="66"/>
      <c r="H47" s="65"/>
      <c r="I47" s="65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2"/>
      <c r="AF47" s="33"/>
      <c r="AG47" s="35"/>
      <c r="AH47" s="32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</row>
    <row r="48" spans="1:51" s="12" customFormat="1" ht="39.950000000000003" customHeight="1">
      <c r="A48" s="5"/>
      <c r="B48" s="16"/>
      <c r="C48" s="60" t="s">
        <v>4</v>
      </c>
      <c r="D48" s="60" t="s">
        <v>36</v>
      </c>
      <c r="E48" s="65"/>
      <c r="F48" s="65"/>
      <c r="G48" s="66"/>
      <c r="H48" s="65"/>
      <c r="I48" s="65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2"/>
      <c r="AF48" s="33"/>
      <c r="AG48" s="35"/>
      <c r="AH48" s="32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</row>
    <row r="49" spans="1:57" ht="39.950000000000003" customHeight="1">
      <c r="A49" s="3">
        <v>24</v>
      </c>
      <c r="B49" s="16" t="s">
        <v>28</v>
      </c>
      <c r="C49" s="65">
        <f>6/37</f>
        <v>0.16216216216216217</v>
      </c>
      <c r="D49" s="65">
        <f>31/37</f>
        <v>0.83783783783783783</v>
      </c>
      <c r="E49" s="65"/>
      <c r="F49" s="65"/>
      <c r="G49" s="65"/>
      <c r="H49" s="65"/>
      <c r="I49" s="65"/>
      <c r="AE49" s="32"/>
    </row>
    <row r="50" spans="1:57" s="14" customFormat="1" ht="39.950000000000003" customHeight="1">
      <c r="A50" s="5"/>
      <c r="B50" s="31"/>
      <c r="C50" s="60" t="s">
        <v>4</v>
      </c>
      <c r="D50" s="60" t="s">
        <v>36</v>
      </c>
      <c r="E50" s="60" t="s">
        <v>2</v>
      </c>
      <c r="F50" s="65"/>
      <c r="G50" s="65"/>
      <c r="H50" s="65"/>
      <c r="I50" s="65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2"/>
      <c r="AF50" s="33"/>
      <c r="AG50" s="35"/>
      <c r="AH50" s="32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12"/>
      <c r="BA50" s="12"/>
      <c r="BB50" s="12"/>
      <c r="BC50" s="12"/>
      <c r="BD50" s="12"/>
      <c r="BE50" s="12"/>
    </row>
    <row r="51" spans="1:57" s="14" customFormat="1" ht="39.950000000000003" customHeight="1">
      <c r="A51" s="5">
        <v>25</v>
      </c>
      <c r="B51" s="31" t="s">
        <v>84</v>
      </c>
      <c r="C51" s="65">
        <f>16/37</f>
        <v>0.43243243243243246</v>
      </c>
      <c r="D51" s="65">
        <f>20/37</f>
        <v>0.54054054054054057</v>
      </c>
      <c r="E51" s="65">
        <f>1/37</f>
        <v>2.7027027027027029E-2</v>
      </c>
      <c r="F51" s="65"/>
      <c r="G51" s="66"/>
      <c r="H51" s="65"/>
      <c r="I51" s="65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2"/>
      <c r="AF51" s="33"/>
      <c r="AG51" s="35"/>
      <c r="AH51" s="32"/>
      <c r="AI51" s="33"/>
      <c r="AJ51" s="32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12"/>
      <c r="BA51" s="12"/>
      <c r="BB51" s="12"/>
      <c r="BC51" s="12"/>
      <c r="BD51" s="12"/>
      <c r="BE51" s="12"/>
    </row>
    <row r="52" spans="1:57" s="14" customFormat="1" ht="39.950000000000003" customHeight="1">
      <c r="A52" s="3">
        <v>26</v>
      </c>
      <c r="B52" s="31" t="s">
        <v>85</v>
      </c>
      <c r="C52" s="65"/>
      <c r="D52" s="65"/>
      <c r="E52" s="65"/>
      <c r="F52" s="65"/>
      <c r="G52" s="65"/>
      <c r="H52" s="65"/>
      <c r="I52" s="65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2"/>
      <c r="AC52" s="33"/>
      <c r="AD52" s="33"/>
      <c r="AE52" s="32"/>
      <c r="AF52" s="33"/>
      <c r="AG52" s="39"/>
      <c r="AH52" s="32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12"/>
      <c r="BA52" s="12"/>
      <c r="BB52" s="12"/>
      <c r="BC52" s="12"/>
      <c r="BD52" s="12"/>
      <c r="BE52" s="12"/>
    </row>
    <row r="53" spans="1:57" ht="39.950000000000003" customHeight="1">
      <c r="A53" s="73"/>
      <c r="B53" s="81" t="s">
        <v>0</v>
      </c>
      <c r="C53" s="89" t="s">
        <v>65</v>
      </c>
      <c r="D53" s="89"/>
      <c r="E53" s="89"/>
      <c r="F53" s="89"/>
      <c r="G53" s="91"/>
      <c r="H53" s="89"/>
      <c r="I53" s="89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93"/>
      <c r="AH53" s="87"/>
      <c r="AI53" s="87"/>
      <c r="AJ53" s="87"/>
      <c r="AK53" s="87"/>
      <c r="AL53" s="87"/>
      <c r="AM53" s="87"/>
    </row>
    <row r="54" spans="1:57" ht="39.950000000000003" customHeight="1">
      <c r="A54" s="74"/>
      <c r="B54" s="81"/>
      <c r="C54" s="90"/>
      <c r="D54" s="90"/>
      <c r="E54" s="90"/>
      <c r="F54" s="90"/>
      <c r="G54" s="92"/>
      <c r="H54" s="90"/>
      <c r="I54" s="90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7"/>
      <c r="AF54" s="88"/>
      <c r="AG54" s="94"/>
      <c r="AH54" s="87"/>
      <c r="AI54" s="88"/>
      <c r="AJ54" s="87"/>
      <c r="AK54" s="88"/>
      <c r="AL54" s="88"/>
      <c r="AM54" s="88"/>
    </row>
    <row r="55" spans="1:57" ht="39.950000000000003" customHeight="1">
      <c r="A55" s="75"/>
      <c r="B55" s="81"/>
      <c r="C55" s="90"/>
      <c r="D55" s="90"/>
      <c r="E55" s="90"/>
      <c r="F55" s="90"/>
      <c r="G55" s="92"/>
      <c r="H55" s="90"/>
      <c r="I55" s="90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7"/>
      <c r="AF55" s="88"/>
      <c r="AG55" s="94"/>
      <c r="AH55" s="87"/>
      <c r="AI55" s="88"/>
      <c r="AJ55" s="87"/>
      <c r="AK55" s="88"/>
      <c r="AL55" s="88"/>
      <c r="AM55" s="88"/>
    </row>
    <row r="56" spans="1:57" s="14" customFormat="1" ht="39.950000000000003" customHeight="1">
      <c r="A56" s="3"/>
      <c r="B56" s="30"/>
      <c r="C56" s="65"/>
      <c r="D56" s="65"/>
      <c r="E56" s="65"/>
      <c r="F56" s="65"/>
      <c r="G56" s="65"/>
      <c r="H56" s="65"/>
      <c r="I56" s="65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40"/>
      <c r="W56" s="33"/>
      <c r="X56" s="33"/>
      <c r="Y56" s="33"/>
      <c r="Z56" s="33"/>
      <c r="AA56" s="33"/>
      <c r="AB56" s="33"/>
      <c r="AC56" s="33"/>
      <c r="AD56" s="33"/>
      <c r="AE56" s="32"/>
      <c r="AF56" s="33"/>
      <c r="AG56" s="35"/>
      <c r="AH56" s="32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12"/>
      <c r="BA56" s="12"/>
      <c r="BB56" s="12"/>
      <c r="BC56" s="12"/>
      <c r="BD56" s="12"/>
      <c r="BE56" s="12"/>
    </row>
    <row r="57" spans="1:57" s="14" customFormat="1" ht="39.950000000000003" customHeight="1">
      <c r="A57" s="3"/>
      <c r="B57" s="30"/>
      <c r="C57" s="65"/>
      <c r="D57" s="65"/>
      <c r="E57" s="65"/>
      <c r="F57" s="65"/>
      <c r="G57" s="65"/>
      <c r="H57" s="65"/>
      <c r="I57" s="65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2"/>
      <c r="AF57" s="33"/>
      <c r="AG57" s="35"/>
      <c r="AH57" s="32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12"/>
      <c r="BA57" s="12"/>
      <c r="BB57" s="12"/>
      <c r="BC57" s="12"/>
      <c r="BD57" s="12"/>
      <c r="BE57" s="12"/>
    </row>
    <row r="58" spans="1:57" s="2" customFormat="1" ht="39.950000000000003" customHeight="1">
      <c r="A58" s="3"/>
      <c r="B58" s="30"/>
      <c r="C58" s="65"/>
      <c r="D58" s="65"/>
      <c r="E58" s="65"/>
      <c r="F58" s="65"/>
      <c r="G58" s="65"/>
      <c r="H58" s="65"/>
      <c r="I58" s="65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2"/>
      <c r="AF58" s="33"/>
      <c r="AG58" s="35"/>
      <c r="AH58" s="32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12"/>
      <c r="BA58" s="12"/>
      <c r="BB58" s="12"/>
      <c r="BC58" s="12"/>
      <c r="BD58" s="12"/>
      <c r="BE58" s="12"/>
    </row>
    <row r="59" spans="1:57" s="2" customFormat="1" ht="39.950000000000003" customHeight="1">
      <c r="A59" s="3"/>
      <c r="B59" s="30"/>
      <c r="C59" s="65"/>
      <c r="D59" s="65"/>
      <c r="E59" s="65"/>
      <c r="F59" s="65"/>
      <c r="G59" s="65"/>
      <c r="H59" s="65"/>
      <c r="I59" s="65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2"/>
      <c r="AF59" s="33"/>
      <c r="AG59" s="35"/>
      <c r="AH59" s="32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12"/>
      <c r="BA59" s="12"/>
      <c r="BB59" s="12"/>
      <c r="BC59" s="12"/>
      <c r="BD59" s="12"/>
      <c r="BE59" s="12"/>
    </row>
    <row r="60" spans="1:57" s="2" customFormat="1" ht="39.950000000000003" customHeight="1">
      <c r="A60" s="3"/>
      <c r="B60" s="30"/>
      <c r="C60" s="65"/>
      <c r="D60" s="65"/>
      <c r="E60" s="65"/>
      <c r="F60" s="65"/>
      <c r="G60" s="65"/>
      <c r="H60" s="65"/>
      <c r="I60" s="65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2"/>
      <c r="AF60" s="33"/>
      <c r="AG60" s="35"/>
      <c r="AH60" s="32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12"/>
      <c r="BA60" s="12"/>
      <c r="BB60" s="12"/>
      <c r="BC60" s="12"/>
      <c r="BD60" s="12"/>
      <c r="BE60" s="12"/>
    </row>
    <row r="61" spans="1:57" s="2" customFormat="1" ht="39.950000000000003" customHeight="1">
      <c r="A61" s="3"/>
      <c r="B61" s="30"/>
      <c r="C61" s="65"/>
      <c r="D61" s="65"/>
      <c r="E61" s="65"/>
      <c r="F61" s="65"/>
      <c r="G61" s="65"/>
      <c r="H61" s="65"/>
      <c r="I61" s="65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2"/>
      <c r="AF61" s="33"/>
      <c r="AG61" s="35"/>
      <c r="AH61" s="32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12"/>
      <c r="BA61" s="12"/>
      <c r="BB61" s="12"/>
      <c r="BC61" s="12"/>
      <c r="BD61" s="12"/>
      <c r="BE61" s="12"/>
    </row>
    <row r="62" spans="1:57" s="2" customFormat="1" ht="39.950000000000003" customHeight="1">
      <c r="A62" s="3"/>
      <c r="B62" s="30"/>
      <c r="C62" s="65"/>
      <c r="D62" s="65"/>
      <c r="E62" s="65"/>
      <c r="F62" s="65"/>
      <c r="G62" s="65"/>
      <c r="H62" s="65"/>
      <c r="I62" s="65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2"/>
      <c r="AF62" s="33"/>
      <c r="AG62" s="35"/>
      <c r="AH62" s="32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12"/>
      <c r="BA62" s="12"/>
      <c r="BB62" s="12"/>
      <c r="BC62" s="12"/>
      <c r="BD62" s="12"/>
      <c r="BE62" s="12"/>
    </row>
    <row r="63" spans="1:57" s="2" customFormat="1" ht="39.950000000000003" customHeight="1">
      <c r="A63" s="3"/>
      <c r="B63" s="30"/>
      <c r="C63" s="65"/>
      <c r="D63" s="65"/>
      <c r="E63" s="65"/>
      <c r="F63" s="65"/>
      <c r="G63" s="65"/>
      <c r="H63" s="65"/>
      <c r="I63" s="65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2"/>
      <c r="AF63" s="33"/>
      <c r="AG63" s="35"/>
      <c r="AH63" s="32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12"/>
      <c r="BA63" s="12"/>
      <c r="BB63" s="12"/>
      <c r="BC63" s="12"/>
      <c r="BD63" s="12"/>
      <c r="BE63" s="12"/>
    </row>
    <row r="64" spans="1:57" s="2" customFormat="1" ht="39.950000000000003" customHeight="1">
      <c r="A64" s="3"/>
      <c r="B64" s="30"/>
      <c r="C64" s="65"/>
      <c r="D64" s="65"/>
      <c r="E64" s="65"/>
      <c r="F64" s="65"/>
      <c r="G64" s="65"/>
      <c r="H64" s="65"/>
      <c r="I64" s="65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2"/>
      <c r="AF64" s="33"/>
      <c r="AG64" s="35"/>
      <c r="AH64" s="32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12"/>
      <c r="BA64" s="12"/>
      <c r="BB64" s="12"/>
      <c r="BC64" s="12"/>
      <c r="BD64" s="12"/>
      <c r="BE64" s="12"/>
    </row>
    <row r="65" spans="1:57" s="2" customFormat="1" ht="39.950000000000003" customHeight="1">
      <c r="A65" s="3"/>
      <c r="B65" s="30"/>
      <c r="C65" s="65"/>
      <c r="D65" s="65"/>
      <c r="E65" s="65"/>
      <c r="F65" s="65"/>
      <c r="G65" s="65"/>
      <c r="H65" s="65"/>
      <c r="I65" s="65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2"/>
      <c r="AF65" s="33"/>
      <c r="AG65" s="35"/>
      <c r="AH65" s="32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12"/>
      <c r="BA65" s="12"/>
      <c r="BB65" s="12"/>
      <c r="BC65" s="12"/>
      <c r="BD65" s="12"/>
      <c r="BE65" s="12"/>
    </row>
    <row r="66" spans="1:57" s="2" customFormat="1" ht="39.950000000000003" customHeight="1">
      <c r="A66" s="3"/>
      <c r="B66" s="30"/>
      <c r="C66" s="65"/>
      <c r="D66" s="65"/>
      <c r="E66" s="65"/>
      <c r="F66" s="65"/>
      <c r="G66" s="65"/>
      <c r="H66" s="65"/>
      <c r="I66" s="65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2"/>
      <c r="AF66" s="33"/>
      <c r="AG66" s="35"/>
      <c r="AH66" s="32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12"/>
      <c r="BA66" s="12"/>
      <c r="BB66" s="12"/>
      <c r="BC66" s="12"/>
      <c r="BD66" s="12"/>
      <c r="BE66" s="12"/>
    </row>
    <row r="67" spans="1:57" ht="39.950000000000003" customHeight="1">
      <c r="C67" s="65"/>
      <c r="D67" s="65"/>
      <c r="E67" s="65"/>
      <c r="F67" s="65"/>
      <c r="G67" s="65"/>
      <c r="H67" s="65"/>
      <c r="I67" s="65"/>
    </row>
    <row r="82" spans="1:51" s="12" customFormat="1" ht="39.950000000000003" customHeight="1">
      <c r="A82" s="3"/>
      <c r="B82" s="16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5"/>
      <c r="AH82" s="32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</row>
    <row r="83" spans="1:51" s="12" customFormat="1" ht="39.950000000000003" customHeight="1">
      <c r="A83" s="3"/>
      <c r="B83" s="16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5"/>
      <c r="AH83" s="32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</row>
    <row r="84" spans="1:51" s="12" customFormat="1" ht="39.950000000000003" customHeight="1">
      <c r="A84" s="3"/>
      <c r="B84" s="16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5"/>
      <c r="AH84" s="32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</row>
    <row r="85" spans="1:51" s="12" customFormat="1" ht="39.950000000000003" customHeight="1">
      <c r="A85" s="3"/>
      <c r="B85" s="16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5"/>
      <c r="AH85" s="32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</row>
    <row r="86" spans="1:51" s="12" customFormat="1" ht="39.950000000000003" customHeight="1">
      <c r="A86" s="3"/>
      <c r="B86" s="16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5"/>
      <c r="AH86" s="32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</row>
    <row r="87" spans="1:51" s="12" customFormat="1" ht="39.950000000000003" customHeight="1">
      <c r="A87" s="3"/>
      <c r="B87" s="16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5"/>
      <c r="AH87" s="32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</row>
    <row r="88" spans="1:51" s="12" customFormat="1" ht="39.950000000000003" customHeight="1">
      <c r="A88" s="3"/>
      <c r="B88" s="16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5"/>
      <c r="AH88" s="32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</row>
    <row r="89" spans="1:51" s="12" customFormat="1" ht="39.950000000000003" customHeight="1">
      <c r="A89" s="3"/>
      <c r="B89" s="16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5"/>
      <c r="AH89" s="32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</row>
    <row r="90" spans="1:51" s="12" customFormat="1" ht="39.950000000000003" customHeight="1">
      <c r="A90" s="3"/>
      <c r="B90" s="16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5"/>
      <c r="AH90" s="32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</row>
    <row r="91" spans="1:51" s="12" customFormat="1" ht="39.950000000000003" customHeight="1">
      <c r="A91" s="3"/>
      <c r="B91" s="16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5"/>
      <c r="AH91" s="32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</row>
    <row r="92" spans="1:51" s="12" customFormat="1" ht="39.950000000000003" customHeight="1">
      <c r="A92" s="3"/>
      <c r="B92" s="16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5"/>
      <c r="AH92" s="32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</row>
    <row r="93" spans="1:51" s="12" customFormat="1" ht="39.950000000000003" customHeight="1">
      <c r="A93" s="3"/>
      <c r="B93" s="16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5"/>
      <c r="AH93" s="32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</row>
    <row r="94" spans="1:51" s="12" customFormat="1" ht="39.950000000000003" customHeight="1">
      <c r="A94" s="3"/>
      <c r="B94" s="16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5"/>
      <c r="AH94" s="32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</row>
    <row r="95" spans="1:51" s="12" customFormat="1" ht="39.950000000000003" customHeight="1">
      <c r="A95" s="3"/>
      <c r="B95" s="16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5"/>
      <c r="AH95" s="32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</row>
    <row r="96" spans="1:51" s="12" customFormat="1" ht="39.950000000000003" customHeight="1">
      <c r="A96" s="3"/>
      <c r="B96" s="16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5"/>
      <c r="AH96" s="32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</row>
    <row r="97" spans="1:51" s="12" customFormat="1" ht="39.950000000000003" customHeight="1">
      <c r="A97" s="3"/>
      <c r="B97" s="16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5"/>
      <c r="AH97" s="32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</row>
    <row r="98" spans="1:51" s="12" customFormat="1" ht="39.950000000000003" customHeight="1">
      <c r="A98" s="3"/>
      <c r="B98" s="16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5"/>
      <c r="AH98" s="32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</row>
    <row r="99" spans="1:51" s="12" customFormat="1" ht="39.950000000000003" customHeight="1">
      <c r="A99" s="3"/>
      <c r="B99" s="16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5"/>
      <c r="AH99" s="32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</row>
    <row r="100" spans="1:51" s="12" customFormat="1" ht="39.950000000000003" customHeight="1">
      <c r="A100" s="3"/>
      <c r="B100" s="16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5"/>
      <c r="AH100" s="32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</row>
    <row r="101" spans="1:51" s="12" customFormat="1" ht="39.950000000000003" customHeight="1">
      <c r="A101" s="3"/>
      <c r="B101" s="16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5"/>
      <c r="AH101" s="32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</row>
    <row r="102" spans="1:51" s="12" customFormat="1" ht="39.950000000000003" customHeight="1">
      <c r="A102" s="3"/>
      <c r="B102" s="16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5"/>
      <c r="AH102" s="32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</row>
    <row r="103" spans="1:51" s="12" customFormat="1" ht="39.950000000000003" customHeight="1">
      <c r="A103" s="3"/>
      <c r="B103" s="16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5"/>
      <c r="AH103" s="32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</row>
    <row r="104" spans="1:51" s="12" customFormat="1" ht="39.950000000000003" customHeight="1">
      <c r="A104" s="3"/>
      <c r="B104" s="16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5"/>
      <c r="AH104" s="32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</row>
    <row r="105" spans="1:51" s="12" customFormat="1" ht="39.950000000000003" customHeight="1">
      <c r="A105" s="3"/>
      <c r="B105" s="16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5"/>
      <c r="AH105" s="32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</row>
    <row r="106" spans="1:51" s="12" customFormat="1" ht="39.950000000000003" customHeight="1">
      <c r="A106" s="3"/>
      <c r="B106" s="16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5"/>
      <c r="AH106" s="32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</row>
    <row r="107" spans="1:51" s="12" customFormat="1" ht="39.950000000000003" customHeight="1">
      <c r="A107" s="3"/>
      <c r="B107" s="16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5"/>
      <c r="AH107" s="32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</row>
    <row r="108" spans="1:51" s="12" customFormat="1" ht="39.950000000000003" customHeight="1">
      <c r="A108" s="3"/>
      <c r="B108" s="16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5"/>
      <c r="AH108" s="32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</row>
    <row r="109" spans="1:51" s="12" customFormat="1" ht="39.950000000000003" customHeight="1">
      <c r="A109" s="3"/>
      <c r="B109" s="16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5"/>
      <c r="AH109" s="32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</row>
    <row r="110" spans="1:51" s="12" customFormat="1" ht="39.950000000000003" customHeight="1">
      <c r="A110" s="3"/>
      <c r="B110" s="16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5"/>
      <c r="AH110" s="32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</row>
    <row r="111" spans="1:51" s="12" customFormat="1" ht="39.950000000000003" customHeight="1">
      <c r="A111" s="3"/>
      <c r="B111" s="16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5"/>
      <c r="AH111" s="32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</row>
    <row r="112" spans="1:51" s="12" customFormat="1" ht="39.950000000000003" customHeight="1">
      <c r="A112" s="3"/>
      <c r="B112" s="16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5"/>
      <c r="AH112" s="32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</row>
    <row r="113" spans="1:51" s="12" customFormat="1" ht="39.950000000000003" customHeight="1">
      <c r="A113" s="3"/>
      <c r="B113" s="16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5"/>
      <c r="AH113" s="32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</row>
    <row r="114" spans="1:51" s="12" customFormat="1" ht="39.950000000000003" customHeight="1">
      <c r="A114" s="3"/>
      <c r="B114" s="16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5"/>
      <c r="AH114" s="32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</row>
    <row r="115" spans="1:51" s="12" customFormat="1" ht="39.950000000000003" customHeight="1">
      <c r="A115" s="3"/>
      <c r="B115" s="16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5"/>
      <c r="AH115" s="32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</row>
    <row r="116" spans="1:51" s="12" customFormat="1" ht="39.950000000000003" customHeight="1">
      <c r="A116" s="3"/>
      <c r="B116" s="16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5"/>
      <c r="AH116" s="32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</row>
    <row r="117" spans="1:51" s="12" customFormat="1" ht="39.950000000000003" customHeight="1">
      <c r="A117" s="3"/>
      <c r="B117" s="16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5"/>
      <c r="AH117" s="32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</row>
    <row r="118" spans="1:51" s="12" customFormat="1" ht="39.950000000000003" customHeight="1">
      <c r="A118" s="3"/>
      <c r="B118" s="16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5"/>
      <c r="AH118" s="32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</row>
    <row r="119" spans="1:51" s="12" customFormat="1" ht="39.950000000000003" customHeight="1">
      <c r="A119" s="3"/>
      <c r="B119" s="16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5"/>
      <c r="AH119" s="32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</row>
    <row r="120" spans="1:51" s="12" customFormat="1" ht="39.950000000000003" customHeight="1">
      <c r="A120" s="3"/>
      <c r="B120" s="16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5"/>
      <c r="AH120" s="32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</row>
    <row r="121" spans="1:51" s="12" customFormat="1" ht="39.950000000000003" customHeight="1">
      <c r="A121" s="3"/>
      <c r="B121" s="16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5"/>
      <c r="AH121" s="32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</row>
    <row r="122" spans="1:51" s="12" customFormat="1" ht="39.950000000000003" customHeight="1">
      <c r="A122" s="3"/>
      <c r="B122" s="16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5"/>
      <c r="AH122" s="32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</row>
    <row r="123" spans="1:51" s="12" customFormat="1" ht="39.950000000000003" customHeight="1">
      <c r="A123" s="3"/>
      <c r="B123" s="16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5"/>
      <c r="AH123" s="32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</row>
    <row r="124" spans="1:51" s="12" customFormat="1" ht="39.950000000000003" customHeight="1">
      <c r="A124" s="3"/>
      <c r="B124" s="16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5"/>
      <c r="AH124" s="32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</row>
    <row r="125" spans="1:51" s="12" customFormat="1" ht="39.950000000000003" customHeight="1">
      <c r="A125" s="3"/>
      <c r="B125" s="16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5"/>
      <c r="AH125" s="32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</row>
    <row r="126" spans="1:51" s="12" customFormat="1" ht="39.950000000000003" customHeight="1">
      <c r="A126" s="3"/>
      <c r="B126" s="16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5"/>
      <c r="AH126" s="32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</row>
    <row r="127" spans="1:51" s="12" customFormat="1" ht="39.950000000000003" customHeight="1">
      <c r="A127" s="3"/>
      <c r="B127" s="16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5"/>
      <c r="AH127" s="32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</row>
    <row r="128" spans="1:51" s="12" customFormat="1" ht="39.950000000000003" customHeight="1">
      <c r="A128" s="3"/>
      <c r="B128" s="16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5"/>
      <c r="AH128" s="32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</row>
    <row r="129" spans="1:51" s="12" customFormat="1" ht="39.950000000000003" customHeight="1">
      <c r="A129" s="3"/>
      <c r="B129" s="16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5"/>
      <c r="AH129" s="32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</row>
    <row r="130" spans="1:51" s="12" customFormat="1" ht="39.950000000000003" customHeight="1">
      <c r="A130" s="3"/>
      <c r="B130" s="16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5"/>
      <c r="AH130" s="32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</row>
    <row r="131" spans="1:51" s="12" customFormat="1" ht="39.950000000000003" customHeight="1">
      <c r="A131" s="3"/>
      <c r="B131" s="16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5"/>
      <c r="AH131" s="32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</row>
    <row r="132" spans="1:51" s="12" customFormat="1" ht="39.950000000000003" customHeight="1">
      <c r="A132" s="3"/>
      <c r="B132" s="16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5"/>
      <c r="AH132" s="32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</row>
    <row r="133" spans="1:51" s="12" customFormat="1" ht="39.950000000000003" customHeight="1">
      <c r="A133" s="3"/>
      <c r="B133" s="16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5"/>
      <c r="AH133" s="32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</row>
    <row r="134" spans="1:51" s="12" customFormat="1" ht="39.950000000000003" customHeight="1">
      <c r="A134" s="3"/>
      <c r="B134" s="16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5"/>
      <c r="AH134" s="32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</row>
    <row r="135" spans="1:51" s="12" customFormat="1" ht="39.950000000000003" customHeight="1">
      <c r="A135" s="3"/>
      <c r="B135" s="16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5"/>
      <c r="AH135" s="32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</row>
    <row r="136" spans="1:51" s="12" customFormat="1" ht="39.950000000000003" customHeight="1">
      <c r="A136" s="3"/>
      <c r="B136" s="16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5"/>
      <c r="AH136" s="32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</row>
    <row r="137" spans="1:51" s="12" customFormat="1" ht="39.950000000000003" customHeight="1">
      <c r="A137" s="3"/>
      <c r="B137" s="16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5"/>
      <c r="AH137" s="32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</row>
    <row r="138" spans="1:51" s="12" customFormat="1" ht="39.950000000000003" customHeight="1">
      <c r="A138" s="3"/>
      <c r="B138" s="16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5"/>
      <c r="AH138" s="32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</row>
    <row r="139" spans="1:51" s="12" customFormat="1" ht="39.950000000000003" customHeight="1">
      <c r="A139" s="3"/>
      <c r="B139" s="16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5"/>
      <c r="AH139" s="32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</row>
    <row r="140" spans="1:51" s="12" customFormat="1" ht="39.950000000000003" customHeight="1">
      <c r="A140" s="3"/>
      <c r="B140" s="16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5"/>
      <c r="AH140" s="32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</row>
    <row r="141" spans="1:51" s="12" customFormat="1" ht="39.950000000000003" customHeight="1">
      <c r="A141" s="3"/>
      <c r="B141" s="16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5"/>
      <c r="AH141" s="32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</row>
    <row r="142" spans="1:51" s="12" customFormat="1" ht="39.950000000000003" customHeight="1">
      <c r="A142" s="3"/>
      <c r="B142" s="16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5"/>
      <c r="AH142" s="32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</row>
    <row r="143" spans="1:51" s="12" customFormat="1" ht="39.950000000000003" customHeight="1">
      <c r="A143" s="3"/>
      <c r="B143" s="16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5"/>
      <c r="AH143" s="32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</row>
    <row r="144" spans="1:51" s="12" customFormat="1" ht="39.950000000000003" customHeight="1">
      <c r="A144" s="3"/>
      <c r="B144" s="16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5"/>
      <c r="AH144" s="32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</row>
    <row r="145" spans="1:51" s="12" customFormat="1" ht="39.950000000000003" customHeight="1">
      <c r="A145" s="3"/>
      <c r="B145" s="16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5"/>
      <c r="AH145" s="32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</row>
    <row r="146" spans="1:51" s="12" customFormat="1" ht="39.950000000000003" customHeight="1">
      <c r="A146" s="3"/>
      <c r="B146" s="16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5"/>
      <c r="AH146" s="32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</row>
    <row r="147" spans="1:51" s="12" customFormat="1" ht="39.950000000000003" customHeight="1">
      <c r="A147" s="3"/>
      <c r="B147" s="16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5"/>
      <c r="AH147" s="32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</row>
    <row r="148" spans="1:51" s="12" customFormat="1" ht="39.950000000000003" customHeight="1">
      <c r="A148" s="3"/>
      <c r="B148" s="16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5"/>
      <c r="AH148" s="32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</row>
    <row r="149" spans="1:51" s="12" customFormat="1" ht="39.950000000000003" customHeight="1">
      <c r="A149" s="3"/>
      <c r="B149" s="16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5"/>
      <c r="AH149" s="32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</row>
    <row r="150" spans="1:51" s="12" customFormat="1" ht="39.950000000000003" customHeight="1">
      <c r="A150" s="3"/>
      <c r="B150" s="16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5"/>
      <c r="AH150" s="32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</row>
    <row r="151" spans="1:51" s="12" customFormat="1" ht="39.950000000000003" customHeight="1">
      <c r="A151" s="3"/>
      <c r="B151" s="16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5"/>
      <c r="AH151" s="32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</row>
    <row r="152" spans="1:51" s="12" customFormat="1" ht="39.950000000000003" customHeight="1">
      <c r="A152" s="3"/>
      <c r="B152" s="16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5"/>
      <c r="AH152" s="32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</row>
    <row r="153" spans="1:51" s="12" customFormat="1" ht="39.950000000000003" customHeight="1">
      <c r="A153" s="3"/>
      <c r="B153" s="16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5"/>
      <c r="AH153" s="32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</row>
    <row r="154" spans="1:51" s="12" customFormat="1" ht="39.950000000000003" customHeight="1">
      <c r="A154" s="3"/>
      <c r="B154" s="16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5"/>
      <c r="AH154" s="32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</row>
    <row r="155" spans="1:51" s="12" customFormat="1" ht="39.950000000000003" customHeight="1">
      <c r="A155" s="3"/>
      <c r="B155" s="16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5"/>
      <c r="AH155" s="32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</row>
    <row r="156" spans="1:51" s="12" customFormat="1" ht="39.950000000000003" customHeight="1">
      <c r="A156" s="3"/>
      <c r="B156" s="16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5"/>
      <c r="AH156" s="32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</row>
    <row r="157" spans="1:51" s="12" customFormat="1" ht="39.950000000000003" customHeight="1">
      <c r="A157" s="3"/>
      <c r="B157" s="16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5"/>
      <c r="AH157" s="32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</row>
    <row r="158" spans="1:51" s="12" customFormat="1" ht="39.950000000000003" customHeight="1">
      <c r="A158" s="3"/>
      <c r="B158" s="16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5"/>
      <c r="AH158" s="32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</row>
    <row r="159" spans="1:51" s="12" customFormat="1" ht="39.950000000000003" customHeight="1">
      <c r="A159" s="3"/>
      <c r="B159" s="16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5"/>
      <c r="AH159" s="32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</row>
    <row r="160" spans="1:51" s="12" customFormat="1" ht="39.950000000000003" customHeight="1">
      <c r="A160" s="3"/>
      <c r="B160" s="16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5"/>
      <c r="AH160" s="32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</row>
    <row r="161" spans="1:51" s="12" customFormat="1" ht="39.950000000000003" customHeight="1">
      <c r="A161" s="3"/>
      <c r="B161" s="16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5"/>
      <c r="AH161" s="32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</row>
    <row r="162" spans="1:51" s="12" customFormat="1" ht="39.950000000000003" customHeight="1">
      <c r="A162" s="3"/>
      <c r="B162" s="16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5"/>
      <c r="AH162" s="32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</row>
    <row r="163" spans="1:51" s="12" customFormat="1" ht="39.950000000000003" customHeight="1">
      <c r="A163" s="3"/>
      <c r="B163" s="16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5"/>
      <c r="AH163" s="32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</row>
    <row r="164" spans="1:51" s="12" customFormat="1" ht="39.950000000000003" customHeight="1">
      <c r="A164" s="3"/>
      <c r="B164" s="16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5"/>
      <c r="AH164" s="32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</row>
    <row r="165" spans="1:51" s="12" customFormat="1" ht="39.950000000000003" customHeight="1">
      <c r="A165" s="3"/>
      <c r="B165" s="16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5"/>
      <c r="AH165" s="32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</row>
    <row r="166" spans="1:51" s="12" customFormat="1" ht="39.950000000000003" customHeight="1">
      <c r="A166" s="3"/>
      <c r="B166" s="16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5"/>
      <c r="AH166" s="32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</row>
    <row r="167" spans="1:51" s="12" customFormat="1" ht="39.950000000000003" customHeight="1">
      <c r="A167" s="3"/>
      <c r="B167" s="16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5"/>
      <c r="AH167" s="32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</row>
    <row r="168" spans="1:51" s="12" customFormat="1" ht="39.950000000000003" customHeight="1">
      <c r="A168" s="3"/>
      <c r="B168" s="16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5"/>
      <c r="AH168" s="32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</row>
    <row r="169" spans="1:51" s="12" customFormat="1" ht="39.950000000000003" customHeight="1">
      <c r="A169" s="3"/>
      <c r="B169" s="16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5"/>
      <c r="AH169" s="32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</row>
    <row r="170" spans="1:51" s="12" customFormat="1" ht="39.950000000000003" customHeight="1">
      <c r="A170" s="3"/>
      <c r="B170" s="16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5"/>
      <c r="AH170" s="32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</row>
    <row r="171" spans="1:51" s="12" customFormat="1" ht="39.950000000000003" customHeight="1">
      <c r="A171" s="3"/>
      <c r="B171" s="16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5"/>
      <c r="AH171" s="32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</row>
    <row r="172" spans="1:51" s="12" customFormat="1" ht="39.950000000000003" customHeight="1">
      <c r="A172" s="3"/>
      <c r="B172" s="16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5"/>
      <c r="AH172" s="32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</row>
    <row r="173" spans="1:51" s="12" customFormat="1" ht="39.950000000000003" customHeight="1">
      <c r="A173" s="3"/>
      <c r="B173" s="16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5"/>
      <c r="AH173" s="32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</row>
    <row r="174" spans="1:51" s="12" customFormat="1" ht="39.950000000000003" customHeight="1">
      <c r="A174" s="3"/>
      <c r="B174" s="1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5"/>
      <c r="AH174" s="32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</row>
    <row r="175" spans="1:51" s="12" customFormat="1" ht="39.950000000000003" customHeight="1">
      <c r="A175" s="3"/>
      <c r="B175" s="1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5"/>
      <c r="AH175" s="32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</row>
    <row r="176" spans="1:51" s="12" customFormat="1" ht="39.950000000000003" customHeight="1">
      <c r="A176" s="3"/>
      <c r="B176" s="16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5"/>
      <c r="AH176" s="32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</row>
    <row r="177" spans="1:51" s="12" customFormat="1" ht="39.950000000000003" customHeight="1">
      <c r="A177" s="3"/>
      <c r="B177" s="16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5"/>
      <c r="AH177" s="32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</row>
    <row r="178" spans="1:51" s="12" customFormat="1" ht="39.950000000000003" customHeight="1">
      <c r="A178" s="3"/>
      <c r="B178" s="16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5"/>
      <c r="AH178" s="32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</row>
    <row r="179" spans="1:51" s="12" customFormat="1" ht="39.950000000000003" customHeight="1">
      <c r="A179" s="3"/>
      <c r="B179" s="16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5"/>
      <c r="AH179" s="32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</row>
    <row r="180" spans="1:51" s="12" customFormat="1" ht="39.950000000000003" customHeight="1">
      <c r="A180" s="3"/>
      <c r="B180" s="16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5"/>
      <c r="AH180" s="32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</row>
    <row r="181" spans="1:51" s="12" customFormat="1" ht="39.950000000000003" customHeight="1">
      <c r="A181" s="3"/>
      <c r="B181" s="16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5"/>
      <c r="AH181" s="32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</row>
    <row r="182" spans="1:51" s="12" customFormat="1" ht="39.950000000000003" customHeight="1">
      <c r="A182" s="3"/>
      <c r="B182" s="16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5"/>
      <c r="AH182" s="32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</row>
    <row r="183" spans="1:51" s="12" customFormat="1" ht="39.950000000000003" customHeight="1">
      <c r="A183" s="3"/>
      <c r="B183" s="16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5"/>
      <c r="AH183" s="32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</row>
    <row r="184" spans="1:51" s="12" customFormat="1" ht="39.950000000000003" customHeight="1">
      <c r="A184" s="3"/>
      <c r="B184" s="16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5"/>
      <c r="AH184" s="32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</row>
    <row r="185" spans="1:51" s="12" customFormat="1" ht="39.950000000000003" customHeight="1">
      <c r="A185" s="3"/>
      <c r="B185" s="16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5"/>
      <c r="AH185" s="32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</row>
    <row r="186" spans="1:51" s="12" customFormat="1" ht="39.950000000000003" customHeight="1">
      <c r="A186" s="3"/>
      <c r="B186" s="16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5"/>
      <c r="AH186" s="32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</row>
    <row r="187" spans="1:51" s="12" customFormat="1" ht="39.950000000000003" customHeight="1">
      <c r="A187" s="3"/>
      <c r="B187" s="16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5"/>
      <c r="AH187" s="32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</row>
    <row r="188" spans="1:51" s="12" customFormat="1" ht="39.950000000000003" customHeight="1">
      <c r="A188" s="3"/>
      <c r="B188" s="16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5"/>
      <c r="AH188" s="32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</row>
    <row r="189" spans="1:51" s="12" customFormat="1" ht="39.950000000000003" customHeight="1">
      <c r="A189" s="3"/>
      <c r="B189" s="16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5"/>
      <c r="AH189" s="32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</row>
    <row r="190" spans="1:51" s="12" customFormat="1" ht="39.950000000000003" customHeight="1">
      <c r="A190" s="3"/>
      <c r="B190" s="16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5"/>
      <c r="AH190" s="32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</row>
    <row r="191" spans="1:51" s="12" customFormat="1" ht="39.950000000000003" customHeight="1">
      <c r="A191" s="3"/>
      <c r="B191" s="16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5"/>
      <c r="AH191" s="32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</row>
    <row r="192" spans="1:51" s="12" customFormat="1" ht="39.950000000000003" customHeight="1">
      <c r="A192" s="3"/>
      <c r="B192" s="16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5"/>
      <c r="AH192" s="32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</row>
    <row r="193" spans="1:51" s="12" customFormat="1" ht="39.950000000000003" customHeight="1">
      <c r="A193" s="3"/>
      <c r="B193" s="16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5"/>
      <c r="AH193" s="32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</row>
    <row r="194" spans="1:51" s="12" customFormat="1" ht="39.950000000000003" customHeight="1">
      <c r="A194" s="3"/>
      <c r="B194" s="16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5"/>
      <c r="AH194" s="32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</row>
    <row r="195" spans="1:51" s="12" customFormat="1" ht="39.950000000000003" customHeight="1">
      <c r="A195" s="3"/>
      <c r="B195" s="16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5"/>
      <c r="AH195" s="32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</row>
    <row r="196" spans="1:51" s="12" customFormat="1" ht="39.950000000000003" customHeight="1">
      <c r="A196" s="3"/>
      <c r="B196" s="16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5"/>
      <c r="AH196" s="32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</row>
    <row r="197" spans="1:51" s="12" customFormat="1" ht="39.950000000000003" customHeight="1">
      <c r="A197" s="3"/>
      <c r="B197" s="16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5"/>
      <c r="AH197" s="32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</row>
    <row r="198" spans="1:51" s="12" customFormat="1" ht="39.950000000000003" customHeight="1">
      <c r="A198" s="3"/>
      <c r="B198" s="16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5"/>
      <c r="AH198" s="32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</row>
    <row r="199" spans="1:51" s="12" customFormat="1" ht="39.950000000000003" customHeight="1">
      <c r="A199" s="3"/>
      <c r="B199" s="16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5"/>
      <c r="AH199" s="32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</row>
    <row r="200" spans="1:51" s="12" customFormat="1" ht="39.950000000000003" customHeight="1">
      <c r="A200" s="3"/>
      <c r="B200" s="16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5"/>
      <c r="AH200" s="32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</row>
    <row r="201" spans="1:51" s="12" customFormat="1" ht="39.950000000000003" customHeight="1">
      <c r="A201" s="3"/>
      <c r="B201" s="16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5"/>
      <c r="AH201" s="32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</row>
    <row r="202" spans="1:51" s="12" customFormat="1" ht="39.950000000000003" customHeight="1">
      <c r="A202" s="3"/>
      <c r="B202" s="16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5"/>
      <c r="AH202" s="32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</row>
    <row r="203" spans="1:51" s="12" customFormat="1" ht="39.950000000000003" customHeight="1">
      <c r="A203" s="3"/>
      <c r="B203" s="16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5"/>
      <c r="AH203" s="32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</row>
    <row r="204" spans="1:51" s="12" customFormat="1" ht="39.950000000000003" customHeight="1">
      <c r="A204" s="3"/>
      <c r="B204" s="16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5"/>
      <c r="AH204" s="32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</row>
    <row r="205" spans="1:51" s="12" customFormat="1" ht="39.950000000000003" customHeight="1">
      <c r="A205" s="3"/>
      <c r="B205" s="16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5"/>
      <c r="AH205" s="32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</row>
    <row r="206" spans="1:51" s="12" customFormat="1" ht="39.950000000000003" customHeight="1">
      <c r="A206" s="3"/>
      <c r="B206" s="16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5"/>
      <c r="AH206" s="32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</row>
    <row r="207" spans="1:51" s="12" customFormat="1" ht="39.950000000000003" customHeight="1">
      <c r="A207" s="3"/>
      <c r="B207" s="16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5"/>
      <c r="AH207" s="32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</row>
    <row r="208" spans="1:51" s="12" customFormat="1" ht="39.950000000000003" customHeight="1">
      <c r="A208" s="3"/>
      <c r="B208" s="16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5"/>
      <c r="AH208" s="32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</row>
    <row r="209" spans="1:51" s="12" customFormat="1" ht="39.950000000000003" customHeight="1">
      <c r="A209" s="3"/>
      <c r="B209" s="16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5"/>
      <c r="AH209" s="32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</row>
    <row r="210" spans="1:51" s="12" customFormat="1" ht="39.950000000000003" customHeight="1">
      <c r="A210" s="3"/>
      <c r="B210" s="16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5"/>
      <c r="AH210" s="32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</row>
    <row r="211" spans="1:51" s="12" customFormat="1" ht="39.950000000000003" customHeight="1">
      <c r="A211" s="3"/>
      <c r="B211" s="16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5"/>
      <c r="AH211" s="32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</row>
    <row r="212" spans="1:51" s="12" customFormat="1" ht="39.950000000000003" customHeight="1">
      <c r="A212" s="3"/>
      <c r="B212" s="16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5"/>
      <c r="AH212" s="32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</row>
    <row r="213" spans="1:51" s="12" customFormat="1" ht="39.950000000000003" customHeight="1">
      <c r="A213" s="3"/>
      <c r="B213" s="16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5"/>
      <c r="AH213" s="32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</row>
    <row r="214" spans="1:51" s="12" customFormat="1" ht="39.950000000000003" customHeight="1">
      <c r="A214" s="3"/>
      <c r="B214" s="16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5"/>
      <c r="AH214" s="32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</row>
    <row r="215" spans="1:51" s="12" customFormat="1" ht="39.950000000000003" customHeight="1">
      <c r="A215" s="3"/>
      <c r="B215" s="16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5"/>
      <c r="AH215" s="32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</row>
    <row r="216" spans="1:51" s="12" customFormat="1" ht="39.950000000000003" customHeight="1">
      <c r="A216" s="3"/>
      <c r="B216" s="16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5"/>
      <c r="AH216" s="32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</row>
    <row r="217" spans="1:51" s="12" customFormat="1" ht="39.950000000000003" customHeight="1">
      <c r="A217" s="3"/>
      <c r="B217" s="16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5"/>
      <c r="AH217" s="32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</row>
    <row r="218" spans="1:51" s="12" customFormat="1" ht="39.950000000000003" customHeight="1">
      <c r="A218" s="3"/>
      <c r="B218" s="16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5"/>
      <c r="AH218" s="32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</row>
    <row r="219" spans="1:51" s="12" customFormat="1" ht="39.950000000000003" customHeight="1">
      <c r="A219" s="3"/>
      <c r="B219" s="16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5"/>
      <c r="AH219" s="32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</row>
    <row r="220" spans="1:51" s="12" customFormat="1" ht="39.950000000000003" customHeight="1">
      <c r="A220" s="3"/>
      <c r="B220" s="16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5"/>
      <c r="AH220" s="32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</row>
    <row r="221" spans="1:51" s="12" customFormat="1" ht="39.950000000000003" customHeight="1">
      <c r="A221" s="3"/>
      <c r="B221" s="16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5"/>
      <c r="AH221" s="32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</row>
    <row r="222" spans="1:51" s="12" customFormat="1" ht="39.950000000000003" customHeight="1">
      <c r="A222" s="3"/>
      <c r="B222" s="16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5"/>
      <c r="AH222" s="32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</row>
    <row r="223" spans="1:51" s="12" customFormat="1" ht="39.950000000000003" customHeight="1">
      <c r="A223" s="3"/>
      <c r="B223" s="16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5"/>
      <c r="AH223" s="32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</row>
    <row r="224" spans="1:51" s="12" customFormat="1" ht="39.950000000000003" customHeight="1">
      <c r="A224" s="3"/>
      <c r="B224" s="16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5"/>
      <c r="AH224" s="32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</row>
    <row r="225" spans="1:51" s="12" customFormat="1" ht="39.950000000000003" customHeight="1">
      <c r="A225" s="3"/>
      <c r="B225" s="16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5"/>
      <c r="AH225" s="32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</row>
    <row r="226" spans="1:51" s="12" customFormat="1" ht="39.950000000000003" customHeight="1">
      <c r="A226" s="3"/>
      <c r="B226" s="16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5"/>
      <c r="AH226" s="32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</row>
    <row r="227" spans="1:51" s="12" customFormat="1" ht="39.950000000000003" customHeight="1">
      <c r="A227" s="3"/>
      <c r="B227" s="16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5"/>
      <c r="AH227" s="32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</row>
    <row r="228" spans="1:51" s="12" customFormat="1" ht="39.950000000000003" customHeight="1">
      <c r="A228" s="3"/>
      <c r="B228" s="16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5"/>
      <c r="AH228" s="32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</row>
    <row r="229" spans="1:51" s="12" customFormat="1" ht="39.950000000000003" customHeight="1">
      <c r="A229" s="3"/>
      <c r="B229" s="16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5"/>
      <c r="AH229" s="32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</row>
    <row r="230" spans="1:51" s="12" customFormat="1" ht="39.950000000000003" customHeight="1">
      <c r="A230" s="3"/>
      <c r="B230" s="16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5"/>
      <c r="AH230" s="32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</row>
    <row r="231" spans="1:51" s="12" customFormat="1" ht="39.950000000000003" customHeight="1">
      <c r="A231" s="3"/>
      <c r="B231" s="16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5"/>
      <c r="AH231" s="32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</row>
    <row r="232" spans="1:51" s="12" customFormat="1" ht="39.950000000000003" customHeight="1">
      <c r="A232" s="3"/>
      <c r="B232" s="16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5"/>
      <c r="AH232" s="32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</row>
    <row r="233" spans="1:51" s="12" customFormat="1" ht="39.950000000000003" customHeight="1">
      <c r="A233" s="3"/>
      <c r="B233" s="16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5"/>
      <c r="AH233" s="32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</row>
    <row r="234" spans="1:51" s="12" customFormat="1" ht="39.950000000000003" customHeight="1">
      <c r="A234" s="3"/>
      <c r="B234" s="16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5"/>
      <c r="AH234" s="32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</row>
    <row r="235" spans="1:51" s="12" customFormat="1" ht="39.950000000000003" customHeight="1">
      <c r="A235" s="3"/>
      <c r="B235" s="16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5"/>
      <c r="AH235" s="32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</row>
    <row r="236" spans="1:51" s="12" customFormat="1" ht="39.950000000000003" customHeight="1">
      <c r="A236" s="3"/>
      <c r="B236" s="16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5"/>
      <c r="AH236" s="32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</row>
    <row r="237" spans="1:51" s="12" customFormat="1" ht="39.950000000000003" customHeight="1">
      <c r="A237" s="3"/>
      <c r="B237" s="16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5"/>
      <c r="AH237" s="32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</row>
    <row r="238" spans="1:51" s="12" customFormat="1" ht="39.950000000000003" customHeight="1">
      <c r="A238" s="3"/>
      <c r="B238" s="16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5"/>
      <c r="AH238" s="32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</row>
    <row r="239" spans="1:51" s="12" customFormat="1" ht="39.950000000000003" customHeight="1">
      <c r="A239" s="3"/>
      <c r="B239" s="16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5"/>
      <c r="AH239" s="32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</row>
    <row r="240" spans="1:51" s="12" customFormat="1" ht="39.950000000000003" customHeight="1">
      <c r="A240" s="3"/>
      <c r="B240" s="16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5"/>
      <c r="AH240" s="32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</row>
    <row r="241" spans="1:51" s="12" customFormat="1" ht="39.950000000000003" customHeight="1">
      <c r="A241" s="3"/>
      <c r="B241" s="16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5"/>
      <c r="AH241" s="32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</row>
    <row r="242" spans="1:51" s="12" customFormat="1" ht="39.950000000000003" customHeight="1">
      <c r="A242" s="3"/>
      <c r="B242" s="16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5"/>
      <c r="AH242" s="32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</row>
    <row r="243" spans="1:51" s="12" customFormat="1" ht="39.950000000000003" customHeight="1">
      <c r="A243" s="3"/>
      <c r="B243" s="16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5"/>
      <c r="AH243" s="32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</row>
    <row r="244" spans="1:51" s="12" customFormat="1" ht="39.950000000000003" customHeight="1">
      <c r="A244" s="3"/>
      <c r="B244" s="16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5"/>
      <c r="AH244" s="32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</row>
    <row r="245" spans="1:51" s="12" customFormat="1" ht="39.950000000000003" customHeight="1">
      <c r="A245" s="3"/>
      <c r="B245" s="16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5"/>
      <c r="AH245" s="32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</row>
    <row r="246" spans="1:51" s="12" customFormat="1" ht="39.950000000000003" customHeight="1">
      <c r="A246" s="3"/>
      <c r="B246" s="16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5"/>
      <c r="AH246" s="32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</row>
    <row r="247" spans="1:51" s="12" customFormat="1" ht="39.950000000000003" customHeight="1">
      <c r="A247" s="3"/>
      <c r="B247" s="16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5"/>
      <c r="AH247" s="32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</row>
    <row r="248" spans="1:51" s="12" customFormat="1" ht="39.950000000000003" customHeight="1">
      <c r="A248" s="3"/>
      <c r="B248" s="16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5"/>
      <c r="AH248" s="32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</row>
    <row r="249" spans="1:51" s="12" customFormat="1" ht="39.950000000000003" customHeight="1">
      <c r="A249" s="3"/>
      <c r="B249" s="16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5"/>
      <c r="AH249" s="32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</row>
    <row r="250" spans="1:51" s="12" customFormat="1" ht="39.950000000000003" customHeight="1">
      <c r="A250" s="3"/>
      <c r="B250" s="1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5"/>
      <c r="AH250" s="32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</row>
    <row r="251" spans="1:51" s="12" customFormat="1" ht="39.950000000000003" customHeight="1">
      <c r="A251" s="3"/>
      <c r="B251" s="16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5"/>
      <c r="AH251" s="32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</row>
    <row r="252" spans="1:51" s="12" customFormat="1" ht="39.950000000000003" customHeight="1">
      <c r="A252" s="3"/>
      <c r="B252" s="16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5"/>
      <c r="AH252" s="32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</row>
    <row r="253" spans="1:51" s="12" customFormat="1" ht="39.950000000000003" customHeight="1">
      <c r="A253" s="3"/>
      <c r="B253" s="16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5"/>
      <c r="AH253" s="32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</row>
    <row r="254" spans="1:51" s="12" customFormat="1" ht="39.950000000000003" customHeight="1">
      <c r="A254" s="3"/>
      <c r="B254" s="16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5"/>
      <c r="AH254" s="32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</row>
    <row r="255" spans="1:51" s="12" customFormat="1" ht="39.950000000000003" customHeight="1">
      <c r="A255" s="3"/>
      <c r="B255" s="16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5"/>
      <c r="AH255" s="32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</row>
    <row r="256" spans="1:51" s="12" customFormat="1" ht="39.950000000000003" customHeight="1">
      <c r="A256" s="3"/>
      <c r="B256" s="16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5"/>
      <c r="AH256" s="32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</row>
    <row r="257" spans="1:51" s="12" customFormat="1" ht="39.950000000000003" customHeight="1">
      <c r="A257" s="3"/>
      <c r="B257" s="16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5"/>
      <c r="AH257" s="32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</row>
    <row r="258" spans="1:51" s="12" customFormat="1" ht="39.950000000000003" customHeight="1">
      <c r="A258" s="3"/>
      <c r="B258" s="16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5"/>
      <c r="AH258" s="32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</row>
    <row r="259" spans="1:51" s="12" customFormat="1" ht="39.950000000000003" customHeight="1">
      <c r="A259" s="3"/>
      <c r="B259" s="16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5"/>
      <c r="AH259" s="32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</row>
    <row r="260" spans="1:51" s="12" customFormat="1" ht="39.950000000000003" customHeight="1">
      <c r="A260" s="3"/>
      <c r="B260" s="16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5"/>
      <c r="AH260" s="32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</row>
    <row r="261" spans="1:51" s="12" customFormat="1" ht="39.950000000000003" customHeight="1">
      <c r="A261" s="3"/>
      <c r="B261" s="16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5"/>
      <c r="AH261" s="32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</row>
    <row r="262" spans="1:51" s="12" customFormat="1" ht="39.950000000000003" customHeight="1">
      <c r="A262" s="3"/>
      <c r="B262" s="16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5"/>
      <c r="AH262" s="32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</row>
    <row r="263" spans="1:51" s="12" customFormat="1" ht="39.950000000000003" customHeight="1">
      <c r="A263" s="3"/>
      <c r="B263" s="16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5"/>
      <c r="AH263" s="32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</row>
    <row r="264" spans="1:51" s="12" customFormat="1" ht="39.950000000000003" customHeight="1">
      <c r="A264" s="3"/>
      <c r="B264" s="16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5"/>
      <c r="AH264" s="32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</row>
    <row r="265" spans="1:51" s="12" customFormat="1" ht="39.950000000000003" customHeight="1">
      <c r="A265" s="3"/>
      <c r="B265" s="16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5"/>
      <c r="AH265" s="32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</row>
    <row r="266" spans="1:51" s="12" customFormat="1" ht="39.950000000000003" customHeight="1">
      <c r="A266" s="3"/>
      <c r="B266" s="16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5"/>
      <c r="AH266" s="32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</row>
    <row r="267" spans="1:51" s="12" customFormat="1" ht="39.950000000000003" customHeight="1">
      <c r="A267" s="3"/>
      <c r="B267" s="16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5"/>
      <c r="AH267" s="32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</row>
    <row r="268" spans="1:51" s="12" customFormat="1" ht="39.950000000000003" customHeight="1">
      <c r="A268" s="3"/>
      <c r="B268" s="16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5"/>
      <c r="AH268" s="32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</row>
    <row r="269" spans="1:51" s="12" customFormat="1" ht="39.950000000000003" customHeight="1">
      <c r="A269" s="3"/>
      <c r="B269" s="16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5"/>
      <c r="AH269" s="32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</row>
    <row r="270" spans="1:51" s="12" customFormat="1" ht="39.950000000000003" customHeight="1">
      <c r="A270" s="3"/>
      <c r="B270" s="16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5"/>
      <c r="AH270" s="32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</row>
    <row r="271" spans="1:51" s="12" customFormat="1" ht="39.950000000000003" customHeight="1">
      <c r="A271" s="3"/>
      <c r="B271" s="16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5"/>
      <c r="AH271" s="32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</row>
    <row r="272" spans="1:51" s="12" customFormat="1" ht="39.950000000000003" customHeight="1">
      <c r="A272" s="3"/>
      <c r="B272" s="16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5"/>
      <c r="AH272" s="32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</row>
    <row r="273" spans="1:51" s="12" customFormat="1" ht="39.950000000000003" customHeight="1">
      <c r="A273" s="3"/>
      <c r="B273" s="16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5"/>
      <c r="AH273" s="32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</row>
    <row r="274" spans="1:51" s="12" customFormat="1" ht="39.950000000000003" customHeight="1">
      <c r="A274" s="3"/>
      <c r="B274" s="16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5"/>
      <c r="AH274" s="32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</row>
    <row r="275" spans="1:51" s="12" customFormat="1" ht="39.950000000000003" customHeight="1">
      <c r="A275" s="3"/>
      <c r="B275" s="16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5"/>
      <c r="AH275" s="32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</row>
    <row r="276" spans="1:51" s="12" customFormat="1" ht="39.950000000000003" customHeight="1">
      <c r="A276" s="3"/>
      <c r="B276" s="16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5"/>
      <c r="AH276" s="32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</row>
    <row r="277" spans="1:51" s="12" customFormat="1" ht="39.950000000000003" customHeight="1">
      <c r="A277" s="3"/>
      <c r="B277" s="16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5"/>
      <c r="AH277" s="32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</row>
    <row r="278" spans="1:51" s="12" customFormat="1" ht="39.950000000000003" customHeight="1">
      <c r="A278" s="3"/>
      <c r="B278" s="16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5"/>
      <c r="AH278" s="32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</row>
    <row r="279" spans="1:51" s="12" customFormat="1" ht="39.950000000000003" customHeight="1">
      <c r="A279" s="3"/>
      <c r="B279" s="16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5"/>
      <c r="AH279" s="32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</row>
    <row r="280" spans="1:51" s="12" customFormat="1" ht="39.950000000000003" customHeight="1">
      <c r="A280" s="3"/>
      <c r="B280" s="16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5"/>
      <c r="AH280" s="32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</row>
    <row r="281" spans="1:51" s="12" customFormat="1" ht="39.950000000000003" customHeight="1">
      <c r="A281" s="3"/>
      <c r="B281" s="16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5"/>
      <c r="AH281" s="32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</row>
    <row r="282" spans="1:51" s="12" customFormat="1" ht="39.950000000000003" customHeight="1">
      <c r="A282" s="3"/>
      <c r="B282" s="16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5"/>
      <c r="AH282" s="32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</row>
    <row r="283" spans="1:51" s="12" customFormat="1" ht="39.950000000000003" customHeight="1">
      <c r="A283" s="3"/>
      <c r="B283" s="16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5"/>
      <c r="AH283" s="32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</row>
    <row r="284" spans="1:51" s="12" customFormat="1" ht="39.950000000000003" customHeight="1">
      <c r="A284" s="3"/>
      <c r="B284" s="16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5"/>
      <c r="AH284" s="32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</row>
    <row r="285" spans="1:51" s="12" customFormat="1" ht="39.950000000000003" customHeight="1">
      <c r="A285" s="3"/>
      <c r="B285" s="16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5"/>
      <c r="AH285" s="32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</row>
    <row r="286" spans="1:51" s="12" customFormat="1" ht="39.950000000000003" customHeight="1">
      <c r="A286" s="3"/>
      <c r="B286" s="16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5"/>
      <c r="AH286" s="32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</row>
    <row r="287" spans="1:51" s="12" customFormat="1" ht="39.950000000000003" customHeight="1">
      <c r="A287" s="3"/>
      <c r="B287" s="16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5"/>
      <c r="AH287" s="32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</row>
    <row r="288" spans="1:51" s="12" customFormat="1" ht="39.950000000000003" customHeight="1">
      <c r="A288" s="3"/>
      <c r="B288" s="16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5"/>
      <c r="AH288" s="32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</row>
    <row r="289" spans="1:51" s="12" customFormat="1" ht="39.950000000000003" customHeight="1">
      <c r="A289" s="3"/>
      <c r="B289" s="16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5"/>
      <c r="AH289" s="32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</row>
    <row r="290" spans="1:51" s="12" customFormat="1" ht="39.950000000000003" customHeight="1">
      <c r="A290" s="3"/>
      <c r="B290" s="16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5"/>
      <c r="AH290" s="32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</row>
    <row r="291" spans="1:51" s="12" customFormat="1" ht="39.950000000000003" customHeight="1">
      <c r="A291" s="3"/>
      <c r="B291" s="16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5"/>
      <c r="AH291" s="32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</row>
    <row r="292" spans="1:51" s="12" customFormat="1" ht="39.950000000000003" customHeight="1">
      <c r="A292" s="3"/>
      <c r="B292" s="16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5"/>
      <c r="AH292" s="32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</row>
    <row r="293" spans="1:51" s="12" customFormat="1" ht="39.950000000000003" customHeight="1">
      <c r="A293" s="3"/>
      <c r="B293" s="16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5"/>
      <c r="AH293" s="32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</row>
    <row r="294" spans="1:51" s="12" customFormat="1" ht="39.950000000000003" customHeight="1">
      <c r="A294" s="3"/>
      <c r="B294" s="16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5"/>
      <c r="AH294" s="32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</row>
    <row r="295" spans="1:51" s="12" customFormat="1" ht="39.950000000000003" customHeight="1">
      <c r="A295" s="3"/>
      <c r="B295" s="16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5"/>
      <c r="AH295" s="32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</row>
    <row r="296" spans="1:51" s="12" customFormat="1" ht="39.950000000000003" customHeight="1">
      <c r="A296" s="3"/>
      <c r="B296" s="16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5"/>
      <c r="AH296" s="32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</row>
    <row r="297" spans="1:51" s="12" customFormat="1" ht="39.950000000000003" customHeight="1">
      <c r="A297" s="3"/>
      <c r="B297" s="16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5"/>
      <c r="AH297" s="32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</row>
    <row r="298" spans="1:51" s="12" customFormat="1" ht="39.950000000000003" customHeight="1">
      <c r="A298" s="3"/>
      <c r="B298" s="16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5"/>
      <c r="AH298" s="32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</row>
    <row r="299" spans="1:51" s="12" customFormat="1" ht="39.950000000000003" customHeight="1">
      <c r="A299" s="3"/>
      <c r="B299" s="16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5"/>
      <c r="AH299" s="32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</row>
    <row r="300" spans="1:51" s="12" customFormat="1" ht="39.950000000000003" customHeight="1">
      <c r="A300" s="3"/>
      <c r="B300" s="16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5"/>
      <c r="AH300" s="32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</row>
    <row r="301" spans="1:51" s="12" customFormat="1" ht="39.950000000000003" customHeight="1">
      <c r="A301" s="3"/>
      <c r="B301" s="16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5"/>
      <c r="AH301" s="32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</row>
    <row r="302" spans="1:51" s="12" customFormat="1" ht="39.950000000000003" customHeight="1">
      <c r="A302" s="3"/>
      <c r="B302" s="16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5"/>
      <c r="AH302" s="32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</row>
    <row r="303" spans="1:51" s="12" customFormat="1" ht="39.950000000000003" customHeight="1">
      <c r="A303" s="3"/>
      <c r="B303" s="16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5"/>
      <c r="AH303" s="32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</row>
    <row r="304" spans="1:51" s="12" customFormat="1" ht="39.950000000000003" customHeight="1">
      <c r="A304" s="3"/>
      <c r="B304" s="16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5"/>
      <c r="AH304" s="32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</row>
    <row r="305" spans="1:51" s="12" customFormat="1" ht="39.950000000000003" customHeight="1">
      <c r="A305" s="3"/>
      <c r="B305" s="16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5"/>
      <c r="AH305" s="32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</row>
    <row r="306" spans="1:51" s="12" customFormat="1" ht="39.950000000000003" customHeight="1">
      <c r="A306" s="3"/>
      <c r="B306" s="16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5"/>
      <c r="AH306" s="32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</row>
    <row r="307" spans="1:51" s="12" customFormat="1" ht="39.950000000000003" customHeight="1">
      <c r="A307" s="3"/>
      <c r="B307" s="16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5"/>
      <c r="AH307" s="32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</row>
    <row r="308" spans="1:51" s="12" customFormat="1" ht="39.950000000000003" customHeight="1">
      <c r="A308" s="3"/>
      <c r="B308" s="16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5"/>
      <c r="AH308" s="32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</row>
    <row r="309" spans="1:51" s="12" customFormat="1" ht="39.950000000000003" customHeight="1">
      <c r="A309" s="3"/>
      <c r="B309" s="16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5"/>
      <c r="AH309" s="32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</row>
    <row r="310" spans="1:51" s="12" customFormat="1" ht="39.950000000000003" customHeight="1">
      <c r="A310" s="3"/>
      <c r="B310" s="16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5"/>
      <c r="AH310" s="32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</row>
    <row r="311" spans="1:51" s="12" customFormat="1" ht="39.950000000000003" customHeight="1">
      <c r="A311" s="3"/>
      <c r="B311" s="16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5"/>
      <c r="AH311" s="32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</row>
    <row r="312" spans="1:51" s="12" customFormat="1" ht="39.950000000000003" customHeight="1">
      <c r="A312" s="3"/>
      <c r="B312" s="16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5"/>
      <c r="AH312" s="32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</row>
    <row r="313" spans="1:51" s="12" customFormat="1" ht="39.950000000000003" customHeight="1">
      <c r="A313" s="3"/>
      <c r="B313" s="16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5"/>
      <c r="AH313" s="32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</row>
    <row r="314" spans="1:51" s="12" customFormat="1" ht="39.950000000000003" customHeight="1">
      <c r="A314" s="3"/>
      <c r="B314" s="16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5"/>
      <c r="AH314" s="32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</row>
    <row r="315" spans="1:51" s="12" customFormat="1" ht="39.950000000000003" customHeight="1">
      <c r="A315" s="3"/>
      <c r="B315" s="16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5"/>
      <c r="AH315" s="32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</row>
    <row r="316" spans="1:51" s="12" customFormat="1" ht="39.950000000000003" customHeight="1">
      <c r="A316" s="3"/>
      <c r="B316" s="16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5"/>
      <c r="AH316" s="32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</row>
    <row r="317" spans="1:51" s="12" customFormat="1" ht="39.950000000000003" customHeight="1">
      <c r="A317" s="3"/>
      <c r="B317" s="16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5"/>
      <c r="AH317" s="32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</row>
    <row r="318" spans="1:51" s="12" customFormat="1" ht="39.950000000000003" customHeight="1">
      <c r="A318" s="3"/>
      <c r="B318" s="16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5"/>
      <c r="AH318" s="32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</row>
    <row r="319" spans="1:51" s="12" customFormat="1" ht="39.950000000000003" customHeight="1">
      <c r="A319" s="3"/>
      <c r="B319" s="16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5"/>
      <c r="AH319" s="32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</row>
    <row r="320" spans="1:51" s="12" customFormat="1" ht="39.950000000000003" customHeight="1">
      <c r="A320" s="3"/>
      <c r="B320" s="16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5"/>
      <c r="AH320" s="32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</row>
    <row r="321" spans="1:51" s="12" customFormat="1" ht="39.950000000000003" customHeight="1">
      <c r="A321" s="3"/>
      <c r="B321" s="16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5"/>
      <c r="AH321" s="32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</row>
    <row r="322" spans="1:51" s="12" customFormat="1" ht="39.950000000000003" customHeight="1">
      <c r="A322" s="3"/>
      <c r="B322" s="16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5"/>
      <c r="AH322" s="32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</row>
    <row r="323" spans="1:51" s="12" customFormat="1" ht="39.950000000000003" customHeight="1">
      <c r="A323" s="3"/>
      <c r="B323" s="16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5"/>
      <c r="AH323" s="32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</row>
    <row r="324" spans="1:51" s="12" customFormat="1" ht="39.950000000000003" customHeight="1">
      <c r="A324" s="3"/>
      <c r="B324" s="16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5"/>
      <c r="AH324" s="32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</row>
    <row r="325" spans="1:51" s="12" customFormat="1" ht="39.950000000000003" customHeight="1">
      <c r="A325" s="3"/>
      <c r="B325" s="16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5"/>
      <c r="AH325" s="32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</row>
    <row r="326" spans="1:51" s="12" customFormat="1" ht="39.950000000000003" customHeight="1">
      <c r="A326" s="3"/>
      <c r="B326" s="16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5"/>
      <c r="AH326" s="32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</row>
    <row r="327" spans="1:51" s="12" customFormat="1" ht="39.950000000000003" customHeight="1">
      <c r="A327" s="3"/>
      <c r="B327" s="16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5"/>
      <c r="AH327" s="32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</row>
    <row r="328" spans="1:51" s="12" customFormat="1" ht="39.950000000000003" customHeight="1">
      <c r="A328" s="3"/>
      <c r="B328" s="16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5"/>
      <c r="AH328" s="32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</row>
    <row r="329" spans="1:51" s="12" customFormat="1" ht="39.950000000000003" customHeight="1">
      <c r="A329" s="3"/>
      <c r="B329" s="16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5"/>
      <c r="AH329" s="32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</row>
    <row r="330" spans="1:51" s="12" customFormat="1" ht="39.950000000000003" customHeight="1">
      <c r="A330" s="3"/>
      <c r="B330" s="16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5"/>
      <c r="AH330" s="32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</row>
    <row r="331" spans="1:51" s="12" customFormat="1" ht="39.950000000000003" customHeight="1">
      <c r="A331" s="3"/>
      <c r="B331" s="16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5"/>
      <c r="AH331" s="32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</row>
    <row r="332" spans="1:51" s="12" customFormat="1" ht="39.950000000000003" customHeight="1">
      <c r="A332" s="3"/>
      <c r="B332" s="16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5"/>
      <c r="AH332" s="32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</row>
    <row r="333" spans="1:51" s="12" customFormat="1" ht="39.950000000000003" customHeight="1">
      <c r="A333" s="3"/>
      <c r="B333" s="16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5"/>
      <c r="AH333" s="32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</row>
    <row r="334" spans="1:51" s="12" customFormat="1" ht="39.950000000000003" customHeight="1">
      <c r="A334" s="3"/>
      <c r="B334" s="16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5"/>
      <c r="AH334" s="32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</row>
    <row r="335" spans="1:51" s="12" customFormat="1" ht="39.950000000000003" customHeight="1">
      <c r="A335" s="3"/>
      <c r="B335" s="16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5"/>
      <c r="AH335" s="32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</row>
    <row r="336" spans="1:51" s="12" customFormat="1" ht="39.950000000000003" customHeight="1">
      <c r="A336" s="3"/>
      <c r="B336" s="16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5"/>
      <c r="AH336" s="32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</row>
    <row r="337" spans="1:51" s="12" customFormat="1" ht="39.950000000000003" customHeight="1">
      <c r="A337" s="3"/>
      <c r="B337" s="16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5"/>
      <c r="AH337" s="32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</row>
    <row r="338" spans="1:51" s="12" customFormat="1" ht="39.950000000000003" customHeight="1">
      <c r="A338" s="3"/>
      <c r="B338" s="16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5"/>
      <c r="AH338" s="32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</row>
    <row r="339" spans="1:51" s="12" customFormat="1" ht="39.950000000000003" customHeight="1">
      <c r="A339" s="3"/>
      <c r="B339" s="16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5"/>
      <c r="AH339" s="32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</row>
    <row r="340" spans="1:51" s="12" customFormat="1" ht="39.950000000000003" customHeight="1">
      <c r="A340" s="3"/>
      <c r="B340" s="16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5"/>
      <c r="AH340" s="32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</row>
    <row r="341" spans="1:51" s="12" customFormat="1" ht="39.950000000000003" customHeight="1">
      <c r="A341" s="3"/>
      <c r="B341" s="16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5"/>
      <c r="AH341" s="32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</row>
    <row r="342" spans="1:51" s="12" customFormat="1" ht="39.950000000000003" customHeight="1">
      <c r="A342" s="3"/>
      <c r="B342" s="16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5"/>
      <c r="AH342" s="32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</row>
    <row r="343" spans="1:51" s="12" customFormat="1" ht="39.950000000000003" customHeight="1">
      <c r="A343" s="3"/>
      <c r="B343" s="16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5"/>
      <c r="AH343" s="32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</row>
    <row r="344" spans="1:51" s="12" customFormat="1" ht="39.950000000000003" customHeight="1">
      <c r="A344" s="3"/>
      <c r="B344" s="16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5"/>
      <c r="AH344" s="32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</row>
    <row r="345" spans="1:51" s="12" customFormat="1" ht="39.950000000000003" customHeight="1">
      <c r="A345" s="3"/>
      <c r="B345" s="16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5"/>
      <c r="AH345" s="32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</row>
    <row r="346" spans="1:51" s="12" customFormat="1" ht="39.950000000000003" customHeight="1">
      <c r="A346" s="3"/>
      <c r="B346" s="16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5"/>
      <c r="AH346" s="32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</row>
    <row r="347" spans="1:51" s="12" customFormat="1" ht="39.950000000000003" customHeight="1">
      <c r="A347" s="3"/>
      <c r="B347" s="16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5"/>
      <c r="AH347" s="32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</row>
    <row r="348" spans="1:51" s="12" customFormat="1" ht="39.950000000000003" customHeight="1">
      <c r="A348" s="3"/>
      <c r="B348" s="16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5"/>
      <c r="AH348" s="32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</row>
    <row r="349" spans="1:51" s="12" customFormat="1" ht="39.950000000000003" customHeight="1">
      <c r="A349" s="3"/>
      <c r="B349" s="16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5"/>
      <c r="AH349" s="32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</row>
    <row r="350" spans="1:51" s="12" customFormat="1" ht="39.950000000000003" customHeight="1">
      <c r="A350" s="3"/>
      <c r="B350" s="16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5"/>
      <c r="AH350" s="32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</row>
    <row r="351" spans="1:51" s="12" customFormat="1" ht="39.950000000000003" customHeight="1">
      <c r="A351" s="3"/>
      <c r="B351" s="16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5"/>
      <c r="AH351" s="32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</row>
    <row r="352" spans="1:51" s="12" customFormat="1" ht="39.950000000000003" customHeight="1">
      <c r="A352" s="3"/>
      <c r="B352" s="16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5"/>
      <c r="AH352" s="32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</row>
    <row r="353" spans="1:51" s="12" customFormat="1" ht="39.950000000000003" customHeight="1">
      <c r="A353" s="3"/>
      <c r="B353" s="16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5"/>
      <c r="AH353" s="32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</row>
    <row r="354" spans="1:51" s="12" customFormat="1" ht="39.950000000000003" customHeight="1">
      <c r="A354" s="3"/>
      <c r="B354" s="16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5"/>
      <c r="AH354" s="32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</row>
    <row r="355" spans="1:51" s="12" customFormat="1" ht="39.950000000000003" customHeight="1">
      <c r="A355" s="3"/>
      <c r="B355" s="16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5"/>
      <c r="AH355" s="32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</row>
    <row r="356" spans="1:51" s="12" customFormat="1" ht="39.950000000000003" customHeight="1">
      <c r="A356" s="3"/>
      <c r="B356" s="16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5"/>
      <c r="AH356" s="32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</row>
    <row r="357" spans="1:51" s="12" customFormat="1" ht="39.950000000000003" customHeight="1">
      <c r="A357" s="3"/>
      <c r="B357" s="16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5"/>
      <c r="AH357" s="32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</row>
    <row r="358" spans="1:51" s="12" customFormat="1" ht="39.950000000000003" customHeight="1">
      <c r="A358" s="3"/>
      <c r="B358" s="16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5"/>
      <c r="AH358" s="32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</row>
    <row r="359" spans="1:51" s="12" customFormat="1" ht="39.950000000000003" customHeight="1">
      <c r="A359" s="3"/>
      <c r="B359" s="16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5"/>
      <c r="AH359" s="32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</row>
    <row r="360" spans="1:51" s="12" customFormat="1" ht="39.950000000000003" customHeight="1">
      <c r="A360" s="3"/>
      <c r="B360" s="16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5"/>
      <c r="AH360" s="32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</row>
    <row r="361" spans="1:51" s="12" customFormat="1" ht="39.950000000000003" customHeight="1">
      <c r="A361" s="3"/>
      <c r="B361" s="16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5"/>
      <c r="AH361" s="32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</row>
    <row r="362" spans="1:51" s="12" customFormat="1" ht="39.950000000000003" customHeight="1">
      <c r="A362" s="3"/>
      <c r="B362" s="16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5"/>
      <c r="AH362" s="32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</row>
    <row r="363" spans="1:51" s="12" customFormat="1" ht="39.950000000000003" customHeight="1">
      <c r="A363" s="3"/>
      <c r="B363" s="16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5"/>
      <c r="AH363" s="32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</row>
    <row r="364" spans="1:51" s="12" customFormat="1" ht="39.950000000000003" customHeight="1">
      <c r="A364" s="3"/>
      <c r="B364" s="16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5"/>
      <c r="AH364" s="32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</row>
    <row r="365" spans="1:51" s="12" customFormat="1" ht="39.950000000000003" customHeight="1">
      <c r="A365" s="3"/>
      <c r="B365" s="16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5"/>
      <c r="AH365" s="32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</row>
    <row r="366" spans="1:51" s="12" customFormat="1" ht="39.950000000000003" customHeight="1">
      <c r="A366" s="3"/>
      <c r="B366" s="16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5"/>
      <c r="AH366" s="32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</row>
    <row r="367" spans="1:51" s="12" customFormat="1" ht="39.950000000000003" customHeight="1">
      <c r="A367" s="3"/>
      <c r="B367" s="16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5"/>
      <c r="AH367" s="32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</row>
    <row r="368" spans="1:51" s="12" customFormat="1" ht="39.950000000000003" customHeight="1">
      <c r="A368" s="3"/>
      <c r="B368" s="16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5"/>
      <c r="AH368" s="32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</row>
    <row r="369" spans="1:51" s="12" customFormat="1" ht="39.950000000000003" customHeight="1">
      <c r="A369" s="3"/>
      <c r="B369" s="16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5"/>
      <c r="AH369" s="32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</row>
    <row r="370" spans="1:51" s="12" customFormat="1" ht="39.950000000000003" customHeight="1">
      <c r="A370" s="3"/>
      <c r="B370" s="16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5"/>
      <c r="AH370" s="32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</row>
    <row r="371" spans="1:51" s="12" customFormat="1" ht="39.950000000000003" customHeight="1">
      <c r="A371" s="3"/>
      <c r="B371" s="16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5"/>
      <c r="AH371" s="32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</row>
    <row r="372" spans="1:51" s="12" customFormat="1" ht="39.950000000000003" customHeight="1">
      <c r="A372" s="3"/>
      <c r="B372" s="16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5"/>
      <c r="AH372" s="32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</row>
    <row r="373" spans="1:51" s="12" customFormat="1" ht="39.950000000000003" customHeight="1">
      <c r="A373" s="3"/>
      <c r="B373" s="16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5"/>
      <c r="AH373" s="32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</row>
    <row r="374" spans="1:51" s="12" customFormat="1" ht="39.950000000000003" customHeight="1">
      <c r="A374" s="3"/>
      <c r="B374" s="16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5"/>
      <c r="AH374" s="32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</row>
    <row r="375" spans="1:51" s="12" customFormat="1" ht="39.950000000000003" customHeight="1">
      <c r="A375" s="3"/>
      <c r="B375" s="16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5"/>
      <c r="AH375" s="32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</row>
    <row r="376" spans="1:51" s="12" customFormat="1" ht="39.950000000000003" customHeight="1">
      <c r="A376" s="3"/>
      <c r="B376" s="16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5"/>
      <c r="AH376" s="32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</row>
    <row r="377" spans="1:51" s="12" customFormat="1" ht="39.950000000000003" customHeight="1">
      <c r="A377" s="3"/>
      <c r="B377" s="16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5"/>
      <c r="AH377" s="32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</row>
    <row r="378" spans="1:51" s="12" customFormat="1" ht="39.950000000000003" customHeight="1">
      <c r="A378" s="3"/>
      <c r="B378" s="16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5"/>
      <c r="AH378" s="32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</row>
    <row r="379" spans="1:51" s="12" customFormat="1" ht="39.950000000000003" customHeight="1">
      <c r="A379" s="3"/>
      <c r="B379" s="16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5"/>
      <c r="AH379" s="32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</row>
    <row r="380" spans="1:51" s="12" customFormat="1" ht="39.950000000000003" customHeight="1">
      <c r="A380" s="3"/>
      <c r="B380" s="16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5"/>
      <c r="AH380" s="32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</row>
    <row r="381" spans="1:51" s="12" customFormat="1" ht="39.950000000000003" customHeight="1">
      <c r="A381" s="3"/>
      <c r="B381" s="16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5"/>
      <c r="AH381" s="32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</row>
    <row r="382" spans="1:51" s="12" customFormat="1" ht="39.950000000000003" customHeight="1">
      <c r="A382" s="3"/>
      <c r="B382" s="16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5"/>
      <c r="AH382" s="32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</row>
    <row r="383" spans="1:51" s="12" customFormat="1" ht="39.950000000000003" customHeight="1">
      <c r="A383" s="3"/>
      <c r="B383" s="16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5"/>
      <c r="AH383" s="32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</row>
    <row r="384" spans="1:51" s="12" customFormat="1" ht="39.950000000000003" customHeight="1">
      <c r="A384" s="3"/>
      <c r="B384" s="16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5"/>
      <c r="AH384" s="32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</row>
    <row r="385" spans="1:51" s="12" customFormat="1" ht="39.950000000000003" customHeight="1">
      <c r="A385" s="3"/>
      <c r="B385" s="16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5"/>
      <c r="AH385" s="32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</row>
    <row r="386" spans="1:51" s="12" customFormat="1" ht="39.950000000000003" customHeight="1">
      <c r="A386" s="3"/>
      <c r="B386" s="16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5"/>
      <c r="AH386" s="32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</row>
    <row r="387" spans="1:51" s="12" customFormat="1" ht="39.950000000000003" customHeight="1">
      <c r="A387" s="3"/>
      <c r="B387" s="16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5"/>
      <c r="AH387" s="32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</row>
    <row r="388" spans="1:51" s="12" customFormat="1" ht="39.950000000000003" customHeight="1">
      <c r="A388" s="3"/>
      <c r="B388" s="16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5"/>
      <c r="AH388" s="32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</row>
    <row r="389" spans="1:51" s="12" customFormat="1" ht="39.950000000000003" customHeight="1">
      <c r="A389" s="3"/>
      <c r="B389" s="16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5"/>
      <c r="AH389" s="32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</row>
    <row r="390" spans="1:51" s="12" customFormat="1" ht="39.950000000000003" customHeight="1">
      <c r="A390" s="3"/>
      <c r="B390" s="16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5"/>
      <c r="AH390" s="32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</row>
    <row r="391" spans="1:51" s="12" customFormat="1" ht="39.950000000000003" customHeight="1">
      <c r="A391" s="3"/>
      <c r="B391" s="16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5"/>
      <c r="AH391" s="32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</row>
    <row r="392" spans="1:51" s="12" customFormat="1" ht="39.950000000000003" customHeight="1">
      <c r="A392" s="3"/>
      <c r="B392" s="16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5"/>
      <c r="AH392" s="32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</row>
    <row r="393" spans="1:51" s="12" customFormat="1" ht="39.950000000000003" customHeight="1">
      <c r="A393" s="3"/>
      <c r="B393" s="16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5"/>
      <c r="AH393" s="32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</row>
    <row r="394" spans="1:51" s="12" customFormat="1" ht="39.950000000000003" customHeight="1">
      <c r="A394" s="3"/>
      <c r="B394" s="16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5"/>
      <c r="AH394" s="32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</row>
    <row r="395" spans="1:51" s="12" customFormat="1" ht="39.950000000000003" customHeight="1">
      <c r="A395" s="3"/>
      <c r="B395" s="16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5"/>
      <c r="AH395" s="32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</row>
    <row r="396" spans="1:51" s="12" customFormat="1" ht="39.950000000000003" customHeight="1">
      <c r="A396" s="3"/>
      <c r="B396" s="16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5"/>
      <c r="AH396" s="32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</row>
    <row r="397" spans="1:51" s="12" customFormat="1" ht="39.950000000000003" customHeight="1">
      <c r="A397" s="3"/>
      <c r="B397" s="16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5"/>
      <c r="AH397" s="32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</row>
    <row r="398" spans="1:51" s="12" customFormat="1" ht="39.950000000000003" customHeight="1">
      <c r="A398" s="3"/>
      <c r="B398" s="16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5"/>
      <c r="AH398" s="32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</row>
    <row r="399" spans="1:51" s="12" customFormat="1" ht="39.950000000000003" customHeight="1">
      <c r="A399" s="3"/>
      <c r="B399" s="16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5"/>
      <c r="AH399" s="32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</row>
    <row r="400" spans="1:51" s="12" customFormat="1" ht="39.950000000000003" customHeight="1">
      <c r="A400" s="3"/>
      <c r="B400" s="16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5"/>
      <c r="AH400" s="32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</row>
    <row r="401" spans="1:51" s="12" customFormat="1" ht="39.950000000000003" customHeight="1">
      <c r="A401" s="3"/>
      <c r="B401" s="16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5"/>
      <c r="AH401" s="32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</row>
    <row r="402" spans="1:51" s="12" customFormat="1" ht="39.950000000000003" customHeight="1">
      <c r="A402" s="3"/>
      <c r="B402" s="16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5"/>
      <c r="AH402" s="32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</row>
    <row r="403" spans="1:51" s="12" customFormat="1" ht="39.950000000000003" customHeight="1">
      <c r="A403" s="3"/>
      <c r="B403" s="16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5"/>
      <c r="AH403" s="32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</row>
    <row r="404" spans="1:51" s="12" customFormat="1" ht="39.950000000000003" customHeight="1">
      <c r="A404" s="3"/>
      <c r="B404" s="16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5"/>
      <c r="AH404" s="32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</row>
    <row r="405" spans="1:51" s="12" customFormat="1" ht="39.950000000000003" customHeight="1">
      <c r="A405" s="3"/>
      <c r="B405" s="16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5"/>
      <c r="AH405" s="32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</row>
    <row r="406" spans="1:51" s="12" customFormat="1" ht="39.950000000000003" customHeight="1">
      <c r="A406" s="3"/>
      <c r="B406" s="16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5"/>
      <c r="AH406" s="32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</row>
    <row r="407" spans="1:51" s="12" customFormat="1" ht="39.950000000000003" customHeight="1">
      <c r="A407" s="3"/>
      <c r="B407" s="16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5"/>
      <c r="AH407" s="32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</row>
    <row r="408" spans="1:51" s="12" customFormat="1" ht="39.950000000000003" customHeight="1">
      <c r="A408" s="3"/>
      <c r="B408" s="16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5"/>
      <c r="AH408" s="32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</row>
    <row r="409" spans="1:51" s="12" customFormat="1" ht="39.950000000000003" customHeight="1">
      <c r="A409" s="3"/>
      <c r="B409" s="16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5"/>
      <c r="AH409" s="32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</row>
    <row r="410" spans="1:51" s="12" customFormat="1" ht="39.950000000000003" customHeight="1">
      <c r="A410" s="3"/>
      <c r="B410" s="16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5"/>
      <c r="AH410" s="32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</row>
    <row r="411" spans="1:51" s="12" customFormat="1" ht="39.950000000000003" customHeight="1">
      <c r="A411" s="3"/>
      <c r="B411" s="16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5"/>
      <c r="AH411" s="32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</row>
    <row r="412" spans="1:51" s="12" customFormat="1" ht="39.950000000000003" customHeight="1">
      <c r="A412" s="3"/>
      <c r="B412" s="16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5"/>
      <c r="AH412" s="32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</row>
    <row r="413" spans="1:51" s="12" customFormat="1" ht="39.950000000000003" customHeight="1">
      <c r="A413" s="3"/>
      <c r="B413" s="16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5"/>
      <c r="AH413" s="32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</row>
    <row r="414" spans="1:51" s="12" customFormat="1" ht="39.950000000000003" customHeight="1">
      <c r="A414" s="3"/>
      <c r="B414" s="16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5"/>
      <c r="AH414" s="32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</row>
    <row r="415" spans="1:51" s="12" customFormat="1" ht="39.950000000000003" customHeight="1">
      <c r="A415" s="3"/>
      <c r="B415" s="16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5"/>
      <c r="AH415" s="32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</row>
    <row r="416" spans="1:51" s="12" customFormat="1" ht="39.950000000000003" customHeight="1">
      <c r="A416" s="3"/>
      <c r="B416" s="16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5"/>
      <c r="AH416" s="32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</row>
    <row r="417" spans="1:51" s="12" customFormat="1" ht="39.950000000000003" customHeight="1">
      <c r="A417" s="3"/>
      <c r="B417" s="16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5"/>
      <c r="AH417" s="32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</row>
    <row r="418" spans="1:51" s="12" customFormat="1" ht="39.950000000000003" customHeight="1">
      <c r="A418" s="3"/>
      <c r="B418" s="16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5"/>
      <c r="AH418" s="32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</row>
    <row r="419" spans="1:51" s="12" customFormat="1" ht="39.950000000000003" customHeight="1">
      <c r="A419" s="3"/>
      <c r="B419" s="16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5"/>
      <c r="AH419" s="32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</row>
    <row r="420" spans="1:51" s="12" customFormat="1" ht="39.950000000000003" customHeight="1">
      <c r="A420" s="3"/>
      <c r="B420" s="16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5"/>
      <c r="AH420" s="32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</row>
    <row r="421" spans="1:51" s="12" customFormat="1" ht="39.950000000000003" customHeight="1">
      <c r="A421" s="3"/>
      <c r="B421" s="16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5"/>
      <c r="AH421" s="32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</row>
    <row r="422" spans="1:51" s="12" customFormat="1" ht="39.950000000000003" customHeight="1">
      <c r="A422" s="3"/>
      <c r="B422" s="16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5"/>
      <c r="AH422" s="32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</row>
    <row r="423" spans="1:51" s="12" customFormat="1" ht="39.950000000000003" customHeight="1">
      <c r="A423" s="3"/>
      <c r="B423" s="16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5"/>
      <c r="AH423" s="32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</row>
    <row r="424" spans="1:51" s="12" customFormat="1" ht="39.950000000000003" customHeight="1">
      <c r="A424" s="3"/>
      <c r="B424" s="16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5"/>
      <c r="AH424" s="32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</row>
    <row r="425" spans="1:51" s="12" customFormat="1" ht="39.950000000000003" customHeight="1">
      <c r="A425" s="3"/>
      <c r="B425" s="16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5"/>
      <c r="AH425" s="32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</row>
    <row r="426" spans="1:51" s="12" customFormat="1" ht="39.950000000000003" customHeight="1">
      <c r="A426" s="3"/>
      <c r="B426" s="16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5"/>
      <c r="AH426" s="32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</row>
    <row r="427" spans="1:51" s="12" customFormat="1" ht="39.950000000000003" customHeight="1">
      <c r="A427" s="3"/>
      <c r="B427" s="16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5"/>
      <c r="AH427" s="32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</row>
    <row r="428" spans="1:51" s="12" customFormat="1" ht="39.950000000000003" customHeight="1">
      <c r="A428" s="3"/>
      <c r="B428" s="16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5"/>
      <c r="AH428" s="32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</row>
    <row r="429" spans="1:51" s="12" customFormat="1" ht="39.950000000000003" customHeight="1">
      <c r="A429" s="3"/>
      <c r="B429" s="16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5"/>
      <c r="AH429" s="32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</row>
    <row r="430" spans="1:51" s="12" customFormat="1" ht="39.950000000000003" customHeight="1">
      <c r="A430" s="3"/>
      <c r="B430" s="16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5"/>
      <c r="AH430" s="32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</row>
    <row r="431" spans="1:51" s="12" customFormat="1" ht="39.950000000000003" customHeight="1">
      <c r="A431" s="3"/>
      <c r="B431" s="16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5"/>
      <c r="AH431" s="32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</row>
    <row r="432" spans="1:51" s="12" customFormat="1" ht="39.950000000000003" customHeight="1">
      <c r="A432" s="3"/>
      <c r="B432" s="16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5"/>
      <c r="AH432" s="32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</row>
    <row r="433" spans="1:51" s="12" customFormat="1" ht="39.950000000000003" customHeight="1">
      <c r="A433" s="3"/>
      <c r="B433" s="16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5"/>
      <c r="AH433" s="32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</row>
    <row r="434" spans="1:51" s="12" customFormat="1" ht="39.950000000000003" customHeight="1">
      <c r="A434" s="3"/>
      <c r="B434" s="16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5"/>
      <c r="AH434" s="32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</row>
    <row r="435" spans="1:51" s="12" customFormat="1" ht="39.950000000000003" customHeight="1">
      <c r="A435" s="3"/>
      <c r="B435" s="16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5"/>
      <c r="AH435" s="32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</row>
    <row r="436" spans="1:51" s="12" customFormat="1" ht="39.950000000000003" customHeight="1">
      <c r="A436" s="3"/>
      <c r="B436" s="16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5"/>
      <c r="AH436" s="32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</row>
    <row r="437" spans="1:51" s="12" customFormat="1" ht="39.950000000000003" customHeight="1">
      <c r="A437" s="3"/>
      <c r="B437" s="16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5"/>
      <c r="AH437" s="32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</row>
    <row r="438" spans="1:51" s="12" customFormat="1" ht="39.950000000000003" customHeight="1">
      <c r="A438" s="3"/>
      <c r="B438" s="16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5"/>
      <c r="AH438" s="32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</row>
    <row r="439" spans="1:51" s="12" customFormat="1" ht="39.950000000000003" customHeight="1">
      <c r="A439" s="3"/>
      <c r="B439" s="16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5"/>
      <c r="AH439" s="32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</row>
    <row r="440" spans="1:51" s="12" customFormat="1" ht="39.950000000000003" customHeight="1">
      <c r="A440" s="3"/>
      <c r="B440" s="16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5"/>
      <c r="AH440" s="32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</row>
    <row r="441" spans="1:51" s="12" customFormat="1" ht="39.950000000000003" customHeight="1">
      <c r="A441" s="3"/>
      <c r="B441" s="16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5"/>
      <c r="AH441" s="32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</row>
    <row r="442" spans="1:51" s="12" customFormat="1" ht="39.950000000000003" customHeight="1">
      <c r="A442" s="3"/>
      <c r="B442" s="16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5"/>
      <c r="AH442" s="32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</row>
    <row r="443" spans="1:51" s="12" customFormat="1" ht="39.950000000000003" customHeight="1">
      <c r="A443" s="3"/>
      <c r="B443" s="16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5"/>
      <c r="AH443" s="32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</row>
    <row r="444" spans="1:51" s="12" customFormat="1" ht="39.950000000000003" customHeight="1">
      <c r="A444" s="3"/>
      <c r="B444" s="16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5"/>
      <c r="AH444" s="32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</row>
    <row r="445" spans="1:51" s="12" customFormat="1" ht="39.950000000000003" customHeight="1">
      <c r="A445" s="3"/>
      <c r="B445" s="16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5"/>
      <c r="AH445" s="32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</row>
    <row r="446" spans="1:51" s="12" customFormat="1" ht="39.950000000000003" customHeight="1">
      <c r="A446" s="3"/>
      <c r="B446" s="16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5"/>
      <c r="AH446" s="32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</row>
    <row r="447" spans="1:51" s="12" customFormat="1" ht="39.950000000000003" customHeight="1">
      <c r="A447" s="3"/>
      <c r="B447" s="16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5"/>
      <c r="AH447" s="32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</row>
    <row r="448" spans="1:51" s="12" customFormat="1" ht="39.950000000000003" customHeight="1">
      <c r="A448" s="3"/>
      <c r="B448" s="16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5"/>
      <c r="AH448" s="32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</row>
    <row r="449" spans="1:51" s="12" customFormat="1" ht="39.950000000000003" customHeight="1">
      <c r="A449" s="3"/>
      <c r="B449" s="16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5"/>
      <c r="AH449" s="32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</row>
    <row r="450" spans="1:51" s="12" customFormat="1" ht="39.950000000000003" customHeight="1">
      <c r="A450" s="3"/>
      <c r="B450" s="16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5"/>
      <c r="AH450" s="32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</row>
    <row r="451" spans="1:51" s="12" customFormat="1" ht="39.950000000000003" customHeight="1">
      <c r="A451" s="3"/>
      <c r="B451" s="16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5"/>
      <c r="AH451" s="32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</row>
    <row r="452" spans="1:51" s="12" customFormat="1" ht="39.950000000000003" customHeight="1">
      <c r="A452" s="3"/>
      <c r="B452" s="16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5"/>
      <c r="AH452" s="32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</row>
    <row r="453" spans="1:51" s="12" customFormat="1" ht="39.950000000000003" customHeight="1">
      <c r="A453" s="3"/>
      <c r="B453" s="16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5"/>
      <c r="AH453" s="32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</row>
    <row r="454" spans="1:51" s="12" customFormat="1" ht="39.950000000000003" customHeight="1">
      <c r="A454" s="3"/>
      <c r="B454" s="16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5"/>
      <c r="AH454" s="32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</row>
    <row r="455" spans="1:51" s="12" customFormat="1" ht="39.950000000000003" customHeight="1">
      <c r="A455" s="3"/>
      <c r="B455" s="16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5"/>
      <c r="AH455" s="32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</row>
    <row r="456" spans="1:51" s="12" customFormat="1" ht="39.950000000000003" customHeight="1">
      <c r="A456" s="3"/>
      <c r="B456" s="16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5"/>
      <c r="AH456" s="32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</row>
    <row r="457" spans="1:51" s="12" customFormat="1" ht="39.950000000000003" customHeight="1">
      <c r="A457" s="3"/>
      <c r="B457" s="16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5"/>
      <c r="AH457" s="32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</row>
    <row r="458" spans="1:51" s="12" customFormat="1" ht="39.950000000000003" customHeight="1">
      <c r="A458" s="3"/>
      <c r="B458" s="16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5"/>
      <c r="AH458" s="32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</row>
    <row r="459" spans="1:51" s="12" customFormat="1" ht="39.950000000000003" customHeight="1">
      <c r="A459" s="3"/>
      <c r="B459" s="16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5"/>
      <c r="AH459" s="32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</row>
    <row r="460" spans="1:51" s="12" customFormat="1" ht="39.950000000000003" customHeight="1">
      <c r="A460" s="3"/>
      <c r="B460" s="16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5"/>
      <c r="AH460" s="32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</row>
    <row r="461" spans="1:51" s="12" customFormat="1" ht="39.950000000000003" customHeight="1">
      <c r="A461" s="3"/>
      <c r="B461" s="16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5"/>
      <c r="AH461" s="32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</row>
    <row r="462" spans="1:51" s="12" customFormat="1" ht="39.950000000000003" customHeight="1">
      <c r="A462" s="3"/>
      <c r="B462" s="16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5"/>
      <c r="AH462" s="32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</row>
    <row r="463" spans="1:51" s="12" customFormat="1" ht="39.950000000000003" customHeight="1">
      <c r="A463" s="3"/>
      <c r="B463" s="16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5"/>
      <c r="AH463" s="32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</row>
    <row r="464" spans="1:51" s="12" customFormat="1" ht="39.950000000000003" customHeight="1">
      <c r="A464" s="3"/>
      <c r="B464" s="16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5"/>
      <c r="AH464" s="32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</row>
    <row r="465" spans="1:51" s="12" customFormat="1" ht="39.950000000000003" customHeight="1">
      <c r="A465" s="3"/>
      <c r="B465" s="16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5"/>
      <c r="AH465" s="32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</row>
    <row r="466" spans="1:51" s="12" customFormat="1" ht="39.950000000000003" customHeight="1">
      <c r="A466" s="3"/>
      <c r="B466" s="16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5"/>
      <c r="AH466" s="32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</row>
    <row r="467" spans="1:51" s="12" customFormat="1" ht="39.950000000000003" customHeight="1">
      <c r="A467" s="3"/>
      <c r="B467" s="16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5"/>
      <c r="AH467" s="32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</row>
    <row r="468" spans="1:51" s="12" customFormat="1" ht="39.950000000000003" customHeight="1">
      <c r="A468" s="3"/>
      <c r="B468" s="16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5"/>
      <c r="AH468" s="32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</row>
    <row r="469" spans="1:51" s="12" customFormat="1" ht="39.950000000000003" customHeight="1">
      <c r="A469" s="3"/>
      <c r="B469" s="16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5"/>
      <c r="AH469" s="32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</row>
    <row r="470" spans="1:51" s="12" customFormat="1" ht="39.950000000000003" customHeight="1">
      <c r="A470" s="3"/>
      <c r="B470" s="16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5"/>
      <c r="AH470" s="32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</row>
    <row r="471" spans="1:51" s="12" customFormat="1" ht="39.950000000000003" customHeight="1">
      <c r="A471" s="3"/>
      <c r="B471" s="16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5"/>
      <c r="AH471" s="32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</row>
    <row r="472" spans="1:51" s="12" customFormat="1" ht="39.950000000000003" customHeight="1">
      <c r="A472" s="3"/>
      <c r="B472" s="16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5"/>
      <c r="AH472" s="32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</row>
    <row r="473" spans="1:51" s="12" customFormat="1" ht="39.950000000000003" customHeight="1">
      <c r="A473" s="3"/>
      <c r="B473" s="16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5"/>
      <c r="AH473" s="32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</row>
    <row r="474" spans="1:51" s="12" customFormat="1" ht="39.950000000000003" customHeight="1">
      <c r="A474" s="3"/>
      <c r="B474" s="16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5"/>
      <c r="AH474" s="32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</row>
    <row r="475" spans="1:51" s="12" customFormat="1" ht="39.950000000000003" customHeight="1">
      <c r="A475" s="3"/>
      <c r="B475" s="16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5"/>
      <c r="AH475" s="32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</row>
    <row r="476" spans="1:51" s="12" customFormat="1" ht="39.950000000000003" customHeight="1">
      <c r="A476" s="3"/>
      <c r="B476" s="16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5"/>
      <c r="AH476" s="32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</row>
    <row r="477" spans="1:51" s="12" customFormat="1" ht="39.950000000000003" customHeight="1">
      <c r="A477" s="3"/>
      <c r="B477" s="16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5"/>
      <c r="AH477" s="32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</row>
    <row r="478" spans="1:51" s="12" customFormat="1" ht="39.950000000000003" customHeight="1">
      <c r="A478" s="3"/>
      <c r="B478" s="16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5"/>
      <c r="AH478" s="32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</row>
    <row r="479" spans="1:51" s="12" customFormat="1" ht="39.950000000000003" customHeight="1">
      <c r="A479" s="3"/>
      <c r="B479" s="16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5"/>
      <c r="AH479" s="32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</row>
    <row r="480" spans="1:51" s="12" customFormat="1" ht="39.950000000000003" customHeight="1">
      <c r="A480" s="3"/>
      <c r="B480" s="16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5"/>
      <c r="AH480" s="32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</row>
    <row r="481" spans="1:51" s="12" customFormat="1" ht="39.950000000000003" customHeight="1">
      <c r="A481" s="3"/>
      <c r="B481" s="16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5"/>
      <c r="AH481" s="32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</row>
    <row r="482" spans="1:51" s="12" customFormat="1" ht="39.950000000000003" customHeight="1">
      <c r="A482" s="3"/>
      <c r="B482" s="16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5"/>
      <c r="AH482" s="32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</row>
    <row r="483" spans="1:51" s="12" customFormat="1" ht="39.950000000000003" customHeight="1">
      <c r="A483" s="3"/>
      <c r="B483" s="16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5"/>
      <c r="AH483" s="32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</row>
    <row r="484" spans="1:51" s="12" customFormat="1" ht="39.950000000000003" customHeight="1">
      <c r="A484" s="3"/>
      <c r="B484" s="16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5"/>
      <c r="AH484" s="32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</row>
    <row r="485" spans="1:51" s="12" customFormat="1" ht="39.950000000000003" customHeight="1">
      <c r="A485" s="3"/>
      <c r="B485" s="16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5"/>
      <c r="AH485" s="32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</row>
    <row r="486" spans="1:51" s="12" customFormat="1" ht="39.950000000000003" customHeight="1">
      <c r="A486" s="3"/>
      <c r="B486" s="16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5"/>
      <c r="AH486" s="32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</row>
    <row r="487" spans="1:51" s="12" customFormat="1" ht="39.950000000000003" customHeight="1">
      <c r="A487" s="3"/>
      <c r="B487" s="16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5"/>
      <c r="AH487" s="32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</row>
    <row r="488" spans="1:51" s="12" customFormat="1" ht="39.950000000000003" customHeight="1">
      <c r="A488" s="3"/>
      <c r="B488" s="16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5"/>
      <c r="AH488" s="32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</row>
    <row r="489" spans="1:51" s="12" customFormat="1" ht="39.950000000000003" customHeight="1">
      <c r="A489" s="3"/>
      <c r="B489" s="16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5"/>
      <c r="AH489" s="32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</row>
    <row r="490" spans="1:51" s="12" customFormat="1" ht="39.950000000000003" customHeight="1">
      <c r="A490" s="3"/>
      <c r="B490" s="16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5"/>
      <c r="AH490" s="32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</row>
    <row r="491" spans="1:51" s="12" customFormat="1" ht="39.950000000000003" customHeight="1">
      <c r="A491" s="3"/>
      <c r="B491" s="16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5"/>
      <c r="AH491" s="32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</row>
    <row r="492" spans="1:51" s="12" customFormat="1" ht="39.950000000000003" customHeight="1">
      <c r="A492" s="3"/>
      <c r="B492" s="16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5"/>
      <c r="AH492" s="32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</row>
    <row r="493" spans="1:51" s="12" customFormat="1" ht="39.950000000000003" customHeight="1">
      <c r="A493" s="3"/>
      <c r="B493" s="16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5"/>
      <c r="AH493" s="32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</row>
    <row r="494" spans="1:51" s="12" customFormat="1" ht="39.950000000000003" customHeight="1">
      <c r="A494" s="3"/>
      <c r="B494" s="16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5"/>
      <c r="AH494" s="32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</row>
    <row r="495" spans="1:51" s="12" customFormat="1" ht="39.950000000000003" customHeight="1">
      <c r="A495" s="3"/>
      <c r="B495" s="16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5"/>
      <c r="AH495" s="32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</row>
    <row r="496" spans="1:51" s="12" customFormat="1" ht="39.950000000000003" customHeight="1">
      <c r="A496" s="3"/>
      <c r="B496" s="16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5"/>
      <c r="AH496" s="32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</row>
    <row r="497" spans="1:51" s="12" customFormat="1" ht="39.950000000000003" customHeight="1">
      <c r="A497" s="3"/>
      <c r="B497" s="16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5"/>
      <c r="AH497" s="32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</row>
    <row r="498" spans="1:51" s="12" customFormat="1" ht="39.950000000000003" customHeight="1">
      <c r="A498" s="3"/>
      <c r="B498" s="16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5"/>
      <c r="AH498" s="32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</row>
    <row r="499" spans="1:51" s="12" customFormat="1" ht="39.950000000000003" customHeight="1">
      <c r="A499" s="3"/>
      <c r="B499" s="16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5"/>
      <c r="AH499" s="32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</row>
    <row r="500" spans="1:51" s="12" customFormat="1" ht="39.950000000000003" customHeight="1">
      <c r="A500" s="3"/>
      <c r="B500" s="16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5"/>
      <c r="AH500" s="32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</row>
    <row r="501" spans="1:51" s="12" customFormat="1" ht="39.950000000000003" customHeight="1">
      <c r="A501" s="3"/>
      <c r="B501" s="16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5"/>
      <c r="AH501" s="32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</row>
    <row r="502" spans="1:51" s="12" customFormat="1" ht="39.950000000000003" customHeight="1">
      <c r="A502" s="3"/>
      <c r="B502" s="16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5"/>
      <c r="AH502" s="32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</row>
    <row r="503" spans="1:51" s="12" customFormat="1" ht="39.950000000000003" customHeight="1">
      <c r="A503" s="3"/>
      <c r="B503" s="16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5"/>
      <c r="AH503" s="32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</row>
    <row r="504" spans="1:51" s="12" customFormat="1" ht="39.950000000000003" customHeight="1">
      <c r="A504" s="3"/>
      <c r="B504" s="16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5"/>
      <c r="AH504" s="32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</row>
    <row r="505" spans="1:51" s="12" customFormat="1" ht="39.950000000000003" customHeight="1">
      <c r="A505" s="3"/>
      <c r="B505" s="16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5"/>
      <c r="AH505" s="32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</row>
    <row r="506" spans="1:51" s="12" customFormat="1" ht="39.950000000000003" customHeight="1">
      <c r="A506" s="3"/>
      <c r="B506" s="16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5"/>
      <c r="AH506" s="32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</row>
    <row r="507" spans="1:51" s="12" customFormat="1" ht="39.950000000000003" customHeight="1">
      <c r="A507" s="3"/>
      <c r="B507" s="16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5"/>
      <c r="AH507" s="32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</row>
    <row r="508" spans="1:51" s="12" customFormat="1" ht="39.950000000000003" customHeight="1">
      <c r="A508" s="3"/>
      <c r="B508" s="16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5"/>
      <c r="AH508" s="32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</row>
    <row r="509" spans="1:51" s="12" customFormat="1" ht="39.950000000000003" customHeight="1">
      <c r="A509" s="3"/>
      <c r="B509" s="16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5"/>
      <c r="AH509" s="32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</row>
    <row r="510" spans="1:51" s="12" customFormat="1" ht="39.950000000000003" customHeight="1">
      <c r="A510" s="3"/>
      <c r="B510" s="16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5"/>
      <c r="AH510" s="32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</row>
    <row r="511" spans="1:51" s="12" customFormat="1" ht="39.950000000000003" customHeight="1">
      <c r="A511" s="3"/>
      <c r="B511" s="16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5"/>
      <c r="AH511" s="32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</row>
    <row r="512" spans="1:51" s="12" customFormat="1" ht="39.950000000000003" customHeight="1">
      <c r="A512" s="3"/>
      <c r="B512" s="16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5"/>
      <c r="AH512" s="32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</row>
    <row r="513" spans="1:51" s="12" customFormat="1" ht="39.950000000000003" customHeight="1">
      <c r="A513" s="3"/>
      <c r="B513" s="16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5"/>
      <c r="AH513" s="32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</row>
    <row r="514" spans="1:51" s="12" customFormat="1" ht="39.950000000000003" customHeight="1">
      <c r="A514" s="3"/>
      <c r="B514" s="16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5"/>
      <c r="AH514" s="32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</row>
    <row r="515" spans="1:51" s="12" customFormat="1" ht="39.950000000000003" customHeight="1">
      <c r="A515" s="3"/>
      <c r="B515" s="16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5"/>
      <c r="AH515" s="32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</row>
    <row r="516" spans="1:51" s="12" customFormat="1" ht="39.950000000000003" customHeight="1">
      <c r="A516" s="3"/>
      <c r="B516" s="16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5"/>
      <c r="AH516" s="32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</row>
    <row r="517" spans="1:51" s="12" customFormat="1" ht="39.950000000000003" customHeight="1">
      <c r="A517" s="3"/>
      <c r="B517" s="16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5"/>
      <c r="AH517" s="32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</row>
    <row r="518" spans="1:51" s="12" customFormat="1" ht="39.950000000000003" customHeight="1">
      <c r="A518" s="3"/>
      <c r="B518" s="16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5"/>
      <c r="AH518" s="32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</row>
    <row r="519" spans="1:51" s="12" customFormat="1" ht="39.950000000000003" customHeight="1">
      <c r="A519" s="3"/>
      <c r="B519" s="16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5"/>
      <c r="AH519" s="32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</row>
    <row r="520" spans="1:51" s="12" customFormat="1" ht="39.950000000000003" customHeight="1">
      <c r="A520" s="3"/>
      <c r="B520" s="16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5"/>
      <c r="AH520" s="32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</row>
    <row r="521" spans="1:51" s="12" customFormat="1" ht="39.950000000000003" customHeight="1">
      <c r="A521" s="3"/>
      <c r="B521" s="16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5"/>
      <c r="AH521" s="32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</row>
    <row r="522" spans="1:51" s="12" customFormat="1" ht="39.950000000000003" customHeight="1">
      <c r="A522" s="3"/>
      <c r="B522" s="16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5"/>
      <c r="AH522" s="32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</row>
    <row r="523" spans="1:51" s="12" customFormat="1" ht="39.950000000000003" customHeight="1">
      <c r="A523" s="3"/>
      <c r="B523" s="16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5"/>
      <c r="AH523" s="32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</row>
    <row r="524" spans="1:51" s="12" customFormat="1" ht="39.950000000000003" customHeight="1">
      <c r="A524" s="3"/>
      <c r="B524" s="16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5"/>
      <c r="AH524" s="32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</row>
    <row r="525" spans="1:51" s="12" customFormat="1" ht="39.950000000000003" customHeight="1">
      <c r="A525" s="3"/>
      <c r="B525" s="16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5"/>
      <c r="AH525" s="32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</row>
    <row r="526" spans="1:51" s="12" customFormat="1" ht="39.950000000000003" customHeight="1">
      <c r="A526" s="3"/>
      <c r="B526" s="16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5"/>
      <c r="AH526" s="32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</row>
    <row r="527" spans="1:51" s="12" customFormat="1" ht="39.950000000000003" customHeight="1">
      <c r="A527" s="3"/>
      <c r="B527" s="16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5"/>
      <c r="AH527" s="32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</row>
    <row r="528" spans="1:51" s="12" customFormat="1" ht="39.950000000000003" customHeight="1">
      <c r="A528" s="3"/>
      <c r="B528" s="16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5"/>
      <c r="AH528" s="32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</row>
    <row r="529" spans="1:51" s="12" customFormat="1" ht="39.950000000000003" customHeight="1">
      <c r="A529" s="3"/>
      <c r="B529" s="16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5"/>
      <c r="AH529" s="32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</row>
    <row r="530" spans="1:51" s="12" customFormat="1" ht="39.950000000000003" customHeight="1">
      <c r="A530" s="3"/>
      <c r="B530" s="16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5"/>
      <c r="AH530" s="32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</row>
    <row r="531" spans="1:51" s="12" customFormat="1" ht="39.950000000000003" customHeight="1">
      <c r="A531" s="3"/>
      <c r="B531" s="16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5"/>
      <c r="AH531" s="32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</row>
    <row r="532" spans="1:51" s="12" customFormat="1" ht="39.950000000000003" customHeight="1">
      <c r="A532" s="3"/>
      <c r="B532" s="16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5"/>
      <c r="AH532" s="32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</row>
    <row r="533" spans="1:51" s="12" customFormat="1" ht="39.950000000000003" customHeight="1">
      <c r="A533" s="3"/>
      <c r="B533" s="16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5"/>
      <c r="AH533" s="32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</row>
    <row r="534" spans="1:51" s="12" customFormat="1" ht="39.950000000000003" customHeight="1">
      <c r="A534" s="3"/>
      <c r="B534" s="16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5"/>
      <c r="AH534" s="32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</row>
    <row r="535" spans="1:51" s="12" customFormat="1" ht="39.950000000000003" customHeight="1">
      <c r="A535" s="3"/>
      <c r="B535" s="16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5"/>
      <c r="AH535" s="32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</row>
    <row r="536" spans="1:51" s="12" customFormat="1" ht="39.950000000000003" customHeight="1">
      <c r="A536" s="3"/>
      <c r="B536" s="16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5"/>
      <c r="AH536" s="32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</row>
    <row r="537" spans="1:51" s="12" customFormat="1" ht="39.950000000000003" customHeight="1">
      <c r="A537" s="3"/>
      <c r="B537" s="16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5"/>
      <c r="AH537" s="32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</row>
    <row r="538" spans="1:51" s="12" customFormat="1" ht="39.950000000000003" customHeight="1">
      <c r="A538" s="3"/>
      <c r="B538" s="16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5"/>
      <c r="AH538" s="32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</row>
    <row r="539" spans="1:51" s="12" customFormat="1" ht="39.950000000000003" customHeight="1">
      <c r="A539" s="3"/>
      <c r="B539" s="16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5"/>
      <c r="AH539" s="32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</row>
    <row r="540" spans="1:51" s="12" customFormat="1" ht="39.950000000000003" customHeight="1">
      <c r="A540" s="3"/>
      <c r="B540" s="16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5"/>
      <c r="AH540" s="32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</row>
    <row r="541" spans="1:51" s="12" customFormat="1" ht="39.950000000000003" customHeight="1">
      <c r="A541" s="3"/>
      <c r="B541" s="16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5"/>
      <c r="AH541" s="32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</row>
    <row r="542" spans="1:51" s="12" customFormat="1" ht="39.950000000000003" customHeight="1">
      <c r="A542" s="3"/>
      <c r="B542" s="16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5"/>
      <c r="AH542" s="32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</row>
    <row r="543" spans="1:51" s="12" customFormat="1" ht="39.950000000000003" customHeight="1">
      <c r="A543" s="3"/>
      <c r="B543" s="16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5"/>
      <c r="AH543" s="32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</row>
    <row r="544" spans="1:51" s="12" customFormat="1" ht="39.950000000000003" customHeight="1">
      <c r="A544" s="3"/>
      <c r="B544" s="16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5"/>
      <c r="AH544" s="32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</row>
    <row r="545" spans="1:51" s="12" customFormat="1" ht="39.950000000000003" customHeight="1">
      <c r="A545" s="3"/>
      <c r="B545" s="16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5"/>
      <c r="AH545" s="32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</row>
    <row r="546" spans="1:51" s="12" customFormat="1" ht="39.950000000000003" customHeight="1">
      <c r="A546" s="3"/>
      <c r="B546" s="16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5"/>
      <c r="AH546" s="32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</row>
    <row r="547" spans="1:51" s="12" customFormat="1" ht="39.950000000000003" customHeight="1">
      <c r="A547" s="3"/>
      <c r="B547" s="16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5"/>
      <c r="AH547" s="32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</row>
    <row r="548" spans="1:51" s="12" customFormat="1" ht="39.950000000000003" customHeight="1">
      <c r="A548" s="3"/>
      <c r="B548" s="16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5"/>
      <c r="AH548" s="32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</row>
    <row r="549" spans="1:51" s="12" customFormat="1" ht="39.950000000000003" customHeight="1">
      <c r="A549" s="3"/>
      <c r="B549" s="16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5"/>
      <c r="AH549" s="32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</row>
    <row r="550" spans="1:51" s="12" customFormat="1" ht="39.950000000000003" customHeight="1">
      <c r="A550" s="3"/>
      <c r="B550" s="16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5"/>
      <c r="AH550" s="32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</row>
    <row r="551" spans="1:51" s="12" customFormat="1" ht="39.950000000000003" customHeight="1">
      <c r="A551" s="3"/>
      <c r="B551" s="16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5"/>
      <c r="AH551" s="32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</row>
    <row r="552" spans="1:51" s="12" customFormat="1" ht="39.950000000000003" customHeight="1">
      <c r="A552" s="3"/>
      <c r="B552" s="16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5"/>
      <c r="AH552" s="32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</row>
    <row r="553" spans="1:51" s="12" customFormat="1" ht="39.950000000000003" customHeight="1">
      <c r="A553" s="3"/>
      <c r="B553" s="16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5"/>
      <c r="AH553" s="32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</row>
    <row r="554" spans="1:51" s="12" customFormat="1" ht="39.950000000000003" customHeight="1">
      <c r="A554" s="3"/>
      <c r="B554" s="16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5"/>
      <c r="AH554" s="32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</row>
    <row r="555" spans="1:51" s="12" customFormat="1" ht="39.950000000000003" customHeight="1">
      <c r="A555" s="3"/>
      <c r="B555" s="16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5"/>
      <c r="AH555" s="32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</row>
    <row r="556" spans="1:51" s="12" customFormat="1" ht="39.950000000000003" customHeight="1">
      <c r="A556" s="3"/>
      <c r="B556" s="16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5"/>
      <c r="AH556" s="32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</row>
    <row r="557" spans="1:51" s="12" customFormat="1" ht="39.950000000000003" customHeight="1">
      <c r="A557" s="3"/>
      <c r="B557" s="16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5"/>
      <c r="AH557" s="32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</row>
    <row r="558" spans="1:51" s="12" customFormat="1" ht="39.950000000000003" customHeight="1">
      <c r="A558" s="3"/>
      <c r="B558" s="16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5"/>
      <c r="AH558" s="32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</row>
    <row r="559" spans="1:51" s="12" customFormat="1" ht="39.950000000000003" customHeight="1">
      <c r="A559" s="3"/>
      <c r="B559" s="16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5"/>
      <c r="AH559" s="32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</row>
    <row r="560" spans="1:51" s="12" customFormat="1" ht="39.950000000000003" customHeight="1">
      <c r="A560" s="3"/>
      <c r="B560" s="16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5"/>
      <c r="AH560" s="32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</row>
    <row r="561" spans="1:51" s="12" customFormat="1" ht="39.950000000000003" customHeight="1">
      <c r="A561" s="3"/>
      <c r="B561" s="16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5"/>
      <c r="AH561" s="32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</row>
    <row r="562" spans="1:51" s="12" customFormat="1" ht="39.950000000000003" customHeight="1">
      <c r="A562" s="3"/>
      <c r="B562" s="16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5"/>
      <c r="AH562" s="32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</row>
    <row r="563" spans="1:51" s="12" customFormat="1" ht="39.950000000000003" customHeight="1">
      <c r="A563" s="3"/>
      <c r="B563" s="16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5"/>
      <c r="AH563" s="32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</row>
    <row r="564" spans="1:51" s="12" customFormat="1" ht="39.950000000000003" customHeight="1">
      <c r="A564" s="3"/>
      <c r="B564" s="16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5"/>
      <c r="AH564" s="32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</row>
    <row r="565" spans="1:51" s="12" customFormat="1" ht="39.950000000000003" customHeight="1">
      <c r="A565" s="3"/>
      <c r="B565" s="16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5"/>
      <c r="AH565" s="32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</row>
    <row r="566" spans="1:51" s="12" customFormat="1" ht="39.950000000000003" customHeight="1">
      <c r="A566" s="3"/>
      <c r="B566" s="16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5"/>
      <c r="AH566" s="32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</row>
    <row r="567" spans="1:51" s="12" customFormat="1" ht="39.950000000000003" customHeight="1">
      <c r="A567" s="3"/>
      <c r="B567" s="16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5"/>
      <c r="AH567" s="32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</row>
    <row r="568" spans="1:51" s="12" customFormat="1" ht="39.950000000000003" customHeight="1">
      <c r="A568" s="3"/>
      <c r="B568" s="16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5"/>
      <c r="AH568" s="32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</row>
    <row r="569" spans="1:51" s="12" customFormat="1" ht="39.950000000000003" customHeight="1">
      <c r="A569" s="3"/>
      <c r="B569" s="16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5"/>
      <c r="AH569" s="32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</row>
    <row r="570" spans="1:51" s="12" customFormat="1" ht="39.950000000000003" customHeight="1">
      <c r="A570" s="3"/>
      <c r="B570" s="16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5"/>
      <c r="AH570" s="32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</row>
    <row r="571" spans="1:51" s="12" customFormat="1" ht="39.950000000000003" customHeight="1">
      <c r="A571" s="3"/>
      <c r="B571" s="16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5"/>
      <c r="AH571" s="32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</row>
    <row r="572" spans="1:51" s="12" customFormat="1" ht="39.950000000000003" customHeight="1">
      <c r="A572" s="3"/>
      <c r="B572" s="16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5"/>
      <c r="AH572" s="32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</row>
    <row r="573" spans="1:51" s="12" customFormat="1" ht="39.950000000000003" customHeight="1">
      <c r="A573" s="3"/>
      <c r="B573" s="16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5"/>
      <c r="AH573" s="32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</row>
    <row r="574" spans="1:51" s="12" customFormat="1" ht="39.950000000000003" customHeight="1">
      <c r="A574" s="3"/>
      <c r="B574" s="16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5"/>
      <c r="AH574" s="32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</row>
    <row r="575" spans="1:51" s="12" customFormat="1" ht="39.950000000000003" customHeight="1">
      <c r="A575" s="3"/>
      <c r="B575" s="16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5"/>
      <c r="AH575" s="32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</row>
    <row r="576" spans="1:51" s="12" customFormat="1" ht="39.950000000000003" customHeight="1">
      <c r="A576" s="3"/>
      <c r="B576" s="16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5"/>
      <c r="AH576" s="32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</row>
    <row r="577" spans="1:51" s="12" customFormat="1" ht="39.950000000000003" customHeight="1">
      <c r="A577" s="3"/>
      <c r="B577" s="16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5"/>
      <c r="AH577" s="32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</row>
    <row r="578" spans="1:51" s="12" customFormat="1" ht="39.950000000000003" customHeight="1">
      <c r="A578" s="3"/>
      <c r="B578" s="16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5"/>
      <c r="AH578" s="32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</row>
    <row r="579" spans="1:51" s="12" customFormat="1" ht="39.950000000000003" customHeight="1">
      <c r="A579" s="3"/>
      <c r="B579" s="16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5"/>
      <c r="AH579" s="32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</row>
    <row r="580" spans="1:51" s="12" customFormat="1" ht="39.950000000000003" customHeight="1">
      <c r="A580" s="3"/>
      <c r="B580" s="16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5"/>
      <c r="AH580" s="32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</row>
    <row r="581" spans="1:51" s="12" customFormat="1" ht="39.950000000000003" customHeight="1">
      <c r="A581" s="3"/>
      <c r="B581" s="16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5"/>
      <c r="AH581" s="32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</row>
    <row r="582" spans="1:51" s="12" customFormat="1" ht="39.950000000000003" customHeight="1">
      <c r="A582" s="3"/>
      <c r="B582" s="16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5"/>
      <c r="AH582" s="32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</row>
    <row r="583" spans="1:51" s="12" customFormat="1" ht="39.950000000000003" customHeight="1">
      <c r="A583" s="3"/>
      <c r="B583" s="16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5"/>
      <c r="AH583" s="32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</row>
    <row r="584" spans="1:51" s="12" customFormat="1" ht="39.950000000000003" customHeight="1">
      <c r="A584" s="3"/>
      <c r="B584" s="16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5"/>
      <c r="AH584" s="32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</row>
    <row r="585" spans="1:51" s="12" customFormat="1" ht="39.950000000000003" customHeight="1">
      <c r="A585" s="3"/>
      <c r="B585" s="16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5"/>
      <c r="AH585" s="32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</row>
    <row r="586" spans="1:51" s="12" customFormat="1" ht="39.950000000000003" customHeight="1">
      <c r="A586" s="3"/>
      <c r="B586" s="16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5"/>
      <c r="AH586" s="32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</row>
    <row r="587" spans="1:51" s="12" customFormat="1" ht="39.950000000000003" customHeight="1">
      <c r="A587" s="3"/>
      <c r="B587" s="16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5"/>
      <c r="AH587" s="32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</row>
    <row r="588" spans="1:51" s="12" customFormat="1" ht="39.950000000000003" customHeight="1">
      <c r="A588" s="3"/>
      <c r="B588" s="16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5"/>
      <c r="AH588" s="32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</row>
    <row r="589" spans="1:51" s="12" customFormat="1" ht="39.950000000000003" customHeight="1">
      <c r="A589" s="3"/>
      <c r="B589" s="16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5"/>
      <c r="AH589" s="32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</row>
    <row r="590" spans="1:51" s="12" customFormat="1" ht="39.950000000000003" customHeight="1">
      <c r="A590" s="3"/>
      <c r="B590" s="16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5"/>
      <c r="AH590" s="32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</row>
    <row r="591" spans="1:51" s="12" customFormat="1" ht="39.950000000000003" customHeight="1">
      <c r="A591" s="3"/>
      <c r="B591" s="16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5"/>
      <c r="AH591" s="32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</row>
    <row r="592" spans="1:51" s="12" customFormat="1" ht="39.950000000000003" customHeight="1">
      <c r="A592" s="3"/>
      <c r="B592" s="16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5"/>
      <c r="AH592" s="32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</row>
    <row r="593" spans="1:51" s="12" customFormat="1" ht="39.950000000000003" customHeight="1">
      <c r="A593" s="3"/>
      <c r="B593" s="16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5"/>
      <c r="AH593" s="32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</row>
    <row r="594" spans="1:51" s="12" customFormat="1" ht="39.950000000000003" customHeight="1">
      <c r="A594" s="3"/>
      <c r="B594" s="16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5"/>
      <c r="AH594" s="32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</row>
    <row r="595" spans="1:51" s="12" customFormat="1" ht="39.950000000000003" customHeight="1">
      <c r="A595" s="3"/>
      <c r="B595" s="16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5"/>
      <c r="AH595" s="32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</row>
    <row r="596" spans="1:51" s="12" customFormat="1" ht="39.950000000000003" customHeight="1">
      <c r="A596" s="3"/>
      <c r="B596" s="16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5"/>
      <c r="AH596" s="32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</row>
    <row r="597" spans="1:51" s="12" customFormat="1" ht="39.950000000000003" customHeight="1">
      <c r="A597" s="3"/>
      <c r="B597" s="16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5"/>
      <c r="AH597" s="32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</row>
    <row r="598" spans="1:51" s="12" customFormat="1" ht="39.950000000000003" customHeight="1">
      <c r="A598" s="3"/>
      <c r="B598" s="16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5"/>
      <c r="AH598" s="32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</row>
    <row r="599" spans="1:51" s="12" customFormat="1" ht="39.950000000000003" customHeight="1">
      <c r="A599" s="3"/>
      <c r="B599" s="16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5"/>
      <c r="AH599" s="32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</row>
    <row r="600" spans="1:51" s="12" customFormat="1" ht="39.950000000000003" customHeight="1">
      <c r="A600" s="3"/>
      <c r="B600" s="16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5"/>
      <c r="AH600" s="32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</row>
    <row r="601" spans="1:51" s="12" customFormat="1" ht="39.950000000000003" customHeight="1">
      <c r="A601" s="3"/>
      <c r="B601" s="16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5"/>
      <c r="AH601" s="32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</row>
    <row r="602" spans="1:51" s="12" customFormat="1" ht="39.950000000000003" customHeight="1">
      <c r="A602" s="3"/>
      <c r="B602" s="16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5"/>
      <c r="AH602" s="32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</row>
    <row r="603" spans="1:51" s="12" customFormat="1" ht="39.950000000000003" customHeight="1">
      <c r="A603" s="3"/>
      <c r="B603" s="16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5"/>
      <c r="AH603" s="32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</row>
    <row r="604" spans="1:51" s="12" customFormat="1" ht="39.950000000000003" customHeight="1">
      <c r="A604" s="3"/>
      <c r="B604" s="16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5"/>
      <c r="AH604" s="32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</row>
    <row r="605" spans="1:51" s="12" customFormat="1" ht="39.950000000000003" customHeight="1">
      <c r="A605" s="3"/>
      <c r="B605" s="16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5"/>
      <c r="AH605" s="32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</row>
    <row r="606" spans="1:51" s="12" customFormat="1" ht="39.950000000000003" customHeight="1">
      <c r="A606" s="3"/>
      <c r="B606" s="16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5"/>
      <c r="AH606" s="32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</row>
    <row r="607" spans="1:51" s="12" customFormat="1" ht="39.950000000000003" customHeight="1">
      <c r="A607" s="3"/>
      <c r="B607" s="16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5"/>
      <c r="AH607" s="32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</row>
    <row r="608" spans="1:51" s="12" customFormat="1" ht="39.950000000000003" customHeight="1">
      <c r="A608" s="3"/>
      <c r="B608" s="16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5"/>
      <c r="AH608" s="32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</row>
    <row r="609" spans="1:51" s="12" customFormat="1" ht="39.950000000000003" customHeight="1">
      <c r="A609" s="3"/>
      <c r="B609" s="16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5"/>
      <c r="AH609" s="32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</row>
    <row r="610" spans="1:51" s="12" customFormat="1" ht="39.950000000000003" customHeight="1">
      <c r="A610" s="3"/>
      <c r="B610" s="16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5"/>
      <c r="AH610" s="32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</row>
    <row r="611" spans="1:51" s="12" customFormat="1" ht="39.950000000000003" customHeight="1">
      <c r="A611" s="3"/>
      <c r="B611" s="16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5"/>
      <c r="AH611" s="32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</row>
    <row r="612" spans="1:51" s="12" customFormat="1" ht="39.950000000000003" customHeight="1">
      <c r="A612" s="3"/>
      <c r="B612" s="16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5"/>
      <c r="AH612" s="32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</row>
    <row r="613" spans="1:51" s="12" customFormat="1" ht="39.950000000000003" customHeight="1">
      <c r="A613" s="3"/>
      <c r="B613" s="16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5"/>
      <c r="AH613" s="32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</row>
    <row r="614" spans="1:51" s="12" customFormat="1" ht="39.950000000000003" customHeight="1">
      <c r="A614" s="3"/>
      <c r="B614" s="16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5"/>
      <c r="AH614" s="32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</row>
    <row r="615" spans="1:51" s="12" customFormat="1" ht="39.950000000000003" customHeight="1">
      <c r="A615" s="3"/>
      <c r="B615" s="16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5"/>
      <c r="AH615" s="32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</row>
    <row r="616" spans="1:51" s="12" customFormat="1" ht="39.950000000000003" customHeight="1">
      <c r="A616" s="3"/>
      <c r="B616" s="16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5"/>
      <c r="AH616" s="32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</row>
    <row r="617" spans="1:51" s="12" customFormat="1" ht="39.950000000000003" customHeight="1">
      <c r="A617" s="3"/>
      <c r="B617" s="16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5"/>
      <c r="AH617" s="32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</row>
    <row r="618" spans="1:51" s="12" customFormat="1" ht="39.950000000000003" customHeight="1">
      <c r="A618" s="3"/>
      <c r="B618" s="16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5"/>
      <c r="AH618" s="32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</row>
    <row r="619" spans="1:51" s="12" customFormat="1" ht="39.950000000000003" customHeight="1">
      <c r="A619" s="3"/>
      <c r="B619" s="16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5"/>
      <c r="AH619" s="32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</row>
    <row r="620" spans="1:51" s="12" customFormat="1" ht="39.950000000000003" customHeight="1">
      <c r="A620" s="3"/>
      <c r="B620" s="16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5"/>
      <c r="AH620" s="32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</row>
    <row r="621" spans="1:51" s="12" customFormat="1" ht="39.950000000000003" customHeight="1">
      <c r="A621" s="3"/>
      <c r="B621" s="16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5"/>
      <c r="AH621" s="32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</row>
    <row r="622" spans="1:51" s="12" customFormat="1" ht="39.950000000000003" customHeight="1">
      <c r="A622" s="3"/>
      <c r="B622" s="16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5"/>
      <c r="AH622" s="32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</row>
    <row r="623" spans="1:51" s="12" customFormat="1" ht="39.950000000000003" customHeight="1">
      <c r="A623" s="3"/>
      <c r="B623" s="16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5"/>
      <c r="AH623" s="32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</row>
    <row r="624" spans="1:51" s="12" customFormat="1" ht="39.950000000000003" customHeight="1">
      <c r="A624" s="3"/>
      <c r="B624" s="16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5"/>
      <c r="AH624" s="32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</row>
    <row r="625" spans="1:51" s="12" customFormat="1" ht="39.950000000000003" customHeight="1">
      <c r="A625" s="3"/>
      <c r="B625" s="16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5"/>
      <c r="AH625" s="32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</row>
    <row r="626" spans="1:51" s="12" customFormat="1" ht="39.950000000000003" customHeight="1">
      <c r="A626" s="3"/>
      <c r="B626" s="16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5"/>
      <c r="AH626" s="32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</row>
    <row r="627" spans="1:51" s="12" customFormat="1" ht="39.950000000000003" customHeight="1">
      <c r="A627" s="3"/>
      <c r="B627" s="16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5"/>
      <c r="AH627" s="32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</row>
    <row r="628" spans="1:51" s="12" customFormat="1" ht="39.950000000000003" customHeight="1">
      <c r="A628" s="3"/>
      <c r="B628" s="16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5"/>
      <c r="AH628" s="32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</row>
    <row r="629" spans="1:51" s="12" customFormat="1" ht="39.950000000000003" customHeight="1">
      <c r="A629" s="3"/>
      <c r="B629" s="16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5"/>
      <c r="AH629" s="32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</row>
    <row r="630" spans="1:51" s="12" customFormat="1" ht="39.950000000000003" customHeight="1">
      <c r="A630" s="3"/>
      <c r="B630" s="16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5"/>
      <c r="AH630" s="32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</row>
    <row r="631" spans="1:51" s="12" customFormat="1" ht="39.950000000000003" customHeight="1">
      <c r="A631" s="3"/>
      <c r="B631" s="16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5"/>
      <c r="AH631" s="32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</row>
    <row r="632" spans="1:51" s="12" customFormat="1" ht="39.950000000000003" customHeight="1">
      <c r="A632" s="3"/>
      <c r="B632" s="16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5"/>
      <c r="AH632" s="32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</row>
    <row r="633" spans="1:51" s="12" customFormat="1" ht="39.950000000000003" customHeight="1">
      <c r="A633" s="3"/>
      <c r="B633" s="16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5"/>
      <c r="AH633" s="32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</row>
    <row r="634" spans="1:51" s="12" customFormat="1" ht="39.950000000000003" customHeight="1">
      <c r="A634" s="3"/>
      <c r="B634" s="16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5"/>
      <c r="AH634" s="32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</row>
    <row r="635" spans="1:51" s="12" customFormat="1" ht="39.950000000000003" customHeight="1">
      <c r="A635" s="3"/>
      <c r="B635" s="16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5"/>
      <c r="AH635" s="32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</row>
    <row r="636" spans="1:51" s="12" customFormat="1" ht="39.950000000000003" customHeight="1">
      <c r="A636" s="3"/>
      <c r="B636" s="16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5"/>
      <c r="AH636" s="32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</row>
    <row r="637" spans="1:51" s="12" customFormat="1" ht="39.950000000000003" customHeight="1">
      <c r="A637" s="3"/>
      <c r="B637" s="16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5"/>
      <c r="AH637" s="32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</row>
    <row r="638" spans="1:51" s="12" customFormat="1" ht="39.950000000000003" customHeight="1">
      <c r="A638" s="3"/>
      <c r="B638" s="16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5"/>
      <c r="AH638" s="32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</row>
    <row r="639" spans="1:51" s="12" customFormat="1" ht="39.950000000000003" customHeight="1">
      <c r="A639" s="3"/>
      <c r="B639" s="16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5"/>
      <c r="AH639" s="32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</row>
    <row r="640" spans="1:51" s="12" customFormat="1" ht="39.950000000000003" customHeight="1">
      <c r="A640" s="3"/>
      <c r="B640" s="16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5"/>
      <c r="AH640" s="32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</row>
    <row r="641" spans="1:51" s="12" customFormat="1" ht="39.950000000000003" customHeight="1">
      <c r="A641" s="3"/>
      <c r="B641" s="16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5"/>
      <c r="AH641" s="32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</row>
    <row r="642" spans="1:51" s="12" customFormat="1" ht="39.950000000000003" customHeight="1">
      <c r="A642" s="3"/>
      <c r="B642" s="16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5"/>
      <c r="AH642" s="32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</row>
    <row r="643" spans="1:51" s="12" customFormat="1" ht="39.950000000000003" customHeight="1">
      <c r="A643" s="3"/>
      <c r="B643" s="16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5"/>
      <c r="AH643" s="32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</row>
    <row r="644" spans="1:51" s="12" customFormat="1" ht="39.950000000000003" customHeight="1">
      <c r="A644" s="3"/>
      <c r="B644" s="16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5"/>
      <c r="AH644" s="32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</row>
    <row r="645" spans="1:51" s="12" customFormat="1" ht="39.950000000000003" customHeight="1">
      <c r="A645" s="3"/>
      <c r="B645" s="16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5"/>
      <c r="AH645" s="32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</row>
    <row r="646" spans="1:51" s="12" customFormat="1" ht="39.950000000000003" customHeight="1">
      <c r="A646" s="3"/>
      <c r="B646" s="16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5"/>
      <c r="AH646" s="32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</row>
    <row r="647" spans="1:51" s="12" customFormat="1" ht="39.950000000000003" customHeight="1">
      <c r="A647" s="3"/>
      <c r="B647" s="16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5"/>
      <c r="AH647" s="32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</row>
    <row r="648" spans="1:51" s="12" customFormat="1" ht="39.950000000000003" customHeight="1">
      <c r="A648" s="3"/>
      <c r="B648" s="16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5"/>
      <c r="AH648" s="32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</row>
    <row r="649" spans="1:51" s="12" customFormat="1" ht="39.950000000000003" customHeight="1">
      <c r="A649" s="3"/>
      <c r="B649" s="16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5"/>
      <c r="AH649" s="32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</row>
    <row r="650" spans="1:51" s="12" customFormat="1" ht="39.950000000000003" customHeight="1">
      <c r="A650" s="3"/>
      <c r="B650" s="16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5"/>
      <c r="AH650" s="32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</row>
    <row r="651" spans="1:51" s="12" customFormat="1" ht="39.950000000000003" customHeight="1">
      <c r="A651" s="3"/>
      <c r="B651" s="16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5"/>
      <c r="AH651" s="32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</row>
    <row r="652" spans="1:51" s="12" customFormat="1" ht="39.950000000000003" customHeight="1">
      <c r="A652" s="3"/>
      <c r="B652" s="16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5"/>
      <c r="AH652" s="32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</row>
    <row r="653" spans="1:51" s="12" customFormat="1" ht="39.950000000000003" customHeight="1">
      <c r="A653" s="3"/>
      <c r="B653" s="16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5"/>
      <c r="AH653" s="32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</row>
    <row r="654" spans="1:51" s="12" customFormat="1" ht="39.950000000000003" customHeight="1">
      <c r="A654" s="3"/>
      <c r="B654" s="16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5"/>
      <c r="AH654" s="32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</row>
    <row r="655" spans="1:51" s="12" customFormat="1" ht="39.950000000000003" customHeight="1">
      <c r="A655" s="3"/>
      <c r="B655" s="16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5"/>
      <c r="AH655" s="32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</row>
    <row r="656" spans="1:51" s="12" customFormat="1" ht="39.950000000000003" customHeight="1">
      <c r="A656" s="3"/>
      <c r="B656" s="16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5"/>
      <c r="AH656" s="32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</row>
    <row r="657" spans="1:51" s="12" customFormat="1" ht="39.950000000000003" customHeight="1">
      <c r="A657" s="3"/>
      <c r="B657" s="16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5"/>
      <c r="AH657" s="32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</row>
    <row r="658" spans="1:51" s="12" customFormat="1" ht="39.950000000000003" customHeight="1">
      <c r="A658" s="3"/>
      <c r="B658" s="16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5"/>
      <c r="AH658" s="32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</row>
    <row r="659" spans="1:51" s="12" customFormat="1" ht="39.950000000000003" customHeight="1">
      <c r="A659" s="3"/>
      <c r="B659" s="16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5"/>
      <c r="AH659" s="32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</row>
    <row r="660" spans="1:51" s="12" customFormat="1" ht="39.950000000000003" customHeight="1">
      <c r="A660" s="3"/>
      <c r="B660" s="16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5"/>
      <c r="AH660" s="32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</row>
    <row r="661" spans="1:51" s="12" customFormat="1" ht="39.950000000000003" customHeight="1">
      <c r="A661" s="3"/>
      <c r="B661" s="16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5"/>
      <c r="AH661" s="32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</row>
    <row r="662" spans="1:51" s="12" customFormat="1" ht="39.950000000000003" customHeight="1">
      <c r="A662" s="3"/>
      <c r="B662" s="16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5"/>
      <c r="AH662" s="32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</row>
    <row r="663" spans="1:51" s="12" customFormat="1" ht="39.950000000000003" customHeight="1">
      <c r="A663" s="3"/>
      <c r="B663" s="16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5"/>
      <c r="AH663" s="32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</row>
    <row r="664" spans="1:51" s="12" customFormat="1" ht="39.950000000000003" customHeight="1">
      <c r="A664" s="3"/>
      <c r="B664" s="16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5"/>
      <c r="AH664" s="32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</row>
    <row r="665" spans="1:51" s="12" customFormat="1" ht="39.950000000000003" customHeight="1">
      <c r="A665" s="3"/>
      <c r="B665" s="16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5"/>
      <c r="AH665" s="32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</row>
    <row r="666" spans="1:51" s="12" customFormat="1" ht="39.950000000000003" customHeight="1">
      <c r="A666" s="3"/>
      <c r="B666" s="16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5"/>
      <c r="AH666" s="32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</row>
    <row r="667" spans="1:51" s="12" customFormat="1" ht="39.950000000000003" customHeight="1">
      <c r="A667" s="3"/>
      <c r="B667" s="16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5"/>
      <c r="AH667" s="32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</row>
    <row r="668" spans="1:51" s="12" customFormat="1" ht="39.950000000000003" customHeight="1">
      <c r="A668" s="3"/>
      <c r="B668" s="16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5"/>
      <c r="AH668" s="32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</row>
    <row r="669" spans="1:51" s="12" customFormat="1" ht="39.950000000000003" customHeight="1">
      <c r="A669" s="3"/>
      <c r="B669" s="16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5"/>
      <c r="AH669" s="32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</row>
    <row r="670" spans="1:51" s="12" customFormat="1" ht="39.950000000000003" customHeight="1">
      <c r="A670" s="3"/>
      <c r="B670" s="16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5"/>
      <c r="AH670" s="32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</row>
    <row r="671" spans="1:51" s="12" customFormat="1" ht="39.950000000000003" customHeight="1">
      <c r="A671" s="3"/>
      <c r="B671" s="16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5"/>
      <c r="AH671" s="32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</row>
    <row r="672" spans="1:51" s="12" customFormat="1" ht="39.950000000000003" customHeight="1">
      <c r="A672" s="3"/>
      <c r="B672" s="16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5"/>
      <c r="AH672" s="32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</row>
    <row r="673" spans="1:51" s="12" customFormat="1" ht="39.950000000000003" customHeight="1">
      <c r="A673" s="3"/>
      <c r="B673" s="16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5"/>
      <c r="AH673" s="32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</row>
    <row r="674" spans="1:51" s="12" customFormat="1" ht="39.950000000000003" customHeight="1">
      <c r="A674" s="3"/>
      <c r="B674" s="16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5"/>
      <c r="AH674" s="32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</row>
    <row r="675" spans="1:51" s="12" customFormat="1" ht="39.950000000000003" customHeight="1">
      <c r="A675" s="3"/>
      <c r="B675" s="16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5"/>
      <c r="AH675" s="32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</row>
    <row r="676" spans="1:51" s="12" customFormat="1" ht="39.950000000000003" customHeight="1">
      <c r="A676" s="3"/>
      <c r="B676" s="16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5"/>
      <c r="AH676" s="32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</row>
    <row r="677" spans="1:51" s="12" customFormat="1" ht="39.950000000000003" customHeight="1">
      <c r="A677" s="3"/>
      <c r="B677" s="16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5"/>
      <c r="AH677" s="32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</row>
    <row r="678" spans="1:51" s="12" customFormat="1" ht="39.950000000000003" customHeight="1">
      <c r="A678" s="3"/>
      <c r="B678" s="16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5"/>
      <c r="AH678" s="32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</row>
    <row r="679" spans="1:51" s="12" customFormat="1" ht="39.950000000000003" customHeight="1">
      <c r="A679" s="3"/>
      <c r="B679" s="16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5"/>
      <c r="AH679" s="32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</row>
    <row r="680" spans="1:51" s="12" customFormat="1" ht="39.950000000000003" customHeight="1">
      <c r="A680" s="3"/>
      <c r="B680" s="16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5"/>
      <c r="AH680" s="32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</row>
    <row r="681" spans="1:51" s="12" customFormat="1" ht="39.950000000000003" customHeight="1">
      <c r="A681" s="3"/>
      <c r="B681" s="16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5"/>
      <c r="AH681" s="32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</row>
    <row r="682" spans="1:51" s="12" customFormat="1" ht="39.950000000000003" customHeight="1">
      <c r="A682" s="3"/>
      <c r="B682" s="16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5"/>
      <c r="AH682" s="32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</row>
    <row r="683" spans="1:51" s="12" customFormat="1" ht="39.950000000000003" customHeight="1">
      <c r="A683" s="3"/>
      <c r="B683" s="16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5"/>
      <c r="AH683" s="32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</row>
    <row r="684" spans="1:51" s="12" customFormat="1" ht="39.950000000000003" customHeight="1">
      <c r="A684" s="3"/>
      <c r="B684" s="16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5"/>
      <c r="AH684" s="32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</row>
    <row r="685" spans="1:51" s="12" customFormat="1" ht="39.950000000000003" customHeight="1">
      <c r="A685" s="3"/>
      <c r="B685" s="16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5"/>
      <c r="AH685" s="32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</row>
    <row r="686" spans="1:51" s="12" customFormat="1" ht="39.950000000000003" customHeight="1">
      <c r="A686" s="3"/>
      <c r="B686" s="16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5"/>
      <c r="AH686" s="32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</row>
    <row r="687" spans="1:51" s="12" customFormat="1" ht="39.950000000000003" customHeight="1">
      <c r="A687" s="3"/>
      <c r="B687" s="16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5"/>
      <c r="AH687" s="32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</row>
    <row r="688" spans="1:51" s="12" customFormat="1" ht="39.950000000000003" customHeight="1">
      <c r="A688" s="3"/>
      <c r="B688" s="16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5"/>
      <c r="AH688" s="32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</row>
    <row r="689" spans="1:51" s="12" customFormat="1" ht="39.950000000000003" customHeight="1">
      <c r="A689" s="3"/>
      <c r="B689" s="16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5"/>
      <c r="AH689" s="32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</row>
    <row r="690" spans="1:51" s="12" customFormat="1" ht="39.950000000000003" customHeight="1">
      <c r="A690" s="3"/>
      <c r="B690" s="16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5"/>
      <c r="AH690" s="32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</row>
    <row r="691" spans="1:51" s="12" customFormat="1" ht="39.950000000000003" customHeight="1">
      <c r="A691" s="3"/>
      <c r="B691" s="16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5"/>
      <c r="AH691" s="32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</row>
    <row r="692" spans="1:51" s="12" customFormat="1" ht="39.950000000000003" customHeight="1">
      <c r="A692" s="3"/>
      <c r="B692" s="16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5"/>
      <c r="AH692" s="32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</row>
    <row r="693" spans="1:51" s="12" customFormat="1" ht="39.950000000000003" customHeight="1">
      <c r="A693" s="3"/>
      <c r="B693" s="16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5"/>
      <c r="AH693" s="32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</row>
    <row r="694" spans="1:51" s="12" customFormat="1" ht="39.950000000000003" customHeight="1">
      <c r="A694" s="3"/>
      <c r="B694" s="16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5"/>
      <c r="AH694" s="32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</row>
    <row r="695" spans="1:51" s="12" customFormat="1" ht="39.950000000000003" customHeight="1">
      <c r="A695" s="3"/>
      <c r="B695" s="16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5"/>
      <c r="AH695" s="32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</row>
    <row r="696" spans="1:51" s="12" customFormat="1" ht="39.950000000000003" customHeight="1">
      <c r="A696" s="3"/>
      <c r="B696" s="16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5"/>
      <c r="AH696" s="32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</row>
    <row r="697" spans="1:51" s="12" customFormat="1" ht="39.950000000000003" customHeight="1">
      <c r="A697" s="3"/>
      <c r="B697" s="16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5"/>
      <c r="AH697" s="32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</row>
    <row r="698" spans="1:51" s="12" customFormat="1" ht="39.950000000000003" customHeight="1">
      <c r="A698" s="3"/>
      <c r="B698" s="16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5"/>
      <c r="AH698" s="32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</row>
    <row r="699" spans="1:51" s="12" customFormat="1" ht="39.950000000000003" customHeight="1">
      <c r="A699" s="3"/>
      <c r="B699" s="16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5"/>
      <c r="AH699" s="32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</row>
    <row r="700" spans="1:51" s="12" customFormat="1" ht="39.950000000000003" customHeight="1">
      <c r="A700" s="3"/>
      <c r="B700" s="16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5"/>
      <c r="AH700" s="32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</row>
    <row r="701" spans="1:51" s="12" customFormat="1" ht="39.950000000000003" customHeight="1">
      <c r="A701" s="3"/>
      <c r="B701" s="16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5"/>
      <c r="AH701" s="32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</row>
    <row r="702" spans="1:51" s="12" customFormat="1" ht="39.950000000000003" customHeight="1">
      <c r="A702" s="3"/>
      <c r="B702" s="16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5"/>
      <c r="AH702" s="32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</row>
    <row r="703" spans="1:51" s="12" customFormat="1" ht="39.950000000000003" customHeight="1">
      <c r="A703" s="3"/>
      <c r="B703" s="16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5"/>
      <c r="AH703" s="32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</row>
    <row r="704" spans="1:51" s="12" customFormat="1" ht="39.950000000000003" customHeight="1">
      <c r="A704" s="3"/>
      <c r="B704" s="16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5"/>
      <c r="AH704" s="32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</row>
    <row r="705" spans="1:51" s="12" customFormat="1" ht="39.950000000000003" customHeight="1">
      <c r="A705" s="3"/>
      <c r="B705" s="16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5"/>
      <c r="AH705" s="32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</row>
    <row r="706" spans="1:51" s="12" customFormat="1" ht="39.950000000000003" customHeight="1">
      <c r="A706" s="3"/>
      <c r="B706" s="16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5"/>
      <c r="AH706" s="32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</row>
    <row r="707" spans="1:51" s="12" customFormat="1" ht="39.950000000000003" customHeight="1">
      <c r="A707" s="3"/>
      <c r="B707" s="16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5"/>
      <c r="AH707" s="32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</row>
    <row r="708" spans="1:51" s="12" customFormat="1" ht="39.950000000000003" customHeight="1">
      <c r="A708" s="3"/>
      <c r="B708" s="16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5"/>
      <c r="AH708" s="32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</row>
    <row r="709" spans="1:51" s="12" customFormat="1" ht="39.950000000000003" customHeight="1">
      <c r="A709" s="3"/>
      <c r="B709" s="16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5"/>
      <c r="AH709" s="32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</row>
    <row r="710" spans="1:51" s="12" customFormat="1" ht="39.950000000000003" customHeight="1">
      <c r="A710" s="3"/>
      <c r="B710" s="16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5"/>
      <c r="AH710" s="32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</row>
    <row r="711" spans="1:51" s="12" customFormat="1" ht="39.950000000000003" customHeight="1">
      <c r="A711" s="3"/>
      <c r="B711" s="16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5"/>
      <c r="AH711" s="32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</row>
    <row r="712" spans="1:51" s="12" customFormat="1" ht="39.950000000000003" customHeight="1">
      <c r="A712" s="3"/>
      <c r="B712" s="16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5"/>
      <c r="AH712" s="32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</row>
    <row r="713" spans="1:51" s="12" customFormat="1" ht="39.950000000000003" customHeight="1">
      <c r="A713" s="3"/>
      <c r="B713" s="16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5"/>
      <c r="AH713" s="32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</row>
    <row r="714" spans="1:51" s="12" customFormat="1" ht="39.950000000000003" customHeight="1">
      <c r="A714" s="3"/>
      <c r="B714" s="16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5"/>
      <c r="AH714" s="32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</row>
    <row r="715" spans="1:51" s="12" customFormat="1" ht="39.950000000000003" customHeight="1">
      <c r="A715" s="3"/>
      <c r="B715" s="16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5"/>
      <c r="AH715" s="32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</row>
    <row r="716" spans="1:51" s="12" customFormat="1" ht="39.950000000000003" customHeight="1">
      <c r="A716" s="3"/>
      <c r="B716" s="16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5"/>
      <c r="AH716" s="32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</row>
    <row r="717" spans="1:51" s="12" customFormat="1" ht="39.950000000000003" customHeight="1">
      <c r="A717" s="3"/>
      <c r="B717" s="16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5"/>
      <c r="AH717" s="32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</row>
    <row r="718" spans="1:51" s="12" customFormat="1" ht="39.950000000000003" customHeight="1">
      <c r="A718" s="3"/>
      <c r="B718" s="16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5"/>
      <c r="AH718" s="32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</row>
    <row r="719" spans="1:51" s="12" customFormat="1" ht="39.950000000000003" customHeight="1">
      <c r="A719" s="3"/>
      <c r="B719" s="16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5"/>
      <c r="AH719" s="32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</row>
    <row r="720" spans="1:51" s="12" customFormat="1" ht="39.950000000000003" customHeight="1">
      <c r="A720" s="3"/>
      <c r="B720" s="16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5"/>
      <c r="AH720" s="32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</row>
    <row r="721" spans="1:51" s="12" customFormat="1" ht="39.950000000000003" customHeight="1">
      <c r="A721" s="3"/>
      <c r="B721" s="16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5"/>
      <c r="AH721" s="32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</row>
    <row r="722" spans="1:51" s="12" customFormat="1" ht="39.950000000000003" customHeight="1">
      <c r="A722" s="3"/>
      <c r="B722" s="16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5"/>
      <c r="AH722" s="32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</row>
    <row r="723" spans="1:51" s="12" customFormat="1" ht="39.950000000000003" customHeight="1">
      <c r="A723" s="3"/>
      <c r="B723" s="16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5"/>
      <c r="AH723" s="32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</row>
    <row r="724" spans="1:51" s="12" customFormat="1" ht="39.950000000000003" customHeight="1">
      <c r="A724" s="3"/>
      <c r="B724" s="16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5"/>
      <c r="AH724" s="32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</row>
    <row r="725" spans="1:51" s="12" customFormat="1" ht="39.950000000000003" customHeight="1">
      <c r="A725" s="3"/>
      <c r="B725" s="16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5"/>
      <c r="AH725" s="32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</row>
    <row r="726" spans="1:51" s="12" customFormat="1" ht="39.950000000000003" customHeight="1">
      <c r="A726" s="3"/>
      <c r="B726" s="16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5"/>
      <c r="AH726" s="32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</row>
    <row r="727" spans="1:51" s="12" customFormat="1" ht="39.950000000000003" customHeight="1">
      <c r="A727" s="3"/>
      <c r="B727" s="16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5"/>
      <c r="AH727" s="32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</row>
    <row r="728" spans="1:51" s="12" customFormat="1" ht="39.950000000000003" customHeight="1">
      <c r="A728" s="3"/>
      <c r="B728" s="16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5"/>
      <c r="AH728" s="32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</row>
    <row r="729" spans="1:51" s="12" customFormat="1" ht="39.950000000000003" customHeight="1">
      <c r="A729" s="3"/>
      <c r="B729" s="16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5"/>
      <c r="AH729" s="32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</row>
    <row r="730" spans="1:51" s="12" customFormat="1" ht="39.950000000000003" customHeight="1">
      <c r="A730" s="3"/>
      <c r="B730" s="16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5"/>
      <c r="AH730" s="32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</row>
    <row r="731" spans="1:51" s="12" customFormat="1" ht="39.950000000000003" customHeight="1">
      <c r="A731" s="3"/>
      <c r="B731" s="16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5"/>
      <c r="AH731" s="32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</row>
    <row r="732" spans="1:51" s="12" customFormat="1" ht="39.950000000000003" customHeight="1">
      <c r="A732" s="3"/>
      <c r="B732" s="16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5"/>
      <c r="AH732" s="32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</row>
    <row r="733" spans="1:51" s="12" customFormat="1" ht="39.950000000000003" customHeight="1">
      <c r="A733" s="3"/>
      <c r="B733" s="16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5"/>
      <c r="AH733" s="32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</row>
    <row r="734" spans="1:51" s="12" customFormat="1" ht="39.950000000000003" customHeight="1">
      <c r="A734" s="3"/>
      <c r="B734" s="16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5"/>
      <c r="AH734" s="32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</row>
    <row r="735" spans="1:51" s="12" customFormat="1" ht="39.950000000000003" customHeight="1">
      <c r="A735" s="3"/>
      <c r="B735" s="16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5"/>
      <c r="AH735" s="32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</row>
    <row r="736" spans="1:51" s="12" customFormat="1" ht="39.950000000000003" customHeight="1">
      <c r="A736" s="3"/>
      <c r="B736" s="16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5"/>
      <c r="AH736" s="32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</row>
    <row r="737" spans="1:51" s="12" customFormat="1" ht="39.950000000000003" customHeight="1">
      <c r="A737" s="3"/>
      <c r="B737" s="16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5"/>
      <c r="AH737" s="32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</row>
    <row r="738" spans="1:51" s="12" customFormat="1" ht="39.950000000000003" customHeight="1">
      <c r="A738" s="3"/>
      <c r="B738" s="16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5"/>
      <c r="AH738" s="32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</row>
    <row r="739" spans="1:51" s="12" customFormat="1" ht="39.950000000000003" customHeight="1">
      <c r="A739" s="3"/>
      <c r="B739" s="16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5"/>
      <c r="AH739" s="32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</row>
    <row r="740" spans="1:51" s="12" customFormat="1" ht="39.950000000000003" customHeight="1">
      <c r="A740" s="3"/>
      <c r="B740" s="16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5"/>
      <c r="AH740" s="32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</row>
    <row r="741" spans="1:51" s="12" customFormat="1" ht="39.950000000000003" customHeight="1">
      <c r="A741" s="3"/>
      <c r="B741" s="16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5"/>
      <c r="AH741" s="32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</row>
    <row r="742" spans="1:51" s="12" customFormat="1" ht="39.950000000000003" customHeight="1">
      <c r="A742" s="3"/>
      <c r="B742" s="16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5"/>
      <c r="AH742" s="32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</row>
    <row r="743" spans="1:51" s="12" customFormat="1" ht="39.950000000000003" customHeight="1">
      <c r="A743" s="3"/>
      <c r="B743" s="16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5"/>
      <c r="AH743" s="32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</row>
    <row r="744" spans="1:51" s="12" customFormat="1" ht="39.950000000000003" customHeight="1">
      <c r="A744" s="3"/>
      <c r="B744" s="16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5"/>
      <c r="AH744" s="32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</row>
    <row r="745" spans="1:51" s="12" customFormat="1" ht="39.950000000000003" customHeight="1">
      <c r="A745" s="3"/>
      <c r="B745" s="16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5"/>
      <c r="AH745" s="32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</row>
    <row r="746" spans="1:51" s="12" customFormat="1" ht="39.950000000000003" customHeight="1">
      <c r="A746" s="3"/>
      <c r="B746" s="16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5"/>
      <c r="AH746" s="32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</row>
    <row r="747" spans="1:51" s="12" customFormat="1" ht="39.950000000000003" customHeight="1">
      <c r="A747" s="3"/>
      <c r="B747" s="16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5"/>
      <c r="AH747" s="32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</row>
    <row r="748" spans="1:51" s="12" customFormat="1" ht="39.950000000000003" customHeight="1">
      <c r="A748" s="3"/>
      <c r="B748" s="16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5"/>
      <c r="AH748" s="32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</row>
    <row r="749" spans="1:51" s="12" customFormat="1" ht="39.950000000000003" customHeight="1">
      <c r="A749" s="3"/>
      <c r="B749" s="16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5"/>
      <c r="AH749" s="32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</row>
    <row r="750" spans="1:51" s="12" customFormat="1" ht="39.950000000000003" customHeight="1">
      <c r="A750" s="3"/>
      <c r="B750" s="16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5"/>
      <c r="AH750" s="32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</row>
    <row r="751" spans="1:51" s="12" customFormat="1" ht="39.950000000000003" customHeight="1">
      <c r="A751" s="3"/>
      <c r="B751" s="16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5"/>
      <c r="AH751" s="32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</row>
    <row r="752" spans="1:51" s="12" customFormat="1" ht="39.950000000000003" customHeight="1">
      <c r="A752" s="3"/>
      <c r="B752" s="16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5"/>
      <c r="AH752" s="32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</row>
    <row r="753" spans="1:51" s="12" customFormat="1" ht="39.950000000000003" customHeight="1">
      <c r="A753" s="3"/>
      <c r="B753" s="16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5"/>
      <c r="AH753" s="32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</row>
    <row r="754" spans="1:51" s="12" customFormat="1" ht="39.950000000000003" customHeight="1">
      <c r="A754" s="3"/>
      <c r="B754" s="16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5"/>
      <c r="AH754" s="32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</row>
    <row r="755" spans="1:51" s="12" customFormat="1" ht="39.950000000000003" customHeight="1">
      <c r="A755" s="3"/>
      <c r="B755" s="16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5"/>
      <c r="AH755" s="32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</row>
    <row r="756" spans="1:51" s="12" customFormat="1" ht="39.950000000000003" customHeight="1">
      <c r="A756" s="3"/>
      <c r="B756" s="16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5"/>
      <c r="AH756" s="32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</row>
    <row r="757" spans="1:51" s="12" customFormat="1" ht="39.950000000000003" customHeight="1">
      <c r="A757" s="3"/>
      <c r="B757" s="16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5"/>
      <c r="AH757" s="32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</row>
    <row r="758" spans="1:51" s="12" customFormat="1" ht="39.950000000000003" customHeight="1">
      <c r="A758" s="3"/>
      <c r="B758" s="16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5"/>
      <c r="AH758" s="32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</row>
    <row r="759" spans="1:51" s="12" customFormat="1" ht="39.950000000000003" customHeight="1">
      <c r="A759" s="3"/>
      <c r="B759" s="16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5"/>
      <c r="AH759" s="32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</row>
    <row r="760" spans="1:51" s="12" customFormat="1" ht="39.950000000000003" customHeight="1">
      <c r="A760" s="3"/>
      <c r="B760" s="16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5"/>
      <c r="AH760" s="32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</row>
    <row r="761" spans="1:51" s="12" customFormat="1" ht="39.950000000000003" customHeight="1">
      <c r="A761" s="3"/>
      <c r="B761" s="16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5"/>
      <c r="AH761" s="32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</row>
    <row r="762" spans="1:51" s="12" customFormat="1" ht="39.950000000000003" customHeight="1">
      <c r="A762" s="3"/>
      <c r="B762" s="16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5"/>
      <c r="AH762" s="32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</row>
    <row r="763" spans="1:51" s="12" customFormat="1" ht="39.950000000000003" customHeight="1">
      <c r="A763" s="3"/>
      <c r="B763" s="16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5"/>
      <c r="AH763" s="32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</row>
    <row r="764" spans="1:51" s="12" customFormat="1" ht="39.950000000000003" customHeight="1">
      <c r="A764" s="3"/>
      <c r="B764" s="16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5"/>
      <c r="AH764" s="32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</row>
    <row r="765" spans="1:51" s="12" customFormat="1" ht="39.950000000000003" customHeight="1">
      <c r="A765" s="3"/>
      <c r="B765" s="16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5"/>
      <c r="AH765" s="32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</row>
    <row r="766" spans="1:51" s="12" customFormat="1" ht="39.950000000000003" customHeight="1">
      <c r="A766" s="3"/>
      <c r="B766" s="16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5"/>
      <c r="AH766" s="32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</row>
    <row r="767" spans="1:51" s="12" customFormat="1" ht="39.950000000000003" customHeight="1">
      <c r="A767" s="3"/>
      <c r="B767" s="16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5"/>
      <c r="AH767" s="32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</row>
    <row r="768" spans="1:51" s="12" customFormat="1" ht="39.950000000000003" customHeight="1">
      <c r="A768" s="3"/>
      <c r="B768" s="16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5"/>
      <c r="AH768" s="32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</row>
    <row r="769" spans="1:51" s="12" customFormat="1" ht="39.950000000000003" customHeight="1">
      <c r="A769" s="3"/>
      <c r="B769" s="16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5"/>
      <c r="AH769" s="32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</row>
    <row r="770" spans="1:51" s="12" customFormat="1" ht="39.950000000000003" customHeight="1">
      <c r="A770" s="3"/>
      <c r="B770" s="16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5"/>
      <c r="AH770" s="32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</row>
    <row r="771" spans="1:51" s="12" customFormat="1" ht="39.950000000000003" customHeight="1">
      <c r="A771" s="3"/>
      <c r="B771" s="16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5"/>
      <c r="AH771" s="32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</row>
    <row r="772" spans="1:51" s="12" customFormat="1" ht="39.950000000000003" customHeight="1">
      <c r="A772" s="3"/>
      <c r="B772" s="16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5"/>
      <c r="AH772" s="32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</row>
    <row r="773" spans="1:51" s="12" customFormat="1" ht="39.950000000000003" customHeight="1">
      <c r="A773" s="3"/>
      <c r="B773" s="16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5"/>
      <c r="AH773" s="32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</row>
    <row r="774" spans="1:51" s="12" customFormat="1" ht="39.950000000000003" customHeight="1">
      <c r="A774" s="3"/>
      <c r="B774" s="16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5"/>
      <c r="AH774" s="32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</row>
    <row r="775" spans="1:51" s="12" customFormat="1" ht="39.950000000000003" customHeight="1">
      <c r="A775" s="3"/>
      <c r="B775" s="16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5"/>
      <c r="AH775" s="32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</row>
    <row r="776" spans="1:51" s="12" customFormat="1" ht="39.950000000000003" customHeight="1">
      <c r="A776" s="3"/>
      <c r="B776" s="16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5"/>
      <c r="AH776" s="32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</row>
    <row r="777" spans="1:51" s="12" customFormat="1" ht="39.950000000000003" customHeight="1">
      <c r="A777" s="3"/>
      <c r="B777" s="16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5"/>
      <c r="AH777" s="32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</row>
    <row r="778" spans="1:51" s="12" customFormat="1" ht="39.950000000000003" customHeight="1">
      <c r="A778" s="3"/>
      <c r="B778" s="16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5"/>
      <c r="AH778" s="32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</row>
    <row r="779" spans="1:51" s="12" customFormat="1" ht="39.950000000000003" customHeight="1">
      <c r="A779" s="3"/>
      <c r="B779" s="16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5"/>
      <c r="AH779" s="32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</row>
    <row r="780" spans="1:51" s="12" customFormat="1" ht="39.950000000000003" customHeight="1">
      <c r="A780" s="3"/>
      <c r="B780" s="16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5"/>
      <c r="AH780" s="32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</row>
    <row r="781" spans="1:51" s="12" customFormat="1" ht="39.950000000000003" customHeight="1">
      <c r="A781" s="3"/>
      <c r="B781" s="16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5"/>
      <c r="AH781" s="32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</row>
    <row r="782" spans="1:51" s="12" customFormat="1" ht="39.950000000000003" customHeight="1">
      <c r="A782" s="3"/>
      <c r="B782" s="16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5"/>
      <c r="AH782" s="32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</row>
    <row r="783" spans="1:51" s="12" customFormat="1" ht="39.950000000000003" customHeight="1">
      <c r="A783" s="3"/>
      <c r="B783" s="16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5"/>
      <c r="AH783" s="32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</row>
    <row r="784" spans="1:51" s="12" customFormat="1" ht="39.950000000000003" customHeight="1">
      <c r="A784" s="3"/>
      <c r="B784" s="16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5"/>
      <c r="AH784" s="32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</row>
    <row r="785" spans="1:51" s="12" customFormat="1" ht="39.950000000000003" customHeight="1">
      <c r="A785" s="3"/>
      <c r="B785" s="16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5"/>
      <c r="AH785" s="32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</row>
    <row r="786" spans="1:51" s="12" customFormat="1" ht="39.950000000000003" customHeight="1">
      <c r="A786" s="3"/>
      <c r="B786" s="16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5"/>
      <c r="AH786" s="32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</row>
    <row r="787" spans="1:51" s="12" customFormat="1" ht="39.950000000000003" customHeight="1">
      <c r="A787" s="3"/>
      <c r="B787" s="16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5"/>
      <c r="AH787" s="32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</row>
    <row r="788" spans="1:51" s="12" customFormat="1" ht="39.950000000000003" customHeight="1">
      <c r="A788" s="3"/>
      <c r="B788" s="16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5"/>
      <c r="AH788" s="32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</row>
    <row r="789" spans="1:51" s="12" customFormat="1" ht="39.950000000000003" customHeight="1">
      <c r="A789" s="3"/>
      <c r="B789" s="16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5"/>
      <c r="AH789" s="32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</row>
    <row r="790" spans="1:51" s="12" customFormat="1" ht="39.950000000000003" customHeight="1">
      <c r="A790" s="3"/>
      <c r="B790" s="16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5"/>
      <c r="AH790" s="32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</row>
    <row r="791" spans="1:51" s="12" customFormat="1" ht="39.950000000000003" customHeight="1">
      <c r="A791" s="3"/>
      <c r="B791" s="16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5"/>
      <c r="AH791" s="32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</row>
    <row r="792" spans="1:51" s="12" customFormat="1" ht="39.950000000000003" customHeight="1">
      <c r="A792" s="3"/>
      <c r="B792" s="16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5"/>
      <c r="AH792" s="32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</row>
    <row r="793" spans="1:51" s="12" customFormat="1" ht="39.950000000000003" customHeight="1">
      <c r="A793" s="3"/>
      <c r="B793" s="16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5"/>
      <c r="AH793" s="32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</row>
    <row r="794" spans="1:51" s="12" customFormat="1" ht="39.950000000000003" customHeight="1">
      <c r="A794" s="3"/>
      <c r="B794" s="16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5"/>
      <c r="AH794" s="32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</row>
    <row r="795" spans="1:51" s="12" customFormat="1" ht="39.950000000000003" customHeight="1">
      <c r="A795" s="3"/>
      <c r="B795" s="16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5"/>
      <c r="AH795" s="32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</row>
    <row r="796" spans="1:51" s="12" customFormat="1" ht="39.950000000000003" customHeight="1">
      <c r="A796" s="3"/>
      <c r="B796" s="16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5"/>
      <c r="AH796" s="32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</row>
    <row r="797" spans="1:51" s="12" customFormat="1" ht="39.950000000000003" customHeight="1">
      <c r="A797" s="3"/>
      <c r="B797" s="16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5"/>
      <c r="AH797" s="32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</row>
    <row r="798" spans="1:51" s="12" customFormat="1" ht="39.950000000000003" customHeight="1">
      <c r="A798" s="3"/>
      <c r="B798" s="16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5"/>
      <c r="AH798" s="32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</row>
    <row r="799" spans="1:51" s="12" customFormat="1" ht="39.950000000000003" customHeight="1">
      <c r="A799" s="3"/>
      <c r="B799" s="16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5"/>
      <c r="AH799" s="32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</row>
    <row r="800" spans="1:51" s="12" customFormat="1" ht="39.950000000000003" customHeight="1">
      <c r="A800" s="3"/>
      <c r="B800" s="16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5"/>
      <c r="AH800" s="32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</row>
    <row r="801" spans="1:51" s="12" customFormat="1" ht="39.950000000000003" customHeight="1">
      <c r="A801" s="3"/>
      <c r="B801" s="16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5"/>
      <c r="AH801" s="32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</row>
    <row r="802" spans="1:51" s="12" customFormat="1" ht="39.950000000000003" customHeight="1">
      <c r="A802" s="3"/>
      <c r="B802" s="16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5"/>
      <c r="AH802" s="32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</row>
    <row r="803" spans="1:51" s="12" customFormat="1" ht="39.950000000000003" customHeight="1">
      <c r="A803" s="3"/>
      <c r="B803" s="16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5"/>
      <c r="AH803" s="32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</row>
    <row r="804" spans="1:51" s="12" customFormat="1" ht="39.950000000000003" customHeight="1">
      <c r="A804" s="3"/>
      <c r="B804" s="16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5"/>
      <c r="AH804" s="32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</row>
    <row r="805" spans="1:51" s="12" customFormat="1" ht="39.950000000000003" customHeight="1">
      <c r="A805" s="3"/>
      <c r="B805" s="16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5"/>
      <c r="AH805" s="32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</row>
    <row r="806" spans="1:51" s="12" customFormat="1" ht="39.950000000000003" customHeight="1">
      <c r="A806" s="3"/>
      <c r="B806" s="16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5"/>
      <c r="AH806" s="32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</row>
    <row r="807" spans="1:51" s="12" customFormat="1" ht="39.950000000000003" customHeight="1">
      <c r="A807" s="3"/>
      <c r="B807" s="16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5"/>
      <c r="AH807" s="32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</row>
    <row r="808" spans="1:51" s="12" customFormat="1" ht="39.950000000000003" customHeight="1">
      <c r="A808" s="3"/>
      <c r="B808" s="16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5"/>
      <c r="AH808" s="32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</row>
    <row r="809" spans="1:51" s="12" customFormat="1" ht="39.950000000000003" customHeight="1">
      <c r="A809" s="3"/>
      <c r="B809" s="16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5"/>
      <c r="AH809" s="32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</row>
    <row r="810" spans="1:51" s="12" customFormat="1" ht="39.950000000000003" customHeight="1">
      <c r="A810" s="3"/>
      <c r="B810" s="16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5"/>
      <c r="AH810" s="32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</row>
    <row r="811" spans="1:51" s="12" customFormat="1" ht="39.950000000000003" customHeight="1">
      <c r="A811" s="3"/>
      <c r="B811" s="16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5"/>
      <c r="AH811" s="32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</row>
    <row r="812" spans="1:51" s="12" customFormat="1" ht="39.950000000000003" customHeight="1">
      <c r="A812" s="3"/>
      <c r="B812" s="16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5"/>
      <c r="AH812" s="32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</row>
    <row r="813" spans="1:51" s="12" customFormat="1" ht="39.950000000000003" customHeight="1">
      <c r="A813" s="3"/>
      <c r="B813" s="16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5"/>
      <c r="AH813" s="32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</row>
    <row r="814" spans="1:51" s="12" customFormat="1" ht="39.950000000000003" customHeight="1">
      <c r="A814" s="3"/>
      <c r="B814" s="16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5"/>
      <c r="AH814" s="32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</row>
    <row r="815" spans="1:51" s="12" customFormat="1" ht="39.950000000000003" customHeight="1">
      <c r="A815" s="3"/>
      <c r="B815" s="16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5"/>
      <c r="AH815" s="32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</row>
    <row r="816" spans="1:51" s="12" customFormat="1" ht="39.950000000000003" customHeight="1">
      <c r="A816" s="3"/>
      <c r="B816" s="16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5"/>
      <c r="AH816" s="32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</row>
    <row r="817" spans="1:51" s="12" customFormat="1" ht="39.950000000000003" customHeight="1">
      <c r="A817" s="3"/>
      <c r="B817" s="16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5"/>
      <c r="AH817" s="32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</row>
    <row r="818" spans="1:51" s="12" customFormat="1" ht="39.950000000000003" customHeight="1">
      <c r="A818" s="3"/>
      <c r="B818" s="16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5"/>
      <c r="AH818" s="32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</row>
    <row r="819" spans="1:51" s="12" customFormat="1" ht="39.950000000000003" customHeight="1">
      <c r="A819" s="3"/>
      <c r="B819" s="16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5"/>
      <c r="AH819" s="32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</row>
    <row r="820" spans="1:51" s="12" customFormat="1" ht="39.950000000000003" customHeight="1">
      <c r="A820" s="3"/>
      <c r="B820" s="16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5"/>
      <c r="AH820" s="32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</row>
    <row r="821" spans="1:51" s="12" customFormat="1" ht="39.950000000000003" customHeight="1">
      <c r="A821" s="3"/>
      <c r="B821" s="16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5"/>
      <c r="AH821" s="32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</row>
    <row r="822" spans="1:51" s="12" customFormat="1" ht="39.950000000000003" customHeight="1">
      <c r="A822" s="3"/>
      <c r="B822" s="16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5"/>
      <c r="AH822" s="32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</row>
    <row r="823" spans="1:51" s="12" customFormat="1" ht="39.950000000000003" customHeight="1">
      <c r="A823" s="3"/>
      <c r="B823" s="16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5"/>
      <c r="AH823" s="32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</row>
    <row r="824" spans="1:51" s="12" customFormat="1" ht="39.950000000000003" customHeight="1">
      <c r="A824" s="3"/>
      <c r="B824" s="16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5"/>
      <c r="AH824" s="32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</row>
    <row r="825" spans="1:51" s="12" customFormat="1" ht="39.950000000000003" customHeight="1">
      <c r="A825" s="3"/>
      <c r="B825" s="16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5"/>
      <c r="AH825" s="32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</row>
    <row r="826" spans="1:51" s="12" customFormat="1" ht="39.950000000000003" customHeight="1">
      <c r="A826" s="3"/>
      <c r="B826" s="16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5"/>
      <c r="AH826" s="32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</row>
    <row r="827" spans="1:51" s="12" customFormat="1" ht="39.950000000000003" customHeight="1">
      <c r="A827" s="3"/>
      <c r="B827" s="16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5"/>
      <c r="AH827" s="32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</row>
    <row r="828" spans="1:51" s="12" customFormat="1" ht="39.950000000000003" customHeight="1">
      <c r="A828" s="3"/>
      <c r="B828" s="16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5"/>
      <c r="AH828" s="32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</row>
    <row r="829" spans="1:51" s="12" customFormat="1" ht="39.950000000000003" customHeight="1">
      <c r="A829" s="3"/>
      <c r="B829" s="16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5"/>
      <c r="AH829" s="32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</row>
    <row r="830" spans="1:51" s="12" customFormat="1" ht="39.950000000000003" customHeight="1">
      <c r="A830" s="3"/>
      <c r="B830" s="16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5"/>
      <c r="AH830" s="32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</row>
    <row r="831" spans="1:51" s="12" customFormat="1" ht="39.950000000000003" customHeight="1">
      <c r="A831" s="3"/>
      <c r="B831" s="16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5"/>
      <c r="AH831" s="32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</row>
    <row r="832" spans="1:51" s="12" customFormat="1" ht="39.950000000000003" customHeight="1">
      <c r="A832" s="3"/>
      <c r="B832" s="16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5"/>
      <c r="AH832" s="32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</row>
    <row r="833" spans="1:51" s="12" customFormat="1" ht="39.950000000000003" customHeight="1">
      <c r="A833" s="3"/>
      <c r="B833" s="16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5"/>
      <c r="AH833" s="32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</row>
    <row r="834" spans="1:51" s="12" customFormat="1" ht="39.950000000000003" customHeight="1">
      <c r="A834" s="3"/>
      <c r="B834" s="16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5"/>
      <c r="AH834" s="32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</row>
    <row r="835" spans="1:51" s="12" customFormat="1" ht="39.950000000000003" customHeight="1">
      <c r="A835" s="3"/>
      <c r="B835" s="16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5"/>
      <c r="AH835" s="32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</row>
    <row r="836" spans="1:51" s="12" customFormat="1" ht="39.950000000000003" customHeight="1">
      <c r="A836" s="3"/>
      <c r="B836" s="16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5"/>
      <c r="AH836" s="32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</row>
    <row r="837" spans="1:51" s="12" customFormat="1" ht="39.950000000000003" customHeight="1">
      <c r="A837" s="3"/>
      <c r="B837" s="16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5"/>
      <c r="AH837" s="32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</row>
    <row r="838" spans="1:51" s="12" customFormat="1" ht="39.950000000000003" customHeight="1">
      <c r="A838" s="3"/>
      <c r="B838" s="16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5"/>
      <c r="AH838" s="32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</row>
    <row r="839" spans="1:51" s="12" customFormat="1" ht="39.950000000000003" customHeight="1">
      <c r="A839" s="3"/>
      <c r="B839" s="16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5"/>
      <c r="AH839" s="32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</row>
    <row r="840" spans="1:51" s="12" customFormat="1" ht="39.950000000000003" customHeight="1">
      <c r="A840" s="3"/>
      <c r="B840" s="16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5"/>
      <c r="AH840" s="32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</row>
    <row r="841" spans="1:51" s="12" customFormat="1" ht="39.950000000000003" customHeight="1">
      <c r="A841" s="3"/>
      <c r="B841" s="16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5"/>
      <c r="AH841" s="32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</row>
    <row r="842" spans="1:51" s="12" customFormat="1" ht="39.950000000000003" customHeight="1">
      <c r="A842" s="3"/>
      <c r="B842" s="16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5"/>
      <c r="AH842" s="32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</row>
    <row r="843" spans="1:51" s="12" customFormat="1" ht="39.950000000000003" customHeight="1">
      <c r="A843" s="3"/>
      <c r="B843" s="16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5"/>
      <c r="AH843" s="32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</row>
    <row r="844" spans="1:51" s="12" customFormat="1" ht="39.950000000000003" customHeight="1">
      <c r="A844" s="3"/>
      <c r="B844" s="16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5"/>
      <c r="AH844" s="32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</row>
    <row r="845" spans="1:51" s="12" customFormat="1" ht="39.950000000000003" customHeight="1">
      <c r="A845" s="3"/>
      <c r="B845" s="16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5"/>
      <c r="AH845" s="32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</row>
    <row r="846" spans="1:51" s="12" customFormat="1" ht="39.950000000000003" customHeight="1">
      <c r="A846" s="3"/>
      <c r="B846" s="16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5"/>
      <c r="AH846" s="32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</row>
    <row r="847" spans="1:51" s="12" customFormat="1" ht="39.950000000000003" customHeight="1">
      <c r="A847" s="3"/>
      <c r="B847" s="16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5"/>
      <c r="AH847" s="32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</row>
    <row r="848" spans="1:51" s="12" customFormat="1" ht="39.950000000000003" customHeight="1">
      <c r="A848" s="3"/>
      <c r="B848" s="16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5"/>
      <c r="AH848" s="32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</row>
    <row r="849" spans="1:51" s="12" customFormat="1" ht="39.950000000000003" customHeight="1">
      <c r="A849" s="3"/>
      <c r="B849" s="16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5"/>
      <c r="AH849" s="32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</row>
    <row r="850" spans="1:51" s="12" customFormat="1" ht="39.950000000000003" customHeight="1">
      <c r="A850" s="3"/>
      <c r="B850" s="16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5"/>
      <c r="AH850" s="32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</row>
    <row r="851" spans="1:51" s="12" customFormat="1" ht="39.950000000000003" customHeight="1">
      <c r="A851" s="3"/>
      <c r="B851" s="16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5"/>
      <c r="AH851" s="32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</row>
    <row r="852" spans="1:51" s="12" customFormat="1" ht="39.950000000000003" customHeight="1">
      <c r="A852" s="3"/>
      <c r="B852" s="16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5"/>
      <c r="AH852" s="32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</row>
    <row r="853" spans="1:51" s="12" customFormat="1" ht="39.950000000000003" customHeight="1">
      <c r="A853" s="3"/>
      <c r="B853" s="16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5"/>
      <c r="AH853" s="32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</row>
    <row r="854" spans="1:51" s="12" customFormat="1" ht="39.950000000000003" customHeight="1">
      <c r="A854" s="3"/>
      <c r="B854" s="16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5"/>
      <c r="AH854" s="32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</row>
    <row r="855" spans="1:51" s="12" customFormat="1" ht="39.950000000000003" customHeight="1">
      <c r="A855" s="3"/>
      <c r="B855" s="16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5"/>
      <c r="AH855" s="32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</row>
    <row r="856" spans="1:51" s="12" customFormat="1" ht="39.950000000000003" customHeight="1">
      <c r="A856" s="3"/>
      <c r="B856" s="16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5"/>
      <c r="AH856" s="32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</row>
    <row r="857" spans="1:51" s="12" customFormat="1" ht="39.950000000000003" customHeight="1">
      <c r="A857" s="3"/>
      <c r="B857" s="16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5"/>
      <c r="AH857" s="32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</row>
    <row r="858" spans="1:51" s="12" customFormat="1" ht="39.950000000000003" customHeight="1">
      <c r="A858" s="3"/>
      <c r="B858" s="16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5"/>
      <c r="AH858" s="32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</row>
    <row r="859" spans="1:51" s="12" customFormat="1" ht="39.950000000000003" customHeight="1">
      <c r="A859" s="3"/>
      <c r="B859" s="16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5"/>
      <c r="AH859" s="32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</row>
    <row r="860" spans="1:51" s="12" customFormat="1" ht="39.950000000000003" customHeight="1">
      <c r="A860" s="3"/>
      <c r="B860" s="16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5"/>
      <c r="AH860" s="32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</row>
    <row r="861" spans="1:51" s="12" customFormat="1" ht="39.950000000000003" customHeight="1">
      <c r="A861" s="3"/>
      <c r="B861" s="16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5"/>
      <c r="AH861" s="32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</row>
    <row r="862" spans="1:51" s="12" customFormat="1" ht="39.950000000000003" customHeight="1">
      <c r="A862" s="3"/>
      <c r="B862" s="16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5"/>
      <c r="AH862" s="32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</row>
    <row r="863" spans="1:51" s="12" customFormat="1" ht="39.950000000000003" customHeight="1">
      <c r="A863" s="3"/>
      <c r="B863" s="16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5"/>
      <c r="AH863" s="32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</row>
    <row r="864" spans="1:51" s="12" customFormat="1" ht="39.950000000000003" customHeight="1">
      <c r="A864" s="3"/>
      <c r="B864" s="16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5"/>
      <c r="AH864" s="32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</row>
    <row r="865" spans="1:51" s="12" customFormat="1" ht="39.950000000000003" customHeight="1">
      <c r="A865" s="3"/>
      <c r="B865" s="16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5"/>
      <c r="AH865" s="32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</row>
    <row r="866" spans="1:51" s="12" customFormat="1" ht="39.950000000000003" customHeight="1">
      <c r="A866" s="3"/>
      <c r="B866" s="16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5"/>
      <c r="AH866" s="32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</row>
    <row r="867" spans="1:51" s="12" customFormat="1" ht="39.950000000000003" customHeight="1">
      <c r="A867" s="3"/>
      <c r="B867" s="16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5"/>
      <c r="AH867" s="32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</row>
    <row r="868" spans="1:51" s="12" customFormat="1" ht="39.950000000000003" customHeight="1">
      <c r="A868" s="3"/>
      <c r="B868" s="16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5"/>
      <c r="AH868" s="32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</row>
    <row r="869" spans="1:51" s="12" customFormat="1" ht="39.950000000000003" customHeight="1">
      <c r="A869" s="3"/>
      <c r="B869" s="16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5"/>
      <c r="AH869" s="32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</row>
    <row r="870" spans="1:51" s="12" customFormat="1" ht="39.950000000000003" customHeight="1">
      <c r="A870" s="3"/>
      <c r="B870" s="16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5"/>
      <c r="AH870" s="32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</row>
    <row r="871" spans="1:51" s="12" customFormat="1" ht="39.950000000000003" customHeight="1">
      <c r="A871" s="3"/>
      <c r="B871" s="16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5"/>
      <c r="AH871" s="32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</row>
    <row r="872" spans="1:51" s="12" customFormat="1" ht="39.950000000000003" customHeight="1">
      <c r="A872" s="3"/>
      <c r="B872" s="16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5"/>
      <c r="AH872" s="32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</row>
    <row r="873" spans="1:51" s="12" customFormat="1" ht="39.950000000000003" customHeight="1">
      <c r="A873" s="3"/>
      <c r="B873" s="16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5"/>
      <c r="AH873" s="32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</row>
    <row r="874" spans="1:51" s="12" customFormat="1" ht="39.950000000000003" customHeight="1">
      <c r="A874" s="3"/>
      <c r="B874" s="16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5"/>
      <c r="AH874" s="32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</row>
    <row r="875" spans="1:51" s="12" customFormat="1" ht="39.950000000000003" customHeight="1">
      <c r="A875" s="3"/>
      <c r="B875" s="16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5"/>
      <c r="AH875" s="32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</row>
    <row r="876" spans="1:51" s="12" customFormat="1" ht="39.950000000000003" customHeight="1">
      <c r="A876" s="3"/>
      <c r="B876" s="16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5"/>
      <c r="AH876" s="32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</row>
    <row r="877" spans="1:51" s="12" customFormat="1" ht="39.950000000000003" customHeight="1">
      <c r="A877" s="3"/>
      <c r="B877" s="16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5"/>
      <c r="AH877" s="32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</row>
    <row r="878" spans="1:51" s="12" customFormat="1" ht="39.950000000000003" customHeight="1">
      <c r="A878" s="3"/>
      <c r="B878" s="16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5"/>
      <c r="AH878" s="32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</row>
    <row r="879" spans="1:51" s="12" customFormat="1" ht="39.950000000000003" customHeight="1">
      <c r="A879" s="3"/>
      <c r="B879" s="16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5"/>
      <c r="AH879" s="32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</row>
    <row r="880" spans="1:51" s="12" customFormat="1" ht="39.950000000000003" customHeight="1">
      <c r="A880" s="3"/>
      <c r="B880" s="16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5"/>
      <c r="AH880" s="32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</row>
    <row r="881" spans="1:51" s="12" customFormat="1" ht="39.950000000000003" customHeight="1">
      <c r="A881" s="3"/>
      <c r="B881" s="16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5"/>
      <c r="AH881" s="32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</row>
    <row r="882" spans="1:51" s="12" customFormat="1" ht="39.950000000000003" customHeight="1">
      <c r="A882" s="3"/>
      <c r="B882" s="16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5"/>
      <c r="AH882" s="32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</row>
    <row r="883" spans="1:51" s="12" customFormat="1" ht="39.950000000000003" customHeight="1">
      <c r="A883" s="3"/>
      <c r="B883" s="16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5"/>
      <c r="AH883" s="32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</row>
    <row r="884" spans="1:51" s="12" customFormat="1" ht="39.950000000000003" customHeight="1">
      <c r="A884" s="3"/>
      <c r="B884" s="16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5"/>
      <c r="AH884" s="32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</row>
    <row r="885" spans="1:51" s="12" customFormat="1" ht="39.950000000000003" customHeight="1">
      <c r="A885" s="3"/>
      <c r="B885" s="16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5"/>
      <c r="AH885" s="32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</row>
    <row r="886" spans="1:51" s="12" customFormat="1" ht="39.950000000000003" customHeight="1">
      <c r="A886" s="3"/>
      <c r="B886" s="16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5"/>
      <c r="AH886" s="32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</row>
    <row r="887" spans="1:51" s="12" customFormat="1" ht="39.950000000000003" customHeight="1">
      <c r="A887" s="3"/>
      <c r="B887" s="16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5"/>
      <c r="AH887" s="32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</row>
    <row r="888" spans="1:51" s="12" customFormat="1" ht="39.950000000000003" customHeight="1">
      <c r="A888" s="3"/>
      <c r="B888" s="16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5"/>
      <c r="AH888" s="32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</row>
    <row r="889" spans="1:51" s="12" customFormat="1" ht="39.950000000000003" customHeight="1">
      <c r="A889" s="3"/>
      <c r="B889" s="16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5"/>
      <c r="AH889" s="32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</row>
    <row r="890" spans="1:51" s="12" customFormat="1" ht="39.950000000000003" customHeight="1">
      <c r="A890" s="3"/>
      <c r="B890" s="16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5"/>
      <c r="AH890" s="32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</row>
    <row r="891" spans="1:51" s="12" customFormat="1" ht="39.950000000000003" customHeight="1">
      <c r="A891" s="3"/>
      <c r="B891" s="16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5"/>
      <c r="AH891" s="32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</row>
    <row r="892" spans="1:51" s="12" customFormat="1" ht="39.950000000000003" customHeight="1">
      <c r="A892" s="3"/>
      <c r="B892" s="16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5"/>
      <c r="AH892" s="32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</row>
    <row r="893" spans="1:51" s="12" customFormat="1" ht="39.950000000000003" customHeight="1">
      <c r="A893" s="3"/>
      <c r="B893" s="16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5"/>
      <c r="AH893" s="32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</row>
    <row r="894" spans="1:51" s="12" customFormat="1" ht="39.950000000000003" customHeight="1">
      <c r="A894" s="3"/>
      <c r="B894" s="16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5"/>
      <c r="AH894" s="32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</row>
    <row r="895" spans="1:51" s="12" customFormat="1" ht="39.950000000000003" customHeight="1">
      <c r="A895" s="3"/>
      <c r="B895" s="16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5"/>
      <c r="AH895" s="32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</row>
    <row r="896" spans="1:51" s="12" customFormat="1" ht="39.950000000000003" customHeight="1">
      <c r="A896" s="3"/>
      <c r="B896" s="16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5"/>
      <c r="AH896" s="32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</row>
    <row r="897" spans="1:51" s="12" customFormat="1" ht="39.950000000000003" customHeight="1">
      <c r="A897" s="3"/>
      <c r="B897" s="16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5"/>
      <c r="AH897" s="32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</row>
    <row r="898" spans="1:51" s="12" customFormat="1" ht="39.950000000000003" customHeight="1">
      <c r="A898" s="3"/>
      <c r="B898" s="16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5"/>
      <c r="AH898" s="32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</row>
    <row r="899" spans="1:51" s="12" customFormat="1" ht="39.950000000000003" customHeight="1">
      <c r="A899" s="3"/>
      <c r="B899" s="16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5"/>
      <c r="AH899" s="32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</row>
    <row r="900" spans="1:51" s="12" customFormat="1" ht="39.950000000000003" customHeight="1">
      <c r="A900" s="3"/>
      <c r="B900" s="16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5"/>
      <c r="AH900" s="32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</row>
    <row r="901" spans="1:51" s="12" customFormat="1" ht="39.950000000000003" customHeight="1">
      <c r="A901" s="3"/>
      <c r="B901" s="16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5"/>
      <c r="AH901" s="32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</row>
    <row r="902" spans="1:51" s="12" customFormat="1" ht="39.950000000000003" customHeight="1">
      <c r="A902" s="3"/>
      <c r="B902" s="16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5"/>
      <c r="AH902" s="32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</row>
    <row r="903" spans="1:51" s="12" customFormat="1" ht="39.950000000000003" customHeight="1">
      <c r="A903" s="3"/>
      <c r="B903" s="16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5"/>
      <c r="AH903" s="32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</row>
    <row r="904" spans="1:51" s="12" customFormat="1" ht="39.950000000000003" customHeight="1">
      <c r="A904" s="3"/>
      <c r="B904" s="16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5"/>
      <c r="AH904" s="32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</row>
    <row r="905" spans="1:51" s="12" customFormat="1" ht="39.950000000000003" customHeight="1">
      <c r="A905" s="3"/>
      <c r="B905" s="16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5"/>
      <c r="AH905" s="32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</row>
    <row r="906" spans="1:51" s="12" customFormat="1" ht="39.950000000000003" customHeight="1">
      <c r="A906" s="3"/>
      <c r="B906" s="16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5"/>
      <c r="AH906" s="32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</row>
    <row r="907" spans="1:51" s="12" customFormat="1" ht="39.950000000000003" customHeight="1">
      <c r="A907" s="3"/>
      <c r="B907" s="16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5"/>
      <c r="AH907" s="32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</row>
    <row r="908" spans="1:51" s="12" customFormat="1" ht="39.950000000000003" customHeight="1">
      <c r="A908" s="3"/>
      <c r="B908" s="16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5"/>
      <c r="AH908" s="32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</row>
    <row r="909" spans="1:51" s="12" customFormat="1" ht="39.950000000000003" customHeight="1">
      <c r="A909" s="3"/>
      <c r="B909" s="16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5"/>
      <c r="AH909" s="32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</row>
    <row r="910" spans="1:51" s="12" customFormat="1" ht="39.950000000000003" customHeight="1">
      <c r="A910" s="3"/>
      <c r="B910" s="16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5"/>
      <c r="AH910" s="32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</row>
    <row r="911" spans="1:51" s="12" customFormat="1" ht="39.950000000000003" customHeight="1">
      <c r="A911" s="3"/>
      <c r="B911" s="16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5"/>
      <c r="AH911" s="32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</row>
    <row r="912" spans="1:51" s="12" customFormat="1" ht="39.950000000000003" customHeight="1">
      <c r="A912" s="3"/>
      <c r="B912" s="16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5"/>
      <c r="AH912" s="32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</row>
    <row r="913" spans="1:51" s="12" customFormat="1" ht="39.950000000000003" customHeight="1">
      <c r="A913" s="3"/>
      <c r="B913" s="16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5"/>
      <c r="AH913" s="32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</row>
    <row r="914" spans="1:51" s="12" customFormat="1" ht="39.950000000000003" customHeight="1">
      <c r="A914" s="3"/>
      <c r="B914" s="16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5"/>
      <c r="AH914" s="32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</row>
    <row r="915" spans="1:51" s="12" customFormat="1" ht="39.950000000000003" customHeight="1">
      <c r="A915" s="3"/>
      <c r="B915" s="16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5"/>
      <c r="AH915" s="32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</row>
    <row r="916" spans="1:51" s="12" customFormat="1" ht="39.950000000000003" customHeight="1">
      <c r="A916" s="3"/>
      <c r="B916" s="16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5"/>
      <c r="AH916" s="32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</row>
    <row r="917" spans="1:51" s="12" customFormat="1" ht="39.950000000000003" customHeight="1">
      <c r="A917" s="3"/>
      <c r="B917" s="16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5"/>
      <c r="AH917" s="32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</row>
    <row r="918" spans="1:51" s="12" customFormat="1" ht="39.950000000000003" customHeight="1">
      <c r="A918" s="3"/>
      <c r="B918" s="16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5"/>
      <c r="AH918" s="32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</row>
    <row r="919" spans="1:51" s="12" customFormat="1" ht="39.950000000000003" customHeight="1">
      <c r="A919" s="3"/>
      <c r="B919" s="16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5"/>
      <c r="AH919" s="32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</row>
    <row r="920" spans="1:51" s="12" customFormat="1" ht="39.950000000000003" customHeight="1">
      <c r="A920" s="3"/>
      <c r="B920" s="16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5"/>
      <c r="AH920" s="32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</row>
    <row r="921" spans="1:51" s="12" customFormat="1" ht="39.950000000000003" customHeight="1">
      <c r="A921" s="3"/>
      <c r="B921" s="16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5"/>
      <c r="AH921" s="32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</row>
    <row r="922" spans="1:51" s="12" customFormat="1" ht="39.950000000000003" customHeight="1">
      <c r="A922" s="3"/>
      <c r="B922" s="16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5"/>
      <c r="AH922" s="32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</row>
    <row r="923" spans="1:51" s="12" customFormat="1" ht="39.950000000000003" customHeight="1">
      <c r="A923" s="3"/>
      <c r="B923" s="16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5"/>
      <c r="AH923" s="32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</row>
    <row r="924" spans="1:51" s="12" customFormat="1" ht="39.950000000000003" customHeight="1">
      <c r="A924" s="3"/>
      <c r="B924" s="16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5"/>
      <c r="AH924" s="32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</row>
    <row r="925" spans="1:51" s="12" customFormat="1" ht="39.950000000000003" customHeight="1">
      <c r="A925" s="3"/>
      <c r="B925" s="16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5"/>
      <c r="AH925" s="32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</row>
    <row r="926" spans="1:51" s="12" customFormat="1" ht="39.950000000000003" customHeight="1">
      <c r="A926" s="3"/>
      <c r="B926" s="16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5"/>
      <c r="AH926" s="32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</row>
    <row r="927" spans="1:51" s="12" customFormat="1" ht="39.950000000000003" customHeight="1">
      <c r="A927" s="3"/>
      <c r="B927" s="16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5"/>
      <c r="AH927" s="32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</row>
    <row r="928" spans="1:51" s="12" customFormat="1" ht="39.950000000000003" customHeight="1">
      <c r="A928" s="3"/>
      <c r="B928" s="16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5"/>
      <c r="AH928" s="32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</row>
    <row r="929" spans="1:51" s="12" customFormat="1" ht="39.950000000000003" customHeight="1">
      <c r="A929" s="3"/>
      <c r="B929" s="16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5"/>
      <c r="AH929" s="32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</row>
    <row r="930" spans="1:51" s="12" customFormat="1" ht="39.950000000000003" customHeight="1">
      <c r="A930" s="3"/>
      <c r="B930" s="16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5"/>
      <c r="AH930" s="32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</row>
    <row r="931" spans="1:51" s="12" customFormat="1" ht="39.950000000000003" customHeight="1">
      <c r="A931" s="3"/>
      <c r="B931" s="16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5"/>
      <c r="AH931" s="32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</row>
    <row r="932" spans="1:51" s="12" customFormat="1" ht="39.950000000000003" customHeight="1">
      <c r="A932" s="3"/>
      <c r="B932" s="16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5"/>
      <c r="AH932" s="32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</row>
    <row r="933" spans="1:51" s="12" customFormat="1" ht="39.950000000000003" customHeight="1">
      <c r="A933" s="3"/>
      <c r="B933" s="16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5"/>
      <c r="AH933" s="32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</row>
    <row r="934" spans="1:51" s="12" customFormat="1" ht="39.950000000000003" customHeight="1">
      <c r="A934" s="3"/>
      <c r="B934" s="16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5"/>
      <c r="AH934" s="32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</row>
    <row r="935" spans="1:51" s="12" customFormat="1" ht="39.950000000000003" customHeight="1">
      <c r="A935" s="3"/>
      <c r="B935" s="16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5"/>
      <c r="AH935" s="32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</row>
    <row r="936" spans="1:51" s="12" customFormat="1" ht="39.950000000000003" customHeight="1">
      <c r="A936" s="3"/>
      <c r="B936" s="16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5"/>
      <c r="AH936" s="32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</row>
    <row r="937" spans="1:51" s="12" customFormat="1" ht="39.950000000000003" customHeight="1">
      <c r="A937" s="3"/>
      <c r="B937" s="16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5"/>
      <c r="AH937" s="32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</row>
    <row r="938" spans="1:51" s="12" customFormat="1" ht="39.950000000000003" customHeight="1">
      <c r="A938" s="3"/>
      <c r="B938" s="16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5"/>
      <c r="AH938" s="32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</row>
    <row r="939" spans="1:51" s="12" customFormat="1" ht="39.950000000000003" customHeight="1">
      <c r="A939" s="3"/>
      <c r="B939" s="16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5"/>
      <c r="AH939" s="32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</row>
    <row r="940" spans="1:51" s="12" customFormat="1" ht="39.950000000000003" customHeight="1">
      <c r="A940" s="3"/>
      <c r="B940" s="16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5"/>
      <c r="AH940" s="32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</row>
    <row r="941" spans="1:51" s="12" customFormat="1" ht="39.950000000000003" customHeight="1">
      <c r="A941" s="3"/>
      <c r="B941" s="16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5"/>
      <c r="AH941" s="32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</row>
    <row r="942" spans="1:51" s="12" customFormat="1" ht="39.950000000000003" customHeight="1">
      <c r="A942" s="3"/>
      <c r="B942" s="16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5"/>
      <c r="AH942" s="32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</row>
    <row r="943" spans="1:51" s="12" customFormat="1" ht="39.950000000000003" customHeight="1">
      <c r="A943" s="3"/>
      <c r="B943" s="16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5"/>
      <c r="AH943" s="32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</row>
    <row r="944" spans="1:51" s="12" customFormat="1" ht="39.950000000000003" customHeight="1">
      <c r="A944" s="3"/>
      <c r="B944" s="16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5"/>
      <c r="AH944" s="32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</row>
    <row r="945" spans="1:51" s="12" customFormat="1" ht="39.950000000000003" customHeight="1">
      <c r="A945" s="3"/>
      <c r="B945" s="16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5"/>
      <c r="AH945" s="32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</row>
    <row r="946" spans="1:51" s="12" customFormat="1" ht="39.950000000000003" customHeight="1">
      <c r="A946" s="3"/>
      <c r="B946" s="16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5"/>
      <c r="AH946" s="32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</row>
    <row r="947" spans="1:51" s="12" customFormat="1" ht="39.950000000000003" customHeight="1">
      <c r="A947" s="3"/>
      <c r="B947" s="16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5"/>
      <c r="AH947" s="32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</row>
    <row r="948" spans="1:51" s="12" customFormat="1" ht="39.950000000000003" customHeight="1">
      <c r="A948" s="3"/>
      <c r="B948" s="16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5"/>
      <c r="AH948" s="32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</row>
    <row r="949" spans="1:51" s="12" customFormat="1" ht="39.950000000000003" customHeight="1">
      <c r="A949" s="3"/>
      <c r="B949" s="16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5"/>
      <c r="AH949" s="32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</row>
    <row r="950" spans="1:51" s="12" customFormat="1" ht="39.950000000000003" customHeight="1">
      <c r="A950" s="3"/>
      <c r="B950" s="16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5"/>
      <c r="AH950" s="32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</row>
    <row r="951" spans="1:51" s="12" customFormat="1" ht="39.950000000000003" customHeight="1">
      <c r="A951" s="3"/>
      <c r="B951" s="16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5"/>
      <c r="AH951" s="32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</row>
    <row r="952" spans="1:51" s="12" customFormat="1" ht="39.950000000000003" customHeight="1">
      <c r="A952" s="3"/>
      <c r="B952" s="16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5"/>
      <c r="AH952" s="32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</row>
    <row r="953" spans="1:51" s="12" customFormat="1" ht="39.950000000000003" customHeight="1">
      <c r="A953" s="3"/>
      <c r="B953" s="16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5"/>
      <c r="AH953" s="32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</row>
    <row r="954" spans="1:51" s="12" customFormat="1" ht="39.950000000000003" customHeight="1">
      <c r="A954" s="3"/>
      <c r="B954" s="16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5"/>
      <c r="AH954" s="32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</row>
    <row r="955" spans="1:51" s="12" customFormat="1" ht="39.950000000000003" customHeight="1">
      <c r="A955" s="3"/>
      <c r="B955" s="16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5"/>
      <c r="AH955" s="32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</row>
    <row r="956" spans="1:51" s="12" customFormat="1" ht="39.950000000000003" customHeight="1">
      <c r="A956" s="3"/>
      <c r="B956" s="16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5"/>
      <c r="AH956" s="32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</row>
    <row r="957" spans="1:51" s="12" customFormat="1" ht="39.950000000000003" customHeight="1">
      <c r="A957" s="3"/>
      <c r="B957" s="16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5"/>
      <c r="AH957" s="32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</row>
    <row r="958" spans="1:51" s="12" customFormat="1" ht="39.950000000000003" customHeight="1">
      <c r="A958" s="3"/>
      <c r="B958" s="16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5"/>
      <c r="AH958" s="32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</row>
    <row r="959" spans="1:51" s="12" customFormat="1" ht="39.950000000000003" customHeight="1">
      <c r="A959" s="3"/>
      <c r="B959" s="16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5"/>
      <c r="AH959" s="32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</row>
    <row r="960" spans="1:51" s="12" customFormat="1" ht="39.950000000000003" customHeight="1">
      <c r="A960" s="3"/>
      <c r="B960" s="16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5"/>
      <c r="AH960" s="32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</row>
    <row r="961" spans="1:51" s="12" customFormat="1" ht="39.950000000000003" customHeight="1">
      <c r="A961" s="3"/>
      <c r="B961" s="16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5"/>
      <c r="AH961" s="32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</row>
    <row r="962" spans="1:51" s="12" customFormat="1" ht="39.950000000000003" customHeight="1">
      <c r="A962" s="3"/>
      <c r="B962" s="16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5"/>
      <c r="AH962" s="32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</row>
    <row r="963" spans="1:51" s="12" customFormat="1" ht="39.950000000000003" customHeight="1">
      <c r="A963" s="3"/>
      <c r="B963" s="16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5"/>
      <c r="AH963" s="32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</row>
    <row r="964" spans="1:51" s="12" customFormat="1" ht="39.950000000000003" customHeight="1">
      <c r="A964" s="3"/>
      <c r="B964" s="16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5"/>
      <c r="AH964" s="32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</row>
    <row r="965" spans="1:51" s="12" customFormat="1" ht="39.950000000000003" customHeight="1">
      <c r="A965" s="3"/>
      <c r="B965" s="16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5"/>
      <c r="AH965" s="32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</row>
    <row r="966" spans="1:51" s="12" customFormat="1" ht="39.950000000000003" customHeight="1">
      <c r="A966" s="3"/>
      <c r="B966" s="16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5"/>
      <c r="AH966" s="32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</row>
    <row r="967" spans="1:51" s="12" customFormat="1" ht="39.950000000000003" customHeight="1">
      <c r="A967" s="3"/>
      <c r="B967" s="16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5"/>
      <c r="AH967" s="32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</row>
    <row r="968" spans="1:51" s="12" customFormat="1" ht="39.950000000000003" customHeight="1">
      <c r="A968" s="3"/>
      <c r="B968" s="16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5"/>
      <c r="AH968" s="32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</row>
    <row r="969" spans="1:51" s="12" customFormat="1" ht="39.950000000000003" customHeight="1">
      <c r="A969" s="3"/>
      <c r="B969" s="16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5"/>
      <c r="AH969" s="32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</row>
    <row r="970" spans="1:51" s="12" customFormat="1" ht="39.950000000000003" customHeight="1">
      <c r="A970" s="3"/>
      <c r="B970" s="16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5"/>
      <c r="AH970" s="32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</row>
    <row r="971" spans="1:51" s="12" customFormat="1" ht="39.950000000000003" customHeight="1">
      <c r="A971" s="3"/>
      <c r="B971" s="16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5"/>
      <c r="AH971" s="32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</row>
    <row r="972" spans="1:51" s="12" customFormat="1" ht="39.950000000000003" customHeight="1">
      <c r="A972" s="3"/>
      <c r="B972" s="16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5"/>
      <c r="AH972" s="32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</row>
    <row r="973" spans="1:51" s="12" customFormat="1" ht="39.950000000000003" customHeight="1">
      <c r="A973" s="3"/>
      <c r="B973" s="16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5"/>
      <c r="AH973" s="32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</row>
    <row r="974" spans="1:51" s="12" customFormat="1" ht="39.950000000000003" customHeight="1">
      <c r="A974" s="3"/>
      <c r="B974" s="16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5"/>
      <c r="AH974" s="32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</row>
    <row r="975" spans="1:51" s="12" customFormat="1" ht="39.950000000000003" customHeight="1">
      <c r="A975" s="3"/>
      <c r="B975" s="16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5"/>
      <c r="AH975" s="32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</row>
    <row r="976" spans="1:51" s="12" customFormat="1" ht="39.950000000000003" customHeight="1">
      <c r="A976" s="3"/>
      <c r="B976" s="16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5"/>
      <c r="AH976" s="32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</row>
    <row r="977" spans="1:51" s="12" customFormat="1" ht="39.950000000000003" customHeight="1">
      <c r="A977" s="3"/>
      <c r="B977" s="16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5"/>
      <c r="AH977" s="32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</row>
    <row r="978" spans="1:51" s="12" customFormat="1" ht="39.950000000000003" customHeight="1">
      <c r="A978" s="3"/>
      <c r="B978" s="16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5"/>
      <c r="AH978" s="32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</row>
    <row r="979" spans="1:51" s="12" customFormat="1" ht="39.950000000000003" customHeight="1">
      <c r="A979" s="3"/>
      <c r="B979" s="16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5"/>
      <c r="AH979" s="32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</row>
    <row r="980" spans="1:51" s="12" customFormat="1" ht="39.950000000000003" customHeight="1">
      <c r="A980" s="3"/>
      <c r="B980" s="16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5"/>
      <c r="AH980" s="32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</row>
    <row r="981" spans="1:51" s="12" customFormat="1" ht="39.950000000000003" customHeight="1">
      <c r="A981" s="3"/>
      <c r="B981" s="16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5"/>
      <c r="AH981" s="32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</row>
    <row r="982" spans="1:51" s="12" customFormat="1" ht="39.950000000000003" customHeight="1">
      <c r="A982" s="3"/>
      <c r="B982" s="16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5"/>
      <c r="AH982" s="32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</row>
    <row r="983" spans="1:51" s="12" customFormat="1" ht="39.950000000000003" customHeight="1">
      <c r="A983" s="3"/>
      <c r="B983" s="16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5"/>
      <c r="AH983" s="32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</row>
    <row r="984" spans="1:51" s="12" customFormat="1" ht="39.950000000000003" customHeight="1">
      <c r="A984" s="3"/>
      <c r="B984" s="16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5"/>
      <c r="AH984" s="32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</row>
    <row r="985" spans="1:51" s="12" customFormat="1" ht="39.950000000000003" customHeight="1">
      <c r="A985" s="3"/>
      <c r="B985" s="16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5"/>
      <c r="AH985" s="32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</row>
    <row r="986" spans="1:51" s="12" customFormat="1" ht="39.950000000000003" customHeight="1">
      <c r="A986" s="3"/>
      <c r="B986" s="16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5"/>
      <c r="AH986" s="32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</row>
    <row r="987" spans="1:51" s="12" customFormat="1" ht="39.950000000000003" customHeight="1">
      <c r="A987" s="3"/>
      <c r="B987" s="16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5"/>
      <c r="AH987" s="32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</row>
    <row r="988" spans="1:51" s="12" customFormat="1" ht="39.950000000000003" customHeight="1">
      <c r="A988" s="3"/>
      <c r="B988" s="16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5"/>
      <c r="AH988" s="32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</row>
    <row r="989" spans="1:51" s="12" customFormat="1" ht="39.950000000000003" customHeight="1">
      <c r="A989" s="3"/>
      <c r="B989" s="16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5"/>
      <c r="AH989" s="32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</row>
    <row r="990" spans="1:51" s="12" customFormat="1" ht="39.950000000000003" customHeight="1">
      <c r="A990" s="3"/>
      <c r="B990" s="16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5"/>
      <c r="AH990" s="32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</row>
    <row r="991" spans="1:51" s="12" customFormat="1" ht="39.950000000000003" customHeight="1">
      <c r="A991" s="3"/>
      <c r="B991" s="16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5"/>
      <c r="AH991" s="32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</row>
    <row r="992" spans="1:51" s="12" customFormat="1" ht="39.950000000000003" customHeight="1">
      <c r="A992" s="3"/>
      <c r="B992" s="16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5"/>
      <c r="AH992" s="32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</row>
    <row r="993" spans="1:51" s="12" customFormat="1" ht="39.950000000000003" customHeight="1">
      <c r="A993" s="3"/>
      <c r="B993" s="16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5"/>
      <c r="AH993" s="32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</row>
    <row r="994" spans="1:51" s="12" customFormat="1" ht="39.950000000000003" customHeight="1">
      <c r="A994" s="3"/>
      <c r="B994" s="16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5"/>
      <c r="AH994" s="32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</row>
    <row r="995" spans="1:51" s="12" customFormat="1" ht="39.950000000000003" customHeight="1">
      <c r="A995" s="3"/>
      <c r="B995" s="16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5"/>
      <c r="AH995" s="32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</row>
    <row r="996" spans="1:51" s="12" customFormat="1" ht="39.950000000000003" customHeight="1">
      <c r="A996" s="3"/>
      <c r="B996" s="16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5"/>
      <c r="AH996" s="32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</row>
    <row r="997" spans="1:51" s="12" customFormat="1" ht="39.950000000000003" customHeight="1">
      <c r="A997" s="3"/>
      <c r="B997" s="16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5"/>
      <c r="AH997" s="32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</row>
    <row r="998" spans="1:51" s="12" customFormat="1" ht="39.950000000000003" customHeight="1">
      <c r="A998" s="3"/>
      <c r="B998" s="16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5"/>
      <c r="AH998" s="32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</row>
    <row r="999" spans="1:51" s="12" customFormat="1" ht="39.950000000000003" customHeight="1">
      <c r="A999" s="3"/>
      <c r="B999" s="16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5"/>
      <c r="AH999" s="32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</row>
    <row r="1000" spans="1:51" s="12" customFormat="1" ht="39.950000000000003" customHeight="1">
      <c r="A1000" s="3"/>
      <c r="B1000" s="16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5"/>
      <c r="AH1000" s="32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</row>
    <row r="1001" spans="1:51" s="12" customFormat="1" ht="39.950000000000003" customHeight="1">
      <c r="A1001" s="3"/>
      <c r="B1001" s="16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5"/>
      <c r="AH1001" s="32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</row>
    <row r="1002" spans="1:51" s="12" customFormat="1" ht="39.950000000000003" customHeight="1">
      <c r="A1002" s="3"/>
      <c r="B1002" s="16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5"/>
      <c r="AH1002" s="32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</row>
    <row r="1003" spans="1:51" s="12" customFormat="1" ht="39.950000000000003" customHeight="1">
      <c r="A1003" s="3"/>
      <c r="B1003" s="16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5"/>
      <c r="AH1003" s="32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</row>
    <row r="1004" spans="1:51" s="12" customFormat="1" ht="39.950000000000003" customHeight="1">
      <c r="A1004" s="3"/>
      <c r="B1004" s="16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5"/>
      <c r="AH1004" s="32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</row>
    <row r="1005" spans="1:51" s="12" customFormat="1" ht="39.950000000000003" customHeight="1">
      <c r="A1005" s="3"/>
      <c r="B1005" s="16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5"/>
      <c r="AH1005" s="32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</row>
    <row r="1006" spans="1:51" s="12" customFormat="1" ht="39.950000000000003" customHeight="1">
      <c r="A1006" s="3"/>
      <c r="B1006" s="16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5"/>
      <c r="AH1006" s="32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</row>
    <row r="1007" spans="1:51" s="12" customFormat="1" ht="39.950000000000003" customHeight="1">
      <c r="A1007" s="3"/>
      <c r="B1007" s="16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5"/>
      <c r="AH1007" s="32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</row>
    <row r="1008" spans="1:51" s="12" customFormat="1" ht="39.950000000000003" customHeight="1">
      <c r="A1008" s="3"/>
      <c r="B1008" s="16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5"/>
      <c r="AH1008" s="32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</row>
    <row r="1009" spans="1:51" s="12" customFormat="1" ht="39.950000000000003" customHeight="1">
      <c r="A1009" s="3"/>
      <c r="B1009" s="16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5"/>
      <c r="AH1009" s="32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</row>
    <row r="1010" spans="1:51" s="12" customFormat="1" ht="39.950000000000003" customHeight="1">
      <c r="A1010" s="3"/>
      <c r="B1010" s="16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5"/>
      <c r="AH1010" s="32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</row>
    <row r="1011" spans="1:51" s="12" customFormat="1" ht="39.950000000000003" customHeight="1">
      <c r="A1011" s="3"/>
      <c r="B1011" s="16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5"/>
      <c r="AH1011" s="32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</row>
    <row r="1012" spans="1:51" s="12" customFormat="1" ht="39.950000000000003" customHeight="1">
      <c r="A1012" s="3"/>
      <c r="B1012" s="16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5"/>
      <c r="AH1012" s="32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</row>
    <row r="1013" spans="1:51" s="12" customFormat="1" ht="39.950000000000003" customHeight="1">
      <c r="A1013" s="3"/>
      <c r="B1013" s="16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5"/>
      <c r="AH1013" s="32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</row>
    <row r="1014" spans="1:51" s="12" customFormat="1" ht="39.950000000000003" customHeight="1">
      <c r="A1014" s="3"/>
      <c r="B1014" s="16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5"/>
      <c r="AH1014" s="32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</row>
    <row r="1015" spans="1:51" s="12" customFormat="1" ht="39.950000000000003" customHeight="1">
      <c r="A1015" s="3"/>
      <c r="B1015" s="16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5"/>
      <c r="AH1015" s="32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</row>
    <row r="1016" spans="1:51" s="12" customFormat="1" ht="39.950000000000003" customHeight="1">
      <c r="A1016" s="3"/>
      <c r="B1016" s="16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5"/>
      <c r="AH1016" s="32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</row>
    <row r="1017" spans="1:51" s="12" customFormat="1" ht="39.950000000000003" customHeight="1">
      <c r="A1017" s="3"/>
      <c r="B1017" s="16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5"/>
      <c r="AH1017" s="32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</row>
    <row r="1018" spans="1:51" s="12" customFormat="1" ht="39.950000000000003" customHeight="1">
      <c r="A1018" s="3"/>
      <c r="B1018" s="16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5"/>
      <c r="AH1018" s="32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</row>
    <row r="1019" spans="1:51" s="12" customFormat="1" ht="39.950000000000003" customHeight="1">
      <c r="A1019" s="3"/>
      <c r="B1019" s="16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5"/>
      <c r="AH1019" s="32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</row>
    <row r="1020" spans="1:51" s="12" customFormat="1" ht="39.950000000000003" customHeight="1">
      <c r="A1020" s="3"/>
      <c r="B1020" s="16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5"/>
      <c r="AH1020" s="32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</row>
    <row r="1021" spans="1:51" s="12" customFormat="1" ht="39.950000000000003" customHeight="1">
      <c r="A1021" s="3"/>
      <c r="B1021" s="16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5"/>
      <c r="AH1021" s="32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</row>
    <row r="1022" spans="1:51" s="12" customFormat="1" ht="39.950000000000003" customHeight="1">
      <c r="A1022" s="3"/>
      <c r="B1022" s="16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5"/>
      <c r="AH1022" s="32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</row>
    <row r="1023" spans="1:51" s="12" customFormat="1" ht="39.950000000000003" customHeight="1">
      <c r="A1023" s="3"/>
      <c r="B1023" s="16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5"/>
      <c r="AH1023" s="32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</row>
    <row r="1024" spans="1:51" s="12" customFormat="1" ht="39.950000000000003" customHeight="1">
      <c r="A1024" s="3"/>
      <c r="B1024" s="16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5"/>
      <c r="AH1024" s="32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</row>
    <row r="1025" spans="1:51" s="12" customFormat="1" ht="39.950000000000003" customHeight="1">
      <c r="A1025" s="3"/>
      <c r="B1025" s="16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5"/>
      <c r="AH1025" s="32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</row>
    <row r="1026" spans="1:51" s="12" customFormat="1" ht="39.950000000000003" customHeight="1">
      <c r="A1026" s="3"/>
      <c r="B1026" s="16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5"/>
      <c r="AH1026" s="32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</row>
    <row r="1027" spans="1:51" s="12" customFormat="1" ht="39.950000000000003" customHeight="1">
      <c r="A1027" s="3"/>
      <c r="B1027" s="16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5"/>
      <c r="AH1027" s="32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</row>
    <row r="1028" spans="1:51" s="12" customFormat="1" ht="39.950000000000003" customHeight="1">
      <c r="A1028" s="3"/>
      <c r="B1028" s="16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5"/>
      <c r="AH1028" s="32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</row>
    <row r="1029" spans="1:51" s="12" customFormat="1" ht="39.950000000000003" customHeight="1">
      <c r="A1029" s="3"/>
      <c r="B1029" s="16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5"/>
      <c r="AH1029" s="32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</row>
    <row r="1030" spans="1:51" s="12" customFormat="1" ht="39.950000000000003" customHeight="1">
      <c r="A1030" s="3"/>
      <c r="B1030" s="16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5"/>
      <c r="AH1030" s="32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</row>
    <row r="1031" spans="1:51" s="12" customFormat="1" ht="39.950000000000003" customHeight="1">
      <c r="A1031" s="3"/>
      <c r="B1031" s="16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5"/>
      <c r="AH1031" s="32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</row>
    <row r="1032" spans="1:51" s="12" customFormat="1" ht="39.950000000000003" customHeight="1">
      <c r="A1032" s="3"/>
      <c r="B1032" s="16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5"/>
      <c r="AH1032" s="32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</row>
    <row r="1033" spans="1:51" s="12" customFormat="1" ht="39.950000000000003" customHeight="1">
      <c r="A1033" s="3"/>
      <c r="B1033" s="16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5"/>
      <c r="AH1033" s="32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</row>
    <row r="1034" spans="1:51" s="12" customFormat="1" ht="39.950000000000003" customHeight="1">
      <c r="A1034" s="3"/>
      <c r="B1034" s="16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5"/>
      <c r="AH1034" s="32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</row>
    <row r="1035" spans="1:51" s="12" customFormat="1" ht="39.950000000000003" customHeight="1">
      <c r="A1035" s="3"/>
      <c r="B1035" s="16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5"/>
      <c r="AH1035" s="32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</row>
    <row r="1036" spans="1:51" s="12" customFormat="1" ht="39.950000000000003" customHeight="1">
      <c r="A1036" s="3"/>
      <c r="B1036" s="16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5"/>
      <c r="AH1036" s="32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</row>
    <row r="1037" spans="1:51" s="12" customFormat="1" ht="39.950000000000003" customHeight="1">
      <c r="A1037" s="3"/>
      <c r="B1037" s="16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5"/>
      <c r="AH1037" s="32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</row>
    <row r="1038" spans="1:51" s="12" customFormat="1" ht="39.950000000000003" customHeight="1">
      <c r="A1038" s="3"/>
      <c r="B1038" s="16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5"/>
      <c r="AH1038" s="32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</row>
    <row r="1039" spans="1:51" s="12" customFormat="1" ht="39.950000000000003" customHeight="1">
      <c r="A1039" s="3"/>
      <c r="B1039" s="16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5"/>
      <c r="AH1039" s="32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</row>
    <row r="1040" spans="1:51" s="12" customFormat="1" ht="39.950000000000003" customHeight="1">
      <c r="A1040" s="3"/>
      <c r="B1040" s="16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5"/>
      <c r="AH1040" s="32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</row>
    <row r="1041" spans="1:51" s="12" customFormat="1" ht="39.950000000000003" customHeight="1">
      <c r="A1041" s="3"/>
      <c r="B1041" s="16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5"/>
      <c r="AH1041" s="32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</row>
    <row r="1042" spans="1:51" s="12" customFormat="1" ht="39.950000000000003" customHeight="1">
      <c r="A1042" s="3"/>
      <c r="B1042" s="16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5"/>
      <c r="AH1042" s="32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</row>
    <row r="1043" spans="1:51" s="12" customFormat="1" ht="39.950000000000003" customHeight="1">
      <c r="A1043" s="3"/>
      <c r="B1043" s="16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5"/>
      <c r="AH1043" s="32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</row>
    <row r="1044" spans="1:51" s="12" customFormat="1" ht="39.950000000000003" customHeight="1">
      <c r="A1044" s="3"/>
      <c r="B1044" s="16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5"/>
      <c r="AH1044" s="32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</row>
    <row r="1045" spans="1:51" s="12" customFormat="1" ht="39.950000000000003" customHeight="1">
      <c r="A1045" s="3"/>
      <c r="B1045" s="16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5"/>
      <c r="AH1045" s="32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</row>
    <row r="1046" spans="1:51" s="12" customFormat="1" ht="39.950000000000003" customHeight="1">
      <c r="A1046" s="3"/>
      <c r="B1046" s="16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5"/>
      <c r="AH1046" s="32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</row>
    <row r="1047" spans="1:51" s="12" customFormat="1" ht="39.950000000000003" customHeight="1">
      <c r="A1047" s="3"/>
      <c r="B1047" s="16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5"/>
      <c r="AH1047" s="32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</row>
    <row r="1048" spans="1:51" s="12" customFormat="1" ht="39.950000000000003" customHeight="1">
      <c r="A1048" s="3"/>
      <c r="B1048" s="16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5"/>
      <c r="AH1048" s="32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</row>
    <row r="1049" spans="1:51" s="12" customFormat="1" ht="39.950000000000003" customHeight="1">
      <c r="A1049" s="3"/>
      <c r="B1049" s="16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5"/>
      <c r="AH1049" s="32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</row>
    <row r="1050" spans="1:51" s="12" customFormat="1" ht="39.950000000000003" customHeight="1">
      <c r="A1050" s="3"/>
      <c r="B1050" s="16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5"/>
      <c r="AH1050" s="32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</row>
    <row r="1051" spans="1:51" s="12" customFormat="1" ht="39.950000000000003" customHeight="1">
      <c r="A1051" s="3"/>
      <c r="B1051" s="16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5"/>
      <c r="AH1051" s="32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</row>
    <row r="1052" spans="1:51" s="12" customFormat="1" ht="39.950000000000003" customHeight="1">
      <c r="A1052" s="3"/>
      <c r="B1052" s="16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5"/>
      <c r="AH1052" s="32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</row>
    <row r="1053" spans="1:51" s="12" customFormat="1" ht="39.950000000000003" customHeight="1">
      <c r="A1053" s="3"/>
      <c r="B1053" s="16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5"/>
      <c r="AH1053" s="32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</row>
    <row r="1054" spans="1:51" s="12" customFormat="1" ht="39.950000000000003" customHeight="1">
      <c r="A1054" s="3"/>
      <c r="B1054" s="16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5"/>
      <c r="AH1054" s="32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</row>
    <row r="1055" spans="1:51" s="12" customFormat="1" ht="39.950000000000003" customHeight="1">
      <c r="A1055" s="3"/>
      <c r="B1055" s="16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5"/>
      <c r="AH1055" s="32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</row>
    <row r="1056" spans="1:51" s="12" customFormat="1" ht="39.950000000000003" customHeight="1">
      <c r="A1056" s="3"/>
      <c r="B1056" s="16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5"/>
      <c r="AH1056" s="32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</row>
    <row r="1057" spans="1:51" s="12" customFormat="1" ht="39.950000000000003" customHeight="1">
      <c r="A1057" s="3"/>
      <c r="B1057" s="16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5"/>
      <c r="AH1057" s="32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</row>
    <row r="1058" spans="1:51" s="12" customFormat="1" ht="39.950000000000003" customHeight="1">
      <c r="A1058" s="3"/>
      <c r="B1058" s="16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5"/>
      <c r="AH1058" s="32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</row>
    <row r="1059" spans="1:51" s="12" customFormat="1" ht="39.950000000000003" customHeight="1">
      <c r="A1059" s="3"/>
      <c r="B1059" s="16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5"/>
      <c r="AH1059" s="32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</row>
    <row r="1060" spans="1:51" s="12" customFormat="1" ht="39.950000000000003" customHeight="1">
      <c r="A1060" s="3"/>
      <c r="B1060" s="16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5"/>
      <c r="AH1060" s="32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</row>
    <row r="1061" spans="1:51" s="12" customFormat="1" ht="39.950000000000003" customHeight="1">
      <c r="A1061" s="3"/>
      <c r="B1061" s="16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5"/>
      <c r="AH1061" s="32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</row>
    <row r="1062" spans="1:51" s="12" customFormat="1" ht="39.950000000000003" customHeight="1">
      <c r="A1062" s="3"/>
      <c r="B1062" s="16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5"/>
      <c r="AH1062" s="32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</row>
    <row r="1063" spans="1:51" s="12" customFormat="1" ht="39.950000000000003" customHeight="1">
      <c r="A1063" s="3"/>
      <c r="B1063" s="16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5"/>
      <c r="AH1063" s="32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</row>
    <row r="1064" spans="1:51" s="12" customFormat="1" ht="39.950000000000003" customHeight="1">
      <c r="A1064" s="3"/>
      <c r="B1064" s="16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5"/>
      <c r="AH1064" s="32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</row>
    <row r="1065" spans="1:51" s="12" customFormat="1" ht="39.950000000000003" customHeight="1">
      <c r="A1065" s="3"/>
      <c r="B1065" s="16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5"/>
      <c r="AH1065" s="32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</row>
    <row r="1066" spans="1:51" s="12" customFormat="1" ht="39.950000000000003" customHeight="1">
      <c r="A1066" s="3"/>
      <c r="B1066" s="16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5"/>
      <c r="AH1066" s="32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</row>
    <row r="1067" spans="1:51" s="12" customFormat="1" ht="39.950000000000003" customHeight="1">
      <c r="A1067" s="3"/>
      <c r="B1067" s="16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5"/>
      <c r="AH1067" s="32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</row>
    <row r="1068" spans="1:51" s="12" customFormat="1" ht="39.950000000000003" customHeight="1">
      <c r="A1068" s="3"/>
      <c r="B1068" s="16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5"/>
      <c r="AH1068" s="32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</row>
    <row r="1069" spans="1:51" s="12" customFormat="1" ht="39.950000000000003" customHeight="1">
      <c r="A1069" s="3"/>
      <c r="B1069" s="16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5"/>
      <c r="AH1069" s="32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</row>
    <row r="1070" spans="1:51" s="12" customFormat="1" ht="39.950000000000003" customHeight="1">
      <c r="A1070" s="3"/>
      <c r="B1070" s="16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5"/>
      <c r="AH1070" s="32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</row>
    <row r="1071" spans="1:51" s="12" customFormat="1" ht="39.950000000000003" customHeight="1">
      <c r="A1071" s="3"/>
      <c r="B1071" s="16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5"/>
      <c r="AH1071" s="32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</row>
    <row r="1072" spans="1:51" s="12" customFormat="1" ht="39.950000000000003" customHeight="1">
      <c r="A1072" s="3"/>
      <c r="B1072" s="16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5"/>
      <c r="AH1072" s="32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</row>
    <row r="1073" spans="1:51" s="12" customFormat="1" ht="39.950000000000003" customHeight="1">
      <c r="A1073" s="3"/>
      <c r="B1073" s="16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5"/>
      <c r="AH1073" s="32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</row>
    <row r="1074" spans="1:51" s="12" customFormat="1" ht="39.950000000000003" customHeight="1">
      <c r="A1074" s="3"/>
      <c r="B1074" s="16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5"/>
      <c r="AH1074" s="32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</row>
    <row r="1075" spans="1:51" s="12" customFormat="1" ht="39.950000000000003" customHeight="1">
      <c r="A1075" s="3"/>
      <c r="B1075" s="16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5"/>
      <c r="AH1075" s="32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</row>
    <row r="1076" spans="1:51" s="12" customFormat="1" ht="39.950000000000003" customHeight="1">
      <c r="A1076" s="3"/>
      <c r="B1076" s="16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5"/>
      <c r="AH1076" s="32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</row>
    <row r="1077" spans="1:51" s="12" customFormat="1" ht="39.950000000000003" customHeight="1">
      <c r="A1077" s="3"/>
      <c r="B1077" s="16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5"/>
      <c r="AH1077" s="32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</row>
    <row r="1078" spans="1:51" s="12" customFormat="1" ht="39.950000000000003" customHeight="1">
      <c r="A1078" s="3"/>
      <c r="B1078" s="16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5"/>
      <c r="AH1078" s="32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</row>
    <row r="1079" spans="1:51" s="12" customFormat="1" ht="39.950000000000003" customHeight="1">
      <c r="A1079" s="3"/>
      <c r="B1079" s="16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5"/>
      <c r="AH1079" s="32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</row>
    <row r="1080" spans="1:51" s="12" customFormat="1" ht="39.950000000000003" customHeight="1">
      <c r="A1080" s="3"/>
      <c r="B1080" s="16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5"/>
      <c r="AH1080" s="32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</row>
    <row r="1081" spans="1:51" s="12" customFormat="1" ht="39.950000000000003" customHeight="1">
      <c r="A1081" s="3"/>
      <c r="B1081" s="16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5"/>
      <c r="AH1081" s="32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</row>
    <row r="1082" spans="1:51" s="12" customFormat="1" ht="39.950000000000003" customHeight="1">
      <c r="A1082" s="3"/>
      <c r="B1082" s="16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5"/>
      <c r="AH1082" s="32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</row>
    <row r="1083" spans="1:51" s="12" customFormat="1" ht="39.950000000000003" customHeight="1">
      <c r="A1083" s="3"/>
      <c r="B1083" s="16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5"/>
      <c r="AH1083" s="32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</row>
    <row r="1084" spans="1:51" s="12" customFormat="1" ht="39.950000000000003" customHeight="1">
      <c r="A1084" s="3"/>
      <c r="B1084" s="16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5"/>
      <c r="AH1084" s="32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</row>
    <row r="1085" spans="1:51" s="12" customFormat="1" ht="39.950000000000003" customHeight="1">
      <c r="A1085" s="3"/>
      <c r="B1085" s="16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5"/>
      <c r="AH1085" s="32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</row>
    <row r="1086" spans="1:51" s="12" customFormat="1" ht="39.950000000000003" customHeight="1">
      <c r="A1086" s="3"/>
      <c r="B1086" s="16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5"/>
      <c r="AH1086" s="32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</row>
    <row r="1087" spans="1:51" s="12" customFormat="1" ht="39.950000000000003" customHeight="1">
      <c r="A1087" s="3"/>
      <c r="B1087" s="16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5"/>
      <c r="AH1087" s="32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</row>
    <row r="1088" spans="1:51" s="12" customFormat="1" ht="39.950000000000003" customHeight="1">
      <c r="A1088" s="3"/>
      <c r="B1088" s="16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5"/>
      <c r="AH1088" s="32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</row>
    <row r="1089" spans="1:51" s="12" customFormat="1" ht="39.950000000000003" customHeight="1">
      <c r="A1089" s="3"/>
      <c r="B1089" s="16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5"/>
      <c r="AH1089" s="32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</row>
    <row r="1090" spans="1:51" s="12" customFormat="1" ht="39.950000000000003" customHeight="1">
      <c r="A1090" s="3"/>
      <c r="B1090" s="16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5"/>
      <c r="AH1090" s="32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</row>
    <row r="1091" spans="1:51" s="12" customFormat="1" ht="39.950000000000003" customHeight="1">
      <c r="A1091" s="3"/>
      <c r="B1091" s="16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5"/>
      <c r="AH1091" s="32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</row>
    <row r="1092" spans="1:51" s="12" customFormat="1" ht="39.950000000000003" customHeight="1">
      <c r="A1092" s="3"/>
      <c r="B1092" s="16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5"/>
      <c r="AH1092" s="32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</row>
    <row r="1093" spans="1:51" s="12" customFormat="1" ht="39.950000000000003" customHeight="1">
      <c r="A1093" s="3"/>
      <c r="B1093" s="16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5"/>
      <c r="AH1093" s="32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</row>
    <row r="1094" spans="1:51" s="12" customFormat="1" ht="39.950000000000003" customHeight="1">
      <c r="A1094" s="3"/>
      <c r="B1094" s="16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5"/>
      <c r="AH1094" s="32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</row>
    <row r="1095" spans="1:51" s="12" customFormat="1" ht="39.950000000000003" customHeight="1">
      <c r="A1095" s="3"/>
      <c r="B1095" s="16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5"/>
      <c r="AH1095" s="32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</row>
    <row r="1096" spans="1:51" s="12" customFormat="1" ht="39.950000000000003" customHeight="1">
      <c r="A1096" s="3"/>
      <c r="B1096" s="16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5"/>
      <c r="AH1096" s="32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</row>
    <row r="1097" spans="1:51" s="12" customFormat="1" ht="39.950000000000003" customHeight="1">
      <c r="A1097" s="3"/>
      <c r="B1097" s="16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5"/>
      <c r="AH1097" s="32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</row>
    <row r="1098" spans="1:51" s="12" customFormat="1" ht="39.950000000000003" customHeight="1">
      <c r="A1098" s="3"/>
      <c r="B1098" s="16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5"/>
      <c r="AH1098" s="32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</row>
    <row r="1099" spans="1:51" s="12" customFormat="1" ht="39.950000000000003" customHeight="1">
      <c r="A1099" s="3"/>
      <c r="B1099" s="16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5"/>
      <c r="AH1099" s="32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</row>
    <row r="1100" spans="1:51" s="12" customFormat="1" ht="39.950000000000003" customHeight="1">
      <c r="A1100" s="3"/>
      <c r="B1100" s="16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5"/>
      <c r="AH1100" s="32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</row>
    <row r="1101" spans="1:51" s="12" customFormat="1" ht="39.950000000000003" customHeight="1">
      <c r="A1101" s="3"/>
      <c r="B1101" s="16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5"/>
      <c r="AH1101" s="32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</row>
    <row r="1102" spans="1:51" s="12" customFormat="1" ht="39.950000000000003" customHeight="1">
      <c r="A1102" s="3"/>
      <c r="B1102" s="16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5"/>
      <c r="AH1102" s="32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</row>
    <row r="1103" spans="1:51" s="12" customFormat="1" ht="39.950000000000003" customHeight="1">
      <c r="A1103" s="3"/>
      <c r="B1103" s="16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5"/>
      <c r="AH1103" s="32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</row>
    <row r="1104" spans="1:51" s="12" customFormat="1" ht="39.950000000000003" customHeight="1">
      <c r="A1104" s="3"/>
      <c r="B1104" s="16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5"/>
      <c r="AH1104" s="32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</row>
    <row r="1105" spans="1:51" s="12" customFormat="1" ht="39.950000000000003" customHeight="1">
      <c r="A1105" s="3"/>
      <c r="B1105" s="16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5"/>
      <c r="AH1105" s="32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</row>
    <row r="1106" spans="1:51" s="12" customFormat="1" ht="39.950000000000003" customHeight="1">
      <c r="A1106" s="3"/>
      <c r="B1106" s="16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5"/>
      <c r="AH1106" s="32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</row>
    <row r="1107" spans="1:51" s="12" customFormat="1" ht="39.950000000000003" customHeight="1">
      <c r="A1107" s="3"/>
      <c r="B1107" s="16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5"/>
      <c r="AH1107" s="32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</row>
    <row r="1108" spans="1:51" s="12" customFormat="1" ht="39.950000000000003" customHeight="1">
      <c r="A1108" s="3"/>
      <c r="B1108" s="16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5"/>
      <c r="AH1108" s="32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</row>
    <row r="1109" spans="1:51" s="12" customFormat="1" ht="39.950000000000003" customHeight="1">
      <c r="A1109" s="3"/>
      <c r="B1109" s="16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5"/>
      <c r="AH1109" s="32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</row>
    <row r="1110" spans="1:51" s="12" customFormat="1" ht="39.950000000000003" customHeight="1">
      <c r="A1110" s="3"/>
      <c r="B1110" s="16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5"/>
      <c r="AH1110" s="32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</row>
    <row r="1111" spans="1:51" s="12" customFormat="1" ht="39.950000000000003" customHeight="1">
      <c r="A1111" s="3"/>
      <c r="B1111" s="16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5"/>
      <c r="AH1111" s="32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</row>
    <row r="1112" spans="1:51" s="12" customFormat="1" ht="39.950000000000003" customHeight="1">
      <c r="A1112" s="3"/>
      <c r="B1112" s="16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5"/>
      <c r="AH1112" s="32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</row>
    <row r="1113" spans="1:51" s="12" customFormat="1" ht="39.950000000000003" customHeight="1">
      <c r="A1113" s="3"/>
      <c r="B1113" s="16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5"/>
      <c r="AH1113" s="32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</row>
    <row r="1114" spans="1:51" s="12" customFormat="1" ht="39.950000000000003" customHeight="1">
      <c r="A1114" s="3"/>
      <c r="B1114" s="16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5"/>
      <c r="AH1114" s="32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</row>
    <row r="1115" spans="1:51" s="12" customFormat="1" ht="39.950000000000003" customHeight="1">
      <c r="A1115" s="3"/>
      <c r="B1115" s="16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5"/>
      <c r="AH1115" s="32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</row>
    <row r="1116" spans="1:51" s="12" customFormat="1" ht="39.950000000000003" customHeight="1">
      <c r="A1116" s="3"/>
      <c r="B1116" s="16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5"/>
      <c r="AH1116" s="32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</row>
    <row r="1117" spans="1:51" s="12" customFormat="1" ht="39.950000000000003" customHeight="1">
      <c r="A1117" s="3"/>
      <c r="B1117" s="16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5"/>
      <c r="AH1117" s="32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</row>
    <row r="1118" spans="1:51" s="12" customFormat="1" ht="39.950000000000003" customHeight="1">
      <c r="A1118" s="3"/>
      <c r="B1118" s="16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5"/>
      <c r="AH1118" s="32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</row>
    <row r="1119" spans="1:51" s="12" customFormat="1" ht="39.950000000000003" customHeight="1">
      <c r="A1119" s="3"/>
      <c r="B1119" s="16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5"/>
      <c r="AH1119" s="32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</row>
    <row r="1120" spans="1:51" s="12" customFormat="1" ht="39.950000000000003" customHeight="1">
      <c r="A1120" s="3"/>
      <c r="B1120" s="16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5"/>
      <c r="AH1120" s="32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</row>
    <row r="1121" spans="1:51" s="12" customFormat="1" ht="39.950000000000003" customHeight="1">
      <c r="A1121" s="3"/>
      <c r="B1121" s="16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5"/>
      <c r="AH1121" s="32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</row>
    <row r="1122" spans="1:51" s="12" customFormat="1" ht="39.950000000000003" customHeight="1">
      <c r="A1122" s="3"/>
      <c r="B1122" s="16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5"/>
      <c r="AH1122" s="32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</row>
    <row r="1123" spans="1:51" s="12" customFormat="1" ht="39.950000000000003" customHeight="1">
      <c r="A1123" s="3"/>
      <c r="B1123" s="16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5"/>
      <c r="AH1123" s="32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</row>
    <row r="1124" spans="1:51" s="12" customFormat="1" ht="39.950000000000003" customHeight="1">
      <c r="A1124" s="3"/>
      <c r="B1124" s="16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5"/>
      <c r="AH1124" s="32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</row>
    <row r="1125" spans="1:51" s="12" customFormat="1" ht="39.950000000000003" customHeight="1">
      <c r="A1125" s="3"/>
      <c r="B1125" s="16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5"/>
      <c r="AH1125" s="32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</row>
    <row r="1126" spans="1:51" s="12" customFormat="1" ht="39.950000000000003" customHeight="1">
      <c r="A1126" s="3"/>
      <c r="B1126" s="16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5"/>
      <c r="AH1126" s="32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</row>
    <row r="1127" spans="1:51" s="12" customFormat="1" ht="39.950000000000003" customHeight="1">
      <c r="A1127" s="3"/>
      <c r="B1127" s="16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5"/>
      <c r="AH1127" s="32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</row>
    <row r="1128" spans="1:51" s="12" customFormat="1" ht="39.950000000000003" customHeight="1">
      <c r="A1128" s="3"/>
      <c r="B1128" s="16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5"/>
      <c r="AH1128" s="32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</row>
    <row r="1129" spans="1:51" s="12" customFormat="1" ht="39.950000000000003" customHeight="1">
      <c r="A1129" s="3"/>
      <c r="B1129" s="16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5"/>
      <c r="AH1129" s="32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</row>
    <row r="1130" spans="1:51" s="12" customFormat="1" ht="39.950000000000003" customHeight="1">
      <c r="A1130" s="3"/>
      <c r="B1130" s="16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5"/>
      <c r="AH1130" s="32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</row>
    <row r="1131" spans="1:51" s="12" customFormat="1" ht="39.950000000000003" customHeight="1">
      <c r="A1131" s="3"/>
      <c r="B1131" s="16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5"/>
      <c r="AH1131" s="32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</row>
    <row r="1132" spans="1:51" s="12" customFormat="1" ht="39.950000000000003" customHeight="1">
      <c r="A1132" s="3"/>
      <c r="B1132" s="16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5"/>
      <c r="AH1132" s="32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</row>
    <row r="1133" spans="1:51" s="12" customFormat="1" ht="39.950000000000003" customHeight="1">
      <c r="A1133" s="3"/>
      <c r="B1133" s="16"/>
      <c r="C1133" s="33"/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5"/>
      <c r="AH1133" s="32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</row>
    <row r="1134" spans="1:51" s="12" customFormat="1" ht="39.950000000000003" customHeight="1">
      <c r="A1134" s="3"/>
      <c r="B1134" s="16"/>
      <c r="C1134" s="33"/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5"/>
      <c r="AH1134" s="32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</row>
    <row r="1135" spans="1:51" s="12" customFormat="1" ht="39.950000000000003" customHeight="1">
      <c r="A1135" s="3"/>
      <c r="B1135" s="16"/>
      <c r="C1135" s="33"/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5"/>
      <c r="AH1135" s="32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</row>
    <row r="1136" spans="1:51" s="12" customFormat="1" ht="39.950000000000003" customHeight="1">
      <c r="A1136" s="3"/>
      <c r="B1136" s="16"/>
      <c r="C1136" s="33"/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5"/>
      <c r="AH1136" s="32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</row>
    <row r="1137" spans="1:51" s="12" customFormat="1" ht="39.950000000000003" customHeight="1">
      <c r="A1137" s="3"/>
      <c r="B1137" s="16"/>
      <c r="C1137" s="33"/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5"/>
      <c r="AH1137" s="32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</row>
    <row r="1138" spans="1:51" s="12" customFormat="1" ht="39.950000000000003" customHeight="1">
      <c r="A1138" s="3"/>
      <c r="B1138" s="16"/>
      <c r="C1138" s="33"/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5"/>
      <c r="AH1138" s="32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</row>
    <row r="1139" spans="1:51" s="12" customFormat="1" ht="39.950000000000003" customHeight="1">
      <c r="A1139" s="3"/>
      <c r="B1139" s="16"/>
      <c r="C1139" s="33"/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5"/>
      <c r="AH1139" s="32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</row>
    <row r="1140" spans="1:51" s="12" customFormat="1" ht="39.950000000000003" customHeight="1">
      <c r="A1140" s="3"/>
      <c r="B1140" s="16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5"/>
      <c r="AH1140" s="32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</row>
    <row r="1141" spans="1:51" s="12" customFormat="1" ht="39.950000000000003" customHeight="1">
      <c r="A1141" s="3"/>
      <c r="B1141" s="16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5"/>
      <c r="AH1141" s="32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  <c r="AX1141" s="33"/>
      <c r="AY1141" s="33"/>
    </row>
    <row r="1142" spans="1:51" s="12" customFormat="1" ht="39.950000000000003" customHeight="1">
      <c r="A1142" s="3"/>
      <c r="B1142" s="16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5"/>
      <c r="AH1142" s="32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  <c r="AX1142" s="33"/>
      <c r="AY1142" s="33"/>
    </row>
    <row r="1143" spans="1:51" s="12" customFormat="1" ht="39.950000000000003" customHeight="1">
      <c r="A1143" s="3"/>
      <c r="B1143" s="16"/>
      <c r="C1143" s="33"/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5"/>
      <c r="AH1143" s="32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33"/>
      <c r="AX1143" s="33"/>
      <c r="AY1143" s="33"/>
    </row>
    <row r="1144" spans="1:51" s="12" customFormat="1" ht="39.950000000000003" customHeight="1">
      <c r="A1144" s="3"/>
      <c r="B1144" s="16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5"/>
      <c r="AH1144" s="32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</row>
    <row r="1145" spans="1:51" s="12" customFormat="1" ht="39.950000000000003" customHeight="1">
      <c r="A1145" s="3"/>
      <c r="B1145" s="16"/>
      <c r="C1145" s="33"/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5"/>
      <c r="AH1145" s="32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</row>
    <row r="1146" spans="1:51" s="12" customFormat="1" ht="39.950000000000003" customHeight="1">
      <c r="A1146" s="3"/>
      <c r="B1146" s="16"/>
      <c r="C1146" s="33"/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5"/>
      <c r="AH1146" s="32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</row>
    <row r="1147" spans="1:51" s="12" customFormat="1" ht="39.950000000000003" customHeight="1">
      <c r="A1147" s="3"/>
      <c r="B1147" s="16"/>
      <c r="C1147" s="33"/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5"/>
      <c r="AH1147" s="32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  <c r="AX1147" s="33"/>
      <c r="AY1147" s="33"/>
    </row>
    <row r="1148" spans="1:51" s="12" customFormat="1" ht="39.950000000000003" customHeight="1">
      <c r="A1148" s="3"/>
      <c r="B1148" s="16"/>
      <c r="C1148" s="33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5"/>
      <c r="AH1148" s="32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33"/>
      <c r="AX1148" s="33"/>
      <c r="AY1148" s="33"/>
    </row>
    <row r="1149" spans="1:51" s="12" customFormat="1" ht="39.950000000000003" customHeight="1">
      <c r="A1149" s="3"/>
      <c r="B1149" s="16"/>
      <c r="C1149" s="33"/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5"/>
      <c r="AH1149" s="32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33"/>
      <c r="AX1149" s="33"/>
      <c r="AY1149" s="33"/>
    </row>
    <row r="1150" spans="1:51" s="12" customFormat="1" ht="39.950000000000003" customHeight="1">
      <c r="A1150" s="3"/>
      <c r="B1150" s="16"/>
      <c r="C1150" s="33"/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5"/>
      <c r="AH1150" s="32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  <c r="AX1150" s="33"/>
      <c r="AY1150" s="33"/>
    </row>
    <row r="1151" spans="1:51" s="12" customFormat="1" ht="39.950000000000003" customHeight="1">
      <c r="A1151" s="3"/>
      <c r="B1151" s="16"/>
      <c r="C1151" s="33"/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5"/>
      <c r="AH1151" s="32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  <c r="AX1151" s="33"/>
      <c r="AY1151" s="33"/>
    </row>
    <row r="1152" spans="1:51" s="12" customFormat="1" ht="39.950000000000003" customHeight="1">
      <c r="A1152" s="3"/>
      <c r="B1152" s="16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5"/>
      <c r="AH1152" s="32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  <c r="AX1152" s="33"/>
      <c r="AY1152" s="33"/>
    </row>
    <row r="1153" spans="1:51" s="12" customFormat="1" ht="39.950000000000003" customHeight="1">
      <c r="A1153" s="3"/>
      <c r="B1153" s="16"/>
      <c r="C1153" s="33"/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5"/>
      <c r="AH1153" s="32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</row>
    <row r="1154" spans="1:51" s="12" customFormat="1" ht="39.950000000000003" customHeight="1">
      <c r="A1154" s="3"/>
      <c r="B1154" s="16"/>
      <c r="C1154" s="33"/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5"/>
      <c r="AH1154" s="32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33"/>
      <c r="AX1154" s="33"/>
      <c r="AY1154" s="33"/>
    </row>
    <row r="1155" spans="1:51" s="12" customFormat="1" ht="39.950000000000003" customHeight="1">
      <c r="A1155" s="3"/>
      <c r="B1155" s="16"/>
      <c r="C1155" s="33"/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5"/>
      <c r="AH1155" s="32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  <c r="AX1155" s="33"/>
      <c r="AY1155" s="33"/>
    </row>
    <row r="1156" spans="1:51" s="12" customFormat="1" ht="39.950000000000003" customHeight="1">
      <c r="A1156" s="3"/>
      <c r="B1156" s="16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5"/>
      <c r="AH1156" s="32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</row>
    <row r="1157" spans="1:51" s="12" customFormat="1" ht="39.950000000000003" customHeight="1">
      <c r="A1157" s="3"/>
      <c r="B1157" s="16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5"/>
      <c r="AH1157" s="32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</row>
    <row r="1158" spans="1:51" s="12" customFormat="1" ht="39.950000000000003" customHeight="1">
      <c r="A1158" s="3"/>
      <c r="B1158" s="16"/>
      <c r="C1158" s="33"/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5"/>
      <c r="AH1158" s="32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  <c r="AX1158" s="33"/>
      <c r="AY1158" s="33"/>
    </row>
    <row r="1159" spans="1:51" s="12" customFormat="1" ht="39.950000000000003" customHeight="1">
      <c r="A1159" s="3"/>
      <c r="B1159" s="16"/>
      <c r="C1159" s="33"/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5"/>
      <c r="AH1159" s="32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  <c r="AX1159" s="33"/>
      <c r="AY1159" s="33"/>
    </row>
    <row r="1160" spans="1:51" s="12" customFormat="1" ht="39.950000000000003" customHeight="1">
      <c r="A1160" s="3"/>
      <c r="B1160" s="16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5"/>
      <c r="AH1160" s="32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33"/>
      <c r="AX1160" s="33"/>
      <c r="AY1160" s="33"/>
    </row>
    <row r="1161" spans="1:51" s="12" customFormat="1" ht="39.950000000000003" customHeight="1">
      <c r="A1161" s="3"/>
      <c r="B1161" s="16"/>
      <c r="C1161" s="33"/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5"/>
      <c r="AH1161" s="32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  <c r="AX1161" s="33"/>
      <c r="AY1161" s="33"/>
    </row>
    <row r="1162" spans="1:51" s="12" customFormat="1" ht="39.950000000000003" customHeight="1">
      <c r="A1162" s="3"/>
      <c r="B1162" s="16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5"/>
      <c r="AH1162" s="32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  <c r="AX1162" s="33"/>
      <c r="AY1162" s="33"/>
    </row>
    <row r="1163" spans="1:51" s="12" customFormat="1" ht="39.950000000000003" customHeight="1">
      <c r="A1163" s="3"/>
      <c r="B1163" s="16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5"/>
      <c r="AH1163" s="32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33"/>
      <c r="AX1163" s="33"/>
      <c r="AY1163" s="33"/>
    </row>
    <row r="1164" spans="1:51" s="12" customFormat="1" ht="39.950000000000003" customHeight="1">
      <c r="A1164" s="3"/>
      <c r="B1164" s="16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5"/>
      <c r="AH1164" s="32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33"/>
      <c r="AX1164" s="33"/>
      <c r="AY1164" s="33"/>
    </row>
    <row r="1165" spans="1:51" s="12" customFormat="1" ht="39.950000000000003" customHeight="1">
      <c r="A1165" s="3"/>
      <c r="B1165" s="16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5"/>
      <c r="AH1165" s="32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/>
      <c r="AV1165" s="33"/>
      <c r="AW1165" s="33"/>
      <c r="AX1165" s="33"/>
      <c r="AY1165" s="33"/>
    </row>
    <row r="1166" spans="1:51" s="12" customFormat="1" ht="39.950000000000003" customHeight="1">
      <c r="A1166" s="3"/>
      <c r="B1166" s="16"/>
      <c r="C1166" s="33"/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5"/>
      <c r="AH1166" s="32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</row>
    <row r="1167" spans="1:51" s="12" customFormat="1" ht="39.950000000000003" customHeight="1">
      <c r="A1167" s="3"/>
      <c r="B1167" s="16"/>
      <c r="C1167" s="33"/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5"/>
      <c r="AH1167" s="32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</row>
    <row r="1168" spans="1:51" s="12" customFormat="1" ht="39.950000000000003" customHeight="1">
      <c r="A1168" s="3"/>
      <c r="B1168" s="16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5"/>
      <c r="AH1168" s="32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</row>
    <row r="1169" spans="1:51" s="12" customFormat="1" ht="39.950000000000003" customHeight="1">
      <c r="A1169" s="3"/>
      <c r="B1169" s="16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5"/>
      <c r="AH1169" s="32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</row>
    <row r="1170" spans="1:51" s="12" customFormat="1" ht="39.950000000000003" customHeight="1">
      <c r="A1170" s="3"/>
      <c r="B1170" s="16"/>
      <c r="C1170" s="33"/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5"/>
      <c r="AH1170" s="32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</row>
    <row r="1171" spans="1:51" s="12" customFormat="1" ht="39.950000000000003" customHeight="1">
      <c r="A1171" s="3"/>
      <c r="B1171" s="16"/>
      <c r="C1171" s="33"/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5"/>
      <c r="AH1171" s="32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</row>
    <row r="1172" spans="1:51" s="12" customFormat="1" ht="39.950000000000003" customHeight="1">
      <c r="A1172" s="3"/>
      <c r="B1172" s="16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5"/>
      <c r="AH1172" s="32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</row>
    <row r="1173" spans="1:51" s="12" customFormat="1" ht="39.950000000000003" customHeight="1">
      <c r="A1173" s="3"/>
      <c r="B1173" s="16"/>
      <c r="C1173" s="33"/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5"/>
      <c r="AH1173" s="32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</row>
    <row r="1174" spans="1:51" s="12" customFormat="1" ht="39.950000000000003" customHeight="1">
      <c r="A1174" s="3"/>
      <c r="B1174" s="16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5"/>
      <c r="AH1174" s="32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</row>
    <row r="1175" spans="1:51" s="12" customFormat="1" ht="39.950000000000003" customHeight="1">
      <c r="A1175" s="3"/>
      <c r="B1175" s="16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5"/>
      <c r="AH1175" s="32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</row>
    <row r="1176" spans="1:51" s="12" customFormat="1" ht="39.950000000000003" customHeight="1">
      <c r="A1176" s="3"/>
      <c r="B1176" s="16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5"/>
      <c r="AH1176" s="32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</row>
    <row r="1177" spans="1:51" s="12" customFormat="1" ht="39.950000000000003" customHeight="1">
      <c r="A1177" s="3"/>
      <c r="B1177" s="16"/>
      <c r="C1177" s="33"/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5"/>
      <c r="AH1177" s="32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</row>
    <row r="1178" spans="1:51" s="12" customFormat="1" ht="39.950000000000003" customHeight="1">
      <c r="A1178" s="3"/>
      <c r="B1178" s="16"/>
      <c r="C1178" s="33"/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5"/>
      <c r="AH1178" s="32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</row>
    <row r="1179" spans="1:51" s="12" customFormat="1" ht="39.950000000000003" customHeight="1">
      <c r="A1179" s="3"/>
      <c r="B1179" s="16"/>
      <c r="C1179" s="33"/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5"/>
      <c r="AH1179" s="32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</row>
    <row r="1180" spans="1:51" s="12" customFormat="1" ht="39.950000000000003" customHeight="1">
      <c r="A1180" s="3"/>
      <c r="B1180" s="16"/>
      <c r="C1180" s="33"/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5"/>
      <c r="AH1180" s="32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</row>
    <row r="1181" spans="1:51" s="12" customFormat="1" ht="39.950000000000003" customHeight="1">
      <c r="A1181" s="3"/>
      <c r="B1181" s="16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5"/>
      <c r="AH1181" s="32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</row>
    <row r="1182" spans="1:51" s="12" customFormat="1" ht="39.950000000000003" customHeight="1">
      <c r="A1182" s="3"/>
      <c r="B1182" s="16"/>
      <c r="C1182" s="33"/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5"/>
      <c r="AH1182" s="32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</row>
    <row r="1183" spans="1:51" s="12" customFormat="1" ht="39.950000000000003" customHeight="1">
      <c r="A1183" s="3"/>
      <c r="B1183" s="16"/>
      <c r="C1183" s="33"/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5"/>
      <c r="AH1183" s="32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</row>
    <row r="1184" spans="1:51" s="12" customFormat="1" ht="39.950000000000003" customHeight="1">
      <c r="A1184" s="3"/>
      <c r="B1184" s="16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5"/>
      <c r="AH1184" s="32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</row>
    <row r="1185" spans="1:51" s="12" customFormat="1" ht="39.950000000000003" customHeight="1">
      <c r="A1185" s="3"/>
      <c r="B1185" s="16"/>
      <c r="C1185" s="33"/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5"/>
      <c r="AH1185" s="32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</row>
    <row r="1186" spans="1:51" s="12" customFormat="1" ht="39.950000000000003" customHeight="1">
      <c r="A1186" s="3"/>
      <c r="B1186" s="16"/>
      <c r="C1186" s="33"/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5"/>
      <c r="AH1186" s="32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</row>
    <row r="1187" spans="1:51" s="12" customFormat="1" ht="39.950000000000003" customHeight="1">
      <c r="A1187" s="3"/>
      <c r="B1187" s="16"/>
      <c r="C1187" s="33"/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5"/>
      <c r="AH1187" s="32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</row>
    <row r="1188" spans="1:51" s="12" customFormat="1" ht="39.950000000000003" customHeight="1">
      <c r="A1188" s="3"/>
      <c r="B1188" s="16"/>
      <c r="C1188" s="33"/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5"/>
      <c r="AH1188" s="32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</row>
    <row r="1189" spans="1:51" s="12" customFormat="1" ht="39.950000000000003" customHeight="1">
      <c r="A1189" s="3"/>
      <c r="B1189" s="16"/>
      <c r="C1189" s="33"/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5"/>
      <c r="AH1189" s="32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</row>
    <row r="1190" spans="1:51" s="12" customFormat="1" ht="39.950000000000003" customHeight="1">
      <c r="A1190" s="3"/>
      <c r="B1190" s="16"/>
      <c r="C1190" s="33"/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5"/>
      <c r="AH1190" s="32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</row>
    <row r="1191" spans="1:51" s="12" customFormat="1" ht="39.950000000000003" customHeight="1">
      <c r="A1191" s="3"/>
      <c r="B1191" s="16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5"/>
      <c r="AH1191" s="32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</row>
    <row r="1192" spans="1:51" s="12" customFormat="1" ht="39.950000000000003" customHeight="1">
      <c r="A1192" s="3"/>
      <c r="B1192" s="16"/>
      <c r="C1192" s="33"/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5"/>
      <c r="AH1192" s="32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</row>
    <row r="1193" spans="1:51" s="12" customFormat="1" ht="39.950000000000003" customHeight="1">
      <c r="A1193" s="3"/>
      <c r="B1193" s="16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5"/>
      <c r="AH1193" s="32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</row>
    <row r="1194" spans="1:51" s="12" customFormat="1" ht="39.950000000000003" customHeight="1">
      <c r="A1194" s="3"/>
      <c r="B1194" s="16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5"/>
      <c r="AH1194" s="32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</row>
    <row r="1195" spans="1:51" s="12" customFormat="1" ht="39.950000000000003" customHeight="1">
      <c r="A1195" s="3"/>
      <c r="B1195" s="16"/>
      <c r="C1195" s="33"/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5"/>
      <c r="AH1195" s="32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33"/>
      <c r="AX1195" s="33"/>
      <c r="AY1195" s="33"/>
    </row>
    <row r="1196" spans="1:51" s="12" customFormat="1" ht="39.950000000000003" customHeight="1">
      <c r="A1196" s="3"/>
      <c r="B1196" s="16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5"/>
      <c r="AH1196" s="32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33"/>
      <c r="AX1196" s="33"/>
      <c r="AY1196" s="33"/>
    </row>
    <row r="1197" spans="1:51" s="12" customFormat="1" ht="39.950000000000003" customHeight="1">
      <c r="A1197" s="3"/>
      <c r="B1197" s="16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5"/>
      <c r="AH1197" s="32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  <c r="AX1197" s="33"/>
      <c r="AY1197" s="33"/>
    </row>
    <row r="1198" spans="1:51" s="12" customFormat="1" ht="39.950000000000003" customHeight="1">
      <c r="A1198" s="3"/>
      <c r="B1198" s="16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5"/>
      <c r="AH1198" s="32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</row>
    <row r="1199" spans="1:51" s="12" customFormat="1" ht="39.950000000000003" customHeight="1">
      <c r="A1199" s="3"/>
      <c r="B1199" s="16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5"/>
      <c r="AH1199" s="32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33"/>
      <c r="AX1199" s="33"/>
      <c r="AY1199" s="33"/>
    </row>
    <row r="1200" spans="1:51" s="12" customFormat="1" ht="39.950000000000003" customHeight="1">
      <c r="A1200" s="3"/>
      <c r="B1200" s="16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5"/>
      <c r="AH1200" s="32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</row>
    <row r="1201" spans="1:51" s="12" customFormat="1" ht="39.950000000000003" customHeight="1">
      <c r="A1201" s="3"/>
      <c r="B1201" s="16"/>
      <c r="C1201" s="33"/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5"/>
      <c r="AH1201" s="32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</row>
    <row r="1202" spans="1:51" s="12" customFormat="1" ht="39.950000000000003" customHeight="1">
      <c r="A1202" s="3"/>
      <c r="B1202" s="16"/>
      <c r="C1202" s="33"/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5"/>
      <c r="AH1202" s="32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</row>
    <row r="1203" spans="1:51" s="12" customFormat="1" ht="39.950000000000003" customHeight="1">
      <c r="A1203" s="3"/>
      <c r="B1203" s="16"/>
      <c r="C1203" s="33"/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5"/>
      <c r="AH1203" s="32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33"/>
      <c r="AX1203" s="33"/>
      <c r="AY1203" s="33"/>
    </row>
    <row r="1204" spans="1:51" s="12" customFormat="1" ht="39.950000000000003" customHeight="1">
      <c r="A1204" s="3"/>
      <c r="B1204" s="16"/>
      <c r="C1204" s="33"/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5"/>
      <c r="AH1204" s="32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/>
      <c r="AV1204" s="33"/>
      <c r="AW1204" s="33"/>
      <c r="AX1204" s="33"/>
      <c r="AY1204" s="33"/>
    </row>
    <row r="1205" spans="1:51" s="12" customFormat="1" ht="39.950000000000003" customHeight="1">
      <c r="A1205" s="3"/>
      <c r="B1205" s="16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5"/>
      <c r="AH1205" s="32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</row>
    <row r="1206" spans="1:51" s="12" customFormat="1" ht="39.950000000000003" customHeight="1">
      <c r="A1206" s="3"/>
      <c r="B1206" s="16"/>
      <c r="C1206" s="33"/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5"/>
      <c r="AH1206" s="32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  <c r="AX1206" s="33"/>
      <c r="AY1206" s="33"/>
    </row>
    <row r="1207" spans="1:51" s="12" customFormat="1" ht="39.950000000000003" customHeight="1">
      <c r="A1207" s="3"/>
      <c r="B1207" s="16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5"/>
      <c r="AH1207" s="32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/>
      <c r="AV1207" s="33"/>
      <c r="AW1207" s="33"/>
      <c r="AX1207" s="33"/>
      <c r="AY1207" s="33"/>
    </row>
    <row r="1208" spans="1:51" s="12" customFormat="1" ht="39.950000000000003" customHeight="1">
      <c r="A1208" s="3"/>
      <c r="B1208" s="16"/>
      <c r="C1208" s="33"/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5"/>
      <c r="AH1208" s="32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  <c r="AX1208" s="33"/>
      <c r="AY1208" s="33"/>
    </row>
    <row r="1209" spans="1:51" s="12" customFormat="1" ht="39.950000000000003" customHeight="1">
      <c r="A1209" s="3"/>
      <c r="B1209" s="16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5"/>
      <c r="AH1209" s="32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</row>
    <row r="1210" spans="1:51" s="12" customFormat="1" ht="39.950000000000003" customHeight="1">
      <c r="A1210" s="3"/>
      <c r="B1210" s="16"/>
      <c r="C1210" s="33"/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5"/>
      <c r="AH1210" s="32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33"/>
      <c r="AX1210" s="33"/>
      <c r="AY1210" s="33"/>
    </row>
    <row r="1211" spans="1:51" s="12" customFormat="1" ht="39.950000000000003" customHeight="1">
      <c r="A1211" s="3"/>
      <c r="B1211" s="16"/>
      <c r="C1211" s="33"/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5"/>
      <c r="AH1211" s="32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  <c r="AX1211" s="33"/>
      <c r="AY1211" s="33"/>
    </row>
    <row r="1212" spans="1:51" s="12" customFormat="1" ht="39.950000000000003" customHeight="1">
      <c r="A1212" s="3"/>
      <c r="B1212" s="16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5"/>
      <c r="AH1212" s="32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33"/>
      <c r="AX1212" s="33"/>
      <c r="AY1212" s="33"/>
    </row>
    <row r="1213" spans="1:51" s="12" customFormat="1" ht="39.950000000000003" customHeight="1">
      <c r="A1213" s="3"/>
      <c r="B1213" s="16"/>
      <c r="C1213" s="33"/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5"/>
      <c r="AH1213" s="32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  <c r="AX1213" s="33"/>
      <c r="AY1213" s="33"/>
    </row>
    <row r="1214" spans="1:51" s="12" customFormat="1" ht="39.950000000000003" customHeight="1">
      <c r="A1214" s="3"/>
      <c r="B1214" s="16"/>
      <c r="C1214" s="33"/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5"/>
      <c r="AH1214" s="32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  <c r="AX1214" s="33"/>
      <c r="AY1214" s="33"/>
    </row>
    <row r="1215" spans="1:51" s="12" customFormat="1" ht="39.950000000000003" customHeight="1">
      <c r="A1215" s="3"/>
      <c r="B1215" s="16"/>
      <c r="C1215" s="33"/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5"/>
      <c r="AH1215" s="32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  <c r="AX1215" s="33"/>
      <c r="AY1215" s="33"/>
    </row>
    <row r="1216" spans="1:51" s="12" customFormat="1" ht="39.950000000000003" customHeight="1">
      <c r="A1216" s="3"/>
      <c r="B1216" s="16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5"/>
      <c r="AH1216" s="32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</row>
    <row r="1217" spans="1:51" s="12" customFormat="1" ht="39.950000000000003" customHeight="1">
      <c r="A1217" s="3"/>
      <c r="B1217" s="16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5"/>
      <c r="AH1217" s="32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</row>
    <row r="1218" spans="1:51" s="12" customFormat="1" ht="39.950000000000003" customHeight="1">
      <c r="A1218" s="3"/>
      <c r="B1218" s="16"/>
      <c r="C1218" s="33"/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5"/>
      <c r="AH1218" s="32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/>
      <c r="AV1218" s="33"/>
      <c r="AW1218" s="33"/>
      <c r="AX1218" s="33"/>
      <c r="AY1218" s="33"/>
    </row>
    <row r="1219" spans="1:51" s="12" customFormat="1" ht="39.950000000000003" customHeight="1">
      <c r="A1219" s="3"/>
      <c r="B1219" s="16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5"/>
      <c r="AH1219" s="32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33"/>
      <c r="AX1219" s="33"/>
      <c r="AY1219" s="33"/>
    </row>
    <row r="1220" spans="1:51" s="12" customFormat="1" ht="39.950000000000003" customHeight="1">
      <c r="A1220" s="3"/>
      <c r="B1220" s="16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5"/>
      <c r="AH1220" s="32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</row>
    <row r="1221" spans="1:51" s="12" customFormat="1" ht="39.950000000000003" customHeight="1">
      <c r="A1221" s="3"/>
      <c r="B1221" s="16"/>
      <c r="C1221" s="33"/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5"/>
      <c r="AH1221" s="32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  <c r="AX1221" s="33"/>
      <c r="AY1221" s="33"/>
    </row>
    <row r="1222" spans="1:51" s="12" customFormat="1" ht="39.950000000000003" customHeight="1">
      <c r="A1222" s="3"/>
      <c r="B1222" s="16"/>
      <c r="C1222" s="33"/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5"/>
      <c r="AH1222" s="32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</row>
    <row r="1223" spans="1:51" s="12" customFormat="1" ht="39.950000000000003" customHeight="1">
      <c r="A1223" s="3"/>
      <c r="B1223" s="16"/>
      <c r="C1223" s="33"/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5"/>
      <c r="AH1223" s="32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  <c r="AX1223" s="33"/>
      <c r="AY1223" s="33"/>
    </row>
    <row r="1224" spans="1:51" s="12" customFormat="1" ht="39.950000000000003" customHeight="1">
      <c r="A1224" s="3"/>
      <c r="B1224" s="16"/>
      <c r="C1224" s="33"/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5"/>
      <c r="AH1224" s="32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33"/>
      <c r="AX1224" s="33"/>
      <c r="AY1224" s="33"/>
    </row>
    <row r="1225" spans="1:51" s="12" customFormat="1" ht="39.950000000000003" customHeight="1">
      <c r="A1225" s="3"/>
      <c r="B1225" s="16"/>
      <c r="C1225" s="33"/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5"/>
      <c r="AH1225" s="32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</row>
    <row r="1226" spans="1:51" s="12" customFormat="1" ht="39.950000000000003" customHeight="1">
      <c r="A1226" s="3"/>
      <c r="B1226" s="16"/>
      <c r="C1226" s="33"/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5"/>
      <c r="AH1226" s="32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  <c r="AX1226" s="33"/>
      <c r="AY1226" s="33"/>
    </row>
    <row r="1227" spans="1:51" s="12" customFormat="1" ht="39.950000000000003" customHeight="1">
      <c r="A1227" s="3"/>
      <c r="B1227" s="16"/>
      <c r="C1227" s="33"/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5"/>
      <c r="AH1227" s="32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33"/>
      <c r="AX1227" s="33"/>
      <c r="AY1227" s="33"/>
    </row>
    <row r="1228" spans="1:51" s="12" customFormat="1" ht="39.950000000000003" customHeight="1">
      <c r="A1228" s="3"/>
      <c r="B1228" s="16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5"/>
      <c r="AH1228" s="32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33"/>
      <c r="AX1228" s="33"/>
      <c r="AY1228" s="33"/>
    </row>
    <row r="1229" spans="1:51" s="12" customFormat="1" ht="39.950000000000003" customHeight="1">
      <c r="A1229" s="3"/>
      <c r="B1229" s="16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5"/>
      <c r="AH1229" s="32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</row>
    <row r="1230" spans="1:51" s="12" customFormat="1" ht="39.950000000000003" customHeight="1">
      <c r="A1230" s="3"/>
      <c r="B1230" s="16"/>
      <c r="C1230" s="33"/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5"/>
      <c r="AH1230" s="32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</row>
    <row r="1231" spans="1:51" s="12" customFormat="1" ht="39.950000000000003" customHeight="1">
      <c r="A1231" s="3"/>
      <c r="B1231" s="16"/>
      <c r="C1231" s="33"/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5"/>
      <c r="AH1231" s="32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/>
      <c r="AV1231" s="33"/>
      <c r="AW1231" s="33"/>
      <c r="AX1231" s="33"/>
      <c r="AY1231" s="33"/>
    </row>
    <row r="1232" spans="1:51" s="12" customFormat="1" ht="39.950000000000003" customHeight="1">
      <c r="A1232" s="3"/>
      <c r="B1232" s="16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5"/>
      <c r="AH1232" s="32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</row>
    <row r="1233" spans="1:51" s="12" customFormat="1" ht="39.950000000000003" customHeight="1">
      <c r="A1233" s="3"/>
      <c r="B1233" s="16"/>
      <c r="C1233" s="33"/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5"/>
      <c r="AH1233" s="32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33"/>
      <c r="AX1233" s="33"/>
      <c r="AY1233" s="33"/>
    </row>
    <row r="1234" spans="1:51" s="12" customFormat="1" ht="39.950000000000003" customHeight="1">
      <c r="A1234" s="3"/>
      <c r="B1234" s="16"/>
      <c r="C1234" s="33"/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5"/>
      <c r="AH1234" s="32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/>
      <c r="AV1234" s="33"/>
      <c r="AW1234" s="33"/>
      <c r="AX1234" s="33"/>
      <c r="AY1234" s="33"/>
    </row>
    <row r="1235" spans="1:51" s="12" customFormat="1" ht="39.950000000000003" customHeight="1">
      <c r="A1235" s="3"/>
      <c r="B1235" s="16"/>
      <c r="C1235" s="33"/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5"/>
      <c r="AH1235" s="32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33"/>
      <c r="AX1235" s="33"/>
      <c r="AY1235" s="33"/>
    </row>
    <row r="1236" spans="1:51" s="12" customFormat="1" ht="39.950000000000003" customHeight="1">
      <c r="A1236" s="3"/>
      <c r="B1236" s="16"/>
      <c r="C1236" s="33"/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5"/>
      <c r="AH1236" s="32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/>
      <c r="AV1236" s="33"/>
      <c r="AW1236" s="33"/>
      <c r="AX1236" s="33"/>
      <c r="AY1236" s="33"/>
    </row>
    <row r="1237" spans="1:51" s="12" customFormat="1" ht="39.950000000000003" customHeight="1">
      <c r="A1237" s="3"/>
      <c r="B1237" s="16"/>
      <c r="C1237" s="33"/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5"/>
      <c r="AH1237" s="32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  <c r="AX1237" s="33"/>
      <c r="AY1237" s="33"/>
    </row>
    <row r="1238" spans="1:51" s="12" customFormat="1" ht="39.950000000000003" customHeight="1">
      <c r="A1238" s="3"/>
      <c r="B1238" s="16"/>
      <c r="C1238" s="33"/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5"/>
      <c r="AH1238" s="32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</row>
    <row r="1239" spans="1:51" s="12" customFormat="1" ht="39.950000000000003" customHeight="1">
      <c r="A1239" s="3"/>
      <c r="B1239" s="16"/>
      <c r="C1239" s="33"/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5"/>
      <c r="AH1239" s="32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33"/>
      <c r="AX1239" s="33"/>
      <c r="AY1239" s="33"/>
    </row>
    <row r="1240" spans="1:51" s="12" customFormat="1" ht="39.950000000000003" customHeight="1">
      <c r="A1240" s="3"/>
      <c r="B1240" s="16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5"/>
      <c r="AH1240" s="32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  <c r="AX1240" s="33"/>
      <c r="AY1240" s="33"/>
    </row>
    <row r="1241" spans="1:51" s="12" customFormat="1" ht="39.950000000000003" customHeight="1">
      <c r="A1241" s="3"/>
      <c r="B1241" s="16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5"/>
      <c r="AH1241" s="32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</row>
    <row r="1242" spans="1:51" s="12" customFormat="1" ht="39.950000000000003" customHeight="1">
      <c r="A1242" s="3"/>
      <c r="B1242" s="16"/>
      <c r="C1242" s="33"/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5"/>
      <c r="AH1242" s="32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33"/>
      <c r="AX1242" s="33"/>
      <c r="AY1242" s="33"/>
    </row>
    <row r="1243" spans="1:51" s="12" customFormat="1" ht="39.950000000000003" customHeight="1">
      <c r="A1243" s="3"/>
      <c r="B1243" s="16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5"/>
      <c r="AH1243" s="32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33"/>
      <c r="AX1243" s="33"/>
      <c r="AY1243" s="33"/>
    </row>
    <row r="1244" spans="1:51" s="12" customFormat="1" ht="39.950000000000003" customHeight="1">
      <c r="A1244" s="3"/>
      <c r="B1244" s="16"/>
      <c r="C1244" s="33"/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5"/>
      <c r="AH1244" s="32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33"/>
      <c r="AX1244" s="33"/>
      <c r="AY1244" s="33"/>
    </row>
    <row r="1245" spans="1:51" s="12" customFormat="1" ht="39.950000000000003" customHeight="1">
      <c r="A1245" s="3"/>
      <c r="B1245" s="16"/>
      <c r="C1245" s="33"/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5"/>
      <c r="AH1245" s="32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  <c r="AX1245" s="33"/>
      <c r="AY1245" s="33"/>
    </row>
    <row r="1246" spans="1:51" s="12" customFormat="1" ht="39.950000000000003" customHeight="1">
      <c r="A1246" s="3"/>
      <c r="B1246" s="16"/>
      <c r="C1246" s="33"/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5"/>
      <c r="AH1246" s="32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33"/>
      <c r="AX1246" s="33"/>
      <c r="AY1246" s="33"/>
    </row>
    <row r="1247" spans="1:51" s="12" customFormat="1" ht="39.950000000000003" customHeight="1">
      <c r="A1247" s="3"/>
      <c r="B1247" s="16"/>
      <c r="C1247" s="33"/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5"/>
      <c r="AH1247" s="32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  <c r="AX1247" s="33"/>
      <c r="AY1247" s="33"/>
    </row>
    <row r="1248" spans="1:51" s="12" customFormat="1" ht="39.950000000000003" customHeight="1">
      <c r="A1248" s="3"/>
      <c r="B1248" s="16"/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5"/>
      <c r="AH1248" s="32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/>
      <c r="AV1248" s="33"/>
      <c r="AW1248" s="33"/>
      <c r="AX1248" s="33"/>
      <c r="AY1248" s="33"/>
    </row>
    <row r="1249" spans="1:51" s="12" customFormat="1" ht="39.950000000000003" customHeight="1">
      <c r="A1249" s="3"/>
      <c r="B1249" s="16"/>
      <c r="C1249" s="33"/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5"/>
      <c r="AH1249" s="32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  <c r="AX1249" s="33"/>
      <c r="AY1249" s="33"/>
    </row>
    <row r="1250" spans="1:51" s="12" customFormat="1" ht="39.950000000000003" customHeight="1">
      <c r="A1250" s="3"/>
      <c r="B1250" s="16"/>
      <c r="C1250" s="33"/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5"/>
      <c r="AH1250" s="32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</row>
    <row r="1251" spans="1:51" s="12" customFormat="1" ht="39.950000000000003" customHeight="1">
      <c r="A1251" s="3"/>
      <c r="B1251" s="16"/>
      <c r="C1251" s="33"/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5"/>
      <c r="AH1251" s="32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  <c r="AX1251" s="33"/>
      <c r="AY1251" s="33"/>
    </row>
    <row r="1252" spans="1:51" s="12" customFormat="1" ht="39.950000000000003" customHeight="1">
      <c r="A1252" s="3"/>
      <c r="B1252" s="16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5"/>
      <c r="AH1252" s="32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33"/>
      <c r="AX1252" s="33"/>
      <c r="AY1252" s="33"/>
    </row>
    <row r="1253" spans="1:51" s="12" customFormat="1" ht="39.950000000000003" customHeight="1">
      <c r="A1253" s="3"/>
      <c r="B1253" s="16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5"/>
      <c r="AH1253" s="32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</row>
    <row r="1254" spans="1:51" s="12" customFormat="1" ht="39.950000000000003" customHeight="1">
      <c r="A1254" s="3"/>
      <c r="B1254" s="16"/>
      <c r="C1254" s="33"/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5"/>
      <c r="AH1254" s="32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/>
      <c r="AV1254" s="33"/>
      <c r="AW1254" s="33"/>
      <c r="AX1254" s="33"/>
      <c r="AY1254" s="33"/>
    </row>
    <row r="1255" spans="1:51" s="12" customFormat="1" ht="39.950000000000003" customHeight="1">
      <c r="A1255" s="3"/>
      <c r="B1255" s="16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5"/>
      <c r="AH1255" s="32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  <c r="AX1255" s="33"/>
      <c r="AY1255" s="33"/>
    </row>
    <row r="1256" spans="1:51" s="12" customFormat="1" ht="39.950000000000003" customHeight="1">
      <c r="A1256" s="3"/>
      <c r="B1256" s="16"/>
      <c r="C1256" s="33"/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5"/>
      <c r="AH1256" s="32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  <c r="AX1256" s="33"/>
      <c r="AY1256" s="33"/>
    </row>
    <row r="1257" spans="1:51" s="12" customFormat="1" ht="39.950000000000003" customHeight="1">
      <c r="A1257" s="3"/>
      <c r="B1257" s="16"/>
      <c r="C1257" s="33"/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5"/>
      <c r="AH1257" s="32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33"/>
      <c r="AX1257" s="33"/>
      <c r="AY1257" s="33"/>
    </row>
    <row r="1258" spans="1:51" s="12" customFormat="1" ht="39.950000000000003" customHeight="1">
      <c r="A1258" s="3"/>
      <c r="B1258" s="16"/>
      <c r="C1258" s="33"/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5"/>
      <c r="AH1258" s="32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33"/>
      <c r="AX1258" s="33"/>
      <c r="AY1258" s="33"/>
    </row>
    <row r="1259" spans="1:51" s="12" customFormat="1" ht="39.950000000000003" customHeight="1">
      <c r="A1259" s="3"/>
      <c r="B1259" s="16"/>
      <c r="C1259" s="33"/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5"/>
      <c r="AH1259" s="32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  <c r="AX1259" s="33"/>
      <c r="AY1259" s="33"/>
    </row>
    <row r="1260" spans="1:51" s="12" customFormat="1" ht="39.950000000000003" customHeight="1">
      <c r="A1260" s="3"/>
      <c r="B1260" s="16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5"/>
      <c r="AH1260" s="32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</row>
    <row r="1261" spans="1:51" s="12" customFormat="1" ht="39.950000000000003" customHeight="1">
      <c r="A1261" s="3"/>
      <c r="B1261" s="16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5"/>
      <c r="AH1261" s="32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</row>
    <row r="1262" spans="1:51" s="12" customFormat="1" ht="39.950000000000003" customHeight="1">
      <c r="A1262" s="3"/>
      <c r="B1262" s="16"/>
      <c r="C1262" s="33"/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5"/>
      <c r="AH1262" s="32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33"/>
      <c r="AX1262" s="33"/>
      <c r="AY1262" s="33"/>
    </row>
    <row r="1263" spans="1:51" s="12" customFormat="1" ht="39.950000000000003" customHeight="1">
      <c r="A1263" s="3"/>
      <c r="B1263" s="16"/>
      <c r="C1263" s="33"/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5"/>
      <c r="AH1263" s="32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33"/>
      <c r="AX1263" s="33"/>
      <c r="AY1263" s="33"/>
    </row>
    <row r="1264" spans="1:51" s="12" customFormat="1" ht="39.950000000000003" customHeight="1">
      <c r="A1264" s="3"/>
      <c r="B1264" s="16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5"/>
      <c r="AH1264" s="32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  <c r="AX1264" s="33"/>
      <c r="AY1264" s="33"/>
    </row>
    <row r="1265" spans="1:51" s="12" customFormat="1" ht="39.950000000000003" customHeight="1">
      <c r="A1265" s="3"/>
      <c r="B1265" s="16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5"/>
      <c r="AH1265" s="32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</row>
    <row r="1266" spans="1:51" s="12" customFormat="1" ht="39.950000000000003" customHeight="1">
      <c r="A1266" s="3"/>
      <c r="B1266" s="16"/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5"/>
      <c r="AH1266" s="32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  <c r="AX1266" s="33"/>
      <c r="AY1266" s="33"/>
    </row>
    <row r="1267" spans="1:51" s="12" customFormat="1" ht="39.950000000000003" customHeight="1">
      <c r="A1267" s="3"/>
      <c r="B1267" s="16"/>
      <c r="C1267" s="33"/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5"/>
      <c r="AH1267" s="32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33"/>
      <c r="AX1267" s="33"/>
      <c r="AY1267" s="33"/>
    </row>
    <row r="1268" spans="1:51" s="12" customFormat="1" ht="39.950000000000003" customHeight="1">
      <c r="A1268" s="3"/>
      <c r="B1268" s="16"/>
      <c r="C1268" s="33"/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5"/>
      <c r="AH1268" s="32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  <c r="AX1268" s="33"/>
      <c r="AY1268" s="33"/>
    </row>
    <row r="1269" spans="1:51" s="12" customFormat="1" ht="39.950000000000003" customHeight="1">
      <c r="A1269" s="3"/>
      <c r="B1269" s="16"/>
      <c r="C1269" s="33"/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5"/>
      <c r="AH1269" s="32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  <c r="AX1269" s="33"/>
      <c r="AY1269" s="33"/>
    </row>
    <row r="1270" spans="1:51" s="12" customFormat="1" ht="39.950000000000003" customHeight="1">
      <c r="A1270" s="3"/>
      <c r="B1270" s="16"/>
      <c r="C1270" s="33"/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5"/>
      <c r="AH1270" s="32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</row>
    <row r="1271" spans="1:51" s="12" customFormat="1" ht="39.950000000000003" customHeight="1">
      <c r="A1271" s="3"/>
      <c r="B1271" s="16"/>
      <c r="C1271" s="33"/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5"/>
      <c r="AH1271" s="32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33"/>
      <c r="AX1271" s="33"/>
      <c r="AY1271" s="33"/>
    </row>
    <row r="1272" spans="1:51" s="12" customFormat="1" ht="39.950000000000003" customHeight="1">
      <c r="A1272" s="3"/>
      <c r="B1272" s="16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5"/>
      <c r="AH1272" s="32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33"/>
      <c r="AX1272" s="33"/>
      <c r="AY1272" s="33"/>
    </row>
    <row r="1273" spans="1:51" s="12" customFormat="1" ht="39.950000000000003" customHeight="1">
      <c r="A1273" s="3"/>
      <c r="B1273" s="16"/>
      <c r="C1273" s="33"/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5"/>
      <c r="AH1273" s="32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</row>
    <row r="1274" spans="1:51" s="12" customFormat="1" ht="39.950000000000003" customHeight="1">
      <c r="A1274" s="3"/>
      <c r="B1274" s="16"/>
      <c r="C1274" s="33"/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5"/>
      <c r="AH1274" s="32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33"/>
      <c r="AX1274" s="33"/>
      <c r="AY1274" s="33"/>
    </row>
    <row r="1275" spans="1:51" s="12" customFormat="1" ht="39.950000000000003" customHeight="1">
      <c r="A1275" s="3"/>
      <c r="B1275" s="16"/>
      <c r="C1275" s="33"/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5"/>
      <c r="AH1275" s="32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</row>
    <row r="1276" spans="1:51" s="12" customFormat="1" ht="39.950000000000003" customHeight="1">
      <c r="A1276" s="3"/>
      <c r="B1276" s="16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5"/>
      <c r="AH1276" s="32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</row>
    <row r="1277" spans="1:51" s="12" customFormat="1" ht="39.950000000000003" customHeight="1">
      <c r="A1277" s="3"/>
      <c r="B1277" s="16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5"/>
      <c r="AH1277" s="32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</row>
    <row r="1278" spans="1:51" s="12" customFormat="1" ht="39.950000000000003" customHeight="1">
      <c r="A1278" s="3"/>
      <c r="B1278" s="16"/>
      <c r="C1278" s="33"/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5"/>
      <c r="AH1278" s="32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  <c r="AX1278" s="33"/>
      <c r="AY1278" s="33"/>
    </row>
    <row r="1279" spans="1:51" s="12" customFormat="1" ht="39.950000000000003" customHeight="1">
      <c r="A1279" s="3"/>
      <c r="B1279" s="16"/>
      <c r="C1279" s="33"/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5"/>
      <c r="AH1279" s="32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</row>
    <row r="1280" spans="1:51" s="12" customFormat="1" ht="39.950000000000003" customHeight="1">
      <c r="A1280" s="3"/>
      <c r="B1280" s="16"/>
      <c r="C1280" s="33"/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5"/>
      <c r="AH1280" s="32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</row>
    <row r="1281" spans="1:51" s="12" customFormat="1" ht="39.950000000000003" customHeight="1">
      <c r="A1281" s="3"/>
      <c r="B1281" s="16"/>
      <c r="C1281" s="33"/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5"/>
      <c r="AH1281" s="32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</row>
    <row r="1282" spans="1:51" s="12" customFormat="1" ht="39.950000000000003" customHeight="1">
      <c r="A1282" s="3"/>
      <c r="B1282" s="16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5"/>
      <c r="AH1282" s="32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</row>
    <row r="1283" spans="1:51" s="12" customFormat="1" ht="39.950000000000003" customHeight="1">
      <c r="A1283" s="3"/>
      <c r="B1283" s="16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5"/>
      <c r="AH1283" s="32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</row>
    <row r="1284" spans="1:51" s="12" customFormat="1" ht="39.950000000000003" customHeight="1">
      <c r="A1284" s="3"/>
      <c r="B1284" s="16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5"/>
      <c r="AH1284" s="32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</row>
    <row r="1285" spans="1:51" s="12" customFormat="1" ht="39.950000000000003" customHeight="1">
      <c r="A1285" s="3"/>
      <c r="B1285" s="16"/>
      <c r="C1285" s="33"/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5"/>
      <c r="AH1285" s="32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</row>
    <row r="1286" spans="1:51" s="12" customFormat="1" ht="39.950000000000003" customHeight="1">
      <c r="A1286" s="3"/>
      <c r="B1286" s="16"/>
      <c r="C1286" s="33"/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5"/>
      <c r="AH1286" s="32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</row>
    <row r="1287" spans="1:51" s="12" customFormat="1" ht="39.950000000000003" customHeight="1">
      <c r="A1287" s="3"/>
      <c r="B1287" s="16"/>
      <c r="C1287" s="33"/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5"/>
      <c r="AH1287" s="32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</row>
    <row r="1288" spans="1:51" s="12" customFormat="1" ht="39.950000000000003" customHeight="1">
      <c r="A1288" s="3"/>
      <c r="B1288" s="16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5"/>
      <c r="AH1288" s="32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</row>
    <row r="1289" spans="1:51" s="12" customFormat="1" ht="39.950000000000003" customHeight="1">
      <c r="A1289" s="3"/>
      <c r="B1289" s="16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5"/>
      <c r="AH1289" s="32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</row>
    <row r="1290" spans="1:51" s="12" customFormat="1" ht="39.950000000000003" customHeight="1">
      <c r="A1290" s="3"/>
      <c r="B1290" s="16"/>
      <c r="C1290" s="33"/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5"/>
      <c r="AH1290" s="32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</row>
    <row r="1291" spans="1:51" s="12" customFormat="1" ht="39.950000000000003" customHeight="1">
      <c r="A1291" s="3"/>
      <c r="B1291" s="16"/>
      <c r="C1291" s="33"/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5"/>
      <c r="AH1291" s="32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</row>
    <row r="1292" spans="1:51" s="12" customFormat="1" ht="39.950000000000003" customHeight="1">
      <c r="A1292" s="3"/>
      <c r="B1292" s="16"/>
      <c r="C1292" s="33"/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5"/>
      <c r="AH1292" s="32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</row>
    <row r="1293" spans="1:51" s="12" customFormat="1" ht="39.950000000000003" customHeight="1">
      <c r="A1293" s="3"/>
      <c r="B1293" s="16"/>
      <c r="C1293" s="33"/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5"/>
      <c r="AH1293" s="32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</row>
    <row r="1294" spans="1:51" s="12" customFormat="1" ht="39.950000000000003" customHeight="1">
      <c r="A1294" s="3"/>
      <c r="B1294" s="16"/>
      <c r="C1294" s="33"/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5"/>
      <c r="AH1294" s="32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</row>
    <row r="1295" spans="1:51" s="12" customFormat="1" ht="39.950000000000003" customHeight="1">
      <c r="A1295" s="3"/>
      <c r="B1295" s="16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5"/>
      <c r="AH1295" s="32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</row>
    <row r="1296" spans="1:51" s="12" customFormat="1" ht="39.950000000000003" customHeight="1">
      <c r="A1296" s="3"/>
      <c r="B1296" s="16"/>
      <c r="C1296" s="33"/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5"/>
      <c r="AH1296" s="32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</row>
    <row r="1297" spans="1:51" s="12" customFormat="1" ht="39.950000000000003" customHeight="1">
      <c r="A1297" s="3"/>
      <c r="B1297" s="16"/>
      <c r="C1297" s="33"/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5"/>
      <c r="AH1297" s="32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</row>
    <row r="1298" spans="1:51" s="12" customFormat="1" ht="39.950000000000003" customHeight="1">
      <c r="A1298" s="3"/>
      <c r="B1298" s="16"/>
      <c r="C1298" s="33"/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5"/>
      <c r="AH1298" s="32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  <c r="AX1298" s="33"/>
      <c r="AY1298" s="33"/>
    </row>
    <row r="1299" spans="1:51" s="12" customFormat="1" ht="39.950000000000003" customHeight="1">
      <c r="A1299" s="3"/>
      <c r="B1299" s="16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5"/>
      <c r="AH1299" s="32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  <c r="AX1299" s="33"/>
      <c r="AY1299" s="33"/>
    </row>
    <row r="1300" spans="1:51" s="12" customFormat="1" ht="39.950000000000003" customHeight="1">
      <c r="A1300" s="3"/>
      <c r="B1300" s="16"/>
      <c r="C1300" s="33"/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5"/>
      <c r="AH1300" s="32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</row>
    <row r="1301" spans="1:51" s="12" customFormat="1" ht="39.950000000000003" customHeight="1">
      <c r="A1301" s="3"/>
      <c r="B1301" s="16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5"/>
      <c r="AH1301" s="32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</row>
    <row r="1302" spans="1:51" s="12" customFormat="1" ht="39.950000000000003" customHeight="1">
      <c r="A1302" s="3"/>
      <c r="B1302" s="16"/>
      <c r="C1302" s="33"/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5"/>
      <c r="AH1302" s="32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</row>
    <row r="1303" spans="1:51" s="12" customFormat="1" ht="39.950000000000003" customHeight="1">
      <c r="A1303" s="3"/>
      <c r="B1303" s="16"/>
      <c r="C1303" s="33"/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5"/>
      <c r="AH1303" s="32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33"/>
      <c r="AX1303" s="33"/>
      <c r="AY1303" s="33"/>
    </row>
    <row r="1304" spans="1:51" s="12" customFormat="1" ht="39.950000000000003" customHeight="1">
      <c r="A1304" s="3"/>
      <c r="B1304" s="16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5"/>
      <c r="AH1304" s="32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  <c r="AX1304" s="33"/>
      <c r="AY1304" s="33"/>
    </row>
    <row r="1305" spans="1:51" s="12" customFormat="1" ht="39.950000000000003" customHeight="1">
      <c r="A1305" s="3"/>
      <c r="B1305" s="16"/>
      <c r="C1305" s="33"/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5"/>
      <c r="AH1305" s="32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33"/>
      <c r="AX1305" s="33"/>
      <c r="AY1305" s="33"/>
    </row>
    <row r="1306" spans="1:51" s="12" customFormat="1" ht="39.950000000000003" customHeight="1">
      <c r="A1306" s="3"/>
      <c r="B1306" s="16"/>
      <c r="C1306" s="33"/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5"/>
      <c r="AH1306" s="32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</row>
    <row r="1307" spans="1:51" s="12" customFormat="1" ht="39.950000000000003" customHeight="1">
      <c r="A1307" s="3"/>
      <c r="B1307" s="16"/>
      <c r="C1307" s="33"/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5"/>
      <c r="AH1307" s="32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</row>
    <row r="1308" spans="1:51" s="12" customFormat="1" ht="39.950000000000003" customHeight="1">
      <c r="A1308" s="3"/>
      <c r="B1308" s="16"/>
      <c r="C1308" s="33"/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5"/>
      <c r="AH1308" s="32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</row>
    <row r="1309" spans="1:51" s="12" customFormat="1" ht="39.950000000000003" customHeight="1">
      <c r="A1309" s="3"/>
      <c r="B1309" s="16"/>
      <c r="C1309" s="33"/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5"/>
      <c r="AH1309" s="32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  <c r="AX1309" s="33"/>
      <c r="AY1309" s="33"/>
    </row>
    <row r="1310" spans="1:51" s="12" customFormat="1" ht="39.950000000000003" customHeight="1">
      <c r="A1310" s="3"/>
      <c r="B1310" s="16"/>
      <c r="C1310" s="33"/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5"/>
      <c r="AH1310" s="32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  <c r="AX1310" s="33"/>
      <c r="AY1310" s="33"/>
    </row>
    <row r="1311" spans="1:51" s="12" customFormat="1" ht="39.950000000000003" customHeight="1">
      <c r="A1311" s="3"/>
      <c r="B1311" s="16"/>
      <c r="C1311" s="33"/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5"/>
      <c r="AH1311" s="32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  <c r="AX1311" s="33"/>
      <c r="AY1311" s="33"/>
    </row>
    <row r="1312" spans="1:51" s="12" customFormat="1" ht="39.950000000000003" customHeight="1">
      <c r="A1312" s="3"/>
      <c r="B1312" s="16"/>
      <c r="C1312" s="33"/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5"/>
      <c r="AH1312" s="32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</row>
    <row r="1313" spans="1:51" s="12" customFormat="1" ht="39.950000000000003" customHeight="1">
      <c r="A1313" s="3"/>
      <c r="B1313" s="16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5"/>
      <c r="AH1313" s="32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</row>
    <row r="1314" spans="1:51" s="12" customFormat="1" ht="39.950000000000003" customHeight="1">
      <c r="A1314" s="3"/>
      <c r="B1314" s="16"/>
      <c r="C1314" s="33"/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5"/>
      <c r="AH1314" s="32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</row>
    <row r="1315" spans="1:51" s="12" customFormat="1" ht="39.950000000000003" customHeight="1">
      <c r="A1315" s="3"/>
      <c r="B1315" s="16"/>
      <c r="C1315" s="33"/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5"/>
      <c r="AH1315" s="32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  <c r="AX1315" s="33"/>
      <c r="AY1315" s="33"/>
    </row>
    <row r="1316" spans="1:51" s="12" customFormat="1" ht="39.950000000000003" customHeight="1">
      <c r="A1316" s="3"/>
      <c r="B1316" s="16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5"/>
      <c r="AH1316" s="32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</row>
    <row r="1317" spans="1:51" s="12" customFormat="1" ht="39.950000000000003" customHeight="1">
      <c r="A1317" s="3"/>
      <c r="B1317" s="16"/>
      <c r="C1317" s="33"/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5"/>
      <c r="AH1317" s="32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</row>
    <row r="1318" spans="1:51" s="12" customFormat="1" ht="39.950000000000003" customHeight="1">
      <c r="A1318" s="3"/>
      <c r="B1318" s="16"/>
      <c r="C1318" s="33"/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5"/>
      <c r="AH1318" s="32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  <c r="AX1318" s="33"/>
      <c r="AY1318" s="33"/>
    </row>
    <row r="1319" spans="1:51" s="12" customFormat="1" ht="39.950000000000003" customHeight="1">
      <c r="A1319" s="3"/>
      <c r="B1319" s="16"/>
      <c r="C1319" s="33"/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5"/>
      <c r="AH1319" s="32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</row>
    <row r="1320" spans="1:51" s="12" customFormat="1" ht="39.950000000000003" customHeight="1">
      <c r="A1320" s="3"/>
      <c r="B1320" s="16"/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5"/>
      <c r="AH1320" s="32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/>
      <c r="AV1320" s="33"/>
      <c r="AW1320" s="33"/>
      <c r="AX1320" s="33"/>
      <c r="AY1320" s="33"/>
    </row>
    <row r="1321" spans="1:51" s="12" customFormat="1" ht="39.950000000000003" customHeight="1">
      <c r="A1321" s="3"/>
      <c r="B1321" s="16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5"/>
      <c r="AH1321" s="32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  <c r="AX1321" s="33"/>
      <c r="AY1321" s="33"/>
    </row>
    <row r="1322" spans="1:51" s="12" customFormat="1" ht="39.950000000000003" customHeight="1">
      <c r="A1322" s="3"/>
      <c r="B1322" s="16"/>
      <c r="C1322" s="33"/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5"/>
      <c r="AH1322" s="32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</row>
    <row r="1323" spans="1:51" s="12" customFormat="1" ht="39.950000000000003" customHeight="1">
      <c r="A1323" s="3"/>
      <c r="B1323" s="16"/>
      <c r="C1323" s="33"/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5"/>
      <c r="AH1323" s="32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  <c r="AX1323" s="33"/>
      <c r="AY1323" s="33"/>
    </row>
    <row r="1324" spans="1:51" s="12" customFormat="1" ht="39.950000000000003" customHeight="1">
      <c r="A1324" s="3"/>
      <c r="B1324" s="16"/>
      <c r="C1324" s="33"/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5"/>
      <c r="AH1324" s="32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</row>
    <row r="1325" spans="1:51" s="12" customFormat="1" ht="39.950000000000003" customHeight="1">
      <c r="A1325" s="3"/>
      <c r="B1325" s="16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5"/>
      <c r="AH1325" s="32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</row>
    <row r="1326" spans="1:51" s="12" customFormat="1" ht="39.950000000000003" customHeight="1">
      <c r="A1326" s="3"/>
      <c r="B1326" s="16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5"/>
      <c r="AH1326" s="32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</row>
    <row r="1327" spans="1:51" s="12" customFormat="1" ht="39.950000000000003" customHeight="1">
      <c r="A1327" s="3"/>
      <c r="B1327" s="16"/>
      <c r="C1327" s="33"/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5"/>
      <c r="AH1327" s="32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</row>
    <row r="1328" spans="1:51" s="12" customFormat="1" ht="39.950000000000003" customHeight="1">
      <c r="A1328" s="3"/>
      <c r="B1328" s="16"/>
      <c r="C1328" s="33"/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5"/>
      <c r="AH1328" s="32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</row>
    <row r="1329" spans="1:51" s="12" customFormat="1" ht="39.950000000000003" customHeight="1">
      <c r="A1329" s="3"/>
      <c r="B1329" s="16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5"/>
      <c r="AH1329" s="32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</row>
    <row r="1330" spans="1:51" s="12" customFormat="1" ht="39.950000000000003" customHeight="1">
      <c r="A1330" s="3"/>
      <c r="B1330" s="16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5"/>
      <c r="AH1330" s="32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  <c r="AX1330" s="33"/>
      <c r="AY1330" s="33"/>
    </row>
    <row r="1331" spans="1:51" s="12" customFormat="1" ht="39.950000000000003" customHeight="1">
      <c r="A1331" s="3"/>
      <c r="B1331" s="16"/>
      <c r="C1331" s="33"/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5"/>
      <c r="AH1331" s="32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  <c r="AX1331" s="33"/>
      <c r="AY1331" s="33"/>
    </row>
    <row r="1332" spans="1:51" s="12" customFormat="1" ht="39.950000000000003" customHeight="1">
      <c r="A1332" s="3"/>
      <c r="B1332" s="16"/>
      <c r="C1332" s="33"/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5"/>
      <c r="AH1332" s="32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</row>
    <row r="1333" spans="1:51" s="12" customFormat="1" ht="39.950000000000003" customHeight="1">
      <c r="A1333" s="3"/>
      <c r="B1333" s="16"/>
      <c r="C1333" s="33"/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5"/>
      <c r="AH1333" s="32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</row>
    <row r="1334" spans="1:51" s="12" customFormat="1" ht="39.950000000000003" customHeight="1">
      <c r="A1334" s="3"/>
      <c r="B1334" s="16"/>
      <c r="C1334" s="33"/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5"/>
      <c r="AH1334" s="32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</row>
    <row r="1335" spans="1:51" s="12" customFormat="1" ht="39.950000000000003" customHeight="1">
      <c r="A1335" s="3"/>
      <c r="B1335" s="16"/>
      <c r="C1335" s="33"/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5"/>
      <c r="AH1335" s="32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</row>
    <row r="1336" spans="1:51" s="12" customFormat="1" ht="39.950000000000003" customHeight="1">
      <c r="A1336" s="3"/>
      <c r="B1336" s="16"/>
      <c r="C1336" s="33"/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5"/>
      <c r="AH1336" s="32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</row>
    <row r="1337" spans="1:51" s="12" customFormat="1" ht="39.950000000000003" customHeight="1">
      <c r="A1337" s="3"/>
      <c r="B1337" s="16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5"/>
      <c r="AH1337" s="32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</row>
    <row r="1338" spans="1:51" s="12" customFormat="1" ht="39.950000000000003" customHeight="1">
      <c r="A1338" s="3"/>
      <c r="B1338" s="16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5"/>
      <c r="AH1338" s="32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</row>
    <row r="1339" spans="1:51" s="12" customFormat="1" ht="39.950000000000003" customHeight="1">
      <c r="A1339" s="3"/>
      <c r="B1339" s="16"/>
      <c r="C1339" s="33"/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5"/>
      <c r="AH1339" s="32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</row>
    <row r="1340" spans="1:51" s="12" customFormat="1" ht="39.950000000000003" customHeight="1">
      <c r="A1340" s="3"/>
      <c r="B1340" s="16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5"/>
      <c r="AH1340" s="32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</row>
    <row r="1341" spans="1:51" s="12" customFormat="1" ht="39.950000000000003" customHeight="1">
      <c r="A1341" s="3"/>
      <c r="B1341" s="16"/>
      <c r="C1341" s="33"/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5"/>
      <c r="AH1341" s="32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</row>
    <row r="1342" spans="1:51" s="12" customFormat="1" ht="39.950000000000003" customHeight="1">
      <c r="A1342" s="3"/>
      <c r="B1342" s="16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5"/>
      <c r="AH1342" s="32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</row>
    <row r="1343" spans="1:51" s="12" customFormat="1" ht="39.950000000000003" customHeight="1">
      <c r="A1343" s="3"/>
      <c r="B1343" s="16"/>
      <c r="C1343" s="33"/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5"/>
      <c r="AH1343" s="32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</row>
    <row r="1344" spans="1:51" s="12" customFormat="1" ht="39.950000000000003" customHeight="1">
      <c r="A1344" s="3"/>
      <c r="B1344" s="16"/>
      <c r="C1344" s="33"/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5"/>
      <c r="AH1344" s="32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</row>
    <row r="1345" spans="1:51" s="12" customFormat="1" ht="39.950000000000003" customHeight="1">
      <c r="A1345" s="3"/>
      <c r="B1345" s="16"/>
      <c r="C1345" s="33"/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5"/>
      <c r="AH1345" s="32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  <c r="AX1345" s="33"/>
      <c r="AY1345" s="33"/>
    </row>
    <row r="1346" spans="1:51" s="12" customFormat="1" ht="39.950000000000003" customHeight="1">
      <c r="A1346" s="3"/>
      <c r="B1346" s="16"/>
      <c r="C1346" s="33"/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5"/>
      <c r="AH1346" s="32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33"/>
      <c r="AX1346" s="33"/>
      <c r="AY1346" s="33"/>
    </row>
    <row r="1347" spans="1:51" s="12" customFormat="1" ht="39.950000000000003" customHeight="1">
      <c r="A1347" s="3"/>
      <c r="B1347" s="16"/>
      <c r="C1347" s="33"/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5"/>
      <c r="AH1347" s="32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  <c r="AX1347" s="33"/>
      <c r="AY1347" s="33"/>
    </row>
    <row r="1348" spans="1:51" s="12" customFormat="1" ht="39.950000000000003" customHeight="1">
      <c r="A1348" s="3"/>
      <c r="B1348" s="16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5"/>
      <c r="AH1348" s="32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</row>
    <row r="1349" spans="1:51" s="12" customFormat="1" ht="39.950000000000003" customHeight="1">
      <c r="A1349" s="3"/>
      <c r="B1349" s="16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5"/>
      <c r="AH1349" s="32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</row>
    <row r="1350" spans="1:51" s="12" customFormat="1" ht="39.950000000000003" customHeight="1">
      <c r="A1350" s="3"/>
      <c r="B1350" s="16"/>
      <c r="C1350" s="33"/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5"/>
      <c r="AH1350" s="32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33"/>
      <c r="AX1350" s="33"/>
      <c r="AY1350" s="33"/>
    </row>
    <row r="1351" spans="1:51" s="12" customFormat="1" ht="39.950000000000003" customHeight="1">
      <c r="A1351" s="3"/>
      <c r="B1351" s="16"/>
      <c r="C1351" s="33"/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5"/>
      <c r="AH1351" s="32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</row>
    <row r="1352" spans="1:51" s="12" customFormat="1" ht="39.950000000000003" customHeight="1">
      <c r="A1352" s="3"/>
      <c r="B1352" s="16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5"/>
      <c r="AH1352" s="32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</row>
    <row r="1353" spans="1:51" s="12" customFormat="1" ht="39.950000000000003" customHeight="1">
      <c r="A1353" s="3"/>
      <c r="B1353" s="16"/>
      <c r="C1353" s="33"/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5"/>
      <c r="AH1353" s="32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</row>
    <row r="1354" spans="1:51" s="12" customFormat="1" ht="39.950000000000003" customHeight="1">
      <c r="A1354" s="3"/>
      <c r="B1354" s="16"/>
      <c r="C1354" s="33"/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5"/>
      <c r="AH1354" s="32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33"/>
      <c r="AX1354" s="33"/>
      <c r="AY1354" s="33"/>
    </row>
    <row r="1355" spans="1:51" s="12" customFormat="1" ht="39.950000000000003" customHeight="1">
      <c r="A1355" s="3"/>
      <c r="B1355" s="16"/>
      <c r="C1355" s="33"/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5"/>
      <c r="AH1355" s="32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  <c r="AX1355" s="33"/>
      <c r="AY1355" s="33"/>
    </row>
    <row r="1356" spans="1:51" s="12" customFormat="1" ht="39.950000000000003" customHeight="1">
      <c r="A1356" s="3"/>
      <c r="B1356" s="16"/>
      <c r="C1356" s="33"/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5"/>
      <c r="AH1356" s="32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</row>
    <row r="1357" spans="1:51" s="12" customFormat="1" ht="39.950000000000003" customHeight="1">
      <c r="A1357" s="3"/>
      <c r="B1357" s="16"/>
      <c r="C1357" s="33"/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5"/>
      <c r="AH1357" s="32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</row>
    <row r="1358" spans="1:51" s="12" customFormat="1" ht="39.950000000000003" customHeight="1">
      <c r="A1358" s="3"/>
      <c r="B1358" s="16"/>
      <c r="C1358" s="33"/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5"/>
      <c r="AH1358" s="32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33"/>
      <c r="AX1358" s="33"/>
      <c r="AY1358" s="33"/>
    </row>
    <row r="1359" spans="1:51" s="12" customFormat="1" ht="39.950000000000003" customHeight="1">
      <c r="A1359" s="3"/>
      <c r="B1359" s="16"/>
      <c r="C1359" s="33"/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5"/>
      <c r="AH1359" s="32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33"/>
      <c r="AX1359" s="33"/>
      <c r="AY1359" s="33"/>
    </row>
    <row r="1360" spans="1:51" s="12" customFormat="1" ht="39.950000000000003" customHeight="1">
      <c r="A1360" s="3"/>
      <c r="B1360" s="16"/>
      <c r="C1360" s="33"/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5"/>
      <c r="AH1360" s="32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33"/>
      <c r="AX1360" s="33"/>
      <c r="AY1360" s="33"/>
    </row>
    <row r="1361" spans="1:51" s="12" customFormat="1" ht="39.950000000000003" customHeight="1">
      <c r="A1361" s="3"/>
      <c r="B1361" s="16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5"/>
      <c r="AH1361" s="32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</row>
    <row r="1362" spans="1:51" s="12" customFormat="1" ht="39.950000000000003" customHeight="1">
      <c r="A1362" s="3"/>
      <c r="B1362" s="16"/>
      <c r="C1362" s="33"/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5"/>
      <c r="AH1362" s="32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</row>
    <row r="1363" spans="1:51" s="12" customFormat="1" ht="39.950000000000003" customHeight="1">
      <c r="A1363" s="3"/>
      <c r="B1363" s="16"/>
      <c r="C1363" s="33"/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5"/>
      <c r="AH1363" s="32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</row>
    <row r="1364" spans="1:51" s="12" customFormat="1" ht="39.950000000000003" customHeight="1">
      <c r="A1364" s="3"/>
      <c r="B1364" s="16"/>
      <c r="C1364" s="33"/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5"/>
      <c r="AH1364" s="32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33"/>
      <c r="AX1364" s="33"/>
      <c r="AY1364" s="33"/>
    </row>
    <row r="1365" spans="1:51" s="12" customFormat="1" ht="39.950000000000003" customHeight="1">
      <c r="A1365" s="3"/>
      <c r="B1365" s="16"/>
      <c r="C1365" s="33"/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5"/>
      <c r="AH1365" s="32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</row>
    <row r="1366" spans="1:51" s="12" customFormat="1" ht="39.950000000000003" customHeight="1">
      <c r="A1366" s="3"/>
      <c r="B1366" s="16"/>
      <c r="C1366" s="33"/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5"/>
      <c r="AH1366" s="32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</row>
    <row r="1367" spans="1:51" s="12" customFormat="1" ht="39.950000000000003" customHeight="1">
      <c r="A1367" s="3"/>
      <c r="B1367" s="16"/>
      <c r="C1367" s="33"/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5"/>
      <c r="AH1367" s="32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</row>
    <row r="1368" spans="1:51" s="12" customFormat="1" ht="39.950000000000003" customHeight="1">
      <c r="A1368" s="3"/>
      <c r="B1368" s="16"/>
      <c r="C1368" s="33"/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5"/>
      <c r="AH1368" s="32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</row>
    <row r="1369" spans="1:51" s="12" customFormat="1" ht="39.950000000000003" customHeight="1">
      <c r="A1369" s="3"/>
      <c r="B1369" s="16"/>
      <c r="C1369" s="33"/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5"/>
      <c r="AH1369" s="32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</row>
    <row r="1370" spans="1:51" s="12" customFormat="1" ht="39.950000000000003" customHeight="1">
      <c r="A1370" s="3"/>
      <c r="B1370" s="16"/>
      <c r="C1370" s="33"/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5"/>
      <c r="AH1370" s="32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</row>
    <row r="1371" spans="1:51" s="12" customFormat="1" ht="39.950000000000003" customHeight="1">
      <c r="A1371" s="3"/>
      <c r="B1371" s="16"/>
      <c r="C1371" s="33"/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5"/>
      <c r="AH1371" s="32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</row>
    <row r="1372" spans="1:51" s="12" customFormat="1" ht="39.950000000000003" customHeight="1">
      <c r="A1372" s="3"/>
      <c r="B1372" s="16"/>
      <c r="C1372" s="33"/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5"/>
      <c r="AH1372" s="32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33"/>
      <c r="AX1372" s="33"/>
      <c r="AY1372" s="33"/>
    </row>
    <row r="1373" spans="1:51" s="12" customFormat="1" ht="39.950000000000003" customHeight="1">
      <c r="A1373" s="3"/>
      <c r="B1373" s="16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5"/>
      <c r="AH1373" s="32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</row>
    <row r="1374" spans="1:51" s="12" customFormat="1" ht="39.950000000000003" customHeight="1">
      <c r="A1374" s="3"/>
      <c r="B1374" s="16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5"/>
      <c r="AH1374" s="32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</row>
    <row r="1375" spans="1:51" s="12" customFormat="1" ht="39.950000000000003" customHeight="1">
      <c r="A1375" s="3"/>
      <c r="B1375" s="16"/>
      <c r="C1375" s="33"/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5"/>
      <c r="AH1375" s="32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</row>
    <row r="1376" spans="1:51" s="12" customFormat="1" ht="39.950000000000003" customHeight="1">
      <c r="A1376" s="3"/>
      <c r="B1376" s="16"/>
      <c r="C1376" s="33"/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5"/>
      <c r="AH1376" s="32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</row>
    <row r="1377" spans="1:51" s="12" customFormat="1" ht="39.950000000000003" customHeight="1">
      <c r="A1377" s="3"/>
      <c r="B1377" s="16"/>
      <c r="C1377" s="33"/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5"/>
      <c r="AH1377" s="32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</row>
    <row r="1378" spans="1:51" s="12" customFormat="1" ht="39.950000000000003" customHeight="1">
      <c r="A1378" s="3"/>
      <c r="B1378" s="16"/>
      <c r="C1378" s="33"/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5"/>
      <c r="AH1378" s="32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</row>
    <row r="1379" spans="1:51" s="12" customFormat="1" ht="39.950000000000003" customHeight="1">
      <c r="A1379" s="3"/>
      <c r="B1379" s="16"/>
      <c r="C1379" s="33"/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5"/>
      <c r="AH1379" s="32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</row>
    <row r="1380" spans="1:51" s="12" customFormat="1" ht="39.950000000000003" customHeight="1">
      <c r="A1380" s="3"/>
      <c r="B1380" s="16"/>
      <c r="C1380" s="33"/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5"/>
      <c r="AH1380" s="32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</row>
    <row r="1381" spans="1:51" s="12" customFormat="1" ht="39.950000000000003" customHeight="1">
      <c r="A1381" s="3"/>
      <c r="B1381" s="16"/>
      <c r="C1381" s="33"/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5"/>
      <c r="AH1381" s="32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</row>
    <row r="1382" spans="1:51" s="12" customFormat="1" ht="39.950000000000003" customHeight="1">
      <c r="A1382" s="3"/>
      <c r="B1382" s="16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5"/>
      <c r="AH1382" s="32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</row>
    <row r="1383" spans="1:51" s="12" customFormat="1" ht="39.950000000000003" customHeight="1">
      <c r="A1383" s="3"/>
      <c r="B1383" s="16"/>
      <c r="C1383" s="33"/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5"/>
      <c r="AH1383" s="32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</row>
    <row r="1384" spans="1:51" s="12" customFormat="1" ht="39.950000000000003" customHeight="1">
      <c r="A1384" s="3"/>
      <c r="B1384" s="16"/>
      <c r="C1384" s="33"/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5"/>
      <c r="AH1384" s="32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</row>
    <row r="1385" spans="1:51" s="12" customFormat="1" ht="39.950000000000003" customHeight="1">
      <c r="A1385" s="3"/>
      <c r="B1385" s="16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5"/>
      <c r="AH1385" s="32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</row>
    <row r="1386" spans="1:51" s="12" customFormat="1" ht="39.950000000000003" customHeight="1">
      <c r="A1386" s="3"/>
      <c r="B1386" s="16"/>
      <c r="C1386" s="33"/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5"/>
      <c r="AH1386" s="32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</row>
    <row r="1387" spans="1:51" s="12" customFormat="1" ht="39.950000000000003" customHeight="1">
      <c r="A1387" s="3"/>
      <c r="B1387" s="16"/>
      <c r="C1387" s="33"/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5"/>
      <c r="AH1387" s="32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</row>
    <row r="1388" spans="1:51" s="12" customFormat="1" ht="39.950000000000003" customHeight="1">
      <c r="A1388" s="3"/>
      <c r="B1388" s="16"/>
      <c r="C1388" s="33"/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5"/>
      <c r="AH1388" s="32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</row>
    <row r="1389" spans="1:51" s="12" customFormat="1" ht="39.950000000000003" customHeight="1">
      <c r="A1389" s="3"/>
      <c r="B1389" s="16"/>
      <c r="C1389" s="33"/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5"/>
      <c r="AH1389" s="32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</row>
    <row r="1390" spans="1:51" s="12" customFormat="1" ht="39.950000000000003" customHeight="1">
      <c r="A1390" s="3"/>
      <c r="B1390" s="16"/>
      <c r="C1390" s="33"/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5"/>
      <c r="AH1390" s="32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</row>
    <row r="1391" spans="1:51" s="12" customFormat="1" ht="39.950000000000003" customHeight="1">
      <c r="A1391" s="3"/>
      <c r="B1391" s="16"/>
      <c r="C1391" s="33"/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5"/>
      <c r="AH1391" s="32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</row>
    <row r="1392" spans="1:51" s="12" customFormat="1" ht="39.950000000000003" customHeight="1">
      <c r="A1392" s="3"/>
      <c r="B1392" s="16"/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5"/>
      <c r="AH1392" s="32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</row>
    <row r="1393" spans="1:51" s="12" customFormat="1" ht="39.950000000000003" customHeight="1">
      <c r="A1393" s="3"/>
      <c r="B1393" s="16"/>
      <c r="C1393" s="33"/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5"/>
      <c r="AH1393" s="32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</row>
    <row r="1394" spans="1:51" s="12" customFormat="1" ht="39.950000000000003" customHeight="1">
      <c r="A1394" s="3"/>
      <c r="B1394" s="16"/>
      <c r="C1394" s="33"/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5"/>
      <c r="AH1394" s="32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</row>
    <row r="1395" spans="1:51" s="12" customFormat="1" ht="39.950000000000003" customHeight="1">
      <c r="A1395" s="3"/>
      <c r="B1395" s="16"/>
      <c r="C1395" s="33"/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5"/>
      <c r="AH1395" s="32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</row>
    <row r="1396" spans="1:51" s="12" customFormat="1" ht="39.950000000000003" customHeight="1">
      <c r="A1396" s="3"/>
      <c r="B1396" s="16"/>
      <c r="C1396" s="33"/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5"/>
      <c r="AH1396" s="32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  <c r="AX1396" s="33"/>
      <c r="AY1396" s="33"/>
    </row>
    <row r="1397" spans="1:51" s="12" customFormat="1" ht="39.950000000000003" customHeight="1">
      <c r="A1397" s="3"/>
      <c r="B1397" s="16"/>
      <c r="C1397" s="33"/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5"/>
      <c r="AH1397" s="32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</row>
    <row r="1398" spans="1:51" s="12" customFormat="1" ht="39.950000000000003" customHeight="1">
      <c r="A1398" s="3"/>
      <c r="B1398" s="16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5"/>
      <c r="AH1398" s="32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</row>
    <row r="1399" spans="1:51" s="12" customFormat="1" ht="39.950000000000003" customHeight="1">
      <c r="A1399" s="3"/>
      <c r="B1399" s="16"/>
      <c r="C1399" s="33"/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5"/>
      <c r="AH1399" s="32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</row>
    <row r="1400" spans="1:51" s="12" customFormat="1" ht="39.950000000000003" customHeight="1">
      <c r="A1400" s="3"/>
      <c r="B1400" s="16"/>
      <c r="C1400" s="33"/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5"/>
      <c r="AH1400" s="32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</row>
    <row r="1401" spans="1:51" s="12" customFormat="1" ht="39.950000000000003" customHeight="1">
      <c r="A1401" s="3"/>
      <c r="B1401" s="16"/>
      <c r="C1401" s="33"/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5"/>
      <c r="AH1401" s="32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</row>
    <row r="1402" spans="1:51" s="12" customFormat="1" ht="39.950000000000003" customHeight="1">
      <c r="A1402" s="3"/>
      <c r="B1402" s="16"/>
      <c r="C1402" s="33"/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5"/>
      <c r="AH1402" s="32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</row>
    <row r="1403" spans="1:51" s="12" customFormat="1" ht="39.950000000000003" customHeight="1">
      <c r="A1403" s="3"/>
      <c r="B1403" s="16"/>
      <c r="C1403" s="33"/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5"/>
      <c r="AH1403" s="32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</row>
    <row r="1404" spans="1:51" s="12" customFormat="1" ht="39.950000000000003" customHeight="1">
      <c r="A1404" s="3"/>
      <c r="B1404" s="16"/>
      <c r="C1404" s="33"/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5"/>
      <c r="AH1404" s="32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33"/>
      <c r="AX1404" s="33"/>
      <c r="AY1404" s="33"/>
    </row>
    <row r="1405" spans="1:51" s="12" customFormat="1" ht="39.950000000000003" customHeight="1">
      <c r="A1405" s="3"/>
      <c r="B1405" s="16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5"/>
      <c r="AH1405" s="32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</row>
    <row r="1406" spans="1:51" s="12" customFormat="1" ht="39.950000000000003" customHeight="1">
      <c r="A1406" s="3"/>
      <c r="B1406" s="16"/>
      <c r="C1406" s="33"/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5"/>
      <c r="AH1406" s="32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</row>
    <row r="1407" spans="1:51" s="12" customFormat="1" ht="39.950000000000003" customHeight="1">
      <c r="A1407" s="3"/>
      <c r="B1407" s="16"/>
      <c r="C1407" s="33"/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5"/>
      <c r="AH1407" s="32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</row>
    <row r="1408" spans="1:51" s="12" customFormat="1" ht="39.950000000000003" customHeight="1">
      <c r="A1408" s="3"/>
      <c r="B1408" s="16"/>
      <c r="C1408" s="33"/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5"/>
      <c r="AH1408" s="32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</row>
    <row r="1409" spans="1:51" s="12" customFormat="1" ht="39.950000000000003" customHeight="1">
      <c r="A1409" s="3"/>
      <c r="B1409" s="16"/>
      <c r="C1409" s="33"/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5"/>
      <c r="AH1409" s="32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</row>
    <row r="1410" spans="1:51" s="12" customFormat="1" ht="39.950000000000003" customHeight="1">
      <c r="A1410" s="3"/>
      <c r="B1410" s="16"/>
      <c r="C1410" s="33"/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5"/>
      <c r="AH1410" s="32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</row>
    <row r="1411" spans="1:51" s="12" customFormat="1" ht="39.950000000000003" customHeight="1">
      <c r="A1411" s="3"/>
      <c r="B1411" s="16"/>
      <c r="C1411" s="33"/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5"/>
      <c r="AH1411" s="32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</row>
    <row r="1412" spans="1:51" s="12" customFormat="1" ht="39.950000000000003" customHeight="1">
      <c r="A1412" s="3"/>
      <c r="B1412" s="16"/>
      <c r="C1412" s="33"/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5"/>
      <c r="AH1412" s="32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</row>
    <row r="1413" spans="1:51" s="12" customFormat="1" ht="39.950000000000003" customHeight="1">
      <c r="A1413" s="3"/>
      <c r="B1413" s="16"/>
      <c r="C1413" s="33"/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5"/>
      <c r="AH1413" s="32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</row>
    <row r="1414" spans="1:51" s="12" customFormat="1" ht="39.950000000000003" customHeight="1">
      <c r="A1414" s="3"/>
      <c r="B1414" s="16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5"/>
      <c r="AH1414" s="32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  <c r="AX1414" s="33"/>
      <c r="AY1414" s="33"/>
    </row>
    <row r="1415" spans="1:51" s="12" customFormat="1" ht="39.950000000000003" customHeight="1">
      <c r="A1415" s="3"/>
      <c r="B1415" s="16"/>
      <c r="C1415" s="33"/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5"/>
      <c r="AH1415" s="32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</row>
    <row r="1416" spans="1:51" s="12" customFormat="1" ht="39.950000000000003" customHeight="1">
      <c r="A1416" s="3"/>
      <c r="B1416" s="16"/>
      <c r="C1416" s="33"/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5"/>
      <c r="AH1416" s="32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</row>
    <row r="1417" spans="1:51" s="12" customFormat="1" ht="39.950000000000003" customHeight="1">
      <c r="A1417" s="3"/>
      <c r="B1417" s="16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5"/>
      <c r="AH1417" s="32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</row>
    <row r="1418" spans="1:51" s="12" customFormat="1" ht="39.950000000000003" customHeight="1">
      <c r="A1418" s="3"/>
      <c r="B1418" s="16"/>
      <c r="C1418" s="33"/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5"/>
      <c r="AH1418" s="32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</row>
    <row r="1419" spans="1:51" s="12" customFormat="1" ht="39.950000000000003" customHeight="1">
      <c r="A1419" s="3"/>
      <c r="B1419" s="16"/>
      <c r="C1419" s="33"/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5"/>
      <c r="AH1419" s="32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</row>
    <row r="1420" spans="1:51" s="12" customFormat="1" ht="39.950000000000003" customHeight="1">
      <c r="A1420" s="3"/>
      <c r="B1420" s="16"/>
      <c r="C1420" s="33"/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5"/>
      <c r="AH1420" s="32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</row>
    <row r="1421" spans="1:51" s="12" customFormat="1" ht="39.950000000000003" customHeight="1">
      <c r="A1421" s="3"/>
      <c r="B1421" s="16"/>
      <c r="C1421" s="33"/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5"/>
      <c r="AH1421" s="32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</row>
    <row r="1422" spans="1:51" s="12" customFormat="1" ht="39.950000000000003" customHeight="1">
      <c r="A1422" s="3"/>
      <c r="B1422" s="16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5"/>
      <c r="AH1422" s="32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</row>
    <row r="1423" spans="1:51" s="12" customFormat="1" ht="39.950000000000003" customHeight="1">
      <c r="A1423" s="3"/>
      <c r="B1423" s="16"/>
      <c r="C1423" s="33"/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5"/>
      <c r="AH1423" s="32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</row>
    <row r="1424" spans="1:51" s="12" customFormat="1" ht="39.950000000000003" customHeight="1">
      <c r="A1424" s="3"/>
      <c r="B1424" s="16"/>
      <c r="C1424" s="33"/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5"/>
      <c r="AH1424" s="32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</row>
    <row r="1425" spans="1:51" s="12" customFormat="1" ht="39.950000000000003" customHeight="1">
      <c r="A1425" s="3"/>
      <c r="B1425" s="16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5"/>
      <c r="AH1425" s="32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</row>
    <row r="1426" spans="1:51" s="12" customFormat="1" ht="39.950000000000003" customHeight="1">
      <c r="A1426" s="3"/>
      <c r="B1426" s="16"/>
      <c r="C1426" s="33"/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5"/>
      <c r="AH1426" s="32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</row>
    <row r="1427" spans="1:51" s="12" customFormat="1" ht="39.950000000000003" customHeight="1">
      <c r="A1427" s="3"/>
      <c r="B1427" s="16"/>
      <c r="C1427" s="33"/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5"/>
      <c r="AH1427" s="32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</row>
    <row r="1428" spans="1:51" s="12" customFormat="1" ht="39.950000000000003" customHeight="1">
      <c r="A1428" s="3"/>
      <c r="B1428" s="16"/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5"/>
      <c r="AH1428" s="32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</row>
    <row r="1429" spans="1:51" s="12" customFormat="1" ht="39.950000000000003" customHeight="1">
      <c r="A1429" s="3"/>
      <c r="B1429" s="16"/>
      <c r="C1429" s="33"/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5"/>
      <c r="AH1429" s="32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</row>
    <row r="1430" spans="1:51" s="12" customFormat="1" ht="39.950000000000003" customHeight="1">
      <c r="A1430" s="3"/>
      <c r="B1430" s="16"/>
      <c r="C1430" s="33"/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5"/>
      <c r="AH1430" s="32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</row>
    <row r="1431" spans="1:51" s="12" customFormat="1" ht="39.950000000000003" customHeight="1">
      <c r="A1431" s="3"/>
      <c r="B1431" s="16"/>
      <c r="C1431" s="33"/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5"/>
      <c r="AH1431" s="32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</row>
    <row r="1432" spans="1:51" s="12" customFormat="1" ht="39.950000000000003" customHeight="1">
      <c r="A1432" s="3"/>
      <c r="B1432" s="16"/>
      <c r="C1432" s="33"/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5"/>
      <c r="AH1432" s="32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</row>
    <row r="1433" spans="1:51" s="12" customFormat="1" ht="39.950000000000003" customHeight="1">
      <c r="A1433" s="3"/>
      <c r="B1433" s="16"/>
      <c r="C1433" s="33"/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5"/>
      <c r="AH1433" s="32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</row>
    <row r="1434" spans="1:51" s="12" customFormat="1" ht="39.950000000000003" customHeight="1">
      <c r="A1434" s="3"/>
      <c r="B1434" s="16"/>
      <c r="C1434" s="33"/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5"/>
      <c r="AH1434" s="32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</row>
    <row r="1435" spans="1:51" s="12" customFormat="1" ht="39.950000000000003" customHeight="1">
      <c r="A1435" s="3"/>
      <c r="B1435" s="16"/>
      <c r="C1435" s="33"/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5"/>
      <c r="AH1435" s="32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</row>
    <row r="1436" spans="1:51" s="12" customFormat="1" ht="39.950000000000003" customHeight="1">
      <c r="A1436" s="3"/>
      <c r="B1436" s="16"/>
      <c r="C1436" s="33"/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5"/>
      <c r="AH1436" s="32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</row>
    <row r="1437" spans="1:51" s="12" customFormat="1" ht="39.950000000000003" customHeight="1">
      <c r="A1437" s="3"/>
      <c r="B1437" s="16"/>
      <c r="C1437" s="33"/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5"/>
      <c r="AH1437" s="32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</row>
    <row r="1438" spans="1:51" s="12" customFormat="1" ht="39.950000000000003" customHeight="1">
      <c r="A1438" s="3"/>
      <c r="B1438" s="16"/>
      <c r="C1438" s="33"/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5"/>
      <c r="AH1438" s="32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</row>
    <row r="1439" spans="1:51" s="12" customFormat="1" ht="39.950000000000003" customHeight="1">
      <c r="A1439" s="3"/>
      <c r="B1439" s="16"/>
      <c r="C1439" s="33"/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5"/>
      <c r="AH1439" s="32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</row>
    <row r="1440" spans="1:51" s="12" customFormat="1" ht="39.950000000000003" customHeight="1">
      <c r="A1440" s="3"/>
      <c r="B1440" s="16"/>
      <c r="C1440" s="33"/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5"/>
      <c r="AH1440" s="32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</row>
    <row r="1441" spans="1:51" s="12" customFormat="1" ht="39.950000000000003" customHeight="1">
      <c r="A1441" s="3"/>
      <c r="B1441" s="16"/>
      <c r="C1441" s="33"/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5"/>
      <c r="AH1441" s="32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</row>
    <row r="1442" spans="1:51" s="12" customFormat="1" ht="39.950000000000003" customHeight="1">
      <c r="A1442" s="3"/>
      <c r="B1442" s="16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5"/>
      <c r="AH1442" s="32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  <c r="AX1442" s="33"/>
      <c r="AY1442" s="33"/>
    </row>
    <row r="1443" spans="1:51" s="12" customFormat="1" ht="39.950000000000003" customHeight="1">
      <c r="A1443" s="3"/>
      <c r="B1443" s="16"/>
      <c r="C1443" s="33"/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5"/>
      <c r="AH1443" s="32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</row>
    <row r="1444" spans="1:51" s="12" customFormat="1" ht="39.950000000000003" customHeight="1">
      <c r="A1444" s="3"/>
      <c r="B1444" s="16"/>
      <c r="C1444" s="33"/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5"/>
      <c r="AH1444" s="32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</row>
    <row r="1445" spans="1:51" s="12" customFormat="1" ht="39.950000000000003" customHeight="1">
      <c r="A1445" s="3"/>
      <c r="B1445" s="16"/>
      <c r="C1445" s="33"/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5"/>
      <c r="AH1445" s="32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</row>
    <row r="1446" spans="1:51" s="12" customFormat="1" ht="39.950000000000003" customHeight="1">
      <c r="A1446" s="3"/>
      <c r="B1446" s="16"/>
      <c r="C1446" s="33"/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5"/>
      <c r="AH1446" s="32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  <c r="AX1446" s="33"/>
      <c r="AY1446" s="33"/>
    </row>
    <row r="1447" spans="1:51" s="12" customFormat="1" ht="39.950000000000003" customHeight="1">
      <c r="A1447" s="3"/>
      <c r="B1447" s="16"/>
      <c r="C1447" s="33"/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5"/>
      <c r="AH1447" s="32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</row>
    <row r="1448" spans="1:51" s="12" customFormat="1" ht="39.950000000000003" customHeight="1">
      <c r="A1448" s="3"/>
      <c r="B1448" s="16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5"/>
      <c r="AH1448" s="32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</row>
    <row r="1449" spans="1:51" s="12" customFormat="1" ht="39.950000000000003" customHeight="1">
      <c r="A1449" s="3"/>
      <c r="B1449" s="16"/>
      <c r="C1449" s="33"/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5"/>
      <c r="AH1449" s="32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</row>
    <row r="1450" spans="1:51" s="12" customFormat="1" ht="39.950000000000003" customHeight="1">
      <c r="A1450" s="3"/>
      <c r="B1450" s="16"/>
      <c r="C1450" s="33"/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5"/>
      <c r="AH1450" s="32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</row>
    <row r="1451" spans="1:51" s="12" customFormat="1" ht="39.950000000000003" customHeight="1">
      <c r="A1451" s="3"/>
      <c r="B1451" s="16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5"/>
      <c r="AH1451" s="32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</row>
    <row r="1452" spans="1:51" s="12" customFormat="1" ht="39.950000000000003" customHeight="1">
      <c r="A1452" s="3"/>
      <c r="B1452" s="16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5"/>
      <c r="AH1452" s="32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</row>
    <row r="1453" spans="1:51" s="12" customFormat="1" ht="39.950000000000003" customHeight="1">
      <c r="A1453" s="3"/>
      <c r="B1453" s="16"/>
      <c r="C1453" s="33"/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5"/>
      <c r="AH1453" s="32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</row>
    <row r="1454" spans="1:51" s="12" customFormat="1" ht="39.950000000000003" customHeight="1">
      <c r="A1454" s="3"/>
      <c r="B1454" s="16"/>
      <c r="C1454" s="33"/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5"/>
      <c r="AH1454" s="32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</row>
    <row r="1455" spans="1:51" s="12" customFormat="1" ht="39.950000000000003" customHeight="1">
      <c r="A1455" s="3"/>
      <c r="B1455" s="16"/>
      <c r="C1455" s="33"/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5"/>
      <c r="AH1455" s="32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</row>
    <row r="1456" spans="1:51" s="12" customFormat="1" ht="39.950000000000003" customHeight="1">
      <c r="A1456" s="3"/>
      <c r="B1456" s="16"/>
      <c r="C1456" s="33"/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5"/>
      <c r="AH1456" s="32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</row>
    <row r="1457" spans="1:51" s="12" customFormat="1" ht="39.950000000000003" customHeight="1">
      <c r="A1457" s="3"/>
      <c r="B1457" s="16"/>
      <c r="C1457" s="33"/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5"/>
      <c r="AH1457" s="32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</row>
    <row r="1458" spans="1:51" s="12" customFormat="1" ht="39.950000000000003" customHeight="1">
      <c r="A1458" s="3"/>
      <c r="B1458" s="16"/>
      <c r="C1458" s="33"/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5"/>
      <c r="AH1458" s="32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</row>
    <row r="1459" spans="1:51" s="12" customFormat="1" ht="39.950000000000003" customHeight="1">
      <c r="A1459" s="3"/>
      <c r="B1459" s="16"/>
      <c r="C1459" s="33"/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5"/>
      <c r="AH1459" s="32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</row>
    <row r="1460" spans="1:51" s="12" customFormat="1" ht="39.950000000000003" customHeight="1">
      <c r="A1460" s="3"/>
      <c r="B1460" s="16"/>
      <c r="C1460" s="33"/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5"/>
      <c r="AH1460" s="32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</row>
    <row r="1461" spans="1:51" s="12" customFormat="1" ht="39.950000000000003" customHeight="1">
      <c r="A1461" s="3"/>
      <c r="B1461" s="16"/>
      <c r="C1461" s="33"/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5"/>
      <c r="AH1461" s="32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</row>
    <row r="1462" spans="1:51" s="12" customFormat="1" ht="39.950000000000003" customHeight="1">
      <c r="A1462" s="3"/>
      <c r="B1462" s="16"/>
      <c r="C1462" s="33"/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5"/>
      <c r="AH1462" s="32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</row>
    <row r="1463" spans="1:51" s="12" customFormat="1" ht="39.950000000000003" customHeight="1">
      <c r="A1463" s="3"/>
      <c r="B1463" s="16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5"/>
      <c r="AH1463" s="32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</row>
    <row r="1464" spans="1:51" s="12" customFormat="1" ht="39.950000000000003" customHeight="1">
      <c r="A1464" s="3"/>
      <c r="B1464" s="16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5"/>
      <c r="AH1464" s="32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</row>
    <row r="1465" spans="1:51" s="12" customFormat="1" ht="39.950000000000003" customHeight="1">
      <c r="A1465" s="3"/>
      <c r="B1465" s="16"/>
      <c r="C1465" s="33"/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5"/>
      <c r="AH1465" s="32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</row>
    <row r="1466" spans="1:51" s="12" customFormat="1" ht="39.950000000000003" customHeight="1">
      <c r="A1466" s="3"/>
      <c r="B1466" s="16"/>
      <c r="C1466" s="33"/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5"/>
      <c r="AH1466" s="32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</row>
    <row r="1467" spans="1:51" s="12" customFormat="1" ht="39.950000000000003" customHeight="1">
      <c r="A1467" s="3"/>
      <c r="B1467" s="16"/>
      <c r="C1467" s="33"/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5"/>
      <c r="AH1467" s="32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</row>
    <row r="1468" spans="1:51" s="12" customFormat="1" ht="39.950000000000003" customHeight="1">
      <c r="A1468" s="3"/>
      <c r="B1468" s="16"/>
      <c r="C1468" s="33"/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5"/>
      <c r="AH1468" s="32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</row>
    <row r="1469" spans="1:51" s="12" customFormat="1" ht="39.950000000000003" customHeight="1">
      <c r="A1469" s="3"/>
      <c r="B1469" s="16"/>
      <c r="C1469" s="33"/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5"/>
      <c r="AH1469" s="32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</row>
    <row r="1470" spans="1:51" s="12" customFormat="1" ht="39.950000000000003" customHeight="1">
      <c r="A1470" s="3"/>
      <c r="B1470" s="16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5"/>
      <c r="AH1470" s="32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</row>
    <row r="1471" spans="1:51" s="12" customFormat="1" ht="39.950000000000003" customHeight="1">
      <c r="A1471" s="3"/>
      <c r="B1471" s="16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5"/>
      <c r="AH1471" s="32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</row>
    <row r="1472" spans="1:51" s="12" customFormat="1" ht="39.950000000000003" customHeight="1">
      <c r="A1472" s="3"/>
      <c r="B1472" s="16"/>
      <c r="C1472" s="33"/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5"/>
      <c r="AH1472" s="32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  <c r="AX1472" s="33"/>
      <c r="AY1472" s="33"/>
    </row>
    <row r="1473" spans="1:51" s="12" customFormat="1" ht="39.950000000000003" customHeight="1">
      <c r="A1473" s="3"/>
      <c r="B1473" s="16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5"/>
      <c r="AH1473" s="32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</row>
    <row r="1474" spans="1:51" s="12" customFormat="1" ht="39.950000000000003" customHeight="1">
      <c r="A1474" s="3"/>
      <c r="B1474" s="16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5"/>
      <c r="AH1474" s="32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</row>
    <row r="1475" spans="1:51" s="12" customFormat="1" ht="39.950000000000003" customHeight="1">
      <c r="A1475" s="3"/>
      <c r="B1475" s="16"/>
      <c r="C1475" s="33"/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5"/>
      <c r="AH1475" s="32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</row>
    <row r="1476" spans="1:51" s="12" customFormat="1" ht="39.950000000000003" customHeight="1">
      <c r="A1476" s="3"/>
      <c r="B1476" s="16"/>
      <c r="C1476" s="33"/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5"/>
      <c r="AH1476" s="32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</row>
    <row r="1477" spans="1:51" s="12" customFormat="1" ht="39.950000000000003" customHeight="1">
      <c r="A1477" s="3"/>
      <c r="B1477" s="16"/>
      <c r="C1477" s="33"/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5"/>
      <c r="AH1477" s="32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33"/>
      <c r="AX1477" s="33"/>
      <c r="AY1477" s="33"/>
    </row>
    <row r="1478" spans="1:51" s="12" customFormat="1" ht="39.950000000000003" customHeight="1">
      <c r="A1478" s="3"/>
      <c r="B1478" s="16"/>
      <c r="C1478" s="33"/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5"/>
      <c r="AH1478" s="32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</row>
    <row r="1479" spans="1:51" s="12" customFormat="1" ht="39.950000000000003" customHeight="1">
      <c r="A1479" s="3"/>
      <c r="B1479" s="16"/>
      <c r="C1479" s="33"/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5"/>
      <c r="AH1479" s="32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33"/>
      <c r="AX1479" s="33"/>
      <c r="AY1479" s="33"/>
    </row>
    <row r="1480" spans="1:51" s="12" customFormat="1" ht="39.950000000000003" customHeight="1">
      <c r="A1480" s="3"/>
      <c r="B1480" s="16"/>
      <c r="C1480" s="33"/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5"/>
      <c r="AH1480" s="32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</row>
    <row r="1481" spans="1:51" s="12" customFormat="1" ht="39.950000000000003" customHeight="1">
      <c r="A1481" s="3"/>
      <c r="B1481" s="16"/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5"/>
      <c r="AH1481" s="32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</row>
    <row r="1482" spans="1:51" s="12" customFormat="1" ht="39.950000000000003" customHeight="1">
      <c r="A1482" s="3"/>
      <c r="B1482" s="16"/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5"/>
      <c r="AH1482" s="32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</row>
    <row r="1483" spans="1:51" s="12" customFormat="1" ht="39.950000000000003" customHeight="1">
      <c r="A1483" s="3"/>
      <c r="B1483" s="16"/>
      <c r="C1483" s="33"/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5"/>
      <c r="AH1483" s="32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</row>
    <row r="1484" spans="1:51" s="12" customFormat="1" ht="39.950000000000003" customHeight="1">
      <c r="A1484" s="3"/>
      <c r="B1484" s="16"/>
      <c r="C1484" s="33"/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5"/>
      <c r="AH1484" s="32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33"/>
      <c r="AX1484" s="33"/>
      <c r="AY1484" s="33"/>
    </row>
    <row r="1485" spans="1:51" s="12" customFormat="1" ht="39.950000000000003" customHeight="1">
      <c r="A1485" s="3"/>
      <c r="B1485" s="16"/>
      <c r="C1485" s="33"/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5"/>
      <c r="AH1485" s="32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</row>
    <row r="1486" spans="1:51" s="12" customFormat="1" ht="39.950000000000003" customHeight="1">
      <c r="A1486" s="3"/>
      <c r="B1486" s="16"/>
      <c r="C1486" s="33"/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5"/>
      <c r="AH1486" s="32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</row>
    <row r="1487" spans="1:51" s="12" customFormat="1" ht="39.950000000000003" customHeight="1">
      <c r="A1487" s="3"/>
      <c r="B1487" s="16"/>
      <c r="C1487" s="33"/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5"/>
      <c r="AH1487" s="32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33"/>
      <c r="AX1487" s="33"/>
      <c r="AY1487" s="33"/>
    </row>
    <row r="1488" spans="1:51" s="12" customFormat="1" ht="39.950000000000003" customHeight="1">
      <c r="A1488" s="3"/>
      <c r="B1488" s="16"/>
      <c r="C1488" s="33"/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5"/>
      <c r="AH1488" s="32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</row>
    <row r="1489" spans="1:51" s="12" customFormat="1" ht="39.950000000000003" customHeight="1">
      <c r="A1489" s="3"/>
      <c r="B1489" s="16"/>
      <c r="C1489" s="33"/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5"/>
      <c r="AH1489" s="32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</row>
    <row r="1490" spans="1:51" s="12" customFormat="1" ht="39.950000000000003" customHeight="1">
      <c r="A1490" s="3"/>
      <c r="B1490" s="16"/>
      <c r="C1490" s="33"/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5"/>
      <c r="AH1490" s="32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</row>
    <row r="1491" spans="1:51" s="12" customFormat="1" ht="39.950000000000003" customHeight="1">
      <c r="A1491" s="3"/>
      <c r="B1491" s="16"/>
      <c r="C1491" s="33"/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5"/>
      <c r="AH1491" s="32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</row>
    <row r="1492" spans="1:51" s="12" customFormat="1" ht="39.950000000000003" customHeight="1">
      <c r="A1492" s="3"/>
      <c r="B1492" s="16"/>
      <c r="C1492" s="33"/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5"/>
      <c r="AH1492" s="32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</row>
    <row r="1493" spans="1:51" s="12" customFormat="1" ht="39.950000000000003" customHeight="1">
      <c r="A1493" s="3"/>
      <c r="B1493" s="16"/>
      <c r="C1493" s="33"/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5"/>
      <c r="AH1493" s="32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</row>
    <row r="1494" spans="1:51" s="12" customFormat="1" ht="39.950000000000003" customHeight="1">
      <c r="A1494" s="3"/>
      <c r="B1494" s="16"/>
      <c r="C1494" s="33"/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5"/>
      <c r="AH1494" s="32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</row>
    <row r="1495" spans="1:51" s="12" customFormat="1" ht="39.950000000000003" customHeight="1">
      <c r="A1495" s="3"/>
      <c r="B1495" s="16"/>
      <c r="C1495" s="33"/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5"/>
      <c r="AH1495" s="32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</row>
    <row r="1496" spans="1:51" s="12" customFormat="1" ht="39.950000000000003" customHeight="1">
      <c r="A1496" s="3"/>
      <c r="B1496" s="16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5"/>
      <c r="AH1496" s="32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</row>
    <row r="1497" spans="1:51" s="12" customFormat="1" ht="39.950000000000003" customHeight="1">
      <c r="A1497" s="3"/>
      <c r="B1497" s="16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5"/>
      <c r="AH1497" s="32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</row>
    <row r="1498" spans="1:51" s="12" customFormat="1" ht="39.950000000000003" customHeight="1">
      <c r="A1498" s="3"/>
      <c r="B1498" s="16"/>
      <c r="C1498" s="33"/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5"/>
      <c r="AH1498" s="32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</row>
    <row r="1499" spans="1:51" s="12" customFormat="1" ht="39.950000000000003" customHeight="1">
      <c r="A1499" s="3"/>
      <c r="B1499" s="16"/>
      <c r="C1499" s="33"/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5"/>
      <c r="AH1499" s="32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</row>
    <row r="1500" spans="1:51" s="12" customFormat="1" ht="39.950000000000003" customHeight="1">
      <c r="A1500" s="3"/>
      <c r="B1500" s="16"/>
      <c r="C1500" s="33"/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5"/>
      <c r="AH1500" s="32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33"/>
      <c r="AX1500" s="33"/>
      <c r="AY1500" s="33"/>
    </row>
    <row r="1501" spans="1:51" s="12" customFormat="1" ht="39.950000000000003" customHeight="1">
      <c r="A1501" s="3"/>
      <c r="B1501" s="16"/>
      <c r="C1501" s="33"/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5"/>
      <c r="AH1501" s="32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</row>
    <row r="1502" spans="1:51" s="12" customFormat="1" ht="39.950000000000003" customHeight="1">
      <c r="A1502" s="3"/>
      <c r="B1502" s="16"/>
      <c r="C1502" s="33"/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5"/>
      <c r="AH1502" s="32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</row>
    <row r="1503" spans="1:51" s="12" customFormat="1" ht="39.950000000000003" customHeight="1">
      <c r="A1503" s="3"/>
      <c r="B1503" s="16"/>
      <c r="C1503" s="33"/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5"/>
      <c r="AH1503" s="32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</row>
    <row r="1504" spans="1:51" s="12" customFormat="1" ht="39.950000000000003" customHeight="1">
      <c r="A1504" s="3"/>
      <c r="B1504" s="16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5"/>
      <c r="AH1504" s="32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</row>
    <row r="1505" spans="1:51" s="12" customFormat="1" ht="39.950000000000003" customHeight="1">
      <c r="A1505" s="3"/>
      <c r="B1505" s="16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5"/>
      <c r="AH1505" s="32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</row>
    <row r="1506" spans="1:51" s="12" customFormat="1" ht="39.950000000000003" customHeight="1">
      <c r="A1506" s="3"/>
      <c r="B1506" s="16"/>
      <c r="C1506" s="33"/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5"/>
      <c r="AH1506" s="32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  <c r="AX1506" s="33"/>
      <c r="AY1506" s="33"/>
    </row>
    <row r="1507" spans="1:51" s="12" customFormat="1" ht="39.950000000000003" customHeight="1">
      <c r="A1507" s="3"/>
      <c r="B1507" s="16"/>
      <c r="C1507" s="33"/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5"/>
      <c r="AH1507" s="32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  <c r="AX1507" s="33"/>
      <c r="AY1507" s="33"/>
    </row>
    <row r="1508" spans="1:51" s="12" customFormat="1" ht="39.950000000000003" customHeight="1">
      <c r="A1508" s="3"/>
      <c r="B1508" s="16"/>
      <c r="C1508" s="33"/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5"/>
      <c r="AH1508" s="32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</row>
    <row r="1509" spans="1:51" s="12" customFormat="1" ht="39.950000000000003" customHeight="1">
      <c r="A1509" s="3"/>
      <c r="B1509" s="16"/>
      <c r="C1509" s="33"/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5"/>
      <c r="AH1509" s="32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  <c r="AX1509" s="33"/>
      <c r="AY1509" s="33"/>
    </row>
    <row r="1510" spans="1:51" s="12" customFormat="1" ht="39.950000000000003" customHeight="1">
      <c r="A1510" s="3"/>
      <c r="B1510" s="16"/>
      <c r="C1510" s="33"/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5"/>
      <c r="AH1510" s="32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  <c r="AX1510" s="33"/>
      <c r="AY1510" s="33"/>
    </row>
    <row r="1511" spans="1:51" s="12" customFormat="1" ht="39.950000000000003" customHeight="1">
      <c r="A1511" s="3"/>
      <c r="B1511" s="16"/>
      <c r="C1511" s="33"/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5"/>
      <c r="AH1511" s="32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33"/>
      <c r="AX1511" s="33"/>
      <c r="AY1511" s="33"/>
    </row>
    <row r="1512" spans="1:51" s="12" customFormat="1" ht="39.950000000000003" customHeight="1">
      <c r="A1512" s="3"/>
      <c r="B1512" s="16"/>
      <c r="C1512" s="33"/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5"/>
      <c r="AH1512" s="32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33"/>
      <c r="AX1512" s="33"/>
      <c r="AY1512" s="33"/>
    </row>
    <row r="1513" spans="1:51" s="12" customFormat="1" ht="39.950000000000003" customHeight="1">
      <c r="A1513" s="3"/>
      <c r="B1513" s="16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5"/>
      <c r="AH1513" s="32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</row>
    <row r="1514" spans="1:51" s="12" customFormat="1" ht="39.950000000000003" customHeight="1">
      <c r="A1514" s="3"/>
      <c r="B1514" s="16"/>
      <c r="C1514" s="33"/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5"/>
      <c r="AH1514" s="32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  <c r="AX1514" s="33"/>
      <c r="AY1514" s="33"/>
    </row>
    <row r="1515" spans="1:51" s="12" customFormat="1" ht="39.950000000000003" customHeight="1">
      <c r="A1515" s="3"/>
      <c r="B1515" s="16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5"/>
      <c r="AH1515" s="32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33"/>
      <c r="AX1515" s="33"/>
      <c r="AY1515" s="33"/>
    </row>
    <row r="1516" spans="1:51" s="12" customFormat="1" ht="39.950000000000003" customHeight="1">
      <c r="A1516" s="3"/>
      <c r="B1516" s="16"/>
      <c r="C1516" s="33"/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5"/>
      <c r="AH1516" s="32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  <c r="AX1516" s="33"/>
      <c r="AY1516" s="33"/>
    </row>
    <row r="1517" spans="1:51" s="12" customFormat="1" ht="39.950000000000003" customHeight="1">
      <c r="A1517" s="3"/>
      <c r="B1517" s="16"/>
      <c r="C1517" s="33"/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5"/>
      <c r="AH1517" s="32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  <c r="AX1517" s="33"/>
      <c r="AY1517" s="33"/>
    </row>
    <row r="1518" spans="1:51" s="12" customFormat="1" ht="39.950000000000003" customHeight="1">
      <c r="A1518" s="3"/>
      <c r="B1518" s="16"/>
      <c r="C1518" s="33"/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5"/>
      <c r="AH1518" s="32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  <c r="AX1518" s="33"/>
      <c r="AY1518" s="33"/>
    </row>
    <row r="1519" spans="1:51" s="12" customFormat="1" ht="39.950000000000003" customHeight="1">
      <c r="A1519" s="3"/>
      <c r="B1519" s="16"/>
      <c r="C1519" s="33"/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5"/>
      <c r="AH1519" s="32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</row>
    <row r="1520" spans="1:51" s="12" customFormat="1" ht="39.950000000000003" customHeight="1">
      <c r="A1520" s="3"/>
      <c r="B1520" s="16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5"/>
      <c r="AH1520" s="32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</row>
    <row r="1521" spans="1:51" s="12" customFormat="1" ht="39.950000000000003" customHeight="1">
      <c r="A1521" s="3"/>
      <c r="B1521" s="16"/>
      <c r="C1521" s="33"/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5"/>
      <c r="AH1521" s="32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</row>
    <row r="1522" spans="1:51" s="12" customFormat="1" ht="39.950000000000003" customHeight="1">
      <c r="A1522" s="3"/>
      <c r="B1522" s="16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5"/>
      <c r="AH1522" s="32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</row>
    <row r="1523" spans="1:51" s="12" customFormat="1" ht="39.950000000000003" customHeight="1">
      <c r="A1523" s="3"/>
      <c r="B1523" s="16"/>
      <c r="C1523" s="33"/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5"/>
      <c r="AH1523" s="32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</row>
    <row r="1524" spans="1:51" s="12" customFormat="1" ht="39.950000000000003" customHeight="1">
      <c r="A1524" s="3"/>
      <c r="B1524" s="16"/>
      <c r="C1524" s="33"/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5"/>
      <c r="AH1524" s="32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</row>
    <row r="1525" spans="1:51" s="12" customFormat="1" ht="39.950000000000003" customHeight="1">
      <c r="A1525" s="3"/>
      <c r="B1525" s="16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5"/>
      <c r="AH1525" s="32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</row>
    <row r="1526" spans="1:51" s="12" customFormat="1" ht="39.950000000000003" customHeight="1">
      <c r="A1526" s="3"/>
      <c r="B1526" s="16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5"/>
      <c r="AH1526" s="32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</row>
    <row r="1527" spans="1:51" s="12" customFormat="1" ht="39.950000000000003" customHeight="1">
      <c r="A1527" s="3"/>
      <c r="B1527" s="16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5"/>
      <c r="AH1527" s="32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  <c r="AX1527" s="33"/>
      <c r="AY1527" s="33"/>
    </row>
    <row r="1528" spans="1:51" s="12" customFormat="1" ht="39.950000000000003" customHeight="1">
      <c r="A1528" s="3"/>
      <c r="B1528" s="16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5"/>
      <c r="AH1528" s="32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  <c r="AX1528" s="33"/>
      <c r="AY1528" s="33"/>
    </row>
    <row r="1529" spans="1:51" s="12" customFormat="1" ht="39.950000000000003" customHeight="1">
      <c r="A1529" s="3"/>
      <c r="B1529" s="16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5"/>
      <c r="AH1529" s="32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</row>
    <row r="1530" spans="1:51" s="12" customFormat="1" ht="39.950000000000003" customHeight="1">
      <c r="A1530" s="3"/>
      <c r="B1530" s="16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5"/>
      <c r="AH1530" s="32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</row>
    <row r="1531" spans="1:51" s="12" customFormat="1" ht="39.950000000000003" customHeight="1">
      <c r="A1531" s="3"/>
      <c r="B1531" s="16"/>
      <c r="C1531" s="33"/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5"/>
      <c r="AH1531" s="32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</row>
    <row r="1532" spans="1:51" s="12" customFormat="1" ht="39.950000000000003" customHeight="1">
      <c r="A1532" s="3"/>
      <c r="B1532" s="16"/>
      <c r="C1532" s="33"/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5"/>
      <c r="AH1532" s="32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</row>
    <row r="1533" spans="1:51" s="12" customFormat="1" ht="39.950000000000003" customHeight="1">
      <c r="A1533" s="3"/>
      <c r="B1533" s="16"/>
      <c r="C1533" s="33"/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5"/>
      <c r="AH1533" s="32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  <c r="AX1533" s="33"/>
      <c r="AY1533" s="33"/>
    </row>
    <row r="1534" spans="1:51" s="12" customFormat="1" ht="39.950000000000003" customHeight="1">
      <c r="A1534" s="3"/>
      <c r="B1534" s="16"/>
      <c r="C1534" s="33"/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5"/>
      <c r="AH1534" s="32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</row>
    <row r="1535" spans="1:51" s="12" customFormat="1" ht="39.950000000000003" customHeight="1">
      <c r="A1535" s="3"/>
      <c r="B1535" s="16"/>
      <c r="C1535" s="33"/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5"/>
      <c r="AH1535" s="32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</row>
    <row r="1536" spans="1:51" s="12" customFormat="1" ht="39.950000000000003" customHeight="1">
      <c r="A1536" s="3"/>
      <c r="B1536" s="16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5"/>
      <c r="AH1536" s="32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</row>
    <row r="1537" spans="1:51" s="12" customFormat="1" ht="39.950000000000003" customHeight="1">
      <c r="A1537" s="3"/>
      <c r="B1537" s="16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5"/>
      <c r="AH1537" s="32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</row>
    <row r="1538" spans="1:51" s="12" customFormat="1" ht="39.950000000000003" customHeight="1">
      <c r="A1538" s="3"/>
      <c r="B1538" s="16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5"/>
      <c r="AH1538" s="32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</row>
    <row r="1539" spans="1:51" s="12" customFormat="1" ht="39.950000000000003" customHeight="1">
      <c r="A1539" s="3"/>
      <c r="B1539" s="16"/>
      <c r="C1539" s="33"/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5"/>
      <c r="AH1539" s="32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</row>
    <row r="1540" spans="1:51" s="12" customFormat="1" ht="39.950000000000003" customHeight="1">
      <c r="A1540" s="3"/>
      <c r="B1540" s="16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5"/>
      <c r="AH1540" s="32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</row>
    <row r="1541" spans="1:51" s="12" customFormat="1" ht="39.950000000000003" customHeight="1">
      <c r="A1541" s="3"/>
      <c r="B1541" s="16"/>
      <c r="C1541" s="33"/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5"/>
      <c r="AH1541" s="32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</row>
    <row r="1542" spans="1:51" s="12" customFormat="1" ht="39.950000000000003" customHeight="1">
      <c r="A1542" s="3"/>
      <c r="B1542" s="16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5"/>
      <c r="AH1542" s="32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</row>
    <row r="1543" spans="1:51" s="12" customFormat="1" ht="39.950000000000003" customHeight="1">
      <c r="A1543" s="3"/>
      <c r="B1543" s="16"/>
      <c r="C1543" s="33"/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5"/>
      <c r="AH1543" s="32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</row>
    <row r="1544" spans="1:51" s="12" customFormat="1" ht="39.950000000000003" customHeight="1">
      <c r="A1544" s="3"/>
      <c r="B1544" s="16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5"/>
      <c r="AH1544" s="32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</row>
    <row r="1545" spans="1:51" s="12" customFormat="1" ht="39.950000000000003" customHeight="1">
      <c r="A1545" s="3"/>
      <c r="B1545" s="16"/>
      <c r="C1545" s="33"/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5"/>
      <c r="AH1545" s="32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</row>
    <row r="1546" spans="1:51" s="12" customFormat="1" ht="39.950000000000003" customHeight="1">
      <c r="A1546" s="3"/>
      <c r="B1546" s="16"/>
      <c r="C1546" s="33"/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5"/>
      <c r="AH1546" s="32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</row>
    <row r="1547" spans="1:51" s="12" customFormat="1" ht="39.950000000000003" customHeight="1">
      <c r="A1547" s="3"/>
      <c r="B1547" s="16"/>
      <c r="C1547" s="33"/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5"/>
      <c r="AH1547" s="32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</row>
    <row r="1548" spans="1:51" s="12" customFormat="1" ht="39.950000000000003" customHeight="1">
      <c r="A1548" s="3"/>
      <c r="B1548" s="16"/>
      <c r="C1548" s="33"/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5"/>
      <c r="AH1548" s="32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</row>
    <row r="1549" spans="1:51" s="12" customFormat="1" ht="39.950000000000003" customHeight="1">
      <c r="A1549" s="3"/>
      <c r="B1549" s="16"/>
      <c r="C1549" s="33"/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5"/>
      <c r="AH1549" s="32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</row>
    <row r="1550" spans="1:51" s="12" customFormat="1" ht="39.950000000000003" customHeight="1">
      <c r="A1550" s="3"/>
      <c r="B1550" s="16"/>
      <c r="C1550" s="33"/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5"/>
      <c r="AH1550" s="32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</row>
    <row r="1551" spans="1:51" s="12" customFormat="1" ht="39.950000000000003" customHeight="1">
      <c r="A1551" s="3"/>
      <c r="B1551" s="16"/>
      <c r="C1551" s="33"/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5"/>
      <c r="AH1551" s="32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</row>
    <row r="1552" spans="1:51" s="12" customFormat="1" ht="39.950000000000003" customHeight="1">
      <c r="A1552" s="3"/>
      <c r="B1552" s="16"/>
      <c r="C1552" s="33"/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5"/>
      <c r="AH1552" s="32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  <c r="AX1552" s="33"/>
      <c r="AY1552" s="33"/>
    </row>
    <row r="1553" spans="1:51" s="12" customFormat="1" ht="39.950000000000003" customHeight="1">
      <c r="A1553" s="3"/>
      <c r="B1553" s="16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5"/>
      <c r="AH1553" s="32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</row>
    <row r="1554" spans="1:51" s="12" customFormat="1" ht="39.950000000000003" customHeight="1">
      <c r="A1554" s="3"/>
      <c r="B1554" s="16"/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5"/>
      <c r="AH1554" s="32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</row>
    <row r="1555" spans="1:51" s="12" customFormat="1" ht="39.950000000000003" customHeight="1">
      <c r="A1555" s="3"/>
      <c r="B1555" s="16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5"/>
      <c r="AH1555" s="32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  <c r="AX1555" s="33"/>
      <c r="AY1555" s="33"/>
    </row>
    <row r="1556" spans="1:51" s="12" customFormat="1" ht="39.950000000000003" customHeight="1">
      <c r="A1556" s="3"/>
      <c r="B1556" s="16"/>
      <c r="C1556" s="33"/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5"/>
      <c r="AH1556" s="32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</row>
    <row r="1557" spans="1:51" s="12" customFormat="1" ht="39.950000000000003" customHeight="1">
      <c r="A1557" s="3"/>
      <c r="B1557" s="16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5"/>
      <c r="AH1557" s="32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  <c r="AX1557" s="33"/>
      <c r="AY1557" s="33"/>
    </row>
    <row r="1558" spans="1:51" s="12" customFormat="1" ht="39.950000000000003" customHeight="1">
      <c r="A1558" s="3"/>
      <c r="B1558" s="16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5"/>
      <c r="AH1558" s="32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</row>
    <row r="1559" spans="1:51" s="12" customFormat="1" ht="39.950000000000003" customHeight="1">
      <c r="A1559" s="3"/>
      <c r="B1559" s="16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5"/>
      <c r="AH1559" s="32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</row>
    <row r="1560" spans="1:51" s="12" customFormat="1" ht="39.950000000000003" customHeight="1">
      <c r="A1560" s="3"/>
      <c r="B1560" s="16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5"/>
      <c r="AH1560" s="32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  <c r="AX1560" s="33"/>
      <c r="AY1560" s="33"/>
    </row>
    <row r="1561" spans="1:51" s="12" customFormat="1" ht="39.950000000000003" customHeight="1">
      <c r="A1561" s="3"/>
      <c r="B1561" s="16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5"/>
      <c r="AH1561" s="32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  <c r="AX1561" s="33"/>
      <c r="AY1561" s="33"/>
    </row>
    <row r="1562" spans="1:51" s="12" customFormat="1" ht="39.950000000000003" customHeight="1">
      <c r="A1562" s="3"/>
      <c r="B1562" s="16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5"/>
      <c r="AH1562" s="32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</row>
    <row r="1563" spans="1:51" s="12" customFormat="1" ht="39.950000000000003" customHeight="1">
      <c r="A1563" s="3"/>
      <c r="B1563" s="16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5"/>
      <c r="AH1563" s="32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</row>
    <row r="1564" spans="1:51" s="12" customFormat="1" ht="39.950000000000003" customHeight="1">
      <c r="A1564" s="3"/>
      <c r="B1564" s="16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5"/>
      <c r="AH1564" s="32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  <c r="AX1564" s="33"/>
      <c r="AY1564" s="33"/>
    </row>
    <row r="1565" spans="1:51" s="12" customFormat="1" ht="39.950000000000003" customHeight="1">
      <c r="A1565" s="3"/>
      <c r="B1565" s="16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5"/>
      <c r="AH1565" s="32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  <c r="AX1565" s="33"/>
      <c r="AY1565" s="33"/>
    </row>
    <row r="1566" spans="1:51" s="12" customFormat="1" ht="39.950000000000003" customHeight="1">
      <c r="A1566" s="3"/>
      <c r="B1566" s="16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5"/>
      <c r="AH1566" s="32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</row>
    <row r="1567" spans="1:51" s="12" customFormat="1" ht="39.950000000000003" customHeight="1">
      <c r="A1567" s="3"/>
      <c r="B1567" s="16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5"/>
      <c r="AH1567" s="32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</row>
    <row r="1568" spans="1:51" s="12" customFormat="1" ht="39.950000000000003" customHeight="1">
      <c r="A1568" s="3"/>
      <c r="B1568" s="16"/>
      <c r="C1568" s="33"/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5"/>
      <c r="AH1568" s="32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</row>
    <row r="1569" spans="1:51" s="12" customFormat="1" ht="39.950000000000003" customHeight="1">
      <c r="A1569" s="3"/>
      <c r="B1569" s="16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5"/>
      <c r="AH1569" s="32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</row>
    <row r="1570" spans="1:51" s="12" customFormat="1" ht="39.950000000000003" customHeight="1">
      <c r="A1570" s="3"/>
      <c r="B1570" s="16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5"/>
      <c r="AH1570" s="32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  <c r="AX1570" s="33"/>
      <c r="AY1570" s="33"/>
    </row>
    <row r="1571" spans="1:51" s="12" customFormat="1" ht="39.950000000000003" customHeight="1">
      <c r="A1571" s="3"/>
      <c r="B1571" s="16"/>
      <c r="C1571" s="33"/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5"/>
      <c r="AH1571" s="32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</row>
    <row r="1572" spans="1:51" s="12" customFormat="1" ht="39.950000000000003" customHeight="1">
      <c r="A1572" s="3"/>
      <c r="B1572" s="16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5"/>
      <c r="AH1572" s="32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</row>
    <row r="1573" spans="1:51" s="12" customFormat="1" ht="39.950000000000003" customHeight="1">
      <c r="A1573" s="3"/>
      <c r="B1573" s="16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5"/>
      <c r="AH1573" s="32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</row>
    <row r="1574" spans="1:51" s="12" customFormat="1" ht="39.950000000000003" customHeight="1">
      <c r="A1574" s="3"/>
      <c r="B1574" s="16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5"/>
      <c r="AH1574" s="32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</row>
    <row r="1575" spans="1:51" s="12" customFormat="1" ht="39.950000000000003" customHeight="1">
      <c r="A1575" s="3"/>
      <c r="B1575" s="16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5"/>
      <c r="AH1575" s="32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</row>
    <row r="1576" spans="1:51" s="12" customFormat="1" ht="39.950000000000003" customHeight="1">
      <c r="A1576" s="3"/>
      <c r="B1576" s="16"/>
      <c r="C1576" s="33"/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5"/>
      <c r="AH1576" s="32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</row>
    <row r="1577" spans="1:51" s="12" customFormat="1" ht="39.950000000000003" customHeight="1">
      <c r="A1577" s="3"/>
      <c r="B1577" s="16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5"/>
      <c r="AH1577" s="32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  <c r="AX1577" s="33"/>
      <c r="AY1577" s="33"/>
    </row>
    <row r="1578" spans="1:51" s="12" customFormat="1" ht="39.950000000000003" customHeight="1">
      <c r="A1578" s="3"/>
      <c r="B1578" s="16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5"/>
      <c r="AH1578" s="32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  <c r="AX1578" s="33"/>
      <c r="AY1578" s="33"/>
    </row>
    <row r="1579" spans="1:51" s="12" customFormat="1" ht="39.950000000000003" customHeight="1">
      <c r="A1579" s="3"/>
      <c r="B1579" s="16"/>
      <c r="C1579" s="33"/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5"/>
      <c r="AH1579" s="32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  <c r="AX1579" s="33"/>
      <c r="AY1579" s="33"/>
    </row>
    <row r="1580" spans="1:51" s="12" customFormat="1" ht="39.950000000000003" customHeight="1">
      <c r="A1580" s="3"/>
      <c r="B1580" s="16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5"/>
      <c r="AH1580" s="32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</row>
    <row r="1581" spans="1:51" s="12" customFormat="1" ht="39.950000000000003" customHeight="1">
      <c r="A1581" s="3"/>
      <c r="B1581" s="16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5"/>
      <c r="AH1581" s="32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33"/>
      <c r="AX1581" s="33"/>
      <c r="AY1581" s="33"/>
    </row>
    <row r="1582" spans="1:51" s="12" customFormat="1" ht="39.950000000000003" customHeight="1">
      <c r="A1582" s="3"/>
      <c r="B1582" s="16"/>
      <c r="C1582" s="33"/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5"/>
      <c r="AH1582" s="32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</row>
    <row r="1583" spans="1:51" s="12" customFormat="1" ht="39.950000000000003" customHeight="1">
      <c r="A1583" s="3"/>
      <c r="B1583" s="16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5"/>
      <c r="AH1583" s="32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  <c r="AX1583" s="33"/>
      <c r="AY1583" s="33"/>
    </row>
    <row r="1584" spans="1:51" s="12" customFormat="1" ht="39.950000000000003" customHeight="1">
      <c r="A1584" s="3"/>
      <c r="B1584" s="16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5"/>
      <c r="AH1584" s="32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</row>
    <row r="1585" spans="1:51" s="12" customFormat="1" ht="39.950000000000003" customHeight="1">
      <c r="A1585" s="3"/>
      <c r="B1585" s="16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5"/>
      <c r="AH1585" s="32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</row>
    <row r="1586" spans="1:51" s="12" customFormat="1" ht="39.950000000000003" customHeight="1">
      <c r="A1586" s="3"/>
      <c r="B1586" s="16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5"/>
      <c r="AH1586" s="32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</row>
    <row r="1587" spans="1:51" s="12" customFormat="1" ht="39.950000000000003" customHeight="1">
      <c r="A1587" s="3"/>
      <c r="B1587" s="16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5"/>
      <c r="AH1587" s="32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</row>
    <row r="1588" spans="1:51" s="12" customFormat="1" ht="39.950000000000003" customHeight="1">
      <c r="A1588" s="3"/>
      <c r="B1588" s="16"/>
      <c r="C1588" s="33"/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5"/>
      <c r="AH1588" s="32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  <c r="AX1588" s="33"/>
      <c r="AY1588" s="33"/>
    </row>
    <row r="1589" spans="1:51" s="12" customFormat="1" ht="39.950000000000003" customHeight="1">
      <c r="A1589" s="3"/>
      <c r="B1589" s="16"/>
      <c r="C1589" s="33"/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5"/>
      <c r="AH1589" s="32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</row>
    <row r="1590" spans="1:51" s="12" customFormat="1" ht="39.950000000000003" customHeight="1">
      <c r="A1590" s="3"/>
      <c r="B1590" s="16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5"/>
      <c r="AH1590" s="32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</row>
    <row r="1591" spans="1:51" s="12" customFormat="1" ht="39.950000000000003" customHeight="1">
      <c r="A1591" s="3"/>
      <c r="B1591" s="16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5"/>
      <c r="AH1591" s="32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</row>
    <row r="1592" spans="1:51" s="12" customFormat="1" ht="39.950000000000003" customHeight="1">
      <c r="A1592" s="3"/>
      <c r="B1592" s="16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5"/>
      <c r="AH1592" s="32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  <c r="AX1592" s="33"/>
      <c r="AY1592" s="33"/>
    </row>
    <row r="1593" spans="1:51" s="12" customFormat="1" ht="39.950000000000003" customHeight="1">
      <c r="A1593" s="3"/>
      <c r="B1593" s="16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5"/>
      <c r="AH1593" s="32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33"/>
      <c r="AX1593" s="33"/>
      <c r="AY1593" s="33"/>
    </row>
    <row r="1594" spans="1:51" s="12" customFormat="1" ht="39.950000000000003" customHeight="1">
      <c r="A1594" s="3"/>
      <c r="B1594" s="16"/>
      <c r="C1594" s="33"/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5"/>
      <c r="AH1594" s="32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</row>
    <row r="1595" spans="1:51" s="12" customFormat="1" ht="39.950000000000003" customHeight="1">
      <c r="A1595" s="3"/>
      <c r="B1595" s="16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5"/>
      <c r="AH1595" s="32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</row>
    <row r="1596" spans="1:51" s="12" customFormat="1" ht="39.950000000000003" customHeight="1">
      <c r="A1596" s="3"/>
      <c r="B1596" s="16"/>
      <c r="C1596" s="33"/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5"/>
      <c r="AH1596" s="32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</row>
    <row r="1597" spans="1:51" s="12" customFormat="1" ht="39.950000000000003" customHeight="1">
      <c r="A1597" s="3"/>
      <c r="B1597" s="16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5"/>
      <c r="AH1597" s="32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</row>
    <row r="1598" spans="1:51" s="12" customFormat="1" ht="39.950000000000003" customHeight="1">
      <c r="A1598" s="3"/>
      <c r="B1598" s="16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5"/>
      <c r="AH1598" s="32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</row>
    <row r="1599" spans="1:51" s="12" customFormat="1" ht="39.950000000000003" customHeight="1">
      <c r="A1599" s="3"/>
      <c r="B1599" s="16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5"/>
      <c r="AH1599" s="32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</row>
    <row r="1600" spans="1:51" s="12" customFormat="1" ht="39.950000000000003" customHeight="1">
      <c r="A1600" s="3"/>
      <c r="B1600" s="16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5"/>
      <c r="AH1600" s="32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</row>
    <row r="1601" spans="1:51" s="12" customFormat="1" ht="39.950000000000003" customHeight="1">
      <c r="A1601" s="3"/>
      <c r="B1601" s="16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5"/>
      <c r="AH1601" s="32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</row>
    <row r="1602" spans="1:51" s="12" customFormat="1" ht="39.950000000000003" customHeight="1">
      <c r="A1602" s="3"/>
      <c r="B1602" s="16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5"/>
      <c r="AH1602" s="32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</row>
    <row r="1603" spans="1:51" s="12" customFormat="1" ht="39.950000000000003" customHeight="1">
      <c r="A1603" s="3"/>
      <c r="B1603" s="16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5"/>
      <c r="AH1603" s="32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</row>
    <row r="1604" spans="1:51" s="12" customFormat="1" ht="39.950000000000003" customHeight="1">
      <c r="A1604" s="3"/>
      <c r="B1604" s="16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5"/>
      <c r="AH1604" s="32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</row>
    <row r="1605" spans="1:51" s="12" customFormat="1" ht="39.950000000000003" customHeight="1">
      <c r="A1605" s="3"/>
      <c r="B1605" s="16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5"/>
      <c r="AH1605" s="32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</row>
    <row r="1606" spans="1:51" s="12" customFormat="1" ht="39.950000000000003" customHeight="1">
      <c r="A1606" s="3"/>
      <c r="B1606" s="16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5"/>
      <c r="AH1606" s="32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</row>
    <row r="1607" spans="1:51" s="12" customFormat="1" ht="39.950000000000003" customHeight="1">
      <c r="A1607" s="3"/>
      <c r="B1607" s="16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5"/>
      <c r="AH1607" s="32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</row>
    <row r="1608" spans="1:51" s="12" customFormat="1" ht="39.950000000000003" customHeight="1">
      <c r="A1608" s="3"/>
      <c r="B1608" s="16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5"/>
      <c r="AH1608" s="32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</row>
    <row r="1609" spans="1:51" s="12" customFormat="1" ht="39.950000000000003" customHeight="1">
      <c r="A1609" s="3"/>
      <c r="B1609" s="16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5"/>
      <c r="AH1609" s="32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</row>
    <row r="1610" spans="1:51" s="12" customFormat="1" ht="39.950000000000003" customHeight="1">
      <c r="A1610" s="3"/>
      <c r="B1610" s="16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5"/>
      <c r="AH1610" s="32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  <c r="AX1610" s="33"/>
      <c r="AY1610" s="33"/>
    </row>
    <row r="1611" spans="1:51" s="12" customFormat="1" ht="39.950000000000003" customHeight="1">
      <c r="A1611" s="3"/>
      <c r="B1611" s="16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5"/>
      <c r="AH1611" s="32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</row>
    <row r="1612" spans="1:51" s="12" customFormat="1" ht="39.950000000000003" customHeight="1">
      <c r="A1612" s="3"/>
      <c r="B1612" s="16"/>
      <c r="C1612" s="33"/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5"/>
      <c r="AH1612" s="32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  <c r="AX1612" s="33"/>
      <c r="AY1612" s="33"/>
    </row>
    <row r="1613" spans="1:51" s="12" customFormat="1" ht="39.950000000000003" customHeight="1">
      <c r="A1613" s="3"/>
      <c r="B1613" s="16"/>
      <c r="C1613" s="33"/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5"/>
      <c r="AH1613" s="32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  <c r="AX1613" s="33"/>
      <c r="AY1613" s="33"/>
    </row>
    <row r="1614" spans="1:51" s="12" customFormat="1" ht="39.950000000000003" customHeight="1">
      <c r="A1614" s="3"/>
      <c r="B1614" s="16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5"/>
      <c r="AH1614" s="32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</row>
    <row r="1615" spans="1:51" s="12" customFormat="1" ht="39.950000000000003" customHeight="1">
      <c r="A1615" s="3"/>
      <c r="B1615" s="16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5"/>
      <c r="AH1615" s="32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33"/>
      <c r="AX1615" s="33"/>
      <c r="AY1615" s="33"/>
    </row>
    <row r="1616" spans="1:51" s="12" customFormat="1" ht="39.950000000000003" customHeight="1">
      <c r="A1616" s="3"/>
      <c r="B1616" s="16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5"/>
      <c r="AH1616" s="32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</row>
    <row r="1617" spans="1:51" s="12" customFormat="1" ht="39.950000000000003" customHeight="1">
      <c r="A1617" s="3"/>
      <c r="B1617" s="16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5"/>
      <c r="AH1617" s="32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</row>
    <row r="1618" spans="1:51" s="12" customFormat="1" ht="39.950000000000003" customHeight="1">
      <c r="A1618" s="3"/>
      <c r="B1618" s="16"/>
      <c r="C1618" s="33"/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5"/>
      <c r="AH1618" s="32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</row>
    <row r="1619" spans="1:51" s="12" customFormat="1" ht="39.950000000000003" customHeight="1">
      <c r="A1619" s="3"/>
      <c r="B1619" s="16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5"/>
      <c r="AH1619" s="32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  <c r="AX1619" s="33"/>
      <c r="AY1619" s="33"/>
    </row>
    <row r="1620" spans="1:51" s="12" customFormat="1" ht="39.950000000000003" customHeight="1">
      <c r="A1620" s="3"/>
      <c r="B1620" s="16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5"/>
      <c r="AH1620" s="32"/>
      <c r="AI1620" s="33"/>
      <c r="AJ1620" s="33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33"/>
      <c r="AX1620" s="33"/>
      <c r="AY1620" s="33"/>
    </row>
    <row r="1621" spans="1:51" s="12" customFormat="1" ht="39.950000000000003" customHeight="1">
      <c r="A1621" s="3"/>
      <c r="B1621" s="16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5"/>
      <c r="AH1621" s="32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  <c r="AX1621" s="33"/>
      <c r="AY1621" s="33"/>
    </row>
    <row r="1622" spans="1:51" s="12" customFormat="1" ht="39.950000000000003" customHeight="1">
      <c r="A1622" s="3"/>
      <c r="B1622" s="16"/>
      <c r="C1622" s="33"/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5"/>
      <c r="AH1622" s="32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</row>
    <row r="1623" spans="1:51" s="12" customFormat="1" ht="39.950000000000003" customHeight="1">
      <c r="A1623" s="3"/>
      <c r="B1623" s="16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5"/>
      <c r="AH1623" s="32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  <c r="AX1623" s="33"/>
      <c r="AY1623" s="33"/>
    </row>
    <row r="1624" spans="1:51" s="12" customFormat="1" ht="39.950000000000003" customHeight="1">
      <c r="A1624" s="3"/>
      <c r="B1624" s="16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5"/>
      <c r="AH1624" s="32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</row>
    <row r="1625" spans="1:51" s="12" customFormat="1" ht="39.950000000000003" customHeight="1">
      <c r="A1625" s="3"/>
      <c r="B1625" s="16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5"/>
      <c r="AH1625" s="32"/>
      <c r="AI1625" s="33"/>
      <c r="AJ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V1625" s="33"/>
      <c r="AW1625" s="33"/>
      <c r="AX1625" s="33"/>
      <c r="AY1625" s="33"/>
    </row>
    <row r="1626" spans="1:51" s="12" customFormat="1" ht="39.950000000000003" customHeight="1">
      <c r="A1626" s="3"/>
      <c r="B1626" s="16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5"/>
      <c r="AH1626" s="32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  <c r="AX1626" s="33"/>
      <c r="AY1626" s="33"/>
    </row>
    <row r="1627" spans="1:51" s="12" customFormat="1" ht="39.950000000000003" customHeight="1">
      <c r="A1627" s="3"/>
      <c r="B1627" s="16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5"/>
      <c r="AH1627" s="32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</row>
    <row r="1628" spans="1:51" s="12" customFormat="1" ht="39.950000000000003" customHeight="1">
      <c r="A1628" s="3"/>
      <c r="B1628" s="16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5"/>
      <c r="AH1628" s="32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  <c r="AX1628" s="33"/>
      <c r="AY1628" s="33"/>
    </row>
    <row r="1629" spans="1:51" s="12" customFormat="1" ht="39.950000000000003" customHeight="1">
      <c r="A1629" s="3"/>
      <c r="B1629" s="16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5"/>
      <c r="AH1629" s="32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V1629" s="33"/>
      <c r="AW1629" s="33"/>
      <c r="AX1629" s="33"/>
      <c r="AY1629" s="33"/>
    </row>
    <row r="1630" spans="1:51" s="12" customFormat="1" ht="39.950000000000003" customHeight="1">
      <c r="A1630" s="3"/>
      <c r="B1630" s="16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5"/>
      <c r="AH1630" s="32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</row>
    <row r="1631" spans="1:51" s="12" customFormat="1" ht="39.950000000000003" customHeight="1">
      <c r="A1631" s="3"/>
      <c r="B1631" s="16"/>
      <c r="C1631" s="33"/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5"/>
      <c r="AH1631" s="32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  <c r="AX1631" s="33"/>
      <c r="AY1631" s="33"/>
    </row>
    <row r="1632" spans="1:51" s="12" customFormat="1" ht="39.950000000000003" customHeight="1">
      <c r="A1632" s="3"/>
      <c r="B1632" s="16"/>
      <c r="C1632" s="33"/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5"/>
      <c r="AH1632" s="32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  <c r="AX1632" s="33"/>
      <c r="AY1632" s="33"/>
    </row>
    <row r="1633" spans="1:51" s="12" customFormat="1" ht="39.950000000000003" customHeight="1">
      <c r="A1633" s="3"/>
      <c r="B1633" s="16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5"/>
      <c r="AH1633" s="32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</row>
    <row r="1634" spans="1:51" s="12" customFormat="1" ht="39.950000000000003" customHeight="1">
      <c r="A1634" s="3"/>
      <c r="B1634" s="16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5"/>
      <c r="AH1634" s="32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</row>
    <row r="1635" spans="1:51" s="12" customFormat="1" ht="39.950000000000003" customHeight="1">
      <c r="A1635" s="3"/>
      <c r="B1635" s="16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5"/>
      <c r="AH1635" s="32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  <c r="AX1635" s="33"/>
      <c r="AY1635" s="33"/>
    </row>
    <row r="1636" spans="1:51" s="12" customFormat="1" ht="39.950000000000003" customHeight="1">
      <c r="A1636" s="3"/>
      <c r="B1636" s="16"/>
      <c r="C1636" s="33"/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5"/>
      <c r="AH1636" s="32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</row>
    <row r="1637" spans="1:51" s="12" customFormat="1" ht="39.950000000000003" customHeight="1">
      <c r="A1637" s="3"/>
      <c r="B1637" s="16"/>
      <c r="C1637" s="33"/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5"/>
      <c r="AH1637" s="32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  <c r="AX1637" s="33"/>
      <c r="AY1637" s="33"/>
    </row>
    <row r="1638" spans="1:51" s="12" customFormat="1" ht="39.950000000000003" customHeight="1">
      <c r="A1638" s="3"/>
      <c r="B1638" s="16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5"/>
      <c r="AH1638" s="32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</row>
    <row r="1639" spans="1:51" s="12" customFormat="1" ht="39.950000000000003" customHeight="1">
      <c r="A1639" s="3"/>
      <c r="B1639" s="16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5"/>
      <c r="AH1639" s="32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</row>
    <row r="1640" spans="1:51" s="12" customFormat="1" ht="39.950000000000003" customHeight="1">
      <c r="A1640" s="3"/>
      <c r="B1640" s="16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5"/>
      <c r="AH1640" s="32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</row>
    <row r="1641" spans="1:51" s="12" customFormat="1" ht="39.950000000000003" customHeight="1">
      <c r="A1641" s="3"/>
      <c r="B1641" s="16"/>
      <c r="C1641" s="33"/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5"/>
      <c r="AH1641" s="32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</row>
    <row r="1642" spans="1:51" s="12" customFormat="1" ht="39.950000000000003" customHeight="1">
      <c r="A1642" s="3"/>
      <c r="B1642" s="16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5"/>
      <c r="AH1642" s="32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</row>
    <row r="1643" spans="1:51" s="12" customFormat="1" ht="39.950000000000003" customHeight="1">
      <c r="A1643" s="3"/>
      <c r="B1643" s="16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5"/>
      <c r="AH1643" s="32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</row>
    <row r="1644" spans="1:51" s="12" customFormat="1" ht="39.950000000000003" customHeight="1">
      <c r="A1644" s="3"/>
      <c r="B1644" s="16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5"/>
      <c r="AH1644" s="32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</row>
    <row r="1645" spans="1:51" s="12" customFormat="1" ht="39.950000000000003" customHeight="1">
      <c r="A1645" s="3"/>
      <c r="B1645" s="16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5"/>
      <c r="AH1645" s="32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</row>
    <row r="1646" spans="1:51" s="12" customFormat="1" ht="39.950000000000003" customHeight="1">
      <c r="A1646" s="3"/>
      <c r="B1646" s="16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5"/>
      <c r="AH1646" s="32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</row>
    <row r="1647" spans="1:51" s="12" customFormat="1" ht="39.950000000000003" customHeight="1">
      <c r="A1647" s="3"/>
      <c r="B1647" s="16"/>
      <c r="C1647" s="33"/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5"/>
      <c r="AH1647" s="32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</row>
    <row r="1648" spans="1:51" s="12" customFormat="1" ht="39.950000000000003" customHeight="1">
      <c r="A1648" s="3"/>
      <c r="B1648" s="16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5"/>
      <c r="AH1648" s="32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</row>
    <row r="1649" spans="1:51" s="12" customFormat="1" ht="39.950000000000003" customHeight="1">
      <c r="A1649" s="3"/>
      <c r="B1649" s="16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5"/>
      <c r="AH1649" s="32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</row>
    <row r="1650" spans="1:51" s="12" customFormat="1" ht="39.950000000000003" customHeight="1">
      <c r="A1650" s="3"/>
      <c r="B1650" s="16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5"/>
      <c r="AH1650" s="32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</row>
    <row r="1651" spans="1:51" s="12" customFormat="1" ht="39.950000000000003" customHeight="1">
      <c r="A1651" s="3"/>
      <c r="B1651" s="16"/>
      <c r="C1651" s="33"/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5"/>
      <c r="AH1651" s="32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</row>
    <row r="1652" spans="1:51" s="12" customFormat="1" ht="39.950000000000003" customHeight="1">
      <c r="A1652" s="3"/>
      <c r="B1652" s="16"/>
      <c r="C1652" s="33"/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5"/>
      <c r="AH1652" s="32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</row>
    <row r="1653" spans="1:51" s="12" customFormat="1" ht="39.950000000000003" customHeight="1">
      <c r="A1653" s="3"/>
      <c r="B1653" s="16"/>
      <c r="C1653" s="33"/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5"/>
      <c r="AH1653" s="32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</row>
    <row r="1654" spans="1:51" s="12" customFormat="1" ht="39.950000000000003" customHeight="1">
      <c r="A1654" s="3"/>
      <c r="B1654" s="16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5"/>
      <c r="AH1654" s="32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</row>
    <row r="1655" spans="1:51" s="12" customFormat="1" ht="39.950000000000003" customHeight="1">
      <c r="A1655" s="3"/>
      <c r="B1655" s="16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5"/>
      <c r="AH1655" s="32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</row>
    <row r="1656" spans="1:51" s="12" customFormat="1" ht="39.950000000000003" customHeight="1">
      <c r="A1656" s="3"/>
      <c r="B1656" s="16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5"/>
      <c r="AH1656" s="32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</row>
    <row r="1657" spans="1:51" s="12" customFormat="1" ht="39.950000000000003" customHeight="1">
      <c r="A1657" s="3"/>
      <c r="B1657" s="16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5"/>
      <c r="AH1657" s="32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</row>
    <row r="1658" spans="1:51" s="12" customFormat="1" ht="39.950000000000003" customHeight="1">
      <c r="A1658" s="3"/>
      <c r="B1658" s="16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5"/>
      <c r="AH1658" s="32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</row>
    <row r="1659" spans="1:51" s="12" customFormat="1" ht="39.950000000000003" customHeight="1">
      <c r="A1659" s="3"/>
      <c r="B1659" s="16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5"/>
      <c r="AH1659" s="32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</row>
    <row r="1660" spans="1:51" s="12" customFormat="1" ht="39.950000000000003" customHeight="1">
      <c r="A1660" s="3"/>
      <c r="B1660" s="16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5"/>
      <c r="AH1660" s="32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</row>
    <row r="1661" spans="1:51" s="12" customFormat="1" ht="39.950000000000003" customHeight="1">
      <c r="A1661" s="3"/>
      <c r="B1661" s="16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5"/>
      <c r="AH1661" s="32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  <c r="AX1661" s="33"/>
      <c r="AY1661" s="33"/>
    </row>
    <row r="1662" spans="1:51" s="12" customFormat="1" ht="39.950000000000003" customHeight="1">
      <c r="A1662" s="3"/>
      <c r="B1662" s="16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5"/>
      <c r="AH1662" s="32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</row>
    <row r="1663" spans="1:51" s="12" customFormat="1" ht="39.950000000000003" customHeight="1">
      <c r="A1663" s="3"/>
      <c r="B1663" s="16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5"/>
      <c r="AH1663" s="32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</row>
    <row r="1664" spans="1:51" s="12" customFormat="1" ht="39.950000000000003" customHeight="1">
      <c r="A1664" s="3"/>
      <c r="B1664" s="16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5"/>
      <c r="AH1664" s="32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</row>
    <row r="1665" spans="1:51" s="12" customFormat="1" ht="39.950000000000003" customHeight="1">
      <c r="A1665" s="3"/>
      <c r="B1665" s="16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5"/>
      <c r="AH1665" s="32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</row>
    <row r="1666" spans="1:51" s="12" customFormat="1" ht="39.950000000000003" customHeight="1">
      <c r="A1666" s="3"/>
      <c r="B1666" s="16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5"/>
      <c r="AH1666" s="32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  <c r="AX1666" s="33"/>
      <c r="AY1666" s="33"/>
    </row>
    <row r="1667" spans="1:51" s="12" customFormat="1" ht="39.950000000000003" customHeight="1">
      <c r="A1667" s="3"/>
      <c r="B1667" s="16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5"/>
      <c r="AH1667" s="32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</row>
    <row r="1668" spans="1:51" s="12" customFormat="1" ht="39.950000000000003" customHeight="1">
      <c r="A1668" s="3"/>
      <c r="B1668" s="16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5"/>
      <c r="AH1668" s="32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</row>
    <row r="1669" spans="1:51" s="12" customFormat="1" ht="39.950000000000003" customHeight="1">
      <c r="A1669" s="3"/>
      <c r="B1669" s="16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5"/>
      <c r="AH1669" s="32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</row>
    <row r="1670" spans="1:51" s="12" customFormat="1" ht="39.950000000000003" customHeight="1">
      <c r="A1670" s="3"/>
      <c r="B1670" s="16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5"/>
      <c r="AH1670" s="32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</row>
    <row r="1671" spans="1:51" s="12" customFormat="1" ht="39.950000000000003" customHeight="1">
      <c r="A1671" s="3"/>
      <c r="B1671" s="16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5"/>
      <c r="AH1671" s="32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</row>
    <row r="1672" spans="1:51" s="12" customFormat="1" ht="39.950000000000003" customHeight="1">
      <c r="A1672" s="3"/>
      <c r="B1672" s="16"/>
      <c r="C1672" s="33"/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5"/>
      <c r="AH1672" s="32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</row>
    <row r="1673" spans="1:51" s="12" customFormat="1" ht="39.950000000000003" customHeight="1">
      <c r="A1673" s="3"/>
      <c r="B1673" s="16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5"/>
      <c r="AH1673" s="32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</row>
    <row r="1674" spans="1:51" s="12" customFormat="1" ht="39.950000000000003" customHeight="1">
      <c r="A1674" s="3"/>
      <c r="B1674" s="16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5"/>
      <c r="AH1674" s="32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</row>
    <row r="1675" spans="1:51" s="12" customFormat="1" ht="39.950000000000003" customHeight="1">
      <c r="A1675" s="3"/>
      <c r="B1675" s="16"/>
      <c r="C1675" s="33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5"/>
      <c r="AH1675" s="32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33"/>
      <c r="AX1675" s="33"/>
      <c r="AY1675" s="33"/>
    </row>
    <row r="1676" spans="1:51" s="12" customFormat="1" ht="39.950000000000003" customHeight="1">
      <c r="A1676" s="3"/>
      <c r="B1676" s="16"/>
      <c r="C1676" s="33"/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5"/>
      <c r="AH1676" s="32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</row>
    <row r="1677" spans="1:51" s="12" customFormat="1" ht="39.950000000000003" customHeight="1">
      <c r="A1677" s="3"/>
      <c r="B1677" s="16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5"/>
      <c r="AH1677" s="32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</row>
    <row r="1678" spans="1:51" s="12" customFormat="1" ht="39.950000000000003" customHeight="1">
      <c r="A1678" s="3"/>
      <c r="B1678" s="16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5"/>
      <c r="AH1678" s="32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</row>
    <row r="1679" spans="1:51" s="12" customFormat="1" ht="39.950000000000003" customHeight="1">
      <c r="A1679" s="3"/>
      <c r="B1679" s="16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5"/>
      <c r="AH1679" s="32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</row>
    <row r="1680" spans="1:51" s="12" customFormat="1" ht="39.950000000000003" customHeight="1">
      <c r="A1680" s="3"/>
      <c r="B1680" s="16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5"/>
      <c r="AH1680" s="32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</row>
    <row r="1681" spans="1:51" s="12" customFormat="1" ht="39.950000000000003" customHeight="1">
      <c r="A1681" s="3"/>
      <c r="B1681" s="16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5"/>
      <c r="AH1681" s="32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</row>
    <row r="1682" spans="1:51" s="12" customFormat="1" ht="39.950000000000003" customHeight="1">
      <c r="A1682" s="3"/>
      <c r="B1682" s="16"/>
      <c r="C1682" s="33"/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5"/>
      <c r="AH1682" s="32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</row>
    <row r="1683" spans="1:51" s="12" customFormat="1" ht="39.950000000000003" customHeight="1">
      <c r="A1683" s="3"/>
      <c r="B1683" s="16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5"/>
      <c r="AH1683" s="32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  <c r="AX1683" s="33"/>
      <c r="AY1683" s="33"/>
    </row>
    <row r="1684" spans="1:51" s="12" customFormat="1" ht="39.950000000000003" customHeight="1">
      <c r="A1684" s="3"/>
      <c r="B1684" s="16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5"/>
      <c r="AH1684" s="32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</row>
    <row r="1685" spans="1:51" s="12" customFormat="1" ht="39.950000000000003" customHeight="1">
      <c r="A1685" s="3"/>
      <c r="B1685" s="16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5"/>
      <c r="AH1685" s="32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</row>
    <row r="1686" spans="1:51" s="12" customFormat="1" ht="39.950000000000003" customHeight="1">
      <c r="A1686" s="3"/>
      <c r="B1686" s="16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5"/>
      <c r="AH1686" s="32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</row>
    <row r="1687" spans="1:51" s="12" customFormat="1" ht="39.950000000000003" customHeight="1">
      <c r="A1687" s="3"/>
      <c r="B1687" s="16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5"/>
      <c r="AH1687" s="32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</row>
    <row r="1688" spans="1:51" s="12" customFormat="1" ht="39.950000000000003" customHeight="1">
      <c r="A1688" s="3"/>
      <c r="B1688" s="16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5"/>
      <c r="AH1688" s="32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  <c r="AX1688" s="33"/>
      <c r="AY1688" s="33"/>
    </row>
    <row r="1689" spans="1:51" s="12" customFormat="1" ht="39.950000000000003" customHeight="1">
      <c r="A1689" s="3"/>
      <c r="B1689" s="16"/>
      <c r="C1689" s="33"/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5"/>
      <c r="AH1689" s="32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</row>
    <row r="1690" spans="1:51" s="12" customFormat="1" ht="39.950000000000003" customHeight="1">
      <c r="A1690" s="3"/>
      <c r="B1690" s="16"/>
      <c r="C1690" s="33"/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5"/>
      <c r="AH1690" s="32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33"/>
      <c r="AX1690" s="33"/>
      <c r="AY1690" s="33"/>
    </row>
    <row r="1691" spans="1:51" s="12" customFormat="1" ht="39.950000000000003" customHeight="1">
      <c r="A1691" s="3"/>
      <c r="B1691" s="16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5"/>
      <c r="AH1691" s="32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</row>
    <row r="1692" spans="1:51" s="12" customFormat="1" ht="39.950000000000003" customHeight="1">
      <c r="A1692" s="3"/>
      <c r="B1692" s="16"/>
      <c r="C1692" s="33"/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5"/>
      <c r="AH1692" s="32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</row>
    <row r="1693" spans="1:51" s="12" customFormat="1" ht="39.950000000000003" customHeight="1">
      <c r="A1693" s="3"/>
      <c r="B1693" s="16"/>
      <c r="C1693" s="33"/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5"/>
      <c r="AH1693" s="32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</row>
    <row r="1694" spans="1:51" s="12" customFormat="1" ht="39.950000000000003" customHeight="1">
      <c r="A1694" s="3"/>
      <c r="B1694" s="16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5"/>
      <c r="AH1694" s="32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</row>
    <row r="1695" spans="1:51" s="12" customFormat="1" ht="39.950000000000003" customHeight="1">
      <c r="A1695" s="3"/>
      <c r="B1695" s="16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5"/>
      <c r="AH1695" s="32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</row>
    <row r="1696" spans="1:51" s="12" customFormat="1" ht="39.950000000000003" customHeight="1">
      <c r="A1696" s="3"/>
      <c r="B1696" s="16"/>
      <c r="C1696" s="33"/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5"/>
      <c r="AH1696" s="32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</row>
    <row r="1697" spans="1:51" s="12" customFormat="1" ht="39.950000000000003" customHeight="1">
      <c r="A1697" s="3"/>
      <c r="B1697" s="16"/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5"/>
      <c r="AH1697" s="32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</row>
    <row r="1698" spans="1:51" s="12" customFormat="1" ht="39.950000000000003" customHeight="1">
      <c r="A1698" s="3"/>
      <c r="B1698" s="16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5"/>
      <c r="AH1698" s="32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</row>
    <row r="1699" spans="1:51" s="12" customFormat="1" ht="39.950000000000003" customHeight="1">
      <c r="A1699" s="3"/>
      <c r="B1699" s="16"/>
      <c r="C1699" s="33"/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5"/>
      <c r="AH1699" s="32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</row>
    <row r="1700" spans="1:51" s="12" customFormat="1" ht="39.950000000000003" customHeight="1">
      <c r="A1700" s="3"/>
      <c r="B1700" s="16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5"/>
      <c r="AH1700" s="32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</row>
    <row r="1701" spans="1:51" s="12" customFormat="1" ht="39.950000000000003" customHeight="1">
      <c r="A1701" s="3"/>
      <c r="B1701" s="16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5"/>
      <c r="AH1701" s="32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</row>
    <row r="1702" spans="1:51" s="12" customFormat="1" ht="39.950000000000003" customHeight="1">
      <c r="A1702" s="3"/>
      <c r="B1702" s="16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5"/>
      <c r="AH1702" s="32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</row>
    <row r="1703" spans="1:51" s="12" customFormat="1" ht="39.950000000000003" customHeight="1">
      <c r="A1703" s="3"/>
      <c r="B1703" s="16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5"/>
      <c r="AH1703" s="32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</row>
    <row r="1704" spans="1:51" s="12" customFormat="1" ht="39.950000000000003" customHeight="1">
      <c r="A1704" s="3"/>
      <c r="B1704" s="16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5"/>
      <c r="AH1704" s="32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</row>
    <row r="1705" spans="1:51" s="12" customFormat="1" ht="39.950000000000003" customHeight="1">
      <c r="A1705" s="3"/>
      <c r="B1705" s="16"/>
      <c r="C1705" s="33"/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5"/>
      <c r="AH1705" s="32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</row>
    <row r="1706" spans="1:51" s="12" customFormat="1" ht="39.950000000000003" customHeight="1">
      <c r="A1706" s="3"/>
      <c r="B1706" s="16"/>
      <c r="C1706" s="33"/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5"/>
      <c r="AH1706" s="32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</row>
    <row r="1707" spans="1:51" s="12" customFormat="1" ht="39.950000000000003" customHeight="1">
      <c r="A1707" s="3"/>
      <c r="B1707" s="16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5"/>
      <c r="AH1707" s="32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</row>
    <row r="1708" spans="1:51" s="12" customFormat="1" ht="39.950000000000003" customHeight="1">
      <c r="A1708" s="3"/>
      <c r="B1708" s="16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5"/>
      <c r="AH1708" s="32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</row>
    <row r="1709" spans="1:51" s="12" customFormat="1" ht="39.950000000000003" customHeight="1">
      <c r="A1709" s="3"/>
      <c r="B1709" s="16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5"/>
      <c r="AH1709" s="32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</row>
    <row r="1710" spans="1:51" s="12" customFormat="1" ht="39.950000000000003" customHeight="1">
      <c r="A1710" s="3"/>
      <c r="B1710" s="16"/>
      <c r="C1710" s="33"/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5"/>
      <c r="AH1710" s="32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</row>
    <row r="1711" spans="1:51" s="12" customFormat="1" ht="39.950000000000003" customHeight="1">
      <c r="A1711" s="3"/>
      <c r="B1711" s="16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5"/>
      <c r="AH1711" s="32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</row>
    <row r="1712" spans="1:51" s="12" customFormat="1" ht="39.950000000000003" customHeight="1">
      <c r="A1712" s="3"/>
      <c r="B1712" s="16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5"/>
      <c r="AH1712" s="32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</row>
    <row r="1713" spans="1:51" s="12" customFormat="1" ht="39.950000000000003" customHeight="1">
      <c r="A1713" s="3"/>
      <c r="B1713" s="16"/>
      <c r="C1713" s="33"/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5"/>
      <c r="AH1713" s="32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</row>
    <row r="1714" spans="1:51" s="12" customFormat="1" ht="39.950000000000003" customHeight="1">
      <c r="A1714" s="3"/>
      <c r="B1714" s="16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5"/>
      <c r="AH1714" s="32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</row>
    <row r="1715" spans="1:51" s="12" customFormat="1" ht="39.950000000000003" customHeight="1">
      <c r="A1715" s="3"/>
      <c r="B1715" s="16"/>
      <c r="C1715" s="33"/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5"/>
      <c r="AH1715" s="32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</row>
    <row r="1716" spans="1:51" s="12" customFormat="1" ht="39.950000000000003" customHeight="1">
      <c r="A1716" s="3"/>
      <c r="B1716" s="16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5"/>
      <c r="AH1716" s="32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33"/>
      <c r="AX1716" s="33"/>
      <c r="AY1716" s="33"/>
    </row>
    <row r="1717" spans="1:51" s="12" customFormat="1" ht="39.950000000000003" customHeight="1">
      <c r="A1717" s="3"/>
      <c r="B1717" s="16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5"/>
      <c r="AH1717" s="32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</row>
    <row r="1718" spans="1:51" s="12" customFormat="1" ht="39.950000000000003" customHeight="1">
      <c r="A1718" s="3"/>
      <c r="B1718" s="16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5"/>
      <c r="AH1718" s="32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</row>
    <row r="1719" spans="1:51" s="12" customFormat="1" ht="39.950000000000003" customHeight="1">
      <c r="A1719" s="3"/>
      <c r="B1719" s="16"/>
      <c r="C1719" s="33"/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5"/>
      <c r="AH1719" s="32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</row>
    <row r="1720" spans="1:51" s="12" customFormat="1" ht="39.950000000000003" customHeight="1">
      <c r="A1720" s="3"/>
      <c r="B1720" s="16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5"/>
      <c r="AH1720" s="32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</row>
    <row r="1721" spans="1:51" s="12" customFormat="1" ht="39.950000000000003" customHeight="1">
      <c r="A1721" s="3"/>
      <c r="B1721" s="16"/>
      <c r="C1721" s="33"/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5"/>
      <c r="AH1721" s="32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33"/>
      <c r="AX1721" s="33"/>
      <c r="AY1721" s="33"/>
    </row>
    <row r="1722" spans="1:51" s="12" customFormat="1" ht="39.950000000000003" customHeight="1">
      <c r="A1722" s="3"/>
      <c r="B1722" s="16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5"/>
      <c r="AH1722" s="32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  <c r="AX1722" s="33"/>
      <c r="AY1722" s="33"/>
    </row>
    <row r="1723" spans="1:51" s="12" customFormat="1" ht="39.950000000000003" customHeight="1">
      <c r="A1723" s="3"/>
      <c r="B1723" s="16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5"/>
      <c r="AH1723" s="32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  <c r="AX1723" s="33"/>
      <c r="AY1723" s="33"/>
    </row>
    <row r="1724" spans="1:51" s="12" customFormat="1" ht="39.950000000000003" customHeight="1">
      <c r="A1724" s="3"/>
      <c r="B1724" s="16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5"/>
      <c r="AH1724" s="32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  <c r="AX1724" s="33"/>
      <c r="AY1724" s="33"/>
    </row>
    <row r="1725" spans="1:51" s="12" customFormat="1" ht="39.950000000000003" customHeight="1">
      <c r="A1725" s="3"/>
      <c r="B1725" s="16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5"/>
      <c r="AH1725" s="32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</row>
    <row r="1726" spans="1:51" s="12" customFormat="1" ht="39.950000000000003" customHeight="1">
      <c r="A1726" s="3"/>
      <c r="B1726" s="16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5"/>
      <c r="AH1726" s="32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</row>
    <row r="1727" spans="1:51" s="12" customFormat="1" ht="39.950000000000003" customHeight="1">
      <c r="A1727" s="3"/>
      <c r="B1727" s="16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5"/>
      <c r="AH1727" s="32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  <c r="AX1727" s="33"/>
      <c r="AY1727" s="33"/>
    </row>
    <row r="1728" spans="1:51" s="12" customFormat="1" ht="39.950000000000003" customHeight="1">
      <c r="A1728" s="3"/>
      <c r="B1728" s="16"/>
      <c r="C1728" s="33"/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5"/>
      <c r="AH1728" s="32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</row>
    <row r="1729" spans="1:51" s="12" customFormat="1" ht="39.950000000000003" customHeight="1">
      <c r="A1729" s="3"/>
      <c r="B1729" s="16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5"/>
      <c r="AH1729" s="32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</row>
    <row r="1730" spans="1:51" s="12" customFormat="1" ht="39.950000000000003" customHeight="1">
      <c r="A1730" s="3"/>
      <c r="B1730" s="16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5"/>
      <c r="AH1730" s="32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</row>
    <row r="1731" spans="1:51" s="12" customFormat="1" ht="39.950000000000003" customHeight="1">
      <c r="A1731" s="3"/>
      <c r="B1731" s="16"/>
      <c r="C1731" s="33"/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5"/>
      <c r="AH1731" s="32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  <c r="AX1731" s="33"/>
      <c r="AY1731" s="33"/>
    </row>
    <row r="1732" spans="1:51" s="12" customFormat="1" ht="39.950000000000003" customHeight="1">
      <c r="A1732" s="3"/>
      <c r="B1732" s="16"/>
      <c r="C1732" s="33"/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5"/>
      <c r="AH1732" s="32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</row>
    <row r="1733" spans="1:51" s="12" customFormat="1" ht="39.950000000000003" customHeight="1">
      <c r="A1733" s="3"/>
      <c r="B1733" s="16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5"/>
      <c r="AH1733" s="32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33"/>
      <c r="AX1733" s="33"/>
      <c r="AY1733" s="33"/>
    </row>
    <row r="1734" spans="1:51" s="12" customFormat="1" ht="39.950000000000003" customHeight="1">
      <c r="A1734" s="3"/>
      <c r="B1734" s="16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5"/>
      <c r="AH1734" s="32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  <c r="AX1734" s="33"/>
      <c r="AY1734" s="33"/>
    </row>
    <row r="1735" spans="1:51" s="12" customFormat="1" ht="39.950000000000003" customHeight="1">
      <c r="A1735" s="3"/>
      <c r="B1735" s="16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5"/>
      <c r="AH1735" s="32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  <c r="AX1735" s="33"/>
      <c r="AY1735" s="33"/>
    </row>
    <row r="1736" spans="1:51" s="12" customFormat="1" ht="39.950000000000003" customHeight="1">
      <c r="A1736" s="3"/>
      <c r="B1736" s="16"/>
      <c r="C1736" s="33"/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5"/>
      <c r="AH1736" s="32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</row>
    <row r="1737" spans="1:51" s="12" customFormat="1" ht="39.950000000000003" customHeight="1">
      <c r="A1737" s="3"/>
      <c r="B1737" s="16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5"/>
      <c r="AH1737" s="32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</row>
    <row r="1738" spans="1:51" s="12" customFormat="1" ht="39.950000000000003" customHeight="1">
      <c r="A1738" s="3"/>
      <c r="B1738" s="16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5"/>
      <c r="AH1738" s="32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</row>
    <row r="1739" spans="1:51" s="12" customFormat="1" ht="39.950000000000003" customHeight="1">
      <c r="A1739" s="3"/>
      <c r="B1739" s="16"/>
      <c r="C1739" s="33"/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5"/>
      <c r="AH1739" s="32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  <c r="AX1739" s="33"/>
      <c r="AY1739" s="33"/>
    </row>
    <row r="1740" spans="1:51" s="12" customFormat="1" ht="39.950000000000003" customHeight="1">
      <c r="A1740" s="3"/>
      <c r="B1740" s="16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5"/>
      <c r="AH1740" s="32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</row>
    <row r="1741" spans="1:51" s="12" customFormat="1" ht="39.950000000000003" customHeight="1">
      <c r="A1741" s="3"/>
      <c r="B1741" s="16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5"/>
      <c r="AH1741" s="32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33"/>
      <c r="AX1741" s="33"/>
      <c r="AY1741" s="33"/>
    </row>
    <row r="1742" spans="1:51" s="12" customFormat="1" ht="39.950000000000003" customHeight="1">
      <c r="A1742" s="3"/>
      <c r="B1742" s="16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5"/>
      <c r="AH1742" s="32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</row>
    <row r="1743" spans="1:51" s="12" customFormat="1" ht="39.950000000000003" customHeight="1">
      <c r="A1743" s="3"/>
      <c r="B1743" s="16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5"/>
      <c r="AH1743" s="32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</row>
    <row r="1744" spans="1:51" s="12" customFormat="1" ht="39.950000000000003" customHeight="1">
      <c r="A1744" s="3"/>
      <c r="B1744" s="16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5"/>
      <c r="AH1744" s="32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</row>
    <row r="1745" spans="1:51" s="12" customFormat="1" ht="39.950000000000003" customHeight="1">
      <c r="A1745" s="3"/>
      <c r="B1745" s="16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5"/>
      <c r="AH1745" s="32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</row>
    <row r="1746" spans="1:51" s="12" customFormat="1" ht="39.950000000000003" customHeight="1">
      <c r="A1746" s="3"/>
      <c r="B1746" s="16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5"/>
      <c r="AH1746" s="32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</row>
    <row r="1747" spans="1:51" s="12" customFormat="1" ht="39.950000000000003" customHeight="1">
      <c r="A1747" s="3"/>
      <c r="B1747" s="16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5"/>
      <c r="AH1747" s="32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</row>
    <row r="1748" spans="1:51" s="12" customFormat="1" ht="39.950000000000003" customHeight="1">
      <c r="A1748" s="3"/>
      <c r="B1748" s="16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5"/>
      <c r="AH1748" s="32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  <c r="AX1748" s="33"/>
      <c r="AY1748" s="33"/>
    </row>
    <row r="1749" spans="1:51" s="12" customFormat="1" ht="39.950000000000003" customHeight="1">
      <c r="A1749" s="3"/>
      <c r="B1749" s="16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5"/>
      <c r="AH1749" s="32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</row>
    <row r="1750" spans="1:51" s="12" customFormat="1" ht="39.950000000000003" customHeight="1">
      <c r="A1750" s="3"/>
      <c r="B1750" s="16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5"/>
      <c r="AH1750" s="32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</row>
    <row r="1751" spans="1:51" s="12" customFormat="1" ht="39.950000000000003" customHeight="1">
      <c r="A1751" s="3"/>
      <c r="B1751" s="16"/>
      <c r="C1751" s="33"/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5"/>
      <c r="AH1751" s="32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</row>
    <row r="1752" spans="1:51" s="12" customFormat="1" ht="39.950000000000003" customHeight="1">
      <c r="A1752" s="3"/>
      <c r="B1752" s="16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5"/>
      <c r="AH1752" s="32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</row>
    <row r="1753" spans="1:51" s="12" customFormat="1" ht="39.950000000000003" customHeight="1">
      <c r="A1753" s="3"/>
      <c r="B1753" s="16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5"/>
      <c r="AH1753" s="32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33"/>
      <c r="AX1753" s="33"/>
      <c r="AY1753" s="33"/>
    </row>
    <row r="1754" spans="1:51" s="12" customFormat="1" ht="39.950000000000003" customHeight="1">
      <c r="A1754" s="3"/>
      <c r="B1754" s="16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5"/>
      <c r="AH1754" s="32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</row>
    <row r="1755" spans="1:51" s="12" customFormat="1" ht="39.950000000000003" customHeight="1">
      <c r="A1755" s="3"/>
      <c r="B1755" s="16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5"/>
      <c r="AH1755" s="32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</row>
    <row r="1756" spans="1:51" s="12" customFormat="1" ht="39.950000000000003" customHeight="1">
      <c r="A1756" s="3"/>
      <c r="B1756" s="16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5"/>
      <c r="AH1756" s="32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</row>
    <row r="1757" spans="1:51" s="12" customFormat="1" ht="39.950000000000003" customHeight="1">
      <c r="A1757" s="3"/>
      <c r="B1757" s="16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5"/>
      <c r="AH1757" s="32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</row>
    <row r="1758" spans="1:51" s="12" customFormat="1" ht="39.950000000000003" customHeight="1">
      <c r="A1758" s="3"/>
      <c r="B1758" s="16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5"/>
      <c r="AH1758" s="32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</row>
    <row r="1759" spans="1:51" s="12" customFormat="1" ht="39.950000000000003" customHeight="1">
      <c r="A1759" s="3"/>
      <c r="B1759" s="16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5"/>
      <c r="AH1759" s="32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</row>
    <row r="1760" spans="1:51" s="12" customFormat="1" ht="39.950000000000003" customHeight="1">
      <c r="A1760" s="3"/>
      <c r="B1760" s="16"/>
      <c r="C1760" s="33"/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5"/>
      <c r="AH1760" s="32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</row>
    <row r="1761" spans="1:51" s="12" customFormat="1" ht="39.950000000000003" customHeight="1">
      <c r="A1761" s="3"/>
      <c r="B1761" s="16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5"/>
      <c r="AH1761" s="32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  <c r="AX1761" s="33"/>
      <c r="AY1761" s="33"/>
    </row>
    <row r="1762" spans="1:51" s="12" customFormat="1" ht="39.950000000000003" customHeight="1">
      <c r="A1762" s="3"/>
      <c r="B1762" s="16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5"/>
      <c r="AH1762" s="32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  <c r="AX1762" s="33"/>
      <c r="AY1762" s="33"/>
    </row>
    <row r="1763" spans="1:51" s="12" customFormat="1" ht="39.950000000000003" customHeight="1">
      <c r="A1763" s="3"/>
      <c r="B1763" s="16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5"/>
      <c r="AH1763" s="32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</row>
    <row r="1764" spans="1:51" s="12" customFormat="1" ht="39.950000000000003" customHeight="1">
      <c r="A1764" s="3"/>
      <c r="B1764" s="16"/>
      <c r="C1764" s="33"/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5"/>
      <c r="AH1764" s="32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  <c r="AX1764" s="33"/>
      <c r="AY1764" s="33"/>
    </row>
    <row r="1765" spans="1:51" s="12" customFormat="1" ht="39.950000000000003" customHeight="1">
      <c r="A1765" s="3"/>
      <c r="B1765" s="16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5"/>
      <c r="AH1765" s="32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</row>
    <row r="1766" spans="1:51" s="12" customFormat="1" ht="39.950000000000003" customHeight="1">
      <c r="A1766" s="3"/>
      <c r="B1766" s="16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5"/>
      <c r="AH1766" s="32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</row>
    <row r="1767" spans="1:51" s="12" customFormat="1" ht="39.950000000000003" customHeight="1">
      <c r="A1767" s="3"/>
      <c r="B1767" s="16"/>
      <c r="C1767" s="33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5"/>
      <c r="AH1767" s="32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  <c r="AX1767" s="33"/>
      <c r="AY1767" s="33"/>
    </row>
    <row r="1768" spans="1:51" s="12" customFormat="1" ht="39.950000000000003" customHeight="1">
      <c r="A1768" s="3"/>
      <c r="B1768" s="16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5"/>
      <c r="AH1768" s="32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</row>
    <row r="1769" spans="1:51" s="12" customFormat="1" ht="39.950000000000003" customHeight="1">
      <c r="A1769" s="3"/>
      <c r="B1769" s="16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5"/>
      <c r="AH1769" s="32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</row>
    <row r="1770" spans="1:51" s="12" customFormat="1" ht="39.950000000000003" customHeight="1">
      <c r="A1770" s="3"/>
      <c r="B1770" s="16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5"/>
      <c r="AH1770" s="32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  <c r="AX1770" s="33"/>
      <c r="AY1770" s="33"/>
    </row>
    <row r="1771" spans="1:51" s="12" customFormat="1" ht="39.950000000000003" customHeight="1">
      <c r="A1771" s="3"/>
      <c r="B1771" s="16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5"/>
      <c r="AH1771" s="32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</row>
    <row r="1772" spans="1:51" s="12" customFormat="1" ht="39.950000000000003" customHeight="1">
      <c r="A1772" s="3"/>
      <c r="B1772" s="16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5"/>
      <c r="AH1772" s="32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</row>
    <row r="1773" spans="1:51" s="12" customFormat="1" ht="39.950000000000003" customHeight="1">
      <c r="A1773" s="3"/>
      <c r="B1773" s="16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5"/>
      <c r="AH1773" s="32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</row>
    <row r="1774" spans="1:51" s="12" customFormat="1" ht="39.950000000000003" customHeight="1">
      <c r="A1774" s="3"/>
      <c r="B1774" s="16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5"/>
      <c r="AH1774" s="32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33"/>
      <c r="AY1774" s="33"/>
    </row>
    <row r="1775" spans="1:51" s="12" customFormat="1" ht="39.950000000000003" customHeight="1">
      <c r="A1775" s="3"/>
      <c r="B1775" s="16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5"/>
      <c r="AH1775" s="32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</row>
    <row r="1776" spans="1:51" s="12" customFormat="1" ht="39.950000000000003" customHeight="1">
      <c r="A1776" s="3"/>
      <c r="B1776" s="16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5"/>
      <c r="AH1776" s="32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  <c r="AX1776" s="33"/>
      <c r="AY1776" s="33"/>
    </row>
    <row r="1777" spans="1:51" s="12" customFormat="1" ht="39.950000000000003" customHeight="1">
      <c r="A1777" s="3"/>
      <c r="B1777" s="16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5"/>
      <c r="AH1777" s="32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33"/>
      <c r="AX1777" s="33"/>
      <c r="AY1777" s="33"/>
    </row>
    <row r="1778" spans="1:51" s="12" customFormat="1" ht="39.950000000000003" customHeight="1">
      <c r="A1778" s="3"/>
      <c r="B1778" s="16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5"/>
      <c r="AH1778" s="32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  <c r="AX1778" s="33"/>
      <c r="AY1778" s="33"/>
    </row>
    <row r="1779" spans="1:51" s="12" customFormat="1" ht="39.950000000000003" customHeight="1">
      <c r="A1779" s="3"/>
      <c r="B1779" s="16"/>
      <c r="C1779" s="33"/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5"/>
      <c r="AH1779" s="32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33"/>
      <c r="AX1779" s="33"/>
      <c r="AY1779" s="33"/>
    </row>
    <row r="1780" spans="1:51" s="12" customFormat="1" ht="39.950000000000003" customHeight="1">
      <c r="A1780" s="3"/>
      <c r="B1780" s="16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5"/>
      <c r="AH1780" s="32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</row>
    <row r="1781" spans="1:51" s="12" customFormat="1" ht="39.950000000000003" customHeight="1">
      <c r="A1781" s="3"/>
      <c r="B1781" s="16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5"/>
      <c r="AH1781" s="32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33"/>
      <c r="AX1781" s="33"/>
      <c r="AY1781" s="33"/>
    </row>
    <row r="1782" spans="1:51" s="12" customFormat="1" ht="39.950000000000003" customHeight="1">
      <c r="A1782" s="3"/>
      <c r="B1782" s="16"/>
      <c r="C1782" s="33"/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5"/>
      <c r="AH1782" s="32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  <c r="AX1782" s="33"/>
      <c r="AY1782" s="33"/>
    </row>
    <row r="1783" spans="1:51" s="12" customFormat="1" ht="39.950000000000003" customHeight="1">
      <c r="A1783" s="3"/>
      <c r="B1783" s="16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5"/>
      <c r="AH1783" s="32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  <c r="AX1783" s="33"/>
      <c r="AY1783" s="33"/>
    </row>
    <row r="1784" spans="1:51" s="12" customFormat="1" ht="39.950000000000003" customHeight="1">
      <c r="A1784" s="3"/>
      <c r="B1784" s="16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5"/>
      <c r="AH1784" s="32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</row>
    <row r="1785" spans="1:51" s="12" customFormat="1" ht="39.950000000000003" customHeight="1">
      <c r="A1785" s="3"/>
      <c r="B1785" s="16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5"/>
      <c r="AH1785" s="32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  <c r="AX1785" s="33"/>
      <c r="AY1785" s="33"/>
    </row>
    <row r="1786" spans="1:51" s="12" customFormat="1" ht="39.950000000000003" customHeight="1">
      <c r="A1786" s="3"/>
      <c r="B1786" s="16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5"/>
      <c r="AH1786" s="32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</row>
    <row r="1787" spans="1:51" s="12" customFormat="1" ht="39.950000000000003" customHeight="1">
      <c r="A1787" s="3"/>
      <c r="B1787" s="16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5"/>
      <c r="AH1787" s="32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</row>
    <row r="1788" spans="1:51" s="12" customFormat="1" ht="39.950000000000003" customHeight="1">
      <c r="A1788" s="3"/>
      <c r="B1788" s="16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5"/>
      <c r="AH1788" s="32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</row>
    <row r="1789" spans="1:51" s="12" customFormat="1" ht="39.950000000000003" customHeight="1">
      <c r="A1789" s="3"/>
      <c r="B1789" s="16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5"/>
      <c r="AH1789" s="32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</row>
    <row r="1790" spans="1:51" s="12" customFormat="1" ht="39.950000000000003" customHeight="1">
      <c r="A1790" s="3"/>
      <c r="B1790" s="16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5"/>
      <c r="AH1790" s="32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</row>
    <row r="1791" spans="1:51" s="12" customFormat="1" ht="39.950000000000003" customHeight="1">
      <c r="A1791" s="3"/>
      <c r="B1791" s="16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5"/>
      <c r="AH1791" s="32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</row>
    <row r="1792" spans="1:51" s="12" customFormat="1" ht="39.950000000000003" customHeight="1">
      <c r="A1792" s="3"/>
      <c r="B1792" s="16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5"/>
      <c r="AH1792" s="32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  <c r="AX1792" s="33"/>
      <c r="AY1792" s="33"/>
    </row>
    <row r="1793" spans="1:51" s="12" customFormat="1" ht="39.950000000000003" customHeight="1">
      <c r="A1793" s="3"/>
      <c r="B1793" s="16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5"/>
      <c r="AH1793" s="32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  <c r="AX1793" s="33"/>
      <c r="AY1793" s="33"/>
    </row>
    <row r="1794" spans="1:51" s="12" customFormat="1" ht="39.950000000000003" customHeight="1">
      <c r="A1794" s="3"/>
      <c r="B1794" s="16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5"/>
      <c r="AH1794" s="32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  <c r="AX1794" s="33"/>
      <c r="AY1794" s="33"/>
    </row>
    <row r="1795" spans="1:51" s="12" customFormat="1" ht="39.950000000000003" customHeight="1">
      <c r="A1795" s="3"/>
      <c r="B1795" s="16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5"/>
      <c r="AH1795" s="32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</row>
    <row r="1796" spans="1:51" s="12" customFormat="1" ht="39.950000000000003" customHeight="1">
      <c r="A1796" s="3"/>
      <c r="B1796" s="16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5"/>
      <c r="AH1796" s="32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33"/>
      <c r="AX1796" s="33"/>
      <c r="AY1796" s="33"/>
    </row>
    <row r="1797" spans="1:51" s="12" customFormat="1" ht="39.950000000000003" customHeight="1">
      <c r="A1797" s="3"/>
      <c r="B1797" s="16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5"/>
      <c r="AH1797" s="32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</row>
    <row r="1798" spans="1:51" s="12" customFormat="1" ht="39.950000000000003" customHeight="1">
      <c r="A1798" s="3"/>
      <c r="B1798" s="16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5"/>
      <c r="AH1798" s="32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</row>
    <row r="1799" spans="1:51" s="12" customFormat="1" ht="39.950000000000003" customHeight="1">
      <c r="A1799" s="3"/>
      <c r="B1799" s="16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5"/>
      <c r="AH1799" s="32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</row>
    <row r="1800" spans="1:51" s="12" customFormat="1" ht="39.950000000000003" customHeight="1">
      <c r="A1800" s="3"/>
      <c r="B1800" s="16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5"/>
      <c r="AH1800" s="32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  <c r="AX1800" s="33"/>
      <c r="AY1800" s="33"/>
    </row>
    <row r="1801" spans="1:51" s="12" customFormat="1" ht="39.950000000000003" customHeight="1">
      <c r="A1801" s="3"/>
      <c r="B1801" s="16"/>
      <c r="C1801" s="33"/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5"/>
      <c r="AH1801" s="32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</row>
    <row r="1802" spans="1:51" s="12" customFormat="1" ht="39.950000000000003" customHeight="1">
      <c r="A1802" s="3"/>
      <c r="B1802" s="16"/>
      <c r="C1802" s="33"/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5"/>
      <c r="AH1802" s="32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</row>
    <row r="1803" spans="1:51" s="12" customFormat="1" ht="39.950000000000003" customHeight="1">
      <c r="A1803" s="3"/>
      <c r="B1803" s="16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5"/>
      <c r="AH1803" s="32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</row>
    <row r="1804" spans="1:51" s="12" customFormat="1" ht="39.950000000000003" customHeight="1">
      <c r="A1804" s="3"/>
      <c r="B1804" s="16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5"/>
      <c r="AH1804" s="32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</row>
    <row r="1805" spans="1:51" s="12" customFormat="1" ht="39.950000000000003" customHeight="1">
      <c r="A1805" s="3"/>
      <c r="B1805" s="16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5"/>
      <c r="AH1805" s="32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  <c r="AX1805" s="33"/>
      <c r="AY1805" s="33"/>
    </row>
    <row r="1806" spans="1:51" s="12" customFormat="1" ht="39.950000000000003" customHeight="1">
      <c r="A1806" s="3"/>
      <c r="B1806" s="16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5"/>
      <c r="AH1806" s="32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</row>
    <row r="1807" spans="1:51" s="12" customFormat="1" ht="39.950000000000003" customHeight="1">
      <c r="A1807" s="3"/>
      <c r="B1807" s="16"/>
      <c r="C1807" s="33"/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5"/>
      <c r="AH1807" s="32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</row>
    <row r="1808" spans="1:51" s="12" customFormat="1" ht="39.950000000000003" customHeight="1">
      <c r="A1808" s="3"/>
      <c r="B1808" s="16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5"/>
      <c r="AH1808" s="32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</row>
    <row r="1809" spans="1:51" s="12" customFormat="1" ht="39.950000000000003" customHeight="1">
      <c r="A1809" s="3"/>
      <c r="B1809" s="16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5"/>
      <c r="AH1809" s="32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  <c r="AX1809" s="33"/>
      <c r="AY1809" s="33"/>
    </row>
    <row r="1810" spans="1:51" s="12" customFormat="1" ht="39.950000000000003" customHeight="1">
      <c r="A1810" s="3"/>
      <c r="B1810" s="16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5"/>
      <c r="AH1810" s="32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</row>
    <row r="1811" spans="1:51" s="12" customFormat="1" ht="39.950000000000003" customHeight="1">
      <c r="A1811" s="3"/>
      <c r="B1811" s="16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5"/>
      <c r="AH1811" s="32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</row>
    <row r="1812" spans="1:51" s="12" customFormat="1" ht="39.950000000000003" customHeight="1">
      <c r="A1812" s="3"/>
      <c r="B1812" s="16"/>
      <c r="C1812" s="33"/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5"/>
      <c r="AH1812" s="32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</row>
    <row r="1813" spans="1:51" s="12" customFormat="1" ht="39.950000000000003" customHeight="1">
      <c r="A1813" s="3"/>
      <c r="B1813" s="16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5"/>
      <c r="AH1813" s="32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</row>
    <row r="1814" spans="1:51" s="12" customFormat="1" ht="39.950000000000003" customHeight="1">
      <c r="A1814" s="3"/>
      <c r="B1814" s="16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5"/>
      <c r="AH1814" s="32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</row>
    <row r="1815" spans="1:51" s="12" customFormat="1" ht="39.950000000000003" customHeight="1">
      <c r="A1815" s="3"/>
      <c r="B1815" s="16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5"/>
      <c r="AH1815" s="32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</row>
    <row r="1816" spans="1:51" s="12" customFormat="1" ht="39.950000000000003" customHeight="1">
      <c r="A1816" s="3"/>
      <c r="B1816" s="16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5"/>
      <c r="AH1816" s="32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</row>
    <row r="1817" spans="1:51" s="12" customFormat="1" ht="39.950000000000003" customHeight="1">
      <c r="A1817" s="3"/>
      <c r="B1817" s="16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5"/>
      <c r="AH1817" s="32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</row>
    <row r="1818" spans="1:51" s="12" customFormat="1" ht="39.950000000000003" customHeight="1">
      <c r="A1818" s="3"/>
      <c r="B1818" s="16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5"/>
      <c r="AH1818" s="32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</row>
    <row r="1819" spans="1:51" s="12" customFormat="1" ht="39.950000000000003" customHeight="1">
      <c r="A1819" s="3"/>
      <c r="B1819" s="16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5"/>
      <c r="AH1819" s="32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</row>
    <row r="1820" spans="1:51" s="12" customFormat="1" ht="39.950000000000003" customHeight="1">
      <c r="A1820" s="3"/>
      <c r="B1820" s="16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5"/>
      <c r="AH1820" s="32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</row>
    <row r="1821" spans="1:51" s="12" customFormat="1" ht="39.950000000000003" customHeight="1">
      <c r="A1821" s="3"/>
      <c r="B1821" s="16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5"/>
      <c r="AH1821" s="32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</row>
    <row r="1822" spans="1:51" s="12" customFormat="1" ht="39.950000000000003" customHeight="1">
      <c r="A1822" s="3"/>
      <c r="B1822" s="16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5"/>
      <c r="AH1822" s="32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</row>
    <row r="1823" spans="1:51" s="12" customFormat="1" ht="39.950000000000003" customHeight="1">
      <c r="A1823" s="3"/>
      <c r="B1823" s="16"/>
      <c r="C1823" s="33"/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5"/>
      <c r="AH1823" s="32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</row>
    <row r="1824" spans="1:51" s="12" customFormat="1" ht="39.950000000000003" customHeight="1">
      <c r="A1824" s="3"/>
      <c r="B1824" s="16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5"/>
      <c r="AH1824" s="32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</row>
    <row r="1825" spans="1:51" s="12" customFormat="1" ht="39.950000000000003" customHeight="1">
      <c r="A1825" s="3"/>
      <c r="B1825" s="16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5"/>
      <c r="AH1825" s="32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</row>
    <row r="1826" spans="1:51" s="12" customFormat="1" ht="39.950000000000003" customHeight="1">
      <c r="A1826" s="3"/>
      <c r="B1826" s="16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5"/>
      <c r="AH1826" s="32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</row>
    <row r="1827" spans="1:51" s="12" customFormat="1" ht="39.950000000000003" customHeight="1">
      <c r="A1827" s="3"/>
      <c r="B1827" s="16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5"/>
      <c r="AH1827" s="32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</row>
    <row r="1828" spans="1:51" s="12" customFormat="1" ht="39.950000000000003" customHeight="1">
      <c r="A1828" s="3"/>
      <c r="B1828" s="16"/>
      <c r="C1828" s="33"/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5"/>
      <c r="AH1828" s="32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</row>
    <row r="1829" spans="1:51" s="12" customFormat="1" ht="39.950000000000003" customHeight="1">
      <c r="A1829" s="3"/>
      <c r="B1829" s="16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5"/>
      <c r="AH1829" s="32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</row>
    <row r="1830" spans="1:51" s="12" customFormat="1" ht="39.950000000000003" customHeight="1">
      <c r="A1830" s="3"/>
      <c r="B1830" s="16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5"/>
      <c r="AH1830" s="32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</row>
    <row r="1831" spans="1:51" s="12" customFormat="1" ht="39.950000000000003" customHeight="1">
      <c r="A1831" s="3"/>
      <c r="B1831" s="16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5"/>
      <c r="AH1831" s="32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</row>
    <row r="1832" spans="1:51" s="12" customFormat="1" ht="39.950000000000003" customHeight="1">
      <c r="A1832" s="3"/>
      <c r="B1832" s="16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5"/>
      <c r="AH1832" s="32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</row>
    <row r="1833" spans="1:51" s="12" customFormat="1" ht="39.950000000000003" customHeight="1">
      <c r="A1833" s="3"/>
      <c r="B1833" s="16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5"/>
      <c r="AH1833" s="32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</row>
    <row r="1834" spans="1:51" s="12" customFormat="1" ht="39.950000000000003" customHeight="1">
      <c r="A1834" s="3"/>
      <c r="B1834" s="16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5"/>
      <c r="AH1834" s="32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</row>
    <row r="1835" spans="1:51" s="12" customFormat="1" ht="39.950000000000003" customHeight="1">
      <c r="A1835" s="3"/>
      <c r="B1835" s="16"/>
      <c r="C1835" s="33"/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5"/>
      <c r="AH1835" s="32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33"/>
      <c r="AY1835" s="33"/>
    </row>
    <row r="1836" spans="1:51" s="12" customFormat="1" ht="39.950000000000003" customHeight="1">
      <c r="A1836" s="3"/>
      <c r="B1836" s="16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5"/>
      <c r="AH1836" s="32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</row>
    <row r="1837" spans="1:51" s="12" customFormat="1" ht="39.950000000000003" customHeight="1">
      <c r="A1837" s="3"/>
      <c r="B1837" s="16"/>
      <c r="C1837" s="33"/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5"/>
      <c r="AH1837" s="32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</row>
    <row r="1838" spans="1:51" s="12" customFormat="1" ht="39.950000000000003" customHeight="1">
      <c r="A1838" s="3"/>
      <c r="B1838" s="16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5"/>
      <c r="AH1838" s="32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  <c r="AX1838" s="33"/>
      <c r="AY1838" s="33"/>
    </row>
    <row r="1839" spans="1:51" s="12" customFormat="1" ht="39.950000000000003" customHeight="1">
      <c r="A1839" s="3"/>
      <c r="B1839" s="16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5"/>
      <c r="AH1839" s="32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33"/>
      <c r="AX1839" s="33"/>
      <c r="AY1839" s="33"/>
    </row>
    <row r="1840" spans="1:51" s="12" customFormat="1" ht="39.950000000000003" customHeight="1">
      <c r="A1840" s="3"/>
      <c r="B1840" s="16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5"/>
      <c r="AH1840" s="32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</row>
    <row r="1841" spans="1:51" s="12" customFormat="1" ht="39.950000000000003" customHeight="1">
      <c r="A1841" s="3"/>
      <c r="B1841" s="16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5"/>
      <c r="AH1841" s="32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  <c r="AX1841" s="33"/>
      <c r="AY1841" s="33"/>
    </row>
    <row r="1842" spans="1:51" s="12" customFormat="1" ht="39.950000000000003" customHeight="1">
      <c r="A1842" s="3"/>
      <c r="B1842" s="16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5"/>
      <c r="AH1842" s="32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33"/>
      <c r="AY1842" s="33"/>
    </row>
    <row r="1843" spans="1:51" s="12" customFormat="1" ht="39.950000000000003" customHeight="1">
      <c r="A1843" s="3"/>
      <c r="B1843" s="16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5"/>
      <c r="AH1843" s="32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</row>
    <row r="1844" spans="1:51" s="12" customFormat="1" ht="39.950000000000003" customHeight="1">
      <c r="A1844" s="3"/>
      <c r="B1844" s="16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5"/>
      <c r="AH1844" s="32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  <c r="AX1844" s="33"/>
      <c r="AY1844" s="33"/>
    </row>
    <row r="1845" spans="1:51" s="12" customFormat="1" ht="39.950000000000003" customHeight="1">
      <c r="A1845" s="3"/>
      <c r="B1845" s="16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5"/>
      <c r="AH1845" s="32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</row>
    <row r="1846" spans="1:51" s="12" customFormat="1" ht="39.950000000000003" customHeight="1">
      <c r="A1846" s="3"/>
      <c r="B1846" s="16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5"/>
      <c r="AH1846" s="32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  <c r="AX1846" s="33"/>
      <c r="AY1846" s="33"/>
    </row>
    <row r="1847" spans="1:51" s="12" customFormat="1" ht="39.950000000000003" customHeight="1">
      <c r="A1847" s="3"/>
      <c r="B1847" s="16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5"/>
      <c r="AH1847" s="32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</row>
    <row r="1848" spans="1:51" s="12" customFormat="1" ht="39.950000000000003" customHeight="1">
      <c r="A1848" s="3"/>
      <c r="B1848" s="16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5"/>
      <c r="AH1848" s="32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</row>
    <row r="1849" spans="1:51" s="12" customFormat="1" ht="39.950000000000003" customHeight="1">
      <c r="A1849" s="3"/>
      <c r="B1849" s="16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5"/>
      <c r="AH1849" s="32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  <c r="AX1849" s="33"/>
      <c r="AY1849" s="33"/>
    </row>
    <row r="1850" spans="1:51" s="12" customFormat="1" ht="39.950000000000003" customHeight="1">
      <c r="A1850" s="3"/>
      <c r="B1850" s="16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5"/>
      <c r="AH1850" s="32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</row>
    <row r="1851" spans="1:51" s="12" customFormat="1" ht="39.950000000000003" customHeight="1">
      <c r="A1851" s="3"/>
      <c r="B1851" s="16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5"/>
      <c r="AH1851" s="32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  <c r="AX1851" s="33"/>
      <c r="AY1851" s="33"/>
    </row>
    <row r="1852" spans="1:51" s="12" customFormat="1" ht="39.950000000000003" customHeight="1">
      <c r="A1852" s="3"/>
      <c r="B1852" s="16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5"/>
      <c r="AH1852" s="32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  <c r="AX1852" s="33"/>
      <c r="AY1852" s="33"/>
    </row>
    <row r="1853" spans="1:51" s="12" customFormat="1" ht="39.950000000000003" customHeight="1">
      <c r="A1853" s="3"/>
      <c r="B1853" s="16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5"/>
      <c r="AH1853" s="32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</row>
    <row r="1854" spans="1:51" s="12" customFormat="1" ht="39.950000000000003" customHeight="1">
      <c r="A1854" s="3"/>
      <c r="B1854" s="16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5"/>
      <c r="AH1854" s="32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</row>
    <row r="1855" spans="1:51" s="12" customFormat="1" ht="39.950000000000003" customHeight="1">
      <c r="A1855" s="3"/>
      <c r="B1855" s="16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5"/>
      <c r="AH1855" s="32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  <c r="AX1855" s="33"/>
      <c r="AY1855" s="33"/>
    </row>
    <row r="1856" spans="1:51" s="12" customFormat="1" ht="39.950000000000003" customHeight="1">
      <c r="A1856" s="3"/>
      <c r="B1856" s="16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5"/>
      <c r="AH1856" s="32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  <c r="AX1856" s="33"/>
      <c r="AY1856" s="33"/>
    </row>
    <row r="1857" spans="1:51" s="12" customFormat="1" ht="39.950000000000003" customHeight="1">
      <c r="A1857" s="3"/>
      <c r="B1857" s="16"/>
      <c r="C1857" s="33"/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5"/>
      <c r="AH1857" s="32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</row>
    <row r="1858" spans="1:51" s="12" customFormat="1" ht="39.950000000000003" customHeight="1">
      <c r="A1858" s="3"/>
      <c r="B1858" s="16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5"/>
      <c r="AH1858" s="32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</row>
    <row r="1859" spans="1:51" s="12" customFormat="1" ht="39.950000000000003" customHeight="1">
      <c r="A1859" s="3"/>
      <c r="B1859" s="16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5"/>
      <c r="AH1859" s="32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</row>
    <row r="1860" spans="1:51" s="12" customFormat="1" ht="39.950000000000003" customHeight="1">
      <c r="A1860" s="3"/>
      <c r="B1860" s="16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5"/>
      <c r="AH1860" s="32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  <c r="AX1860" s="33"/>
      <c r="AY1860" s="33"/>
    </row>
    <row r="1861" spans="1:51" s="12" customFormat="1" ht="39.950000000000003" customHeight="1">
      <c r="A1861" s="3"/>
      <c r="B1861" s="16"/>
      <c r="C1861" s="33"/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5"/>
      <c r="AH1861" s="32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</row>
    <row r="1862" spans="1:51" s="12" customFormat="1" ht="39.950000000000003" customHeight="1">
      <c r="A1862" s="3"/>
      <c r="B1862" s="16"/>
      <c r="C1862" s="33"/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5"/>
      <c r="AH1862" s="32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33"/>
      <c r="AX1862" s="33"/>
      <c r="AY1862" s="33"/>
    </row>
    <row r="1863" spans="1:51" s="12" customFormat="1" ht="39.950000000000003" customHeight="1">
      <c r="A1863" s="3"/>
      <c r="B1863" s="16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5"/>
      <c r="AH1863" s="32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  <c r="AX1863" s="33"/>
      <c r="AY1863" s="33"/>
    </row>
    <row r="1864" spans="1:51" s="12" customFormat="1" ht="39.950000000000003" customHeight="1">
      <c r="A1864" s="3"/>
      <c r="B1864" s="16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5"/>
      <c r="AH1864" s="32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</row>
    <row r="1865" spans="1:51" s="12" customFormat="1" ht="39.950000000000003" customHeight="1">
      <c r="A1865" s="3"/>
      <c r="B1865" s="16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5"/>
      <c r="AH1865" s="32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  <c r="AX1865" s="33"/>
      <c r="AY1865" s="33"/>
    </row>
    <row r="1866" spans="1:51" s="12" customFormat="1" ht="39.950000000000003" customHeight="1">
      <c r="A1866" s="3"/>
      <c r="B1866" s="16"/>
      <c r="C1866" s="33"/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5"/>
      <c r="AH1866" s="32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</row>
    <row r="1867" spans="1:51" s="12" customFormat="1" ht="39.950000000000003" customHeight="1">
      <c r="A1867" s="3"/>
      <c r="B1867" s="16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5"/>
      <c r="AH1867" s="32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</row>
    <row r="1868" spans="1:51" s="12" customFormat="1" ht="39.950000000000003" customHeight="1">
      <c r="A1868" s="3"/>
      <c r="B1868" s="16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5"/>
      <c r="AH1868" s="32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</row>
    <row r="1869" spans="1:51" s="12" customFormat="1" ht="39.950000000000003" customHeight="1">
      <c r="A1869" s="3"/>
      <c r="B1869" s="16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5"/>
      <c r="AH1869" s="32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</row>
    <row r="1870" spans="1:51" s="12" customFormat="1" ht="39.950000000000003" customHeight="1">
      <c r="A1870" s="3"/>
      <c r="B1870" s="16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5"/>
      <c r="AH1870" s="32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</row>
    <row r="1871" spans="1:51" s="12" customFormat="1" ht="39.950000000000003" customHeight="1">
      <c r="A1871" s="3"/>
      <c r="B1871" s="16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5"/>
      <c r="AH1871" s="32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</row>
    <row r="1872" spans="1:51" s="12" customFormat="1" ht="39.950000000000003" customHeight="1">
      <c r="A1872" s="3"/>
      <c r="B1872" s="16"/>
      <c r="C1872" s="33"/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5"/>
      <c r="AH1872" s="32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</row>
    <row r="1873" spans="1:51" s="12" customFormat="1" ht="39.950000000000003" customHeight="1">
      <c r="A1873" s="3"/>
      <c r="B1873" s="16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5"/>
      <c r="AH1873" s="32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  <c r="AX1873" s="33"/>
      <c r="AY1873" s="33"/>
    </row>
    <row r="1874" spans="1:51" s="12" customFormat="1" ht="39.950000000000003" customHeight="1">
      <c r="A1874" s="3"/>
      <c r="B1874" s="16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5"/>
      <c r="AH1874" s="32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  <c r="AX1874" s="33"/>
      <c r="AY1874" s="33"/>
    </row>
    <row r="1875" spans="1:51" s="12" customFormat="1" ht="39.950000000000003" customHeight="1">
      <c r="A1875" s="3"/>
      <c r="B1875" s="16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5"/>
      <c r="AH1875" s="32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</row>
    <row r="1876" spans="1:51" s="12" customFormat="1" ht="39.950000000000003" customHeight="1">
      <c r="A1876" s="3"/>
      <c r="B1876" s="16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5"/>
      <c r="AH1876" s="32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</row>
    <row r="1877" spans="1:51" s="12" customFormat="1" ht="39.950000000000003" customHeight="1">
      <c r="A1877" s="3"/>
      <c r="B1877" s="16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5"/>
      <c r="AH1877" s="32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</row>
    <row r="1878" spans="1:51" s="12" customFormat="1" ht="39.950000000000003" customHeight="1">
      <c r="A1878" s="3"/>
      <c r="B1878" s="16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5"/>
      <c r="AH1878" s="32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</row>
    <row r="1879" spans="1:51" s="12" customFormat="1" ht="39.950000000000003" customHeight="1">
      <c r="A1879" s="3"/>
      <c r="B1879" s="16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5"/>
      <c r="AH1879" s="32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</row>
    <row r="1880" spans="1:51" s="12" customFormat="1" ht="39.950000000000003" customHeight="1">
      <c r="A1880" s="3"/>
      <c r="B1880" s="16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5"/>
      <c r="AH1880" s="32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</row>
    <row r="1881" spans="1:51" s="12" customFormat="1" ht="39.950000000000003" customHeight="1">
      <c r="A1881" s="3"/>
      <c r="B1881" s="16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5"/>
      <c r="AH1881" s="32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</row>
    <row r="1882" spans="1:51" s="12" customFormat="1" ht="39.950000000000003" customHeight="1">
      <c r="A1882" s="3"/>
      <c r="B1882" s="16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5"/>
      <c r="AH1882" s="32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</row>
    <row r="1883" spans="1:51" s="12" customFormat="1" ht="39.950000000000003" customHeight="1">
      <c r="A1883" s="3"/>
      <c r="B1883" s="16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5"/>
      <c r="AH1883" s="32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</row>
    <row r="1884" spans="1:51" s="12" customFormat="1" ht="39.950000000000003" customHeight="1">
      <c r="A1884" s="3"/>
      <c r="B1884" s="16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5"/>
      <c r="AH1884" s="32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</row>
    <row r="1885" spans="1:51" s="12" customFormat="1" ht="39.950000000000003" customHeight="1">
      <c r="A1885" s="3"/>
      <c r="B1885" s="16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5"/>
      <c r="AH1885" s="32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</row>
    <row r="1886" spans="1:51" s="12" customFormat="1" ht="39.950000000000003" customHeight="1">
      <c r="A1886" s="3"/>
      <c r="B1886" s="16"/>
      <c r="C1886" s="33"/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5"/>
      <c r="AH1886" s="32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</row>
    <row r="1887" spans="1:51" s="12" customFormat="1" ht="39.950000000000003" customHeight="1">
      <c r="A1887" s="3"/>
      <c r="B1887" s="16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5"/>
      <c r="AH1887" s="32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</row>
    <row r="1888" spans="1:51" s="12" customFormat="1" ht="39.950000000000003" customHeight="1">
      <c r="A1888" s="3"/>
      <c r="B1888" s="16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5"/>
      <c r="AH1888" s="32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33"/>
      <c r="AX1888" s="33"/>
      <c r="AY1888" s="33"/>
    </row>
    <row r="1889" spans="1:51" s="12" customFormat="1" ht="39.950000000000003" customHeight="1">
      <c r="A1889" s="3"/>
      <c r="B1889" s="16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5"/>
      <c r="AH1889" s="32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AV1889" s="33"/>
      <c r="AW1889" s="33"/>
      <c r="AX1889" s="33"/>
      <c r="AY1889" s="33"/>
    </row>
    <row r="1890" spans="1:51" s="12" customFormat="1" ht="39.950000000000003" customHeight="1">
      <c r="A1890" s="3"/>
      <c r="B1890" s="16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5"/>
      <c r="AH1890" s="32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33"/>
      <c r="AX1890" s="33"/>
      <c r="AY1890" s="33"/>
    </row>
    <row r="1891" spans="1:51" s="12" customFormat="1" ht="39.950000000000003" customHeight="1">
      <c r="A1891" s="3"/>
      <c r="B1891" s="16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5"/>
      <c r="AH1891" s="32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AV1891" s="33"/>
      <c r="AW1891" s="33"/>
      <c r="AX1891" s="33"/>
      <c r="AY1891" s="33"/>
    </row>
    <row r="1892" spans="1:51" s="12" customFormat="1" ht="39.950000000000003" customHeight="1">
      <c r="A1892" s="3"/>
      <c r="B1892" s="16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5"/>
      <c r="AH1892" s="32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  <c r="AX1892" s="33"/>
      <c r="AY1892" s="33"/>
    </row>
    <row r="1893" spans="1:51" s="12" customFormat="1" ht="39.950000000000003" customHeight="1">
      <c r="A1893" s="3"/>
      <c r="B1893" s="16"/>
      <c r="C1893" s="33"/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5"/>
      <c r="AH1893" s="32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AV1893" s="33"/>
      <c r="AW1893" s="33"/>
      <c r="AX1893" s="33"/>
      <c r="AY1893" s="33"/>
    </row>
    <row r="1894" spans="1:51" s="12" customFormat="1" ht="39.950000000000003" customHeight="1">
      <c r="A1894" s="3"/>
      <c r="B1894" s="16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5"/>
      <c r="AH1894" s="32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  <c r="AX1894" s="33"/>
      <c r="AY1894" s="33"/>
    </row>
    <row r="1895" spans="1:51" s="12" customFormat="1" ht="39.950000000000003" customHeight="1">
      <c r="A1895" s="3"/>
      <c r="B1895" s="16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5"/>
      <c r="AH1895" s="32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  <c r="AX1895" s="33"/>
      <c r="AY1895" s="33"/>
    </row>
    <row r="1896" spans="1:51" s="12" customFormat="1" ht="39.950000000000003" customHeight="1">
      <c r="A1896" s="3"/>
      <c r="B1896" s="16"/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5"/>
      <c r="AH1896" s="32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33"/>
      <c r="AX1896" s="33"/>
      <c r="AY1896" s="33"/>
    </row>
    <row r="1897" spans="1:51" s="12" customFormat="1" ht="39.950000000000003" customHeight="1">
      <c r="A1897" s="3"/>
      <c r="B1897" s="16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5"/>
      <c r="AH1897" s="32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  <c r="AX1897" s="33"/>
      <c r="AY1897" s="33"/>
    </row>
    <row r="1898" spans="1:51" s="12" customFormat="1" ht="39.950000000000003" customHeight="1">
      <c r="A1898" s="3"/>
      <c r="B1898" s="16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5"/>
      <c r="AH1898" s="32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/>
      <c r="AV1898" s="33"/>
      <c r="AW1898" s="33"/>
      <c r="AX1898" s="33"/>
      <c r="AY1898" s="33"/>
    </row>
    <row r="1899" spans="1:51" s="12" customFormat="1" ht="39.950000000000003" customHeight="1">
      <c r="A1899" s="3"/>
      <c r="B1899" s="16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5"/>
      <c r="AH1899" s="32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33"/>
      <c r="AX1899" s="33"/>
      <c r="AY1899" s="33"/>
    </row>
    <row r="1900" spans="1:51" s="12" customFormat="1" ht="39.950000000000003" customHeight="1">
      <c r="A1900" s="3"/>
      <c r="B1900" s="16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5"/>
      <c r="AH1900" s="32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/>
      <c r="AV1900" s="33"/>
      <c r="AW1900" s="33"/>
      <c r="AX1900" s="33"/>
      <c r="AY1900" s="33"/>
    </row>
    <row r="1901" spans="1:51" s="12" customFormat="1" ht="39.950000000000003" customHeight="1">
      <c r="A1901" s="3"/>
      <c r="B1901" s="16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5"/>
      <c r="AH1901" s="32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</row>
    <row r="1902" spans="1:51" s="12" customFormat="1" ht="39.950000000000003" customHeight="1">
      <c r="A1902" s="3"/>
      <c r="B1902" s="16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5"/>
      <c r="AH1902" s="32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</row>
    <row r="1903" spans="1:51" s="12" customFormat="1" ht="39.950000000000003" customHeight="1">
      <c r="A1903" s="3"/>
      <c r="B1903" s="16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5"/>
      <c r="AH1903" s="32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</row>
    <row r="1904" spans="1:51" s="12" customFormat="1" ht="39.950000000000003" customHeight="1">
      <c r="A1904" s="3"/>
      <c r="B1904" s="16"/>
      <c r="C1904" s="33"/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5"/>
      <c r="AH1904" s="32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33"/>
      <c r="AX1904" s="33"/>
      <c r="AY1904" s="33"/>
    </row>
    <row r="1905" spans="1:51" s="12" customFormat="1" ht="39.950000000000003" customHeight="1">
      <c r="A1905" s="3"/>
      <c r="B1905" s="16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5"/>
      <c r="AH1905" s="32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  <c r="AX1905" s="33"/>
      <c r="AY1905" s="33"/>
    </row>
    <row r="1906" spans="1:51" s="12" customFormat="1" ht="39.950000000000003" customHeight="1">
      <c r="A1906" s="3"/>
      <c r="B1906" s="16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5"/>
      <c r="AH1906" s="32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33"/>
      <c r="AX1906" s="33"/>
      <c r="AY1906" s="33"/>
    </row>
    <row r="1907" spans="1:51" s="12" customFormat="1" ht="39.950000000000003" customHeight="1">
      <c r="A1907" s="3"/>
      <c r="B1907" s="16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5"/>
      <c r="AH1907" s="32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</row>
    <row r="1908" spans="1:51" s="12" customFormat="1" ht="39.950000000000003" customHeight="1">
      <c r="A1908" s="3"/>
      <c r="B1908" s="16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5"/>
      <c r="AH1908" s="32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</row>
    <row r="1909" spans="1:51" s="12" customFormat="1" ht="39.950000000000003" customHeight="1">
      <c r="A1909" s="3"/>
      <c r="B1909" s="16"/>
      <c r="C1909" s="33"/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5"/>
      <c r="AH1909" s="32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</row>
    <row r="1910" spans="1:51" s="12" customFormat="1" ht="39.950000000000003" customHeight="1">
      <c r="A1910" s="3"/>
      <c r="B1910" s="16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5"/>
      <c r="AH1910" s="32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</row>
    <row r="1911" spans="1:51" s="12" customFormat="1" ht="39.950000000000003" customHeight="1">
      <c r="A1911" s="3"/>
      <c r="B1911" s="16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5"/>
      <c r="AH1911" s="32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  <c r="AX1911" s="33"/>
      <c r="AY1911" s="33"/>
    </row>
    <row r="1912" spans="1:51" s="12" customFormat="1" ht="39.950000000000003" customHeight="1">
      <c r="A1912" s="3"/>
      <c r="B1912" s="16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5"/>
      <c r="AH1912" s="32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33"/>
      <c r="AX1912" s="33"/>
      <c r="AY1912" s="33"/>
    </row>
    <row r="1913" spans="1:51" s="12" customFormat="1" ht="39.950000000000003" customHeight="1">
      <c r="A1913" s="3"/>
      <c r="B1913" s="16"/>
      <c r="C1913" s="33"/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5"/>
      <c r="AH1913" s="32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  <c r="AX1913" s="33"/>
      <c r="AY1913" s="33"/>
    </row>
    <row r="1914" spans="1:51" s="12" customFormat="1" ht="39.950000000000003" customHeight="1">
      <c r="A1914" s="3"/>
      <c r="B1914" s="16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5"/>
      <c r="AH1914" s="32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33"/>
      <c r="AX1914" s="33"/>
      <c r="AY1914" s="33"/>
    </row>
    <row r="1915" spans="1:51" s="12" customFormat="1" ht="39.950000000000003" customHeight="1">
      <c r="A1915" s="3"/>
      <c r="B1915" s="16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5"/>
      <c r="AH1915" s="32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  <c r="AX1915" s="33"/>
      <c r="AY1915" s="33"/>
    </row>
    <row r="1916" spans="1:51" s="12" customFormat="1" ht="39.950000000000003" customHeight="1">
      <c r="A1916" s="3"/>
      <c r="B1916" s="16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5"/>
      <c r="AH1916" s="32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  <c r="AX1916" s="33"/>
      <c r="AY1916" s="33"/>
    </row>
    <row r="1917" spans="1:51" s="12" customFormat="1" ht="39.950000000000003" customHeight="1">
      <c r="A1917" s="3"/>
      <c r="B1917" s="16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5"/>
      <c r="AH1917" s="32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33"/>
      <c r="AX1917" s="33"/>
      <c r="AY1917" s="33"/>
    </row>
    <row r="1918" spans="1:51" s="12" customFormat="1" ht="39.950000000000003" customHeight="1">
      <c r="A1918" s="3"/>
      <c r="B1918" s="16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5"/>
      <c r="AH1918" s="32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33"/>
      <c r="AX1918" s="33"/>
      <c r="AY1918" s="33"/>
    </row>
    <row r="1919" spans="1:51" s="12" customFormat="1" ht="39.950000000000003" customHeight="1">
      <c r="A1919" s="3"/>
      <c r="B1919" s="16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5"/>
      <c r="AH1919" s="32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33"/>
      <c r="AX1919" s="33"/>
      <c r="AY1919" s="33"/>
    </row>
    <row r="1920" spans="1:51" s="12" customFormat="1" ht="39.950000000000003" customHeight="1">
      <c r="A1920" s="3"/>
      <c r="B1920" s="16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5"/>
      <c r="AH1920" s="32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  <c r="AX1920" s="33"/>
      <c r="AY1920" s="33"/>
    </row>
    <row r="1921" spans="1:51" s="12" customFormat="1" ht="39.950000000000003" customHeight="1">
      <c r="A1921" s="3"/>
      <c r="B1921" s="16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5"/>
      <c r="AH1921" s="32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</row>
    <row r="1922" spans="1:51" s="12" customFormat="1" ht="39.950000000000003" customHeight="1">
      <c r="A1922" s="3"/>
      <c r="B1922" s="16"/>
      <c r="C1922" s="33"/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5"/>
      <c r="AH1922" s="32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</row>
    <row r="1923" spans="1:51" s="12" customFormat="1" ht="39.950000000000003" customHeight="1">
      <c r="A1923" s="3"/>
      <c r="B1923" s="16"/>
      <c r="C1923" s="33"/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5"/>
      <c r="AH1923" s="32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</row>
    <row r="1924" spans="1:51" s="12" customFormat="1" ht="39.950000000000003" customHeight="1">
      <c r="A1924" s="3"/>
      <c r="B1924" s="16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5"/>
      <c r="AH1924" s="32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</row>
    <row r="1925" spans="1:51" s="12" customFormat="1" ht="39.950000000000003" customHeight="1">
      <c r="A1925" s="3"/>
      <c r="B1925" s="16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5"/>
      <c r="AH1925" s="32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</row>
    <row r="1926" spans="1:51" s="12" customFormat="1" ht="39.950000000000003" customHeight="1">
      <c r="A1926" s="3"/>
      <c r="B1926" s="16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5"/>
      <c r="AH1926" s="32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</row>
    <row r="1927" spans="1:51" s="12" customFormat="1" ht="39.950000000000003" customHeight="1">
      <c r="A1927" s="3"/>
      <c r="B1927" s="16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5"/>
      <c r="AH1927" s="32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</row>
    <row r="1928" spans="1:51" s="12" customFormat="1" ht="39.950000000000003" customHeight="1">
      <c r="A1928" s="3"/>
      <c r="B1928" s="16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5"/>
      <c r="AH1928" s="32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</row>
    <row r="1929" spans="1:51" s="12" customFormat="1" ht="39.950000000000003" customHeight="1">
      <c r="A1929" s="3"/>
      <c r="B1929" s="16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5"/>
      <c r="AH1929" s="32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</row>
    <row r="1930" spans="1:51" s="12" customFormat="1" ht="39.950000000000003" customHeight="1">
      <c r="A1930" s="3"/>
      <c r="B1930" s="16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5"/>
      <c r="AH1930" s="32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</row>
    <row r="1931" spans="1:51" s="12" customFormat="1" ht="39.950000000000003" customHeight="1">
      <c r="A1931" s="3"/>
      <c r="B1931" s="16"/>
      <c r="C1931" s="33"/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5"/>
      <c r="AH1931" s="32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</row>
    <row r="1932" spans="1:51" s="12" customFormat="1" ht="39.950000000000003" customHeight="1">
      <c r="A1932" s="3"/>
      <c r="B1932" s="16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5"/>
      <c r="AH1932" s="32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</row>
    <row r="1933" spans="1:51" s="12" customFormat="1" ht="39.950000000000003" customHeight="1">
      <c r="A1933" s="3"/>
      <c r="B1933" s="16"/>
      <c r="C1933" s="33"/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5"/>
      <c r="AH1933" s="32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</row>
    <row r="1934" spans="1:51" s="12" customFormat="1" ht="39.950000000000003" customHeight="1">
      <c r="A1934" s="3"/>
      <c r="B1934" s="16"/>
      <c r="C1934" s="33"/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5"/>
      <c r="AH1934" s="32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</row>
    <row r="1935" spans="1:51" s="12" customFormat="1" ht="39.950000000000003" customHeight="1">
      <c r="A1935" s="3"/>
      <c r="B1935" s="16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5"/>
      <c r="AH1935" s="32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</row>
    <row r="1936" spans="1:51" s="12" customFormat="1" ht="39.950000000000003" customHeight="1">
      <c r="A1936" s="3"/>
      <c r="B1936" s="16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5"/>
      <c r="AH1936" s="32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  <c r="AX1936" s="33"/>
      <c r="AY1936" s="33"/>
    </row>
    <row r="1937" spans="1:51" s="12" customFormat="1" ht="39.950000000000003" customHeight="1">
      <c r="A1937" s="3"/>
      <c r="B1937" s="16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5"/>
      <c r="AH1937" s="32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</row>
    <row r="1938" spans="1:51" s="12" customFormat="1" ht="39.950000000000003" customHeight="1">
      <c r="A1938" s="3"/>
      <c r="B1938" s="16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5"/>
      <c r="AH1938" s="32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</row>
    <row r="1939" spans="1:51" s="12" customFormat="1" ht="39.950000000000003" customHeight="1">
      <c r="A1939" s="3"/>
      <c r="B1939" s="16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5"/>
      <c r="AH1939" s="32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</row>
    <row r="1940" spans="1:51" s="12" customFormat="1" ht="39.950000000000003" customHeight="1">
      <c r="A1940" s="3"/>
      <c r="B1940" s="16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5"/>
      <c r="AH1940" s="32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</row>
    <row r="1941" spans="1:51" s="12" customFormat="1" ht="39.950000000000003" customHeight="1">
      <c r="A1941" s="3"/>
      <c r="B1941" s="16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5"/>
      <c r="AH1941" s="32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</row>
    <row r="1942" spans="1:51" s="12" customFormat="1" ht="39.950000000000003" customHeight="1">
      <c r="A1942" s="3"/>
      <c r="B1942" s="16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5"/>
      <c r="AH1942" s="32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</row>
    <row r="1943" spans="1:51" s="12" customFormat="1" ht="39.950000000000003" customHeight="1">
      <c r="A1943" s="3"/>
      <c r="B1943" s="16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5"/>
      <c r="AH1943" s="32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33"/>
      <c r="AX1943" s="33"/>
      <c r="AY1943" s="33"/>
    </row>
    <row r="1944" spans="1:51" s="12" customFormat="1" ht="39.950000000000003" customHeight="1">
      <c r="A1944" s="3"/>
      <c r="B1944" s="16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5"/>
      <c r="AH1944" s="32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  <c r="AX1944" s="33"/>
      <c r="AY1944" s="33"/>
    </row>
    <row r="1945" spans="1:51" s="12" customFormat="1" ht="39.950000000000003" customHeight="1">
      <c r="A1945" s="3"/>
      <c r="B1945" s="16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5"/>
      <c r="AH1945" s="32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  <c r="AX1945" s="33"/>
      <c r="AY1945" s="33"/>
    </row>
    <row r="1946" spans="1:51" s="12" customFormat="1" ht="39.950000000000003" customHeight="1">
      <c r="A1946" s="3"/>
      <c r="B1946" s="16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5"/>
      <c r="AH1946" s="32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  <c r="AX1946" s="33"/>
      <c r="AY1946" s="33"/>
    </row>
    <row r="1947" spans="1:51" s="12" customFormat="1" ht="39.950000000000003" customHeight="1">
      <c r="A1947" s="3"/>
      <c r="B1947" s="16"/>
      <c r="C1947" s="33"/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5"/>
      <c r="AH1947" s="32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  <c r="AX1947" s="33"/>
      <c r="AY1947" s="33"/>
    </row>
    <row r="1948" spans="1:51" s="12" customFormat="1" ht="39.950000000000003" customHeight="1">
      <c r="A1948" s="3"/>
      <c r="B1948" s="16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5"/>
      <c r="AH1948" s="32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  <c r="AX1948" s="33"/>
      <c r="AY1948" s="33"/>
    </row>
    <row r="1949" spans="1:51" s="12" customFormat="1" ht="39.950000000000003" customHeight="1">
      <c r="A1949" s="3"/>
      <c r="B1949" s="16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5"/>
      <c r="AH1949" s="32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/>
      <c r="AV1949" s="33"/>
      <c r="AW1949" s="33"/>
      <c r="AX1949" s="33"/>
      <c r="AY1949" s="33"/>
    </row>
    <row r="1950" spans="1:51" s="12" customFormat="1" ht="39.950000000000003" customHeight="1">
      <c r="A1950" s="3"/>
      <c r="B1950" s="16"/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5"/>
      <c r="AH1950" s="32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</row>
    <row r="1951" spans="1:51" s="12" customFormat="1" ht="39.950000000000003" customHeight="1">
      <c r="A1951" s="3"/>
      <c r="B1951" s="16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5"/>
      <c r="AH1951" s="32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</row>
    <row r="1952" spans="1:51" s="12" customFormat="1" ht="39.950000000000003" customHeight="1">
      <c r="A1952" s="3"/>
      <c r="B1952" s="16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5"/>
      <c r="AH1952" s="32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</row>
    <row r="1953" spans="1:51" s="12" customFormat="1" ht="39.950000000000003" customHeight="1">
      <c r="A1953" s="3"/>
      <c r="B1953" s="16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5"/>
      <c r="AH1953" s="32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</row>
    <row r="1954" spans="1:51" s="12" customFormat="1" ht="39.950000000000003" customHeight="1">
      <c r="A1954" s="3"/>
      <c r="B1954" s="16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5"/>
      <c r="AH1954" s="32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</row>
    <row r="1955" spans="1:51" s="12" customFormat="1" ht="39.950000000000003" customHeight="1">
      <c r="A1955" s="3"/>
      <c r="B1955" s="16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5"/>
      <c r="AH1955" s="32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</row>
    <row r="1956" spans="1:51" s="12" customFormat="1" ht="39.950000000000003" customHeight="1">
      <c r="A1956" s="3"/>
      <c r="B1956" s="16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5"/>
      <c r="AH1956" s="32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</row>
    <row r="1957" spans="1:51" s="12" customFormat="1" ht="39.950000000000003" customHeight="1">
      <c r="A1957" s="3"/>
      <c r="B1957" s="16"/>
      <c r="C1957" s="33"/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5"/>
      <c r="AH1957" s="32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</row>
    <row r="1958" spans="1:51" s="12" customFormat="1" ht="39.950000000000003" customHeight="1">
      <c r="A1958" s="3"/>
      <c r="B1958" s="16"/>
      <c r="C1958" s="33"/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5"/>
      <c r="AH1958" s="32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</row>
    <row r="1959" spans="1:51" s="12" customFormat="1" ht="39.950000000000003" customHeight="1">
      <c r="A1959" s="3"/>
      <c r="B1959" s="16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5"/>
      <c r="AH1959" s="32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</row>
    <row r="1960" spans="1:51" s="12" customFormat="1" ht="39.950000000000003" customHeight="1">
      <c r="A1960" s="3"/>
      <c r="B1960" s="16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5"/>
      <c r="AH1960" s="32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</row>
    <row r="1961" spans="1:51" s="12" customFormat="1" ht="39.950000000000003" customHeight="1">
      <c r="A1961" s="3"/>
      <c r="B1961" s="16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5"/>
      <c r="AH1961" s="32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</row>
    <row r="1962" spans="1:51" s="12" customFormat="1" ht="39.950000000000003" customHeight="1">
      <c r="A1962" s="3"/>
      <c r="B1962" s="16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5"/>
      <c r="AH1962" s="32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</row>
    <row r="1963" spans="1:51" s="12" customFormat="1" ht="39.950000000000003" customHeight="1">
      <c r="A1963" s="3"/>
      <c r="B1963" s="16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5"/>
      <c r="AH1963" s="32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</row>
    <row r="1964" spans="1:51" s="12" customFormat="1" ht="39.950000000000003" customHeight="1">
      <c r="A1964" s="3"/>
      <c r="B1964" s="16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5"/>
      <c r="AH1964" s="32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</row>
    <row r="1965" spans="1:51" s="12" customFormat="1" ht="39.950000000000003" customHeight="1">
      <c r="A1965" s="3"/>
      <c r="B1965" s="16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5"/>
      <c r="AH1965" s="32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  <c r="AX1965" s="33"/>
      <c r="AY1965" s="33"/>
    </row>
    <row r="1966" spans="1:51" s="12" customFormat="1" ht="39.950000000000003" customHeight="1">
      <c r="A1966" s="3"/>
      <c r="B1966" s="16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5"/>
      <c r="AH1966" s="32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  <c r="AX1966" s="33"/>
      <c r="AY1966" s="33"/>
    </row>
    <row r="1967" spans="1:51" s="12" customFormat="1" ht="39.950000000000003" customHeight="1">
      <c r="A1967" s="3"/>
      <c r="B1967" s="16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5"/>
      <c r="AH1967" s="32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</row>
    <row r="1968" spans="1:51" s="12" customFormat="1" ht="39.950000000000003" customHeight="1">
      <c r="A1968" s="3"/>
      <c r="B1968" s="16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5"/>
      <c r="AH1968" s="32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  <c r="AX1968" s="33"/>
      <c r="AY1968" s="33"/>
    </row>
    <row r="1969" spans="1:51" s="12" customFormat="1" ht="39.950000000000003" customHeight="1">
      <c r="A1969" s="3"/>
      <c r="B1969" s="16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5"/>
      <c r="AH1969" s="32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  <c r="AX1969" s="33"/>
      <c r="AY1969" s="33"/>
    </row>
    <row r="1970" spans="1:51" s="12" customFormat="1" ht="39.950000000000003" customHeight="1">
      <c r="A1970" s="3"/>
      <c r="B1970" s="16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5"/>
      <c r="AH1970" s="32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</row>
    <row r="1971" spans="1:51" s="12" customFormat="1" ht="39.950000000000003" customHeight="1">
      <c r="A1971" s="3"/>
      <c r="B1971" s="16"/>
      <c r="C1971" s="33"/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5"/>
      <c r="AH1971" s="32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</row>
    <row r="1972" spans="1:51" s="12" customFormat="1" ht="39.950000000000003" customHeight="1">
      <c r="A1972" s="3"/>
      <c r="B1972" s="16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5"/>
      <c r="AH1972" s="32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</row>
    <row r="1973" spans="1:51" s="12" customFormat="1" ht="39.950000000000003" customHeight="1">
      <c r="A1973" s="3"/>
      <c r="B1973" s="16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5"/>
      <c r="AH1973" s="32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</row>
    <row r="1974" spans="1:51" s="12" customFormat="1" ht="39.950000000000003" customHeight="1">
      <c r="A1974" s="3"/>
      <c r="B1974" s="16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5"/>
      <c r="AH1974" s="32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</row>
    <row r="1975" spans="1:51" s="12" customFormat="1" ht="39.950000000000003" customHeight="1">
      <c r="A1975" s="3"/>
      <c r="B1975" s="16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5"/>
      <c r="AH1975" s="32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</row>
    <row r="1976" spans="1:51" s="12" customFormat="1" ht="39.950000000000003" customHeight="1">
      <c r="A1976" s="3"/>
      <c r="B1976" s="16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5"/>
      <c r="AH1976" s="32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</row>
    <row r="1977" spans="1:51" s="12" customFormat="1" ht="39.950000000000003" customHeight="1">
      <c r="A1977" s="3"/>
      <c r="B1977" s="16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5"/>
      <c r="AH1977" s="32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</row>
    <row r="1978" spans="1:51" s="12" customFormat="1" ht="39.950000000000003" customHeight="1">
      <c r="A1978" s="3"/>
      <c r="B1978" s="16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5"/>
      <c r="AH1978" s="32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</row>
    <row r="1979" spans="1:51" s="12" customFormat="1" ht="39.950000000000003" customHeight="1">
      <c r="A1979" s="3"/>
      <c r="B1979" s="16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5"/>
      <c r="AH1979" s="32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</row>
    <row r="1980" spans="1:51" s="12" customFormat="1" ht="39.950000000000003" customHeight="1">
      <c r="A1980" s="3"/>
      <c r="B1980" s="16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5"/>
      <c r="AH1980" s="32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</row>
    <row r="1981" spans="1:51" s="12" customFormat="1" ht="39.950000000000003" customHeight="1">
      <c r="A1981" s="3"/>
      <c r="B1981" s="16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5"/>
      <c r="AH1981" s="32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</row>
    <row r="1982" spans="1:51" s="12" customFormat="1" ht="39.950000000000003" customHeight="1">
      <c r="A1982" s="3"/>
      <c r="B1982" s="16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5"/>
      <c r="AH1982" s="32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</row>
    <row r="1983" spans="1:51" s="12" customFormat="1" ht="39.950000000000003" customHeight="1">
      <c r="A1983" s="3"/>
      <c r="B1983" s="16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5"/>
      <c r="AH1983" s="32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</row>
    <row r="1984" spans="1:51" s="12" customFormat="1" ht="39.950000000000003" customHeight="1">
      <c r="A1984" s="3"/>
      <c r="B1984" s="16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5"/>
      <c r="AH1984" s="32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</row>
    <row r="1985" spans="1:51" s="12" customFormat="1" ht="39.950000000000003" customHeight="1">
      <c r="A1985" s="3"/>
      <c r="B1985" s="16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5"/>
      <c r="AH1985" s="32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</row>
    <row r="1986" spans="1:51" s="12" customFormat="1" ht="39.950000000000003" customHeight="1">
      <c r="A1986" s="3"/>
      <c r="B1986" s="16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5"/>
      <c r="AH1986" s="32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</row>
    <row r="1987" spans="1:51" s="12" customFormat="1" ht="39.950000000000003" customHeight="1">
      <c r="A1987" s="3"/>
      <c r="B1987" s="16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5"/>
      <c r="AH1987" s="32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</row>
    <row r="1988" spans="1:51" s="12" customFormat="1" ht="39.950000000000003" customHeight="1">
      <c r="A1988" s="3"/>
      <c r="B1988" s="16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5"/>
      <c r="AH1988" s="32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</row>
    <row r="1989" spans="1:51" s="12" customFormat="1" ht="39.950000000000003" customHeight="1">
      <c r="A1989" s="3"/>
      <c r="B1989" s="16"/>
      <c r="C1989" s="33"/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5"/>
      <c r="AH1989" s="32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</row>
    <row r="1990" spans="1:51" s="12" customFormat="1" ht="39.950000000000003" customHeight="1">
      <c r="A1990" s="3"/>
      <c r="B1990" s="16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5"/>
      <c r="AH1990" s="32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</row>
    <row r="1991" spans="1:51" s="12" customFormat="1" ht="39.950000000000003" customHeight="1">
      <c r="A1991" s="3"/>
      <c r="B1991" s="16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5"/>
      <c r="AH1991" s="32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</row>
    <row r="1992" spans="1:51" s="12" customFormat="1" ht="39.950000000000003" customHeight="1">
      <c r="A1992" s="3"/>
      <c r="B1992" s="16"/>
      <c r="C1992" s="33"/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5"/>
      <c r="AH1992" s="32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</row>
    <row r="1993" spans="1:51" s="12" customFormat="1" ht="39.950000000000003" customHeight="1">
      <c r="A1993" s="3"/>
      <c r="B1993" s="16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5"/>
      <c r="AH1993" s="32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</row>
    <row r="1994" spans="1:51" s="12" customFormat="1" ht="39.950000000000003" customHeight="1">
      <c r="A1994" s="3"/>
      <c r="B1994" s="16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5"/>
      <c r="AH1994" s="32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</row>
    <row r="1995" spans="1:51" s="12" customFormat="1" ht="39.950000000000003" customHeight="1">
      <c r="A1995" s="3"/>
      <c r="B1995" s="16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5"/>
      <c r="AH1995" s="32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</row>
    <row r="1996" spans="1:51" s="12" customFormat="1" ht="39.950000000000003" customHeight="1">
      <c r="A1996" s="3"/>
      <c r="B1996" s="16"/>
      <c r="C1996" s="33"/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5"/>
      <c r="AH1996" s="32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</row>
    <row r="1997" spans="1:51" s="12" customFormat="1" ht="39.950000000000003" customHeight="1">
      <c r="A1997" s="3"/>
      <c r="B1997" s="16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5"/>
      <c r="AH1997" s="32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</row>
    <row r="1998" spans="1:51" s="12" customFormat="1" ht="39.950000000000003" customHeight="1">
      <c r="A1998" s="3"/>
      <c r="B1998" s="16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5"/>
      <c r="AH1998" s="32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  <c r="AX1998" s="33"/>
      <c r="AY1998" s="33"/>
    </row>
    <row r="1999" spans="1:51" s="12" customFormat="1" ht="39.950000000000003" customHeight="1">
      <c r="A1999" s="3"/>
      <c r="B1999" s="16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5"/>
      <c r="AH1999" s="32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  <c r="AX1999" s="33"/>
      <c r="AY1999" s="33"/>
    </row>
    <row r="2000" spans="1:51" s="12" customFormat="1" ht="39.950000000000003" customHeight="1">
      <c r="A2000" s="3"/>
      <c r="B2000" s="16"/>
      <c r="C2000" s="33"/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5"/>
      <c r="AH2000" s="32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</row>
    <row r="2001" spans="1:51" s="12" customFormat="1" ht="39.950000000000003" customHeight="1">
      <c r="A2001" s="3"/>
      <c r="B2001" s="16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5"/>
      <c r="AH2001" s="32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</row>
    <row r="2002" spans="1:51" s="12" customFormat="1" ht="39.950000000000003" customHeight="1">
      <c r="A2002" s="3"/>
      <c r="B2002" s="16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5"/>
      <c r="AH2002" s="32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  <c r="AX2002" s="33"/>
      <c r="AY2002" s="33"/>
    </row>
    <row r="2003" spans="1:51" s="12" customFormat="1" ht="39.950000000000003" customHeight="1">
      <c r="A2003" s="3"/>
      <c r="B2003" s="16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5"/>
      <c r="AH2003" s="32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</row>
    <row r="2004" spans="1:51" s="12" customFormat="1" ht="39.950000000000003" customHeight="1">
      <c r="A2004" s="3"/>
      <c r="B2004" s="16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5"/>
      <c r="AH2004" s="32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  <c r="AX2004" s="33"/>
      <c r="AY2004" s="33"/>
    </row>
    <row r="2005" spans="1:51" s="12" customFormat="1" ht="39.950000000000003" customHeight="1">
      <c r="A2005" s="3"/>
      <c r="B2005" s="16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5"/>
      <c r="AH2005" s="32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33"/>
      <c r="AX2005" s="33"/>
      <c r="AY2005" s="33"/>
    </row>
    <row r="2006" spans="1:51" s="12" customFormat="1" ht="39.950000000000003" customHeight="1">
      <c r="A2006" s="3"/>
      <c r="B2006" s="16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5"/>
      <c r="AH2006" s="32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  <c r="AX2006" s="33"/>
      <c r="AY2006" s="33"/>
    </row>
    <row r="2007" spans="1:51" s="12" customFormat="1" ht="39.950000000000003" customHeight="1">
      <c r="A2007" s="3"/>
      <c r="B2007" s="16"/>
      <c r="C2007" s="33"/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5"/>
      <c r="AH2007" s="32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</row>
    <row r="2008" spans="1:51" s="12" customFormat="1" ht="39.950000000000003" customHeight="1">
      <c r="A2008" s="3"/>
      <c r="B2008" s="16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5"/>
      <c r="AH2008" s="32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  <c r="AX2008" s="33"/>
      <c r="AY2008" s="33"/>
    </row>
    <row r="2009" spans="1:51" s="12" customFormat="1" ht="39.950000000000003" customHeight="1">
      <c r="A2009" s="3"/>
      <c r="B2009" s="16"/>
      <c r="C2009" s="33"/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5"/>
      <c r="AH2009" s="32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/>
      <c r="AV2009" s="33"/>
      <c r="AW2009" s="33"/>
      <c r="AX2009" s="33"/>
      <c r="AY2009" s="33"/>
    </row>
    <row r="2010" spans="1:51" s="12" customFormat="1" ht="39.950000000000003" customHeight="1">
      <c r="A2010" s="3"/>
      <c r="B2010" s="16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5"/>
      <c r="AH2010" s="32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  <c r="AX2010" s="33"/>
      <c r="AY2010" s="33"/>
    </row>
    <row r="2011" spans="1:51" s="12" customFormat="1" ht="39.950000000000003" customHeight="1">
      <c r="A2011" s="3"/>
      <c r="B2011" s="16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5"/>
      <c r="AH2011" s="32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  <c r="AX2011" s="33"/>
      <c r="AY2011" s="33"/>
    </row>
    <row r="2012" spans="1:51" s="12" customFormat="1" ht="39.950000000000003" customHeight="1">
      <c r="A2012" s="3"/>
      <c r="B2012" s="16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5"/>
      <c r="AH2012" s="32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  <c r="AX2012" s="33"/>
      <c r="AY2012" s="33"/>
    </row>
    <row r="2013" spans="1:51" s="12" customFormat="1" ht="39.950000000000003" customHeight="1">
      <c r="A2013" s="3"/>
      <c r="B2013" s="16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5"/>
      <c r="AH2013" s="32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</row>
    <row r="2014" spans="1:51" s="12" customFormat="1" ht="39.950000000000003" customHeight="1">
      <c r="A2014" s="3"/>
      <c r="B2014" s="16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5"/>
      <c r="AH2014" s="32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</row>
    <row r="2015" spans="1:51" s="12" customFormat="1" ht="39.950000000000003" customHeight="1">
      <c r="A2015" s="3"/>
      <c r="B2015" s="16"/>
      <c r="C2015" s="33"/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5"/>
      <c r="AH2015" s="32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  <c r="AX2015" s="33"/>
      <c r="AY2015" s="33"/>
    </row>
    <row r="2016" spans="1:51" s="12" customFormat="1" ht="39.950000000000003" customHeight="1">
      <c r="A2016" s="3"/>
      <c r="B2016" s="16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5"/>
      <c r="AH2016" s="32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</row>
    <row r="2017" spans="1:51" s="12" customFormat="1" ht="39.950000000000003" customHeight="1">
      <c r="A2017" s="3"/>
      <c r="B2017" s="16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5"/>
      <c r="AH2017" s="32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</row>
    <row r="2018" spans="1:51" s="12" customFormat="1" ht="39.950000000000003" customHeight="1">
      <c r="A2018" s="3"/>
      <c r="B2018" s="16"/>
      <c r="C2018" s="33"/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5"/>
      <c r="AH2018" s="32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</row>
    <row r="2019" spans="1:51" s="12" customFormat="1" ht="39.950000000000003" customHeight="1">
      <c r="A2019" s="3"/>
      <c r="B2019" s="16"/>
      <c r="C2019" s="33"/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5"/>
      <c r="AH2019" s="32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</row>
    <row r="2020" spans="1:51" s="12" customFormat="1" ht="39.950000000000003" customHeight="1">
      <c r="A2020" s="3"/>
      <c r="B2020" s="16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5"/>
      <c r="AH2020" s="32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</row>
    <row r="2021" spans="1:51" s="12" customFormat="1" ht="39.950000000000003" customHeight="1">
      <c r="A2021" s="3"/>
      <c r="B2021" s="16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5"/>
      <c r="AH2021" s="32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  <c r="AX2021" s="33"/>
      <c r="AY2021" s="33"/>
    </row>
    <row r="2022" spans="1:51" s="12" customFormat="1" ht="39.950000000000003" customHeight="1">
      <c r="A2022" s="3"/>
      <c r="B2022" s="16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5"/>
      <c r="AH2022" s="32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</row>
    <row r="2023" spans="1:51" s="12" customFormat="1" ht="39.950000000000003" customHeight="1">
      <c r="A2023" s="3"/>
      <c r="B2023" s="16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5"/>
      <c r="AH2023" s="32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</row>
    <row r="2024" spans="1:51" s="12" customFormat="1" ht="39.950000000000003" customHeight="1">
      <c r="A2024" s="3"/>
      <c r="B2024" s="16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5"/>
      <c r="AH2024" s="32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</row>
    <row r="2025" spans="1:51" s="12" customFormat="1" ht="39.950000000000003" customHeight="1">
      <c r="A2025" s="3"/>
      <c r="B2025" s="16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5"/>
      <c r="AH2025" s="32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</row>
    <row r="2026" spans="1:51" s="12" customFormat="1" ht="39.950000000000003" customHeight="1">
      <c r="A2026" s="3"/>
      <c r="B2026" s="16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5"/>
      <c r="AH2026" s="32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</row>
    <row r="2027" spans="1:51" s="12" customFormat="1" ht="39.950000000000003" customHeight="1">
      <c r="A2027" s="3"/>
      <c r="B2027" s="16"/>
      <c r="C2027" s="33"/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5"/>
      <c r="AH2027" s="32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</row>
    <row r="2028" spans="1:51" s="12" customFormat="1" ht="39.950000000000003" customHeight="1">
      <c r="A2028" s="3"/>
      <c r="B2028" s="16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5"/>
      <c r="AH2028" s="32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  <c r="AX2028" s="33"/>
      <c r="AY2028" s="33"/>
    </row>
    <row r="2029" spans="1:51" s="12" customFormat="1" ht="39.950000000000003" customHeight="1">
      <c r="A2029" s="3"/>
      <c r="B2029" s="16"/>
      <c r="C2029" s="33"/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5"/>
      <c r="AH2029" s="32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33"/>
      <c r="AX2029" s="33"/>
      <c r="AY2029" s="33"/>
    </row>
    <row r="2030" spans="1:51" s="12" customFormat="1" ht="39.950000000000003" customHeight="1">
      <c r="A2030" s="3"/>
      <c r="B2030" s="16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5"/>
      <c r="AH2030" s="32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  <c r="AX2030" s="33"/>
      <c r="AY2030" s="33"/>
    </row>
    <row r="2031" spans="1:51" s="12" customFormat="1" ht="39.950000000000003" customHeight="1">
      <c r="A2031" s="3"/>
      <c r="B2031" s="16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5"/>
      <c r="AH2031" s="32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  <c r="AX2031" s="33"/>
      <c r="AY2031" s="33"/>
    </row>
    <row r="2032" spans="1:51" s="12" customFormat="1" ht="39.950000000000003" customHeight="1">
      <c r="A2032" s="3"/>
      <c r="B2032" s="16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5"/>
      <c r="AH2032" s="32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  <c r="AX2032" s="33"/>
      <c r="AY2032" s="33"/>
    </row>
    <row r="2033" spans="1:51" s="12" customFormat="1" ht="39.950000000000003" customHeight="1">
      <c r="A2033" s="3"/>
      <c r="B2033" s="16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5"/>
      <c r="AH2033" s="32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  <c r="AX2033" s="33"/>
      <c r="AY2033" s="33"/>
    </row>
    <row r="2034" spans="1:51" s="12" customFormat="1" ht="39.950000000000003" customHeight="1">
      <c r="A2034" s="3"/>
      <c r="B2034" s="16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5"/>
      <c r="AH2034" s="32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33"/>
      <c r="AX2034" s="33"/>
      <c r="AY2034" s="33"/>
    </row>
    <row r="2035" spans="1:51" s="12" customFormat="1" ht="39.950000000000003" customHeight="1">
      <c r="A2035" s="3"/>
      <c r="B2035" s="16"/>
      <c r="C2035" s="33"/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5"/>
      <c r="AH2035" s="32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</row>
    <row r="2036" spans="1:51" s="12" customFormat="1" ht="39.950000000000003" customHeight="1">
      <c r="A2036" s="3"/>
      <c r="B2036" s="16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5"/>
      <c r="AH2036" s="32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</row>
    <row r="2037" spans="1:51" s="12" customFormat="1" ht="39.950000000000003" customHeight="1">
      <c r="A2037" s="3"/>
      <c r="B2037" s="16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5"/>
      <c r="AH2037" s="32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</row>
    <row r="2038" spans="1:51" s="12" customFormat="1" ht="39.950000000000003" customHeight="1">
      <c r="A2038" s="3"/>
      <c r="B2038" s="16"/>
      <c r="C2038" s="33"/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5"/>
      <c r="AH2038" s="32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  <c r="AX2038" s="33"/>
      <c r="AY2038" s="33"/>
    </row>
    <row r="2039" spans="1:51" s="12" customFormat="1" ht="39.950000000000003" customHeight="1">
      <c r="A2039" s="3"/>
      <c r="B2039" s="16"/>
      <c r="C2039" s="33"/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5"/>
      <c r="AH2039" s="32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  <c r="AX2039" s="33"/>
      <c r="AY2039" s="33"/>
    </row>
    <row r="2040" spans="1:51" s="12" customFormat="1" ht="39.950000000000003" customHeight="1">
      <c r="A2040" s="3"/>
      <c r="B2040" s="16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5"/>
      <c r="AH2040" s="32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  <c r="AX2040" s="33"/>
      <c r="AY2040" s="33"/>
    </row>
    <row r="2041" spans="1:51" s="12" customFormat="1" ht="39.950000000000003" customHeight="1">
      <c r="A2041" s="3"/>
      <c r="B2041" s="16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5"/>
      <c r="AH2041" s="32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  <c r="AX2041" s="33"/>
      <c r="AY2041" s="33"/>
    </row>
    <row r="2042" spans="1:51" s="12" customFormat="1" ht="39.950000000000003" customHeight="1">
      <c r="A2042" s="3"/>
      <c r="B2042" s="16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5"/>
      <c r="AH2042" s="32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/>
      <c r="AV2042" s="33"/>
      <c r="AW2042" s="33"/>
      <c r="AX2042" s="33"/>
      <c r="AY2042" s="33"/>
    </row>
    <row r="2043" spans="1:51" s="12" customFormat="1" ht="39.950000000000003" customHeight="1">
      <c r="A2043" s="3"/>
      <c r="B2043" s="16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5"/>
      <c r="AH2043" s="32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</row>
    <row r="2044" spans="1:51" s="12" customFormat="1" ht="39.950000000000003" customHeight="1">
      <c r="A2044" s="3"/>
      <c r="B2044" s="16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5"/>
      <c r="AH2044" s="32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</row>
    <row r="2045" spans="1:51" s="12" customFormat="1" ht="39.950000000000003" customHeight="1">
      <c r="A2045" s="3"/>
      <c r="B2045" s="16"/>
      <c r="C2045" s="33"/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5"/>
      <c r="AH2045" s="32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33"/>
      <c r="AX2045" s="33"/>
      <c r="AY2045" s="33"/>
    </row>
    <row r="2046" spans="1:51" s="12" customFormat="1" ht="39.950000000000003" customHeight="1">
      <c r="A2046" s="3"/>
      <c r="B2046" s="16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5"/>
      <c r="AH2046" s="32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</row>
    <row r="2047" spans="1:51" s="12" customFormat="1" ht="39.950000000000003" customHeight="1">
      <c r="A2047" s="3"/>
      <c r="B2047" s="16"/>
      <c r="C2047" s="33"/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5"/>
      <c r="AH2047" s="32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  <c r="AX2047" s="33"/>
      <c r="AY2047" s="33"/>
    </row>
    <row r="2048" spans="1:51" s="12" customFormat="1" ht="39.950000000000003" customHeight="1">
      <c r="A2048" s="3"/>
      <c r="B2048" s="16"/>
      <c r="C2048" s="33"/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5"/>
      <c r="AH2048" s="32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33"/>
      <c r="AX2048" s="33"/>
      <c r="AY2048" s="33"/>
    </row>
    <row r="2049" spans="1:51" s="12" customFormat="1" ht="39.950000000000003" customHeight="1">
      <c r="A2049" s="3"/>
      <c r="B2049" s="16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5"/>
      <c r="AH2049" s="32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  <c r="AX2049" s="33"/>
      <c r="AY2049" s="33"/>
    </row>
    <row r="2050" spans="1:51" s="12" customFormat="1" ht="39.950000000000003" customHeight="1">
      <c r="A2050" s="3"/>
      <c r="B2050" s="16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5"/>
      <c r="AH2050" s="32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33"/>
      <c r="AX2050" s="33"/>
      <c r="AY2050" s="33"/>
    </row>
    <row r="2051" spans="1:51" s="12" customFormat="1" ht="39.950000000000003" customHeight="1">
      <c r="A2051" s="3"/>
      <c r="B2051" s="16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5"/>
      <c r="AH2051" s="32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33"/>
      <c r="AX2051" s="33"/>
      <c r="AY2051" s="33"/>
    </row>
    <row r="2052" spans="1:51" s="12" customFormat="1" ht="39.950000000000003" customHeight="1">
      <c r="A2052" s="3"/>
      <c r="B2052" s="16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5"/>
      <c r="AH2052" s="32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</row>
    <row r="2053" spans="1:51" s="12" customFormat="1" ht="39.950000000000003" customHeight="1">
      <c r="A2053" s="3"/>
      <c r="B2053" s="16"/>
      <c r="C2053" s="33"/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5"/>
      <c r="AH2053" s="32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  <c r="AX2053" s="33"/>
      <c r="AY2053" s="33"/>
    </row>
    <row r="2054" spans="1:51" s="12" customFormat="1" ht="39.950000000000003" customHeight="1">
      <c r="A2054" s="3"/>
      <c r="B2054" s="16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5"/>
      <c r="AH2054" s="32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33"/>
      <c r="AX2054" s="33"/>
      <c r="AY2054" s="33"/>
    </row>
    <row r="2055" spans="1:51" s="12" customFormat="1" ht="39.950000000000003" customHeight="1">
      <c r="A2055" s="3"/>
      <c r="B2055" s="16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5"/>
      <c r="AH2055" s="32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  <c r="AX2055" s="33"/>
      <c r="AY2055" s="33"/>
    </row>
    <row r="2056" spans="1:51" s="12" customFormat="1" ht="39.950000000000003" customHeight="1">
      <c r="A2056" s="3"/>
      <c r="B2056" s="16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5"/>
      <c r="AH2056" s="32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  <c r="AX2056" s="33"/>
      <c r="AY2056" s="33"/>
    </row>
    <row r="2057" spans="1:51" s="12" customFormat="1" ht="39.950000000000003" customHeight="1">
      <c r="A2057" s="3"/>
      <c r="B2057" s="16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5"/>
      <c r="AH2057" s="32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</row>
    <row r="2058" spans="1:51" s="12" customFormat="1" ht="39.950000000000003" customHeight="1">
      <c r="A2058" s="3"/>
      <c r="B2058" s="16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5"/>
      <c r="AH2058" s="32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33"/>
      <c r="AX2058" s="33"/>
      <c r="AY2058" s="33"/>
    </row>
    <row r="2059" spans="1:51" s="12" customFormat="1" ht="39.950000000000003" customHeight="1">
      <c r="A2059" s="3"/>
      <c r="B2059" s="16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5"/>
      <c r="AH2059" s="32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</row>
    <row r="2060" spans="1:51" s="12" customFormat="1" ht="39.950000000000003" customHeight="1">
      <c r="A2060" s="3"/>
      <c r="B2060" s="16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5"/>
      <c r="AH2060" s="32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  <c r="AX2060" s="33"/>
      <c r="AY2060" s="33"/>
    </row>
    <row r="2061" spans="1:51" s="12" customFormat="1" ht="39.950000000000003" customHeight="1">
      <c r="A2061" s="3"/>
      <c r="B2061" s="16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5"/>
      <c r="AH2061" s="32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33"/>
      <c r="AX2061" s="33"/>
      <c r="AY2061" s="33"/>
    </row>
    <row r="2062" spans="1:51" s="12" customFormat="1" ht="39.950000000000003" customHeight="1">
      <c r="A2062" s="3"/>
      <c r="B2062" s="16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5"/>
      <c r="AH2062" s="32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</row>
    <row r="2063" spans="1:51" s="12" customFormat="1" ht="39.950000000000003" customHeight="1">
      <c r="A2063" s="3"/>
      <c r="B2063" s="16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5"/>
      <c r="AH2063" s="32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</row>
    <row r="2064" spans="1:51" s="12" customFormat="1" ht="39.950000000000003" customHeight="1">
      <c r="A2064" s="3"/>
      <c r="B2064" s="16"/>
      <c r="C2064" s="33"/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5"/>
      <c r="AH2064" s="32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  <c r="AX2064" s="33"/>
      <c r="AY2064" s="33"/>
    </row>
    <row r="2065" spans="1:51" s="12" customFormat="1" ht="39.950000000000003" customHeight="1">
      <c r="A2065" s="3"/>
      <c r="B2065" s="16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5"/>
      <c r="AH2065" s="32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33"/>
      <c r="AX2065" s="33"/>
      <c r="AY2065" s="33"/>
    </row>
    <row r="2066" spans="1:51" s="12" customFormat="1" ht="39.950000000000003" customHeight="1">
      <c r="A2066" s="3"/>
      <c r="B2066" s="16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5"/>
      <c r="AH2066" s="32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</row>
    <row r="2067" spans="1:51" s="12" customFormat="1" ht="39.950000000000003" customHeight="1">
      <c r="A2067" s="3"/>
      <c r="B2067" s="16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5"/>
      <c r="AH2067" s="32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</row>
    <row r="2068" spans="1:51" s="12" customFormat="1" ht="39.950000000000003" customHeight="1">
      <c r="A2068" s="3"/>
      <c r="B2068" s="16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5"/>
      <c r="AH2068" s="32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  <c r="AX2068" s="33"/>
      <c r="AY2068" s="33"/>
    </row>
    <row r="2069" spans="1:51" s="12" customFormat="1" ht="39.950000000000003" customHeight="1">
      <c r="A2069" s="3"/>
      <c r="B2069" s="16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5"/>
      <c r="AH2069" s="32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</row>
    <row r="2070" spans="1:51" s="12" customFormat="1" ht="39.950000000000003" customHeight="1">
      <c r="A2070" s="3"/>
      <c r="B2070" s="16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5"/>
      <c r="AH2070" s="32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  <c r="AX2070" s="33"/>
      <c r="AY2070" s="33"/>
    </row>
    <row r="2071" spans="1:51" s="12" customFormat="1" ht="39.950000000000003" customHeight="1">
      <c r="A2071" s="3"/>
      <c r="B2071" s="16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5"/>
      <c r="AH2071" s="32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</row>
    <row r="2072" spans="1:51" s="12" customFormat="1" ht="39.950000000000003" customHeight="1">
      <c r="A2072" s="3"/>
      <c r="B2072" s="16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5"/>
      <c r="AH2072" s="32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33"/>
      <c r="AX2072" s="33"/>
      <c r="AY2072" s="33"/>
    </row>
    <row r="2073" spans="1:51" s="12" customFormat="1" ht="39.950000000000003" customHeight="1">
      <c r="A2073" s="3"/>
      <c r="B2073" s="16"/>
      <c r="C2073" s="33"/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5"/>
      <c r="AH2073" s="32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</row>
    <row r="2074" spans="1:51" s="12" customFormat="1" ht="39.950000000000003" customHeight="1">
      <c r="A2074" s="3"/>
      <c r="B2074" s="16"/>
      <c r="C2074" s="33"/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5"/>
      <c r="AH2074" s="32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</row>
    <row r="2075" spans="1:51" s="12" customFormat="1" ht="39.950000000000003" customHeight="1">
      <c r="A2075" s="3"/>
      <c r="B2075" s="16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5"/>
      <c r="AH2075" s="32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  <c r="AX2075" s="33"/>
      <c r="AY2075" s="33"/>
    </row>
    <row r="2076" spans="1:51" s="12" customFormat="1" ht="39.950000000000003" customHeight="1">
      <c r="A2076" s="3"/>
      <c r="B2076" s="16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5"/>
      <c r="AH2076" s="32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</row>
    <row r="2077" spans="1:51" s="12" customFormat="1" ht="39.950000000000003" customHeight="1">
      <c r="A2077" s="3"/>
      <c r="B2077" s="16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5"/>
      <c r="AH2077" s="32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  <c r="AX2077" s="33"/>
      <c r="AY2077" s="33"/>
    </row>
    <row r="2078" spans="1:51" s="12" customFormat="1" ht="39.950000000000003" customHeight="1">
      <c r="A2078" s="3"/>
      <c r="B2078" s="16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5"/>
      <c r="AH2078" s="32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</row>
    <row r="2079" spans="1:51" s="12" customFormat="1" ht="39.950000000000003" customHeight="1">
      <c r="A2079" s="3"/>
      <c r="B2079" s="16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5"/>
      <c r="AH2079" s="32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/>
      <c r="AV2079" s="33"/>
      <c r="AW2079" s="33"/>
      <c r="AX2079" s="33"/>
      <c r="AY2079" s="33"/>
    </row>
    <row r="2080" spans="1:51" s="12" customFormat="1" ht="39.950000000000003" customHeight="1">
      <c r="A2080" s="3"/>
      <c r="B2080" s="16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5"/>
      <c r="AH2080" s="32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  <c r="AX2080" s="33"/>
      <c r="AY2080" s="33"/>
    </row>
    <row r="2081" spans="1:51" s="12" customFormat="1" ht="39.950000000000003" customHeight="1">
      <c r="A2081" s="3"/>
      <c r="B2081" s="16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5"/>
      <c r="AH2081" s="32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</row>
    <row r="2082" spans="1:51" s="12" customFormat="1" ht="39.950000000000003" customHeight="1">
      <c r="A2082" s="3"/>
      <c r="B2082" s="16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5"/>
      <c r="AH2082" s="32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</row>
    <row r="2083" spans="1:51" s="12" customFormat="1" ht="39.950000000000003" customHeight="1">
      <c r="A2083" s="3"/>
      <c r="B2083" s="16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5"/>
      <c r="AH2083" s="32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  <c r="AX2083" s="33"/>
      <c r="AY2083" s="33"/>
    </row>
    <row r="2084" spans="1:51" s="12" customFormat="1" ht="39.950000000000003" customHeight="1">
      <c r="A2084" s="3"/>
      <c r="B2084" s="16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5"/>
      <c r="AH2084" s="32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</row>
    <row r="2085" spans="1:51" s="12" customFormat="1" ht="39.950000000000003" customHeight="1">
      <c r="A2085" s="3"/>
      <c r="B2085" s="16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5"/>
      <c r="AH2085" s="32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33"/>
      <c r="AX2085" s="33"/>
      <c r="AY2085" s="33"/>
    </row>
    <row r="2086" spans="1:51" s="12" customFormat="1" ht="39.950000000000003" customHeight="1">
      <c r="A2086" s="3"/>
      <c r="B2086" s="16"/>
      <c r="C2086" s="33"/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5"/>
      <c r="AH2086" s="32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</row>
    <row r="2087" spans="1:51" s="12" customFormat="1" ht="39.950000000000003" customHeight="1">
      <c r="A2087" s="3"/>
      <c r="B2087" s="16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5"/>
      <c r="AH2087" s="32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</row>
    <row r="2088" spans="1:51" s="12" customFormat="1" ht="39.950000000000003" customHeight="1">
      <c r="A2088" s="3"/>
      <c r="B2088" s="16"/>
      <c r="C2088" s="33"/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5"/>
      <c r="AH2088" s="32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  <c r="AX2088" s="33"/>
      <c r="AY2088" s="33"/>
    </row>
    <row r="2089" spans="1:51" s="12" customFormat="1" ht="39.950000000000003" customHeight="1">
      <c r="A2089" s="3"/>
      <c r="B2089" s="16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5"/>
      <c r="AH2089" s="32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  <c r="AX2089" s="33"/>
      <c r="AY2089" s="33"/>
    </row>
    <row r="2090" spans="1:51" s="12" customFormat="1" ht="39.950000000000003" customHeight="1">
      <c r="A2090" s="3"/>
      <c r="B2090" s="16"/>
      <c r="C2090" s="33"/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5"/>
      <c r="AH2090" s="32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</row>
    <row r="2091" spans="1:51" s="12" customFormat="1" ht="39.950000000000003" customHeight="1">
      <c r="A2091" s="3"/>
      <c r="B2091" s="16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5"/>
      <c r="AH2091" s="32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</row>
    <row r="2092" spans="1:51" s="12" customFormat="1" ht="39.950000000000003" customHeight="1">
      <c r="A2092" s="3"/>
      <c r="B2092" s="16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5"/>
      <c r="AH2092" s="32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</row>
    <row r="2093" spans="1:51" s="12" customFormat="1" ht="39.950000000000003" customHeight="1">
      <c r="A2093" s="3"/>
      <c r="B2093" s="16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5"/>
      <c r="AH2093" s="32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</row>
    <row r="2094" spans="1:51" s="12" customFormat="1" ht="39.950000000000003" customHeight="1">
      <c r="A2094" s="3"/>
      <c r="B2094" s="16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5"/>
      <c r="AH2094" s="32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</row>
    <row r="2095" spans="1:51" s="12" customFormat="1" ht="39.950000000000003" customHeight="1">
      <c r="A2095" s="3"/>
      <c r="B2095" s="16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5"/>
      <c r="AH2095" s="32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</row>
    <row r="2096" spans="1:51" s="12" customFormat="1" ht="39.950000000000003" customHeight="1">
      <c r="A2096" s="3"/>
      <c r="B2096" s="16"/>
      <c r="C2096" s="33"/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5"/>
      <c r="AH2096" s="32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</row>
    <row r="2097" spans="1:51" s="12" customFormat="1" ht="39.950000000000003" customHeight="1">
      <c r="A2097" s="3"/>
      <c r="B2097" s="16"/>
      <c r="C2097" s="33"/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5"/>
      <c r="AH2097" s="32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</row>
    <row r="2098" spans="1:51" s="12" customFormat="1" ht="39.950000000000003" customHeight="1">
      <c r="A2098" s="3"/>
      <c r="B2098" s="16"/>
      <c r="C2098" s="33"/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5"/>
      <c r="AH2098" s="32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</row>
    <row r="2099" spans="1:51" s="12" customFormat="1" ht="39.950000000000003" customHeight="1">
      <c r="A2099" s="3"/>
      <c r="B2099" s="16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5"/>
      <c r="AH2099" s="32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</row>
    <row r="2100" spans="1:51" s="12" customFormat="1" ht="39.950000000000003" customHeight="1">
      <c r="A2100" s="3"/>
      <c r="B2100" s="16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5"/>
      <c r="AH2100" s="32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</row>
    <row r="2101" spans="1:51" s="12" customFormat="1" ht="39.950000000000003" customHeight="1">
      <c r="A2101" s="3"/>
      <c r="B2101" s="16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5"/>
      <c r="AH2101" s="32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</row>
    <row r="2102" spans="1:51" s="12" customFormat="1" ht="39.950000000000003" customHeight="1">
      <c r="A2102" s="3"/>
      <c r="B2102" s="16"/>
      <c r="C2102" s="33"/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5"/>
      <c r="AH2102" s="32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</row>
    <row r="2103" spans="1:51" s="12" customFormat="1" ht="39.950000000000003" customHeight="1">
      <c r="A2103" s="3"/>
      <c r="B2103" s="16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5"/>
      <c r="AH2103" s="32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</row>
    <row r="2104" spans="1:51" s="12" customFormat="1" ht="39.950000000000003" customHeight="1">
      <c r="A2104" s="3"/>
      <c r="B2104" s="16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5"/>
      <c r="AH2104" s="32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</row>
    <row r="2105" spans="1:51" s="12" customFormat="1" ht="39.950000000000003" customHeight="1">
      <c r="A2105" s="3"/>
      <c r="B2105" s="16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5"/>
      <c r="AH2105" s="32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</row>
    <row r="2106" spans="1:51" s="12" customFormat="1" ht="39.950000000000003" customHeight="1">
      <c r="A2106" s="3"/>
      <c r="B2106" s="16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5"/>
      <c r="AH2106" s="32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</row>
    <row r="2107" spans="1:51" s="12" customFormat="1" ht="39.950000000000003" customHeight="1">
      <c r="A2107" s="3"/>
      <c r="B2107" s="16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5"/>
      <c r="AH2107" s="32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</row>
    <row r="2108" spans="1:51" s="12" customFormat="1" ht="39.950000000000003" customHeight="1">
      <c r="A2108" s="3"/>
      <c r="B2108" s="16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5"/>
      <c r="AH2108" s="32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</row>
    <row r="2109" spans="1:51" s="12" customFormat="1" ht="39.950000000000003" customHeight="1">
      <c r="A2109" s="3"/>
      <c r="B2109" s="16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5"/>
      <c r="AH2109" s="32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</row>
    <row r="2110" spans="1:51" s="12" customFormat="1" ht="39.950000000000003" customHeight="1">
      <c r="A2110" s="3"/>
      <c r="B2110" s="16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5"/>
      <c r="AH2110" s="32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</row>
    <row r="2111" spans="1:51" s="12" customFormat="1" ht="39.950000000000003" customHeight="1">
      <c r="A2111" s="3"/>
      <c r="B2111" s="16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5"/>
      <c r="AH2111" s="32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</row>
    <row r="2112" spans="1:51" s="12" customFormat="1" ht="39.950000000000003" customHeight="1">
      <c r="A2112" s="3"/>
      <c r="B2112" s="16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5"/>
      <c r="AH2112" s="32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</row>
    <row r="2113" spans="1:51" s="12" customFormat="1" ht="39.950000000000003" customHeight="1">
      <c r="A2113" s="3"/>
      <c r="B2113" s="16"/>
      <c r="C2113" s="33"/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5"/>
      <c r="AH2113" s="32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  <c r="AX2113" s="33"/>
      <c r="AY2113" s="33"/>
    </row>
    <row r="2114" spans="1:51" s="12" customFormat="1" ht="39.950000000000003" customHeight="1">
      <c r="A2114" s="3"/>
      <c r="B2114" s="16"/>
      <c r="C2114" s="33"/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5"/>
      <c r="AH2114" s="32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33"/>
      <c r="AX2114" s="33"/>
      <c r="AY2114" s="33"/>
    </row>
    <row r="2115" spans="1:51" s="12" customFormat="1" ht="39.950000000000003" customHeight="1">
      <c r="A2115" s="3"/>
      <c r="B2115" s="16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5"/>
      <c r="AH2115" s="32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33"/>
      <c r="AX2115" s="33"/>
      <c r="AY2115" s="33"/>
    </row>
    <row r="2116" spans="1:51" s="12" customFormat="1" ht="39.950000000000003" customHeight="1">
      <c r="A2116" s="3"/>
      <c r="B2116" s="16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5"/>
      <c r="AH2116" s="32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/>
      <c r="AV2116" s="33"/>
      <c r="AW2116" s="33"/>
      <c r="AX2116" s="33"/>
      <c r="AY2116" s="33"/>
    </row>
    <row r="2117" spans="1:51" s="12" customFormat="1" ht="39.950000000000003" customHeight="1">
      <c r="A2117" s="3"/>
      <c r="B2117" s="16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5"/>
      <c r="AH2117" s="32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/>
      <c r="AX2117" s="33"/>
      <c r="AY2117" s="33"/>
    </row>
    <row r="2118" spans="1:51" s="12" customFormat="1" ht="39.950000000000003" customHeight="1">
      <c r="A2118" s="3"/>
      <c r="B2118" s="16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5"/>
      <c r="AH2118" s="32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/>
      <c r="AV2118" s="33"/>
      <c r="AW2118" s="33"/>
      <c r="AX2118" s="33"/>
      <c r="AY2118" s="33"/>
    </row>
    <row r="2119" spans="1:51" s="12" customFormat="1" ht="39.950000000000003" customHeight="1">
      <c r="A2119" s="3"/>
      <c r="B2119" s="16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5"/>
      <c r="AH2119" s="32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/>
      <c r="AV2119" s="33"/>
      <c r="AW2119" s="33"/>
      <c r="AX2119" s="33"/>
      <c r="AY2119" s="33"/>
    </row>
    <row r="2120" spans="1:51" s="12" customFormat="1" ht="39.950000000000003" customHeight="1">
      <c r="A2120" s="3"/>
      <c r="B2120" s="16"/>
      <c r="C2120" s="33"/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5"/>
      <c r="AH2120" s="32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  <c r="AX2120" s="33"/>
      <c r="AY2120" s="33"/>
    </row>
    <row r="2121" spans="1:51" s="12" customFormat="1" ht="39.950000000000003" customHeight="1">
      <c r="A2121" s="3"/>
      <c r="B2121" s="16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5"/>
      <c r="AH2121" s="32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33"/>
      <c r="AX2121" s="33"/>
      <c r="AY2121" s="33"/>
    </row>
    <row r="2122" spans="1:51" s="12" customFormat="1" ht="39.950000000000003" customHeight="1">
      <c r="A2122" s="3"/>
      <c r="B2122" s="16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5"/>
      <c r="AH2122" s="32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/>
      <c r="AV2122" s="33"/>
      <c r="AW2122" s="33"/>
      <c r="AX2122" s="33"/>
      <c r="AY2122" s="33"/>
    </row>
    <row r="2123" spans="1:51" s="12" customFormat="1" ht="39.950000000000003" customHeight="1">
      <c r="A2123" s="3"/>
      <c r="B2123" s="16"/>
      <c r="C2123" s="33"/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5"/>
      <c r="AH2123" s="32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/>
      <c r="AV2123" s="33"/>
      <c r="AW2123" s="33"/>
      <c r="AX2123" s="33"/>
      <c r="AY2123" s="33"/>
    </row>
    <row r="2124" spans="1:51" s="12" customFormat="1" ht="39.950000000000003" customHeight="1">
      <c r="A2124" s="3"/>
      <c r="B2124" s="16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5"/>
      <c r="AH2124" s="32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33"/>
      <c r="AX2124" s="33"/>
      <c r="AY2124" s="33"/>
    </row>
    <row r="2125" spans="1:51" s="12" customFormat="1" ht="39.950000000000003" customHeight="1">
      <c r="A2125" s="3"/>
      <c r="B2125" s="16"/>
      <c r="C2125" s="33"/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5"/>
      <c r="AH2125" s="32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</row>
    <row r="2126" spans="1:51" s="12" customFormat="1" ht="39.950000000000003" customHeight="1">
      <c r="A2126" s="3"/>
      <c r="B2126" s="16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5"/>
      <c r="AH2126" s="32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  <c r="AX2126" s="33"/>
      <c r="AY2126" s="33"/>
    </row>
    <row r="2127" spans="1:51" s="12" customFormat="1" ht="39.950000000000003" customHeight="1">
      <c r="A2127" s="3"/>
      <c r="B2127" s="16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5"/>
      <c r="AH2127" s="32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  <c r="AX2127" s="33"/>
      <c r="AY2127" s="33"/>
    </row>
    <row r="2128" spans="1:51" s="12" customFormat="1" ht="39.950000000000003" customHeight="1">
      <c r="A2128" s="3"/>
      <c r="B2128" s="16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5"/>
      <c r="AH2128" s="32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  <c r="AX2128" s="33"/>
      <c r="AY2128" s="33"/>
    </row>
    <row r="2129" spans="1:51" s="12" customFormat="1" ht="39.950000000000003" customHeight="1">
      <c r="A2129" s="3"/>
      <c r="B2129" s="16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5"/>
      <c r="AH2129" s="32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  <c r="AX2129" s="33"/>
      <c r="AY2129" s="33"/>
    </row>
    <row r="2130" spans="1:51" s="12" customFormat="1" ht="39.950000000000003" customHeight="1">
      <c r="A2130" s="3"/>
      <c r="B2130" s="16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5"/>
      <c r="AH2130" s="32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  <c r="AX2130" s="33"/>
      <c r="AY2130" s="33"/>
    </row>
    <row r="2131" spans="1:51" s="12" customFormat="1" ht="39.950000000000003" customHeight="1">
      <c r="A2131" s="3"/>
      <c r="B2131" s="16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5"/>
      <c r="AH2131" s="32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33"/>
      <c r="AX2131" s="33"/>
      <c r="AY2131" s="33"/>
    </row>
    <row r="2132" spans="1:51" s="12" customFormat="1" ht="39.950000000000003" customHeight="1">
      <c r="A2132" s="3"/>
      <c r="B2132" s="16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5"/>
      <c r="AH2132" s="32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33"/>
      <c r="AX2132" s="33"/>
      <c r="AY2132" s="33"/>
    </row>
    <row r="2133" spans="1:51" s="12" customFormat="1" ht="39.950000000000003" customHeight="1">
      <c r="A2133" s="3"/>
      <c r="B2133" s="16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5"/>
      <c r="AH2133" s="32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33"/>
      <c r="AX2133" s="33"/>
      <c r="AY2133" s="33"/>
    </row>
    <row r="2134" spans="1:51" s="12" customFormat="1" ht="39.950000000000003" customHeight="1">
      <c r="A2134" s="3"/>
      <c r="B2134" s="16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5"/>
      <c r="AH2134" s="32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  <c r="AX2134" s="33"/>
      <c r="AY2134" s="33"/>
    </row>
    <row r="2135" spans="1:51" s="12" customFormat="1" ht="39.950000000000003" customHeight="1">
      <c r="A2135" s="3"/>
      <c r="B2135" s="16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5"/>
      <c r="AH2135" s="32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</row>
    <row r="2136" spans="1:51" s="12" customFormat="1" ht="39.950000000000003" customHeight="1">
      <c r="A2136" s="3"/>
      <c r="B2136" s="16"/>
      <c r="C2136" s="33"/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5"/>
      <c r="AH2136" s="32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33"/>
      <c r="AX2136" s="33"/>
      <c r="AY2136" s="33"/>
    </row>
    <row r="2137" spans="1:51" s="12" customFormat="1" ht="39.950000000000003" customHeight="1">
      <c r="A2137" s="3"/>
      <c r="B2137" s="16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5"/>
      <c r="AH2137" s="32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  <c r="AX2137" s="33"/>
      <c r="AY2137" s="33"/>
    </row>
    <row r="2138" spans="1:51" s="12" customFormat="1" ht="39.950000000000003" customHeight="1">
      <c r="A2138" s="3"/>
      <c r="B2138" s="16"/>
      <c r="C2138" s="33"/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5"/>
      <c r="AH2138" s="32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33"/>
      <c r="AX2138" s="33"/>
      <c r="AY2138" s="33"/>
    </row>
    <row r="2139" spans="1:51" s="12" customFormat="1" ht="39.950000000000003" customHeight="1">
      <c r="A2139" s="3"/>
      <c r="B2139" s="16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5"/>
      <c r="AH2139" s="32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33"/>
      <c r="AX2139" s="33"/>
      <c r="AY2139" s="33"/>
    </row>
    <row r="2140" spans="1:51" s="12" customFormat="1" ht="39.950000000000003" customHeight="1">
      <c r="A2140" s="3"/>
      <c r="B2140" s="16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5"/>
      <c r="AH2140" s="32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  <c r="AX2140" s="33"/>
      <c r="AY2140" s="33"/>
    </row>
    <row r="2141" spans="1:51" s="12" customFormat="1" ht="39.950000000000003" customHeight="1">
      <c r="A2141" s="3"/>
      <c r="B2141" s="16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5"/>
      <c r="AH2141" s="32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  <c r="AX2141" s="33"/>
      <c r="AY2141" s="33"/>
    </row>
    <row r="2142" spans="1:51" s="12" customFormat="1" ht="39.950000000000003" customHeight="1">
      <c r="A2142" s="3"/>
      <c r="B2142" s="16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5"/>
      <c r="AH2142" s="32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  <c r="AX2142" s="33"/>
      <c r="AY2142" s="33"/>
    </row>
    <row r="2143" spans="1:51" s="12" customFormat="1" ht="39.950000000000003" customHeight="1">
      <c r="A2143" s="3"/>
      <c r="B2143" s="16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5"/>
      <c r="AH2143" s="32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  <c r="AX2143" s="33"/>
      <c r="AY2143" s="33"/>
    </row>
    <row r="2144" spans="1:51" s="12" customFormat="1" ht="39.950000000000003" customHeight="1">
      <c r="A2144" s="3"/>
      <c r="B2144" s="16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5"/>
      <c r="AH2144" s="32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33"/>
      <c r="AX2144" s="33"/>
      <c r="AY2144" s="33"/>
    </row>
    <row r="2145" spans="1:51" s="12" customFormat="1" ht="39.950000000000003" customHeight="1">
      <c r="A2145" s="3"/>
      <c r="B2145" s="16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5"/>
      <c r="AH2145" s="32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</row>
    <row r="2146" spans="1:51" s="12" customFormat="1" ht="39.950000000000003" customHeight="1">
      <c r="A2146" s="3"/>
      <c r="B2146" s="16"/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5"/>
      <c r="AH2146" s="32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</row>
    <row r="2147" spans="1:51" s="12" customFormat="1" ht="39.950000000000003" customHeight="1">
      <c r="A2147" s="3"/>
      <c r="B2147" s="16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5"/>
      <c r="AH2147" s="32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</row>
    <row r="2148" spans="1:51" s="12" customFormat="1" ht="39.950000000000003" customHeight="1">
      <c r="A2148" s="3"/>
      <c r="B2148" s="16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5"/>
      <c r="AH2148" s="32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</row>
    <row r="2149" spans="1:51" s="12" customFormat="1" ht="39.950000000000003" customHeight="1">
      <c r="A2149" s="3"/>
      <c r="B2149" s="16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5"/>
      <c r="AH2149" s="32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  <c r="AX2149" s="33"/>
      <c r="AY2149" s="33"/>
    </row>
    <row r="2150" spans="1:51" s="12" customFormat="1" ht="39.950000000000003" customHeight="1">
      <c r="A2150" s="3"/>
      <c r="B2150" s="16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5"/>
      <c r="AH2150" s="32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</row>
    <row r="2151" spans="1:51" s="12" customFormat="1" ht="39.950000000000003" customHeight="1">
      <c r="A2151" s="3"/>
      <c r="B2151" s="16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5"/>
      <c r="AH2151" s="32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</row>
    <row r="2152" spans="1:51" s="12" customFormat="1" ht="39.950000000000003" customHeight="1">
      <c r="A2152" s="3"/>
      <c r="B2152" s="16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5"/>
      <c r="AH2152" s="32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  <c r="AX2152" s="33"/>
      <c r="AY2152" s="33"/>
    </row>
    <row r="2153" spans="1:51" s="12" customFormat="1" ht="39.950000000000003" customHeight="1">
      <c r="A2153" s="3"/>
      <c r="B2153" s="16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5"/>
      <c r="AH2153" s="32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  <c r="AX2153" s="33"/>
      <c r="AY2153" s="33"/>
    </row>
    <row r="2154" spans="1:51" s="12" customFormat="1" ht="39.950000000000003" customHeight="1">
      <c r="A2154" s="3"/>
      <c r="B2154" s="16"/>
      <c r="C2154" s="33"/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5"/>
      <c r="AH2154" s="32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33"/>
      <c r="AX2154" s="33"/>
      <c r="AY2154" s="33"/>
    </row>
    <row r="2155" spans="1:51" s="12" customFormat="1" ht="39.950000000000003" customHeight="1">
      <c r="A2155" s="3"/>
      <c r="B2155" s="16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5"/>
      <c r="AH2155" s="32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</row>
    <row r="2156" spans="1:51" s="12" customFormat="1" ht="39.950000000000003" customHeight="1">
      <c r="A2156" s="3"/>
      <c r="B2156" s="16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5"/>
      <c r="AH2156" s="32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</row>
    <row r="2157" spans="1:51" s="12" customFormat="1" ht="39.950000000000003" customHeight="1">
      <c r="A2157" s="3"/>
      <c r="B2157" s="16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5"/>
      <c r="AH2157" s="32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</row>
    <row r="2158" spans="1:51" s="12" customFormat="1" ht="39.950000000000003" customHeight="1">
      <c r="A2158" s="3"/>
      <c r="B2158" s="16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5"/>
      <c r="AH2158" s="32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</row>
    <row r="2159" spans="1:51" s="12" customFormat="1" ht="39.950000000000003" customHeight="1">
      <c r="A2159" s="3"/>
      <c r="B2159" s="16"/>
      <c r="C2159" s="33"/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5"/>
      <c r="AH2159" s="32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</row>
    <row r="2160" spans="1:51" s="12" customFormat="1" ht="39.950000000000003" customHeight="1">
      <c r="A2160" s="3"/>
      <c r="B2160" s="16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5"/>
      <c r="AH2160" s="32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</row>
    <row r="2161" spans="1:51" s="12" customFormat="1" ht="39.950000000000003" customHeight="1">
      <c r="A2161" s="3"/>
      <c r="B2161" s="16"/>
      <c r="C2161" s="33"/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5"/>
      <c r="AH2161" s="32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</row>
    <row r="2162" spans="1:51" s="12" customFormat="1" ht="39.950000000000003" customHeight="1">
      <c r="A2162" s="3"/>
      <c r="B2162" s="16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5"/>
      <c r="AH2162" s="32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</row>
    <row r="2163" spans="1:51" s="12" customFormat="1" ht="39.950000000000003" customHeight="1">
      <c r="A2163" s="3"/>
      <c r="B2163" s="16"/>
      <c r="C2163" s="33"/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5"/>
      <c r="AH2163" s="32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</row>
    <row r="2164" spans="1:51" s="12" customFormat="1" ht="39.950000000000003" customHeight="1">
      <c r="A2164" s="3"/>
      <c r="B2164" s="16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5"/>
      <c r="AH2164" s="32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</row>
    <row r="2165" spans="1:51" s="12" customFormat="1" ht="39.950000000000003" customHeight="1">
      <c r="A2165" s="3"/>
      <c r="B2165" s="16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5"/>
      <c r="AH2165" s="32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</row>
    <row r="2166" spans="1:51" s="12" customFormat="1" ht="39.950000000000003" customHeight="1">
      <c r="A2166" s="3"/>
      <c r="B2166" s="16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5"/>
      <c r="AH2166" s="32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</row>
    <row r="2167" spans="1:51" s="12" customFormat="1" ht="39.950000000000003" customHeight="1">
      <c r="A2167" s="3"/>
      <c r="B2167" s="16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5"/>
      <c r="AH2167" s="32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33"/>
      <c r="AX2167" s="33"/>
      <c r="AY2167" s="33"/>
    </row>
    <row r="2168" spans="1:51" s="12" customFormat="1" ht="39.950000000000003" customHeight="1">
      <c r="A2168" s="3"/>
      <c r="B2168" s="16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5"/>
      <c r="AH2168" s="32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</row>
    <row r="2169" spans="1:51" s="12" customFormat="1" ht="39.950000000000003" customHeight="1">
      <c r="A2169" s="3"/>
      <c r="B2169" s="16"/>
      <c r="C2169" s="33"/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5"/>
      <c r="AH2169" s="32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  <c r="AX2169" s="33"/>
      <c r="AY2169" s="33"/>
    </row>
    <row r="2170" spans="1:51" s="12" customFormat="1" ht="39.950000000000003" customHeight="1">
      <c r="A2170" s="3"/>
      <c r="B2170" s="16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5"/>
      <c r="AH2170" s="32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33"/>
      <c r="AX2170" s="33"/>
      <c r="AY2170" s="33"/>
    </row>
    <row r="2171" spans="1:51" s="12" customFormat="1" ht="39.950000000000003" customHeight="1">
      <c r="A2171" s="3"/>
      <c r="B2171" s="16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5"/>
      <c r="AH2171" s="32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33"/>
      <c r="AX2171" s="33"/>
      <c r="AY2171" s="33"/>
    </row>
    <row r="2172" spans="1:51" s="12" customFormat="1" ht="39.950000000000003" customHeight="1">
      <c r="A2172" s="3"/>
      <c r="B2172" s="16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5"/>
      <c r="AH2172" s="32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33"/>
      <c r="AX2172" s="33"/>
      <c r="AY2172" s="33"/>
    </row>
    <row r="2173" spans="1:51" s="12" customFormat="1" ht="39.950000000000003" customHeight="1">
      <c r="A2173" s="3"/>
      <c r="B2173" s="16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5"/>
      <c r="AH2173" s="32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/>
      <c r="AV2173" s="33"/>
      <c r="AW2173" s="33"/>
      <c r="AX2173" s="33"/>
      <c r="AY2173" s="33"/>
    </row>
    <row r="2174" spans="1:51" s="12" customFormat="1" ht="39.950000000000003" customHeight="1">
      <c r="A2174" s="3"/>
      <c r="B2174" s="16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5"/>
      <c r="AH2174" s="32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  <c r="AX2174" s="33"/>
      <c r="AY2174" s="33"/>
    </row>
    <row r="2175" spans="1:51" s="12" customFormat="1" ht="39.950000000000003" customHeight="1">
      <c r="A2175" s="3"/>
      <c r="B2175" s="16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5"/>
      <c r="AH2175" s="32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  <c r="AX2175" s="33"/>
      <c r="AY2175" s="33"/>
    </row>
    <row r="2176" spans="1:51" s="12" customFormat="1" ht="39.950000000000003" customHeight="1">
      <c r="A2176" s="3"/>
      <c r="B2176" s="16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5"/>
      <c r="AH2176" s="32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  <c r="AX2176" s="33"/>
      <c r="AY2176" s="33"/>
    </row>
    <row r="2177" spans="1:51" s="12" customFormat="1" ht="39.950000000000003" customHeight="1">
      <c r="A2177" s="3"/>
      <c r="B2177" s="16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5"/>
      <c r="AH2177" s="32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</row>
    <row r="2178" spans="1:51" s="12" customFormat="1" ht="39.950000000000003" customHeight="1">
      <c r="A2178" s="3"/>
      <c r="B2178" s="16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5"/>
      <c r="AH2178" s="32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  <c r="AX2178" s="33"/>
      <c r="AY2178" s="33"/>
    </row>
    <row r="2179" spans="1:51" s="12" customFormat="1" ht="39.950000000000003" customHeight="1">
      <c r="A2179" s="3"/>
      <c r="B2179" s="16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5"/>
      <c r="AH2179" s="32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33"/>
      <c r="AX2179" s="33"/>
      <c r="AY2179" s="33"/>
    </row>
    <row r="2180" spans="1:51" s="12" customFormat="1" ht="39.950000000000003" customHeight="1">
      <c r="A2180" s="3"/>
      <c r="B2180" s="16"/>
      <c r="C2180" s="33"/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5"/>
      <c r="AH2180" s="32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/>
      <c r="AV2180" s="33"/>
      <c r="AW2180" s="33"/>
      <c r="AX2180" s="33"/>
      <c r="AY2180" s="33"/>
    </row>
    <row r="2181" spans="1:51" s="12" customFormat="1" ht="39.950000000000003" customHeight="1">
      <c r="A2181" s="3"/>
      <c r="B2181" s="16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5"/>
      <c r="AH2181" s="32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/>
      <c r="AV2181" s="33"/>
      <c r="AW2181" s="33"/>
      <c r="AX2181" s="33"/>
      <c r="AY2181" s="33"/>
    </row>
    <row r="2182" spans="1:51" s="12" customFormat="1" ht="39.950000000000003" customHeight="1">
      <c r="A2182" s="3"/>
      <c r="B2182" s="16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5"/>
      <c r="AH2182" s="32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33"/>
      <c r="AX2182" s="33"/>
      <c r="AY2182" s="33"/>
    </row>
    <row r="2183" spans="1:51" s="12" customFormat="1" ht="39.950000000000003" customHeight="1">
      <c r="A2183" s="3"/>
      <c r="B2183" s="16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5"/>
      <c r="AH2183" s="32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/>
      <c r="AV2183" s="33"/>
      <c r="AW2183" s="33"/>
      <c r="AX2183" s="33"/>
      <c r="AY2183" s="33"/>
    </row>
    <row r="2184" spans="1:51" s="12" customFormat="1" ht="39.950000000000003" customHeight="1">
      <c r="A2184" s="3"/>
      <c r="B2184" s="16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5"/>
      <c r="AH2184" s="32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  <c r="AX2184" s="33"/>
      <c r="AY2184" s="33"/>
    </row>
    <row r="2185" spans="1:51" s="12" customFormat="1" ht="39.950000000000003" customHeight="1">
      <c r="A2185" s="3"/>
      <c r="B2185" s="16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5"/>
      <c r="AH2185" s="32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33"/>
      <c r="AX2185" s="33"/>
      <c r="AY2185" s="33"/>
    </row>
    <row r="2186" spans="1:51" s="12" customFormat="1" ht="39.950000000000003" customHeight="1">
      <c r="A2186" s="3"/>
      <c r="B2186" s="16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5"/>
      <c r="AH2186" s="32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33"/>
      <c r="AX2186" s="33"/>
      <c r="AY2186" s="33"/>
    </row>
    <row r="2187" spans="1:51" s="12" customFormat="1" ht="39.950000000000003" customHeight="1">
      <c r="A2187" s="3"/>
      <c r="B2187" s="16"/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5"/>
      <c r="AH2187" s="32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</row>
    <row r="2188" spans="1:51" s="12" customFormat="1" ht="39.950000000000003" customHeight="1">
      <c r="A2188" s="3"/>
      <c r="B2188" s="16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5"/>
      <c r="AH2188" s="32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33"/>
      <c r="AX2188" s="33"/>
      <c r="AY2188" s="33"/>
    </row>
    <row r="2189" spans="1:51" s="12" customFormat="1" ht="39.950000000000003" customHeight="1">
      <c r="A2189" s="3"/>
      <c r="B2189" s="16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5"/>
      <c r="AH2189" s="32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33"/>
      <c r="AX2189" s="33"/>
      <c r="AY2189" s="33"/>
    </row>
    <row r="2190" spans="1:51" s="12" customFormat="1" ht="39.950000000000003" customHeight="1">
      <c r="A2190" s="3"/>
      <c r="B2190" s="16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5"/>
      <c r="AH2190" s="32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33"/>
      <c r="AX2190" s="33"/>
      <c r="AY2190" s="33"/>
    </row>
    <row r="2191" spans="1:51" s="12" customFormat="1" ht="39.950000000000003" customHeight="1">
      <c r="A2191" s="3"/>
      <c r="B2191" s="16"/>
      <c r="C2191" s="33"/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5"/>
      <c r="AH2191" s="32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33"/>
      <c r="AX2191" s="33"/>
      <c r="AY2191" s="33"/>
    </row>
    <row r="2192" spans="1:51" s="12" customFormat="1" ht="39.950000000000003" customHeight="1">
      <c r="A2192" s="3"/>
      <c r="B2192" s="16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5"/>
      <c r="AH2192" s="32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</row>
    <row r="2193" spans="1:51" s="12" customFormat="1" ht="39.950000000000003" customHeight="1">
      <c r="A2193" s="3"/>
      <c r="B2193" s="16"/>
      <c r="C2193" s="33"/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5"/>
      <c r="AH2193" s="32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  <c r="AX2193" s="33"/>
      <c r="AY2193" s="33"/>
    </row>
    <row r="2194" spans="1:51" s="12" customFormat="1" ht="39.950000000000003" customHeight="1">
      <c r="A2194" s="3"/>
      <c r="B2194" s="16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5"/>
      <c r="AH2194" s="32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  <c r="AX2194" s="33"/>
      <c r="AY2194" s="33"/>
    </row>
    <row r="2195" spans="1:51" s="12" customFormat="1" ht="39.950000000000003" customHeight="1">
      <c r="A2195" s="3"/>
      <c r="B2195" s="16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5"/>
      <c r="AH2195" s="32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33"/>
      <c r="AX2195" s="33"/>
      <c r="AY2195" s="33"/>
    </row>
    <row r="2196" spans="1:51" s="12" customFormat="1" ht="39.950000000000003" customHeight="1">
      <c r="A2196" s="3"/>
      <c r="B2196" s="16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5"/>
      <c r="AH2196" s="32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  <c r="AX2196" s="33"/>
      <c r="AY2196" s="33"/>
    </row>
    <row r="2197" spans="1:51" s="12" customFormat="1" ht="39.950000000000003" customHeight="1">
      <c r="A2197" s="3"/>
      <c r="B2197" s="16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5"/>
      <c r="AH2197" s="32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33"/>
      <c r="AX2197" s="33"/>
      <c r="AY2197" s="33"/>
    </row>
    <row r="2198" spans="1:51" s="12" customFormat="1" ht="39.950000000000003" customHeight="1">
      <c r="A2198" s="3"/>
      <c r="B2198" s="16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5"/>
      <c r="AH2198" s="32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  <c r="AX2198" s="33"/>
      <c r="AY2198" s="33"/>
    </row>
    <row r="2199" spans="1:51" s="12" customFormat="1" ht="39.950000000000003" customHeight="1">
      <c r="A2199" s="3"/>
      <c r="B2199" s="16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5"/>
      <c r="AH2199" s="32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  <c r="AX2199" s="33"/>
      <c r="AY2199" s="33"/>
    </row>
    <row r="2200" spans="1:51" s="12" customFormat="1" ht="39.950000000000003" customHeight="1">
      <c r="A2200" s="3"/>
      <c r="B2200" s="16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5"/>
      <c r="AH2200" s="32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</row>
    <row r="2201" spans="1:51" s="12" customFormat="1" ht="39.950000000000003" customHeight="1">
      <c r="A2201" s="3"/>
      <c r="B2201" s="16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5"/>
      <c r="AH2201" s="32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</row>
    <row r="2202" spans="1:51" s="12" customFormat="1" ht="39.950000000000003" customHeight="1">
      <c r="A2202" s="3"/>
      <c r="B2202" s="16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5"/>
      <c r="AH2202" s="32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</row>
    <row r="2203" spans="1:51" s="12" customFormat="1" ht="39.950000000000003" customHeight="1">
      <c r="A2203" s="3"/>
      <c r="B2203" s="16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5"/>
      <c r="AH2203" s="32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</row>
    <row r="2204" spans="1:51" s="12" customFormat="1" ht="39.950000000000003" customHeight="1">
      <c r="A2204" s="3"/>
      <c r="B2204" s="16"/>
      <c r="C2204" s="33"/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5"/>
      <c r="AH2204" s="32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</row>
    <row r="2205" spans="1:51" s="12" customFormat="1" ht="39.950000000000003" customHeight="1">
      <c r="A2205" s="3"/>
      <c r="B2205" s="16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5"/>
      <c r="AH2205" s="32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</row>
    <row r="2206" spans="1:51" s="12" customFormat="1" ht="39.950000000000003" customHeight="1">
      <c r="A2206" s="3"/>
      <c r="B2206" s="16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5"/>
      <c r="AH2206" s="32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</row>
    <row r="2207" spans="1:51" s="12" customFormat="1" ht="39.950000000000003" customHeight="1">
      <c r="A2207" s="3"/>
      <c r="B2207" s="16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5"/>
      <c r="AH2207" s="32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</row>
    <row r="2208" spans="1:51" s="12" customFormat="1" ht="39.950000000000003" customHeight="1">
      <c r="A2208" s="3"/>
      <c r="B2208" s="16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5"/>
      <c r="AH2208" s="32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</row>
    <row r="2209" spans="1:51" s="12" customFormat="1" ht="39.950000000000003" customHeight="1">
      <c r="A2209" s="3"/>
      <c r="B2209" s="16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5"/>
      <c r="AH2209" s="32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</row>
    <row r="2210" spans="1:51" s="12" customFormat="1" ht="39.950000000000003" customHeight="1">
      <c r="A2210" s="3"/>
      <c r="B2210" s="16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5"/>
      <c r="AH2210" s="32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</row>
    <row r="2211" spans="1:51" s="12" customFormat="1" ht="39.950000000000003" customHeight="1">
      <c r="A2211" s="3"/>
      <c r="B2211" s="16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5"/>
      <c r="AH2211" s="32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</row>
    <row r="2212" spans="1:51" s="12" customFormat="1" ht="39.950000000000003" customHeight="1">
      <c r="A2212" s="3"/>
      <c r="B2212" s="16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5"/>
      <c r="AH2212" s="32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</row>
    <row r="2213" spans="1:51" s="12" customFormat="1" ht="39.950000000000003" customHeight="1">
      <c r="A2213" s="3"/>
      <c r="B2213" s="16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5"/>
      <c r="AH2213" s="32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</row>
    <row r="2214" spans="1:51" s="12" customFormat="1" ht="39.950000000000003" customHeight="1">
      <c r="A2214" s="3"/>
      <c r="B2214" s="16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5"/>
      <c r="AH2214" s="32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</row>
    <row r="2215" spans="1:51" s="12" customFormat="1" ht="39.950000000000003" customHeight="1">
      <c r="A2215" s="3"/>
      <c r="B2215" s="16"/>
      <c r="C2215" s="33"/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5"/>
      <c r="AH2215" s="32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33"/>
      <c r="AX2215" s="33"/>
      <c r="AY2215" s="33"/>
    </row>
    <row r="2216" spans="1:51" s="12" customFormat="1" ht="39.950000000000003" customHeight="1">
      <c r="A2216" s="3"/>
      <c r="B2216" s="16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5"/>
      <c r="AH2216" s="32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</row>
    <row r="2217" spans="1:51" s="12" customFormat="1" ht="39.950000000000003" customHeight="1">
      <c r="A2217" s="3"/>
      <c r="B2217" s="16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5"/>
      <c r="AH2217" s="32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</row>
    <row r="2218" spans="1:51" s="12" customFormat="1" ht="39.950000000000003" customHeight="1">
      <c r="A2218" s="3"/>
      <c r="B2218" s="16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5"/>
      <c r="AH2218" s="32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</row>
    <row r="2219" spans="1:51" s="12" customFormat="1" ht="39.950000000000003" customHeight="1">
      <c r="A2219" s="3"/>
      <c r="B2219" s="16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5"/>
      <c r="AH2219" s="32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  <c r="AX2219" s="33"/>
      <c r="AY2219" s="33"/>
    </row>
    <row r="2220" spans="1:51" s="12" customFormat="1" ht="39.950000000000003" customHeight="1">
      <c r="A2220" s="3"/>
      <c r="B2220" s="16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5"/>
      <c r="AH2220" s="32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</row>
    <row r="2221" spans="1:51" s="12" customFormat="1" ht="39.950000000000003" customHeight="1">
      <c r="A2221" s="3"/>
      <c r="B2221" s="16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5"/>
      <c r="AH2221" s="32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</row>
    <row r="2222" spans="1:51" s="12" customFormat="1" ht="39.950000000000003" customHeight="1">
      <c r="A2222" s="3"/>
      <c r="B2222" s="16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5"/>
      <c r="AH2222" s="32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  <c r="AX2222" s="33"/>
      <c r="AY2222" s="33"/>
    </row>
    <row r="2223" spans="1:51" s="12" customFormat="1" ht="39.950000000000003" customHeight="1">
      <c r="A2223" s="3"/>
      <c r="B2223" s="16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5"/>
      <c r="AH2223" s="32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  <c r="AX2223" s="33"/>
      <c r="AY2223" s="33"/>
    </row>
    <row r="2224" spans="1:51" s="12" customFormat="1" ht="39.950000000000003" customHeight="1">
      <c r="A2224" s="3"/>
      <c r="B2224" s="16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5"/>
      <c r="AH2224" s="32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  <c r="AX2224" s="33"/>
      <c r="AY2224" s="33"/>
    </row>
    <row r="2225" spans="1:51" s="12" customFormat="1" ht="39.950000000000003" customHeight="1">
      <c r="A2225" s="3"/>
      <c r="B2225" s="16"/>
      <c r="C2225" s="33"/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5"/>
      <c r="AH2225" s="32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</row>
    <row r="2226" spans="1:51" s="12" customFormat="1" ht="39.950000000000003" customHeight="1">
      <c r="A2226" s="3"/>
      <c r="B2226" s="16"/>
      <c r="C2226" s="33"/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5"/>
      <c r="AH2226" s="32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  <c r="AX2226" s="33"/>
      <c r="AY2226" s="33"/>
    </row>
    <row r="2227" spans="1:51" s="12" customFormat="1" ht="39.950000000000003" customHeight="1">
      <c r="A2227" s="3"/>
      <c r="B2227" s="16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5"/>
      <c r="AH2227" s="32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</row>
    <row r="2228" spans="1:51" s="12" customFormat="1" ht="39.950000000000003" customHeight="1">
      <c r="A2228" s="3"/>
      <c r="B2228" s="16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5"/>
      <c r="AH2228" s="32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  <c r="AX2228" s="33"/>
      <c r="AY2228" s="33"/>
    </row>
    <row r="2229" spans="1:51" s="12" customFormat="1" ht="39.950000000000003" customHeight="1">
      <c r="A2229" s="3"/>
      <c r="B2229" s="16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5"/>
      <c r="AH2229" s="32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33"/>
      <c r="AX2229" s="33"/>
      <c r="AY2229" s="33"/>
    </row>
    <row r="2230" spans="1:51" s="12" customFormat="1" ht="39.950000000000003" customHeight="1">
      <c r="A2230" s="3"/>
      <c r="B2230" s="16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5"/>
      <c r="AH2230" s="32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/>
      <c r="AV2230" s="33"/>
      <c r="AW2230" s="33"/>
      <c r="AX2230" s="33"/>
      <c r="AY2230" s="33"/>
    </row>
    <row r="2231" spans="1:51" s="12" customFormat="1" ht="39.950000000000003" customHeight="1">
      <c r="A2231" s="3"/>
      <c r="B2231" s="16"/>
      <c r="C2231" s="33"/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5"/>
      <c r="AH2231" s="32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/>
      <c r="AV2231" s="33"/>
      <c r="AW2231" s="33"/>
      <c r="AX2231" s="33"/>
      <c r="AY2231" s="33"/>
    </row>
    <row r="2232" spans="1:51" s="12" customFormat="1" ht="39.950000000000003" customHeight="1">
      <c r="A2232" s="3"/>
      <c r="B2232" s="16"/>
      <c r="C2232" s="33"/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5"/>
      <c r="AH2232" s="32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/>
      <c r="AV2232" s="33"/>
      <c r="AW2232" s="33"/>
      <c r="AX2232" s="33"/>
      <c r="AY2232" s="33"/>
    </row>
    <row r="2233" spans="1:51" s="12" customFormat="1" ht="39.950000000000003" customHeight="1">
      <c r="A2233" s="3"/>
      <c r="B2233" s="16"/>
      <c r="C2233" s="33"/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5"/>
      <c r="AH2233" s="32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33"/>
      <c r="AX2233" s="33"/>
      <c r="AY2233" s="33"/>
    </row>
    <row r="2234" spans="1:51" s="12" customFormat="1" ht="39.950000000000003" customHeight="1">
      <c r="A2234" s="3"/>
      <c r="B2234" s="16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5"/>
      <c r="AH2234" s="32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  <c r="AX2234" s="33"/>
      <c r="AY2234" s="33"/>
    </row>
    <row r="2235" spans="1:51" s="12" customFormat="1" ht="39.950000000000003" customHeight="1">
      <c r="A2235" s="3"/>
      <c r="B2235" s="16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5"/>
      <c r="AH2235" s="32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33"/>
      <c r="AV2235" s="33"/>
      <c r="AW2235" s="33"/>
      <c r="AX2235" s="33"/>
      <c r="AY2235" s="33"/>
    </row>
    <row r="2236" spans="1:51" s="12" customFormat="1" ht="39.950000000000003" customHeight="1">
      <c r="A2236" s="3"/>
      <c r="B2236" s="16"/>
      <c r="C2236" s="33"/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5"/>
      <c r="AH2236" s="32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33"/>
      <c r="AV2236" s="33"/>
      <c r="AW2236" s="33"/>
      <c r="AX2236" s="33"/>
      <c r="AY2236" s="33"/>
    </row>
    <row r="2237" spans="1:51" s="12" customFormat="1" ht="39.950000000000003" customHeight="1">
      <c r="A2237" s="3"/>
      <c r="B2237" s="16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5"/>
      <c r="AH2237" s="32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33"/>
      <c r="AX2237" s="33"/>
      <c r="AY2237" s="33"/>
    </row>
    <row r="2238" spans="1:51" s="12" customFormat="1" ht="39.950000000000003" customHeight="1">
      <c r="A2238" s="3"/>
      <c r="B2238" s="16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5"/>
      <c r="AH2238" s="32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33"/>
      <c r="AX2238" s="33"/>
      <c r="AY2238" s="33"/>
    </row>
    <row r="2239" spans="1:51" s="12" customFormat="1" ht="39.950000000000003" customHeight="1">
      <c r="A2239" s="3"/>
      <c r="B2239" s="16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5"/>
      <c r="AH2239" s="32"/>
      <c r="AI2239" s="33"/>
      <c r="AJ2239" s="33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  <c r="AU2239" s="33"/>
      <c r="AV2239" s="33"/>
      <c r="AW2239" s="33"/>
      <c r="AX2239" s="33"/>
      <c r="AY2239" s="33"/>
    </row>
    <row r="2240" spans="1:51" s="12" customFormat="1" ht="39.950000000000003" customHeight="1">
      <c r="A2240" s="3"/>
      <c r="B2240" s="16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5"/>
      <c r="AH2240" s="32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  <c r="AU2240" s="33"/>
      <c r="AV2240" s="33"/>
      <c r="AW2240" s="33"/>
      <c r="AX2240" s="33"/>
      <c r="AY2240" s="33"/>
    </row>
    <row r="2241" spans="1:51" s="12" customFormat="1" ht="39.950000000000003" customHeight="1">
      <c r="A2241" s="3"/>
      <c r="B2241" s="16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5"/>
      <c r="AH2241" s="32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/>
      <c r="AV2241" s="33"/>
      <c r="AW2241" s="33"/>
      <c r="AX2241" s="33"/>
      <c r="AY2241" s="33"/>
    </row>
    <row r="2242" spans="1:51" s="12" customFormat="1" ht="39.950000000000003" customHeight="1">
      <c r="A2242" s="3"/>
      <c r="B2242" s="16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5"/>
      <c r="AH2242" s="32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33"/>
      <c r="AX2242" s="33"/>
      <c r="AY2242" s="33"/>
    </row>
    <row r="2243" spans="1:51" s="12" customFormat="1" ht="39.950000000000003" customHeight="1">
      <c r="A2243" s="3"/>
      <c r="B2243" s="16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5"/>
      <c r="AH2243" s="32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  <c r="AX2243" s="33"/>
      <c r="AY2243" s="33"/>
    </row>
    <row r="2244" spans="1:51" s="12" customFormat="1" ht="39.950000000000003" customHeight="1">
      <c r="A2244" s="3"/>
      <c r="B2244" s="16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5"/>
      <c r="AH2244" s="32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  <c r="AX2244" s="33"/>
      <c r="AY2244" s="33"/>
    </row>
    <row r="2245" spans="1:51" s="12" customFormat="1" ht="39.950000000000003" customHeight="1">
      <c r="A2245" s="3"/>
      <c r="B2245" s="16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5"/>
      <c r="AH2245" s="32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33"/>
      <c r="AX2245" s="33"/>
      <c r="AY2245" s="33"/>
    </row>
    <row r="2246" spans="1:51" s="12" customFormat="1" ht="39.950000000000003" customHeight="1">
      <c r="A2246" s="3"/>
      <c r="B2246" s="16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5"/>
      <c r="AH2246" s="32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/>
      <c r="AV2246" s="33"/>
      <c r="AW2246" s="33"/>
      <c r="AX2246" s="33"/>
      <c r="AY2246" s="33"/>
    </row>
    <row r="2247" spans="1:51" s="12" customFormat="1" ht="39.950000000000003" customHeight="1">
      <c r="A2247" s="3"/>
      <c r="B2247" s="16"/>
      <c r="C2247" s="33"/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5"/>
      <c r="AH2247" s="32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/>
      <c r="AV2247" s="33"/>
      <c r="AW2247" s="33"/>
      <c r="AX2247" s="33"/>
      <c r="AY2247" s="33"/>
    </row>
    <row r="2248" spans="1:51" s="12" customFormat="1" ht="39.950000000000003" customHeight="1">
      <c r="A2248" s="3"/>
      <c r="B2248" s="16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5"/>
      <c r="AH2248" s="32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/>
      <c r="AV2248" s="33"/>
      <c r="AW2248" s="33"/>
      <c r="AX2248" s="33"/>
      <c r="AY2248" s="33"/>
    </row>
    <row r="2249" spans="1:51" s="12" customFormat="1" ht="39.950000000000003" customHeight="1">
      <c r="A2249" s="3"/>
      <c r="B2249" s="16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5"/>
      <c r="AH2249" s="32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33"/>
      <c r="AX2249" s="33"/>
      <c r="AY2249" s="33"/>
    </row>
    <row r="2250" spans="1:51" s="12" customFormat="1" ht="39.950000000000003" customHeight="1">
      <c r="A2250" s="3"/>
      <c r="B2250" s="16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5"/>
      <c r="AH2250" s="32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33"/>
      <c r="AX2250" s="33"/>
      <c r="AY2250" s="33"/>
    </row>
    <row r="2251" spans="1:51" s="12" customFormat="1" ht="39.950000000000003" customHeight="1">
      <c r="A2251" s="3"/>
      <c r="B2251" s="16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5"/>
      <c r="AH2251" s="32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33"/>
      <c r="AX2251" s="33"/>
      <c r="AY2251" s="33"/>
    </row>
    <row r="2252" spans="1:51" s="12" customFormat="1" ht="39.950000000000003" customHeight="1">
      <c r="A2252" s="3"/>
      <c r="B2252" s="16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5"/>
      <c r="AH2252" s="32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</row>
    <row r="2253" spans="1:51" s="12" customFormat="1" ht="39.950000000000003" customHeight="1">
      <c r="A2253" s="3"/>
      <c r="B2253" s="16"/>
      <c r="C2253" s="33"/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5"/>
      <c r="AH2253" s="32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  <c r="AX2253" s="33"/>
      <c r="AY2253" s="33"/>
    </row>
    <row r="2254" spans="1:51" s="12" customFormat="1" ht="39.950000000000003" customHeight="1">
      <c r="A2254" s="3"/>
      <c r="B2254" s="16"/>
      <c r="C2254" s="33"/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5"/>
      <c r="AH2254" s="32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33"/>
      <c r="AX2254" s="33"/>
      <c r="AY2254" s="33"/>
    </row>
    <row r="2255" spans="1:51" s="12" customFormat="1" ht="39.950000000000003" customHeight="1">
      <c r="A2255" s="3"/>
      <c r="B2255" s="16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5"/>
      <c r="AH2255" s="32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</row>
    <row r="2256" spans="1:51" s="12" customFormat="1" ht="39.950000000000003" customHeight="1">
      <c r="A2256" s="3"/>
      <c r="B2256" s="16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5"/>
      <c r="AH2256" s="32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</row>
    <row r="2257" spans="1:51" s="12" customFormat="1" ht="39.950000000000003" customHeight="1">
      <c r="A2257" s="3"/>
      <c r="B2257" s="16"/>
      <c r="C2257" s="33"/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5"/>
      <c r="AH2257" s="32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</row>
    <row r="2258" spans="1:51" s="12" customFormat="1" ht="39.950000000000003" customHeight="1">
      <c r="A2258" s="3"/>
      <c r="B2258" s="16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5"/>
      <c r="AH2258" s="32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</row>
    <row r="2259" spans="1:51" s="12" customFormat="1" ht="39.950000000000003" customHeight="1">
      <c r="A2259" s="3"/>
      <c r="B2259" s="16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5"/>
      <c r="AH2259" s="32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  <c r="AX2259" s="33"/>
      <c r="AY2259" s="33"/>
    </row>
    <row r="2260" spans="1:51" s="12" customFormat="1" ht="39.950000000000003" customHeight="1">
      <c r="A2260" s="3"/>
      <c r="B2260" s="16"/>
      <c r="C2260" s="33"/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5"/>
      <c r="AH2260" s="32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</row>
    <row r="2261" spans="1:51" s="12" customFormat="1" ht="39.950000000000003" customHeight="1">
      <c r="A2261" s="3"/>
      <c r="B2261" s="16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5"/>
      <c r="AH2261" s="32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</row>
    <row r="2262" spans="1:51" s="12" customFormat="1" ht="39.950000000000003" customHeight="1">
      <c r="A2262" s="3"/>
      <c r="B2262" s="16"/>
      <c r="C2262" s="33"/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5"/>
      <c r="AH2262" s="32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</row>
    <row r="2263" spans="1:51" s="12" customFormat="1" ht="39.950000000000003" customHeight="1">
      <c r="A2263" s="3"/>
      <c r="B2263" s="16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5"/>
      <c r="AH2263" s="32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</row>
    <row r="2264" spans="1:51" s="12" customFormat="1" ht="39.950000000000003" customHeight="1">
      <c r="A2264" s="3"/>
      <c r="B2264" s="16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5"/>
      <c r="AH2264" s="32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</row>
    <row r="2265" spans="1:51" s="12" customFormat="1" ht="39.950000000000003" customHeight="1">
      <c r="A2265" s="3"/>
      <c r="B2265" s="16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5"/>
      <c r="AH2265" s="32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</row>
    <row r="2266" spans="1:51" s="12" customFormat="1" ht="39.950000000000003" customHeight="1">
      <c r="A2266" s="3"/>
      <c r="B2266" s="16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5"/>
      <c r="AH2266" s="32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</row>
    <row r="2267" spans="1:51" s="12" customFormat="1" ht="39.950000000000003" customHeight="1">
      <c r="A2267" s="3"/>
      <c r="B2267" s="16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5"/>
      <c r="AH2267" s="32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</row>
    <row r="2268" spans="1:51" s="12" customFormat="1" ht="39.950000000000003" customHeight="1">
      <c r="A2268" s="3"/>
      <c r="B2268" s="16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5"/>
      <c r="AH2268" s="32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</row>
    <row r="2269" spans="1:51" s="12" customFormat="1" ht="39.950000000000003" customHeight="1">
      <c r="A2269" s="3"/>
      <c r="B2269" s="16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5"/>
      <c r="AH2269" s="32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33"/>
      <c r="AX2269" s="33"/>
      <c r="AY2269" s="33"/>
    </row>
    <row r="2270" spans="1:51" s="12" customFormat="1" ht="39.950000000000003" customHeight="1">
      <c r="A2270" s="3"/>
      <c r="B2270" s="16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5"/>
      <c r="AH2270" s="32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</row>
    <row r="2271" spans="1:51" s="12" customFormat="1" ht="39.950000000000003" customHeight="1">
      <c r="A2271" s="3"/>
      <c r="B2271" s="16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5"/>
      <c r="AH2271" s="32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</row>
    <row r="2272" spans="1:51" s="12" customFormat="1" ht="39.950000000000003" customHeight="1">
      <c r="A2272" s="3"/>
      <c r="B2272" s="16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5"/>
      <c r="AH2272" s="32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</row>
    <row r="2273" spans="1:51" s="12" customFormat="1" ht="39.950000000000003" customHeight="1">
      <c r="A2273" s="3"/>
      <c r="B2273" s="16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5"/>
      <c r="AH2273" s="32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</row>
    <row r="2274" spans="1:51" s="12" customFormat="1" ht="39.950000000000003" customHeight="1">
      <c r="A2274" s="3"/>
      <c r="B2274" s="16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5"/>
      <c r="AH2274" s="32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</row>
    <row r="2275" spans="1:51" s="12" customFormat="1" ht="39.950000000000003" customHeight="1">
      <c r="A2275" s="3"/>
      <c r="B2275" s="16"/>
      <c r="C2275" s="33"/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5"/>
      <c r="AH2275" s="32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</row>
    <row r="2276" spans="1:51" s="12" customFormat="1" ht="39.950000000000003" customHeight="1">
      <c r="A2276" s="3"/>
      <c r="B2276" s="16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5"/>
      <c r="AH2276" s="32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</row>
    <row r="2277" spans="1:51" s="12" customFormat="1" ht="39.950000000000003" customHeight="1">
      <c r="A2277" s="3"/>
      <c r="B2277" s="16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5"/>
      <c r="AH2277" s="32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</row>
    <row r="2278" spans="1:51" s="12" customFormat="1" ht="39.950000000000003" customHeight="1">
      <c r="A2278" s="3"/>
      <c r="B2278" s="16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5"/>
      <c r="AH2278" s="32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33"/>
      <c r="AX2278" s="33"/>
      <c r="AY2278" s="33"/>
    </row>
    <row r="2279" spans="1:51" s="12" customFormat="1" ht="39.950000000000003" customHeight="1">
      <c r="A2279" s="3"/>
      <c r="B2279" s="16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5"/>
      <c r="AH2279" s="32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33"/>
      <c r="AX2279" s="33"/>
      <c r="AY2279" s="33"/>
    </row>
    <row r="2280" spans="1:51" s="12" customFormat="1" ht="39.950000000000003" customHeight="1">
      <c r="A2280" s="3"/>
      <c r="B2280" s="16"/>
      <c r="C2280" s="33"/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5"/>
      <c r="AH2280" s="32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33"/>
      <c r="AX2280" s="33"/>
      <c r="AY2280" s="33"/>
    </row>
    <row r="2281" spans="1:51" s="12" customFormat="1" ht="39.950000000000003" customHeight="1">
      <c r="A2281" s="3"/>
      <c r="B2281" s="16"/>
      <c r="C2281" s="33"/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5"/>
      <c r="AH2281" s="32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/>
      <c r="AV2281" s="33"/>
      <c r="AW2281" s="33"/>
      <c r="AX2281" s="33"/>
      <c r="AY2281" s="33"/>
    </row>
    <row r="2282" spans="1:51" s="12" customFormat="1" ht="39.950000000000003" customHeight="1">
      <c r="A2282" s="3"/>
      <c r="B2282" s="16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5"/>
      <c r="AH2282" s="32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  <c r="AU2282" s="33"/>
      <c r="AV2282" s="33"/>
      <c r="AW2282" s="33"/>
      <c r="AX2282" s="33"/>
      <c r="AY2282" s="33"/>
    </row>
    <row r="2283" spans="1:51" s="12" customFormat="1" ht="39.950000000000003" customHeight="1">
      <c r="A2283" s="3"/>
      <c r="B2283" s="16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5"/>
      <c r="AH2283" s="32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  <c r="AU2283" s="33"/>
      <c r="AV2283" s="33"/>
      <c r="AW2283" s="33"/>
      <c r="AX2283" s="33"/>
      <c r="AY2283" s="33"/>
    </row>
    <row r="2284" spans="1:51" s="12" customFormat="1" ht="39.950000000000003" customHeight="1">
      <c r="A2284" s="3"/>
      <c r="B2284" s="16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5"/>
      <c r="AH2284" s="32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  <c r="AU2284" s="33"/>
      <c r="AV2284" s="33"/>
      <c r="AW2284" s="33"/>
      <c r="AX2284" s="33"/>
      <c r="AY2284" s="33"/>
    </row>
    <row r="2285" spans="1:51" s="12" customFormat="1" ht="39.950000000000003" customHeight="1">
      <c r="A2285" s="3"/>
      <c r="B2285" s="16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5"/>
      <c r="AH2285" s="32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  <c r="AU2285" s="33"/>
      <c r="AV2285" s="33"/>
      <c r="AW2285" s="33"/>
      <c r="AX2285" s="33"/>
      <c r="AY2285" s="33"/>
    </row>
    <row r="2286" spans="1:51" s="12" customFormat="1" ht="39.950000000000003" customHeight="1">
      <c r="A2286" s="3"/>
      <c r="B2286" s="16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5"/>
      <c r="AH2286" s="32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  <c r="AU2286" s="33"/>
      <c r="AV2286" s="33"/>
      <c r="AW2286" s="33"/>
      <c r="AX2286" s="33"/>
      <c r="AY2286" s="33"/>
    </row>
    <row r="2287" spans="1:51" s="12" customFormat="1" ht="39.950000000000003" customHeight="1">
      <c r="A2287" s="3"/>
      <c r="B2287" s="16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5"/>
      <c r="AH2287" s="32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  <c r="AX2287" s="33"/>
      <c r="AY2287" s="33"/>
    </row>
    <row r="2288" spans="1:51" s="12" customFormat="1" ht="39.950000000000003" customHeight="1">
      <c r="A2288" s="3"/>
      <c r="B2288" s="16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5"/>
      <c r="AH2288" s="32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  <c r="AX2288" s="33"/>
      <c r="AY2288" s="33"/>
    </row>
    <row r="2289" spans="1:51" s="12" customFormat="1" ht="39.950000000000003" customHeight="1">
      <c r="A2289" s="3"/>
      <c r="B2289" s="16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5"/>
      <c r="AH2289" s="32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  <c r="AX2289" s="33"/>
      <c r="AY2289" s="33"/>
    </row>
    <row r="2290" spans="1:51" s="12" customFormat="1" ht="39.950000000000003" customHeight="1">
      <c r="A2290" s="3"/>
      <c r="B2290" s="16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5"/>
      <c r="AH2290" s="32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33"/>
      <c r="AX2290" s="33"/>
      <c r="AY2290" s="33"/>
    </row>
    <row r="2291" spans="1:51" s="12" customFormat="1" ht="39.950000000000003" customHeight="1">
      <c r="A2291" s="3"/>
      <c r="B2291" s="16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5"/>
      <c r="AH2291" s="32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33"/>
      <c r="AX2291" s="33"/>
      <c r="AY2291" s="33"/>
    </row>
    <row r="2292" spans="1:51" s="12" customFormat="1" ht="39.950000000000003" customHeight="1">
      <c r="A2292" s="3"/>
      <c r="B2292" s="16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5"/>
      <c r="AH2292" s="32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  <c r="AX2292" s="33"/>
      <c r="AY2292" s="33"/>
    </row>
    <row r="2293" spans="1:51" s="12" customFormat="1" ht="39.950000000000003" customHeight="1">
      <c r="A2293" s="3"/>
      <c r="B2293" s="16"/>
      <c r="C2293" s="33"/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5"/>
      <c r="AH2293" s="32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  <c r="AX2293" s="33"/>
      <c r="AY2293" s="33"/>
    </row>
    <row r="2294" spans="1:51" s="12" customFormat="1" ht="39.950000000000003" customHeight="1">
      <c r="A2294" s="3"/>
      <c r="B2294" s="16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5"/>
      <c r="AH2294" s="32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33"/>
      <c r="AX2294" s="33"/>
      <c r="AY2294" s="33"/>
    </row>
    <row r="2295" spans="1:51" s="12" customFormat="1" ht="39.950000000000003" customHeight="1">
      <c r="A2295" s="3"/>
      <c r="B2295" s="16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5"/>
      <c r="AH2295" s="32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  <c r="AX2295" s="33"/>
      <c r="AY2295" s="33"/>
    </row>
    <row r="2296" spans="1:51" s="12" customFormat="1" ht="39.950000000000003" customHeight="1">
      <c r="A2296" s="3"/>
      <c r="B2296" s="16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5"/>
      <c r="AH2296" s="32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33"/>
      <c r="AX2296" s="33"/>
      <c r="AY2296" s="33"/>
    </row>
    <row r="2297" spans="1:51" s="12" customFormat="1" ht="39.950000000000003" customHeight="1">
      <c r="A2297" s="3"/>
      <c r="B2297" s="16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5"/>
      <c r="AH2297" s="32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  <c r="AX2297" s="33"/>
      <c r="AY2297" s="33"/>
    </row>
    <row r="2298" spans="1:51" s="12" customFormat="1" ht="39.950000000000003" customHeight="1">
      <c r="A2298" s="3"/>
      <c r="B2298" s="16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5"/>
      <c r="AH2298" s="32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  <c r="AX2298" s="33"/>
      <c r="AY2298" s="33"/>
    </row>
    <row r="2299" spans="1:51" s="12" customFormat="1" ht="39.950000000000003" customHeight="1">
      <c r="A2299" s="3"/>
      <c r="B2299" s="16"/>
      <c r="C2299" s="33"/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5"/>
      <c r="AH2299" s="32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  <c r="AX2299" s="33"/>
      <c r="AY2299" s="33"/>
    </row>
    <row r="2300" spans="1:51" s="12" customFormat="1" ht="39.950000000000003" customHeight="1">
      <c r="A2300" s="3"/>
      <c r="B2300" s="16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5"/>
      <c r="AH2300" s="32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  <c r="AX2300" s="33"/>
      <c r="AY2300" s="33"/>
    </row>
    <row r="2301" spans="1:51" s="12" customFormat="1" ht="39.950000000000003" customHeight="1">
      <c r="A2301" s="3"/>
      <c r="B2301" s="16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5"/>
      <c r="AH2301" s="32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</row>
    <row r="2302" spans="1:51" s="12" customFormat="1" ht="39.950000000000003" customHeight="1">
      <c r="A2302" s="3"/>
      <c r="B2302" s="16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5"/>
      <c r="AH2302" s="32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</row>
    <row r="2303" spans="1:51" s="12" customFormat="1" ht="39.950000000000003" customHeight="1">
      <c r="A2303" s="3"/>
      <c r="B2303" s="16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5"/>
      <c r="AH2303" s="32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  <c r="AX2303" s="33"/>
      <c r="AY2303" s="33"/>
    </row>
    <row r="2304" spans="1:51" s="12" customFormat="1" ht="39.950000000000003" customHeight="1">
      <c r="A2304" s="3"/>
      <c r="B2304" s="16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5"/>
      <c r="AH2304" s="32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</row>
    <row r="2305" spans="1:51" s="12" customFormat="1" ht="39.950000000000003" customHeight="1">
      <c r="A2305" s="3"/>
      <c r="B2305" s="16"/>
      <c r="C2305" s="33"/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5"/>
      <c r="AH2305" s="32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</row>
    <row r="2306" spans="1:51" s="12" customFormat="1" ht="39.950000000000003" customHeight="1">
      <c r="A2306" s="3"/>
      <c r="B2306" s="16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5"/>
      <c r="AH2306" s="32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</row>
    <row r="2307" spans="1:51" s="12" customFormat="1" ht="39.950000000000003" customHeight="1">
      <c r="A2307" s="3"/>
      <c r="B2307" s="16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5"/>
      <c r="AH2307" s="32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</row>
    <row r="2308" spans="1:51" s="12" customFormat="1" ht="39.950000000000003" customHeight="1">
      <c r="A2308" s="3"/>
      <c r="B2308" s="16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5"/>
      <c r="AH2308" s="32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  <c r="AX2308" s="33"/>
      <c r="AY2308" s="33"/>
    </row>
    <row r="2309" spans="1:51" s="12" customFormat="1" ht="39.950000000000003" customHeight="1">
      <c r="A2309" s="3"/>
      <c r="B2309" s="16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5"/>
      <c r="AH2309" s="32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</row>
    <row r="2310" spans="1:51" s="12" customFormat="1" ht="39.950000000000003" customHeight="1">
      <c r="A2310" s="3"/>
      <c r="B2310" s="16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5"/>
      <c r="AH2310" s="32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33"/>
      <c r="AX2310" s="33"/>
      <c r="AY2310" s="33"/>
    </row>
    <row r="2311" spans="1:51" s="12" customFormat="1" ht="39.950000000000003" customHeight="1">
      <c r="A2311" s="3"/>
      <c r="B2311" s="16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5"/>
      <c r="AH2311" s="32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  <c r="AX2311" s="33"/>
      <c r="AY2311" s="33"/>
    </row>
    <row r="2312" spans="1:51" s="12" customFormat="1" ht="39.950000000000003" customHeight="1">
      <c r="A2312" s="3"/>
      <c r="B2312" s="16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5"/>
      <c r="AH2312" s="32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  <c r="AX2312" s="33"/>
      <c r="AY2312" s="33"/>
    </row>
    <row r="2313" spans="1:51" s="12" customFormat="1" ht="39.950000000000003" customHeight="1">
      <c r="A2313" s="3"/>
      <c r="B2313" s="16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5"/>
      <c r="AH2313" s="32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/>
      <c r="AV2313" s="33"/>
      <c r="AW2313" s="33"/>
      <c r="AX2313" s="33"/>
      <c r="AY2313" s="33"/>
    </row>
    <row r="2314" spans="1:51" s="12" customFormat="1" ht="39.950000000000003" customHeight="1">
      <c r="A2314" s="3"/>
      <c r="B2314" s="16"/>
      <c r="C2314" s="33"/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5"/>
      <c r="AH2314" s="32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</row>
    <row r="2315" spans="1:51" s="12" customFormat="1" ht="39.950000000000003" customHeight="1">
      <c r="A2315" s="3"/>
      <c r="B2315" s="16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5"/>
      <c r="AH2315" s="32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</row>
    <row r="2316" spans="1:51" s="12" customFormat="1" ht="39.950000000000003" customHeight="1">
      <c r="A2316" s="3"/>
      <c r="B2316" s="16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5"/>
      <c r="AH2316" s="32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</row>
    <row r="2317" spans="1:51" s="12" customFormat="1" ht="39.950000000000003" customHeight="1">
      <c r="A2317" s="3"/>
      <c r="B2317" s="16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5"/>
      <c r="AH2317" s="32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  <c r="AX2317" s="33"/>
      <c r="AY2317" s="33"/>
    </row>
    <row r="2318" spans="1:51" s="12" customFormat="1" ht="39.950000000000003" customHeight="1">
      <c r="A2318" s="3"/>
      <c r="B2318" s="16"/>
      <c r="C2318" s="33"/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5"/>
      <c r="AH2318" s="32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  <c r="AX2318" s="33"/>
      <c r="AY2318" s="33"/>
    </row>
    <row r="2319" spans="1:51" s="12" customFormat="1" ht="39.950000000000003" customHeight="1">
      <c r="A2319" s="3"/>
      <c r="B2319" s="16"/>
      <c r="C2319" s="33"/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5"/>
      <c r="AH2319" s="32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  <c r="AX2319" s="33"/>
      <c r="AY2319" s="33"/>
    </row>
    <row r="2320" spans="1:51" s="12" customFormat="1" ht="39.950000000000003" customHeight="1">
      <c r="A2320" s="3"/>
      <c r="B2320" s="16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5"/>
      <c r="AH2320" s="32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</row>
    <row r="2321" spans="1:51" s="12" customFormat="1" ht="39.950000000000003" customHeight="1">
      <c r="A2321" s="3"/>
      <c r="B2321" s="16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5"/>
      <c r="AH2321" s="32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  <c r="AX2321" s="33"/>
      <c r="AY2321" s="33"/>
    </row>
    <row r="2322" spans="1:51" s="12" customFormat="1" ht="39.950000000000003" customHeight="1">
      <c r="A2322" s="3"/>
      <c r="B2322" s="16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5"/>
      <c r="AH2322" s="32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  <c r="AX2322" s="33"/>
      <c r="AY2322" s="33"/>
    </row>
    <row r="2323" spans="1:51" s="12" customFormat="1" ht="39.950000000000003" customHeight="1">
      <c r="A2323" s="3"/>
      <c r="B2323" s="16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5"/>
      <c r="AH2323" s="32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  <c r="AX2323" s="33"/>
      <c r="AY2323" s="33"/>
    </row>
    <row r="2324" spans="1:51" s="12" customFormat="1" ht="39.950000000000003" customHeight="1">
      <c r="A2324" s="3"/>
      <c r="B2324" s="16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5"/>
      <c r="AH2324" s="32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  <c r="AX2324" s="33"/>
      <c r="AY2324" s="33"/>
    </row>
    <row r="2325" spans="1:51" s="12" customFormat="1" ht="39.950000000000003" customHeight="1">
      <c r="A2325" s="3"/>
      <c r="B2325" s="16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5"/>
      <c r="AH2325" s="32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</row>
    <row r="2326" spans="1:51" s="12" customFormat="1" ht="39.950000000000003" customHeight="1">
      <c r="A2326" s="3"/>
      <c r="B2326" s="16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5"/>
      <c r="AH2326" s="32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  <c r="AX2326" s="33"/>
      <c r="AY2326" s="33"/>
    </row>
    <row r="2327" spans="1:51" s="12" customFormat="1" ht="39.950000000000003" customHeight="1">
      <c r="A2327" s="3"/>
      <c r="B2327" s="16"/>
      <c r="C2327" s="33"/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5"/>
      <c r="AH2327" s="32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</row>
    <row r="2328" spans="1:51" s="12" customFormat="1" ht="39.950000000000003" customHeight="1">
      <c r="A2328" s="3"/>
      <c r="B2328" s="16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5"/>
      <c r="AH2328" s="32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</row>
    <row r="2329" spans="1:51" s="12" customFormat="1" ht="39.950000000000003" customHeight="1">
      <c r="A2329" s="3"/>
      <c r="B2329" s="16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5"/>
      <c r="AH2329" s="32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33"/>
      <c r="AX2329" s="33"/>
      <c r="AY2329" s="33"/>
    </row>
    <row r="2330" spans="1:51" s="12" customFormat="1" ht="39.950000000000003" customHeight="1">
      <c r="A2330" s="3"/>
      <c r="B2330" s="16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5"/>
      <c r="AH2330" s="32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  <c r="AX2330" s="33"/>
      <c r="AY2330" s="33"/>
    </row>
    <row r="2331" spans="1:51" s="12" customFormat="1" ht="39.950000000000003" customHeight="1">
      <c r="A2331" s="3"/>
      <c r="B2331" s="16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5"/>
      <c r="AH2331" s="32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  <c r="AX2331" s="33"/>
      <c r="AY2331" s="33"/>
    </row>
    <row r="2332" spans="1:51" s="12" customFormat="1" ht="39.950000000000003" customHeight="1">
      <c r="A2332" s="3"/>
      <c r="B2332" s="16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5"/>
      <c r="AH2332" s="32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  <c r="AX2332" s="33"/>
      <c r="AY2332" s="33"/>
    </row>
    <row r="2333" spans="1:51" s="12" customFormat="1" ht="39.950000000000003" customHeight="1">
      <c r="A2333" s="3"/>
      <c r="B2333" s="16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5"/>
      <c r="AH2333" s="32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</row>
    <row r="2334" spans="1:51" s="12" customFormat="1" ht="39.950000000000003" customHeight="1">
      <c r="A2334" s="3"/>
      <c r="B2334" s="16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5"/>
      <c r="AH2334" s="32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</row>
    <row r="2335" spans="1:51" s="12" customFormat="1" ht="39.950000000000003" customHeight="1">
      <c r="A2335" s="3"/>
      <c r="B2335" s="16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5"/>
      <c r="AH2335" s="32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  <c r="AX2335" s="33"/>
      <c r="AY2335" s="33"/>
    </row>
    <row r="2336" spans="1:51" s="12" customFormat="1" ht="39.950000000000003" customHeight="1">
      <c r="A2336" s="3"/>
      <c r="B2336" s="16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5"/>
      <c r="AH2336" s="32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  <c r="AX2336" s="33"/>
      <c r="AY2336" s="33"/>
    </row>
    <row r="2337" spans="1:51" s="12" customFormat="1" ht="39.950000000000003" customHeight="1">
      <c r="A2337" s="3"/>
      <c r="B2337" s="16"/>
      <c r="C2337" s="33"/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5"/>
      <c r="AH2337" s="32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  <c r="AX2337" s="33"/>
      <c r="AY2337" s="33"/>
    </row>
    <row r="2338" spans="1:51" s="12" customFormat="1" ht="39.950000000000003" customHeight="1">
      <c r="A2338" s="3"/>
      <c r="B2338" s="16"/>
      <c r="C2338" s="33"/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5"/>
      <c r="AH2338" s="32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  <c r="AX2338" s="33"/>
      <c r="AY2338" s="33"/>
    </row>
    <row r="2339" spans="1:51" s="12" customFormat="1" ht="39.950000000000003" customHeight="1">
      <c r="A2339" s="3"/>
      <c r="B2339" s="16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5"/>
      <c r="AH2339" s="32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</row>
    <row r="2340" spans="1:51" s="12" customFormat="1" ht="39.950000000000003" customHeight="1">
      <c r="A2340" s="3"/>
      <c r="B2340" s="16"/>
      <c r="C2340" s="33"/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5"/>
      <c r="AH2340" s="32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  <c r="AX2340" s="33"/>
      <c r="AY2340" s="33"/>
    </row>
    <row r="2341" spans="1:51" s="12" customFormat="1" ht="39.950000000000003" customHeight="1">
      <c r="A2341" s="3"/>
      <c r="B2341" s="16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5"/>
      <c r="AH2341" s="32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  <c r="AX2341" s="33"/>
      <c r="AY2341" s="33"/>
    </row>
    <row r="2342" spans="1:51" s="12" customFormat="1" ht="39.950000000000003" customHeight="1">
      <c r="A2342" s="3"/>
      <c r="B2342" s="16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5"/>
      <c r="AH2342" s="32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</row>
    <row r="2343" spans="1:51" s="12" customFormat="1" ht="39.950000000000003" customHeight="1">
      <c r="A2343" s="3"/>
      <c r="B2343" s="16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5"/>
      <c r="AH2343" s="32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  <c r="AX2343" s="33"/>
      <c r="AY2343" s="33"/>
    </row>
    <row r="2344" spans="1:51" s="12" customFormat="1" ht="39.950000000000003" customHeight="1">
      <c r="A2344" s="3"/>
      <c r="B2344" s="16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5"/>
      <c r="AH2344" s="32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</row>
    <row r="2345" spans="1:51" s="12" customFormat="1" ht="39.950000000000003" customHeight="1">
      <c r="A2345" s="3"/>
      <c r="B2345" s="16"/>
      <c r="C2345" s="33"/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5"/>
      <c r="AH2345" s="32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  <c r="AX2345" s="33"/>
      <c r="AY2345" s="33"/>
    </row>
    <row r="2346" spans="1:51" s="12" customFormat="1" ht="39.950000000000003" customHeight="1">
      <c r="A2346" s="3"/>
      <c r="B2346" s="16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5"/>
      <c r="AH2346" s="32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  <c r="AX2346" s="33"/>
      <c r="AY2346" s="33"/>
    </row>
    <row r="2347" spans="1:51" s="12" customFormat="1" ht="39.950000000000003" customHeight="1">
      <c r="A2347" s="3"/>
      <c r="B2347" s="16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5"/>
      <c r="AH2347" s="32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33"/>
      <c r="AX2347" s="33"/>
      <c r="AY2347" s="33"/>
    </row>
    <row r="2348" spans="1:51" s="12" customFormat="1" ht="39.950000000000003" customHeight="1">
      <c r="A2348" s="3"/>
      <c r="B2348" s="16"/>
      <c r="C2348" s="33"/>
      <c r="D2348" s="33"/>
      <c r="E2348" s="33"/>
      <c r="F2348" s="33"/>
      <c r="G2348" s="33"/>
      <c r="H2348" s="33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5"/>
      <c r="AH2348" s="32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/>
      <c r="AV2348" s="33"/>
      <c r="AW2348" s="33"/>
      <c r="AX2348" s="33"/>
      <c r="AY2348" s="33"/>
    </row>
    <row r="2349" spans="1:51" s="12" customFormat="1" ht="39.950000000000003" customHeight="1">
      <c r="A2349" s="3"/>
      <c r="B2349" s="16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5"/>
      <c r="AH2349" s="32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  <c r="AX2349" s="33"/>
      <c r="AY2349" s="33"/>
    </row>
    <row r="2350" spans="1:51" s="12" customFormat="1" ht="39.950000000000003" customHeight="1">
      <c r="A2350" s="3"/>
      <c r="B2350" s="16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5"/>
      <c r="AH2350" s="32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33"/>
      <c r="AX2350" s="33"/>
      <c r="AY2350" s="33"/>
    </row>
    <row r="2351" spans="1:51" s="12" customFormat="1" ht="39.950000000000003" customHeight="1">
      <c r="A2351" s="3"/>
      <c r="B2351" s="16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5"/>
      <c r="AH2351" s="32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  <c r="AX2351" s="33"/>
      <c r="AY2351" s="33"/>
    </row>
    <row r="2352" spans="1:51" s="12" customFormat="1" ht="39.950000000000003" customHeight="1">
      <c r="A2352" s="3"/>
      <c r="B2352" s="16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5"/>
      <c r="AH2352" s="32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</row>
    <row r="2353" spans="1:51" s="12" customFormat="1" ht="39.950000000000003" customHeight="1">
      <c r="A2353" s="3"/>
      <c r="B2353" s="16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5"/>
      <c r="AH2353" s="32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</row>
    <row r="2354" spans="1:51" s="12" customFormat="1" ht="39.950000000000003" customHeight="1">
      <c r="A2354" s="3"/>
      <c r="B2354" s="16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5"/>
      <c r="AH2354" s="32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  <c r="AX2354" s="33"/>
      <c r="AY2354" s="33"/>
    </row>
    <row r="2355" spans="1:51" s="12" customFormat="1" ht="39.950000000000003" customHeight="1">
      <c r="A2355" s="3"/>
      <c r="B2355" s="16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5"/>
      <c r="AH2355" s="32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33"/>
      <c r="AX2355" s="33"/>
      <c r="AY2355" s="33"/>
    </row>
    <row r="2356" spans="1:51" s="12" customFormat="1" ht="39.950000000000003" customHeight="1">
      <c r="A2356" s="3"/>
      <c r="B2356" s="16"/>
      <c r="C2356" s="33"/>
      <c r="D2356" s="33"/>
      <c r="E2356" s="33"/>
      <c r="F2356" s="33"/>
      <c r="G2356" s="33"/>
      <c r="H2356" s="33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5"/>
      <c r="AH2356" s="32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  <c r="AX2356" s="33"/>
      <c r="AY2356" s="33"/>
    </row>
    <row r="2357" spans="1:51" s="12" customFormat="1" ht="39.950000000000003" customHeight="1">
      <c r="A2357" s="3"/>
      <c r="B2357" s="16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5"/>
      <c r="AH2357" s="32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  <c r="AX2357" s="33"/>
      <c r="AY2357" s="33"/>
    </row>
    <row r="2358" spans="1:51" s="12" customFormat="1" ht="39.950000000000003" customHeight="1">
      <c r="A2358" s="3"/>
      <c r="B2358" s="16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5"/>
      <c r="AH2358" s="32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/>
      <c r="AV2358" s="33"/>
      <c r="AW2358" s="33"/>
      <c r="AX2358" s="33"/>
      <c r="AY2358" s="33"/>
    </row>
    <row r="2359" spans="1:51" s="12" customFormat="1" ht="39.950000000000003" customHeight="1">
      <c r="A2359" s="3"/>
      <c r="B2359" s="16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5"/>
      <c r="AH2359" s="32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  <c r="AX2359" s="33"/>
      <c r="AY2359" s="33"/>
    </row>
    <row r="2360" spans="1:51" s="12" customFormat="1" ht="39.950000000000003" customHeight="1">
      <c r="A2360" s="3"/>
      <c r="B2360" s="16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5"/>
      <c r="AH2360" s="32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  <c r="AX2360" s="33"/>
      <c r="AY2360" s="33"/>
    </row>
    <row r="2361" spans="1:51" s="12" customFormat="1" ht="39.950000000000003" customHeight="1">
      <c r="A2361" s="3"/>
      <c r="B2361" s="16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5"/>
      <c r="AH2361" s="32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33"/>
      <c r="AX2361" s="33"/>
      <c r="AY2361" s="33"/>
    </row>
    <row r="2362" spans="1:51" s="12" customFormat="1" ht="39.950000000000003" customHeight="1">
      <c r="A2362" s="3"/>
      <c r="B2362" s="16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5"/>
      <c r="AH2362" s="32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  <c r="AX2362" s="33"/>
      <c r="AY2362" s="33"/>
    </row>
    <row r="2363" spans="1:51" s="12" customFormat="1" ht="39.950000000000003" customHeight="1">
      <c r="A2363" s="3"/>
      <c r="B2363" s="16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5"/>
      <c r="AH2363" s="32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</row>
    <row r="2364" spans="1:51" s="12" customFormat="1" ht="39.950000000000003" customHeight="1">
      <c r="A2364" s="3"/>
      <c r="B2364" s="16"/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5"/>
      <c r="AH2364" s="32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</row>
    <row r="2365" spans="1:51" s="12" customFormat="1" ht="39.950000000000003" customHeight="1">
      <c r="A2365" s="3"/>
      <c r="B2365" s="16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5"/>
      <c r="AH2365" s="32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33"/>
      <c r="AX2365" s="33"/>
      <c r="AY2365" s="33"/>
    </row>
    <row r="2366" spans="1:51" s="12" customFormat="1" ht="39.950000000000003" customHeight="1">
      <c r="A2366" s="3"/>
      <c r="B2366" s="16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5"/>
      <c r="AH2366" s="32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  <c r="AX2366" s="33"/>
      <c r="AY2366" s="33"/>
    </row>
    <row r="2367" spans="1:51" s="12" customFormat="1" ht="39.950000000000003" customHeight="1">
      <c r="A2367" s="3"/>
      <c r="B2367" s="16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5"/>
      <c r="AH2367" s="32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  <c r="AX2367" s="33"/>
      <c r="AY2367" s="33"/>
    </row>
    <row r="2368" spans="1:51" s="12" customFormat="1" ht="39.950000000000003" customHeight="1">
      <c r="A2368" s="3"/>
      <c r="B2368" s="16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5"/>
      <c r="AH2368" s="32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33"/>
      <c r="AX2368" s="33"/>
      <c r="AY2368" s="33"/>
    </row>
    <row r="2369" spans="1:51" s="12" customFormat="1" ht="39.950000000000003" customHeight="1">
      <c r="A2369" s="3"/>
      <c r="B2369" s="16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5"/>
      <c r="AH2369" s="32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</row>
    <row r="2370" spans="1:51" s="12" customFormat="1" ht="39.950000000000003" customHeight="1">
      <c r="A2370" s="3"/>
      <c r="B2370" s="16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5"/>
      <c r="AH2370" s="32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</row>
    <row r="2371" spans="1:51" s="12" customFormat="1" ht="39.950000000000003" customHeight="1">
      <c r="A2371" s="3"/>
      <c r="B2371" s="16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5"/>
      <c r="AH2371" s="32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</row>
    <row r="2372" spans="1:51" s="12" customFormat="1" ht="39.950000000000003" customHeight="1">
      <c r="A2372" s="3"/>
      <c r="B2372" s="16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5"/>
      <c r="AH2372" s="32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</row>
    <row r="2373" spans="1:51" s="12" customFormat="1" ht="39.950000000000003" customHeight="1">
      <c r="A2373" s="3"/>
      <c r="B2373" s="16"/>
      <c r="C2373" s="33"/>
      <c r="D2373" s="33"/>
      <c r="E2373" s="33"/>
      <c r="F2373" s="33"/>
      <c r="G2373" s="33"/>
      <c r="H2373" s="33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5"/>
      <c r="AH2373" s="32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</row>
    <row r="2374" spans="1:51" s="12" customFormat="1" ht="39.950000000000003" customHeight="1">
      <c r="A2374" s="3"/>
      <c r="B2374" s="16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5"/>
      <c r="AH2374" s="32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</row>
    <row r="2375" spans="1:51" s="12" customFormat="1" ht="39.950000000000003" customHeight="1">
      <c r="A2375" s="3"/>
      <c r="B2375" s="16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5"/>
      <c r="AH2375" s="32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</row>
    <row r="2376" spans="1:51" s="12" customFormat="1" ht="39.950000000000003" customHeight="1">
      <c r="A2376" s="3"/>
      <c r="B2376" s="16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5"/>
      <c r="AH2376" s="32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</row>
    <row r="2377" spans="1:51" s="12" customFormat="1" ht="39.950000000000003" customHeight="1">
      <c r="A2377" s="3"/>
      <c r="B2377" s="16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5"/>
      <c r="AH2377" s="32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</row>
    <row r="2378" spans="1:51" s="12" customFormat="1" ht="39.950000000000003" customHeight="1">
      <c r="A2378" s="3"/>
      <c r="B2378" s="16"/>
      <c r="C2378" s="33"/>
      <c r="D2378" s="33"/>
      <c r="E2378" s="33"/>
      <c r="F2378" s="33"/>
      <c r="G2378" s="33"/>
      <c r="H2378" s="33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5"/>
      <c r="AH2378" s="32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</row>
    <row r="2379" spans="1:51" s="12" customFormat="1" ht="39.950000000000003" customHeight="1">
      <c r="A2379" s="3"/>
      <c r="B2379" s="16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5"/>
      <c r="AH2379" s="32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</row>
    <row r="2380" spans="1:51" s="12" customFormat="1" ht="39.950000000000003" customHeight="1">
      <c r="A2380" s="3"/>
      <c r="B2380" s="16"/>
      <c r="C2380" s="33"/>
      <c r="D2380" s="33"/>
      <c r="E2380" s="33"/>
      <c r="F2380" s="33"/>
      <c r="G2380" s="33"/>
      <c r="H2380" s="33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5"/>
      <c r="AH2380" s="32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</row>
    <row r="2381" spans="1:51" s="12" customFormat="1" ht="39.950000000000003" customHeight="1">
      <c r="A2381" s="3"/>
      <c r="B2381" s="16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5"/>
      <c r="AH2381" s="32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</row>
    <row r="2382" spans="1:51" s="12" customFormat="1" ht="39.950000000000003" customHeight="1">
      <c r="A2382" s="3"/>
      <c r="B2382" s="16"/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5"/>
      <c r="AH2382" s="32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</row>
    <row r="2383" spans="1:51" s="12" customFormat="1" ht="39.950000000000003" customHeight="1">
      <c r="A2383" s="3"/>
      <c r="B2383" s="16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5"/>
      <c r="AH2383" s="32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</row>
    <row r="2384" spans="1:51" s="12" customFormat="1" ht="39.950000000000003" customHeight="1">
      <c r="A2384" s="3"/>
      <c r="B2384" s="16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5"/>
      <c r="AH2384" s="32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</row>
    <row r="2385" spans="1:51" s="12" customFormat="1" ht="39.950000000000003" customHeight="1">
      <c r="A2385" s="3"/>
      <c r="B2385" s="16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5"/>
      <c r="AH2385" s="32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</row>
    <row r="2386" spans="1:51" s="12" customFormat="1" ht="39.950000000000003" customHeight="1">
      <c r="A2386" s="3"/>
      <c r="B2386" s="16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5"/>
      <c r="AH2386" s="32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</row>
    <row r="2387" spans="1:51" s="12" customFormat="1" ht="39.950000000000003" customHeight="1">
      <c r="A2387" s="3"/>
      <c r="B2387" s="16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5"/>
      <c r="AH2387" s="32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</row>
    <row r="2388" spans="1:51" s="12" customFormat="1" ht="39.950000000000003" customHeight="1">
      <c r="A2388" s="3"/>
      <c r="B2388" s="16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5"/>
      <c r="AH2388" s="32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</row>
    <row r="2389" spans="1:51" s="12" customFormat="1" ht="39.950000000000003" customHeight="1">
      <c r="A2389" s="3"/>
      <c r="B2389" s="16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5"/>
      <c r="AH2389" s="32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</row>
    <row r="2390" spans="1:51" s="12" customFormat="1" ht="39.950000000000003" customHeight="1">
      <c r="A2390" s="3"/>
      <c r="B2390" s="16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5"/>
      <c r="AH2390" s="32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</row>
    <row r="2391" spans="1:51" s="12" customFormat="1" ht="39.950000000000003" customHeight="1">
      <c r="A2391" s="3"/>
      <c r="B2391" s="16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5"/>
      <c r="AH2391" s="32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  <c r="AX2391" s="33"/>
      <c r="AY2391" s="33"/>
    </row>
    <row r="2392" spans="1:51" s="12" customFormat="1" ht="39.950000000000003" customHeight="1">
      <c r="A2392" s="3"/>
      <c r="B2392" s="16"/>
      <c r="C2392" s="33"/>
      <c r="D2392" s="33"/>
      <c r="E2392" s="33"/>
      <c r="F2392" s="33"/>
      <c r="G2392" s="33"/>
      <c r="H2392" s="33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5"/>
      <c r="AH2392" s="32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33"/>
      <c r="AX2392" s="33"/>
      <c r="AY2392" s="33"/>
    </row>
    <row r="2393" spans="1:51" s="12" customFormat="1" ht="39.950000000000003" customHeight="1">
      <c r="A2393" s="3"/>
      <c r="B2393" s="16"/>
      <c r="C2393" s="33"/>
      <c r="D2393" s="33"/>
      <c r="E2393" s="33"/>
      <c r="F2393" s="33"/>
      <c r="G2393" s="33"/>
      <c r="H2393" s="33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5"/>
      <c r="AH2393" s="32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  <c r="AX2393" s="33"/>
      <c r="AY2393" s="33"/>
    </row>
    <row r="2394" spans="1:51" s="12" customFormat="1" ht="39.950000000000003" customHeight="1">
      <c r="A2394" s="3"/>
      <c r="B2394" s="16"/>
      <c r="C2394" s="33"/>
      <c r="D2394" s="33"/>
      <c r="E2394" s="33"/>
      <c r="F2394" s="33"/>
      <c r="G2394" s="33"/>
      <c r="H2394" s="33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5"/>
      <c r="AH2394" s="32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/>
      <c r="AV2394" s="33"/>
      <c r="AW2394" s="33"/>
      <c r="AX2394" s="33"/>
      <c r="AY2394" s="33"/>
    </row>
    <row r="2395" spans="1:51" s="12" customFormat="1" ht="39.950000000000003" customHeight="1">
      <c r="A2395" s="3"/>
      <c r="B2395" s="16"/>
      <c r="C2395" s="33"/>
      <c r="D2395" s="33"/>
      <c r="E2395" s="33"/>
      <c r="F2395" s="33"/>
      <c r="G2395" s="33"/>
      <c r="H2395" s="33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5"/>
      <c r="AH2395" s="32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33"/>
      <c r="AX2395" s="33"/>
      <c r="AY2395" s="33"/>
    </row>
    <row r="2396" spans="1:51" s="12" customFormat="1" ht="39.950000000000003" customHeight="1">
      <c r="A2396" s="3"/>
      <c r="B2396" s="16"/>
      <c r="C2396" s="33"/>
      <c r="D2396" s="33"/>
      <c r="E2396" s="33"/>
      <c r="F2396" s="33"/>
      <c r="G2396" s="33"/>
      <c r="H2396" s="33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5"/>
      <c r="AH2396" s="32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33"/>
      <c r="AX2396" s="33"/>
      <c r="AY2396" s="33"/>
    </row>
    <row r="2397" spans="1:51" s="12" customFormat="1" ht="39.950000000000003" customHeight="1">
      <c r="A2397" s="3"/>
      <c r="B2397" s="16"/>
      <c r="C2397" s="33"/>
      <c r="D2397" s="33"/>
      <c r="E2397" s="33"/>
      <c r="F2397" s="33"/>
      <c r="G2397" s="33"/>
      <c r="H2397" s="33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5"/>
      <c r="AH2397" s="32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  <c r="AX2397" s="33"/>
      <c r="AY2397" s="33"/>
    </row>
    <row r="2398" spans="1:51" s="12" customFormat="1" ht="39.950000000000003" customHeight="1">
      <c r="A2398" s="3"/>
      <c r="B2398" s="16"/>
      <c r="C2398" s="33"/>
      <c r="D2398" s="33"/>
      <c r="E2398" s="33"/>
      <c r="F2398" s="33"/>
      <c r="G2398" s="33"/>
      <c r="H2398" s="33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5"/>
      <c r="AH2398" s="32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</row>
    <row r="2399" spans="1:51" s="12" customFormat="1" ht="39.950000000000003" customHeight="1">
      <c r="A2399" s="3"/>
      <c r="B2399" s="16"/>
      <c r="C2399" s="33"/>
      <c r="D2399" s="33"/>
      <c r="E2399" s="33"/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5"/>
      <c r="AH2399" s="32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33"/>
      <c r="AX2399" s="33"/>
      <c r="AY2399" s="33"/>
    </row>
    <row r="2400" spans="1:51" s="12" customFormat="1" ht="39.950000000000003" customHeight="1">
      <c r="A2400" s="3"/>
      <c r="B2400" s="16"/>
      <c r="C2400" s="33"/>
      <c r="D2400" s="33"/>
      <c r="E2400" s="33"/>
      <c r="F2400" s="33"/>
      <c r="G2400" s="33"/>
      <c r="H2400" s="3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5"/>
      <c r="AH2400" s="32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33"/>
      <c r="AX2400" s="33"/>
      <c r="AY2400" s="33"/>
    </row>
    <row r="2401" spans="1:51" s="12" customFormat="1" ht="39.950000000000003" customHeight="1">
      <c r="A2401" s="3"/>
      <c r="B2401" s="16"/>
      <c r="C2401" s="33"/>
      <c r="D2401" s="33"/>
      <c r="E2401" s="33"/>
      <c r="F2401" s="33"/>
      <c r="G2401" s="33"/>
      <c r="H2401" s="3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5"/>
      <c r="AH2401" s="32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  <c r="AX2401" s="33"/>
      <c r="AY2401" s="33"/>
    </row>
    <row r="2402" spans="1:51" s="12" customFormat="1" ht="39.950000000000003" customHeight="1">
      <c r="A2402" s="3"/>
      <c r="B2402" s="16"/>
      <c r="C2402" s="33"/>
      <c r="D2402" s="33"/>
      <c r="E2402" s="33"/>
      <c r="F2402" s="33"/>
      <c r="G2402" s="33"/>
      <c r="H2402" s="33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5"/>
      <c r="AH2402" s="32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33"/>
      <c r="AX2402" s="33"/>
      <c r="AY2402" s="33"/>
    </row>
    <row r="2403" spans="1:51" s="12" customFormat="1" ht="39.950000000000003" customHeight="1">
      <c r="A2403" s="3"/>
      <c r="B2403" s="16"/>
      <c r="C2403" s="33"/>
      <c r="D2403" s="33"/>
      <c r="E2403" s="33"/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5"/>
      <c r="AH2403" s="32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  <c r="AX2403" s="33"/>
      <c r="AY2403" s="33"/>
    </row>
    <row r="2404" spans="1:51" s="12" customFormat="1" ht="39.950000000000003" customHeight="1">
      <c r="A2404" s="3"/>
      <c r="B2404" s="16"/>
      <c r="C2404" s="33"/>
      <c r="D2404" s="33"/>
      <c r="E2404" s="33"/>
      <c r="F2404" s="33"/>
      <c r="G2404" s="33"/>
      <c r="H2404" s="33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5"/>
      <c r="AH2404" s="32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/>
      <c r="AV2404" s="33"/>
      <c r="AW2404" s="33"/>
      <c r="AX2404" s="33"/>
      <c r="AY2404" s="33"/>
    </row>
    <row r="2405" spans="1:51" s="12" customFormat="1" ht="39.950000000000003" customHeight="1">
      <c r="A2405" s="3"/>
      <c r="B2405" s="16"/>
      <c r="C2405" s="33"/>
      <c r="D2405" s="33"/>
      <c r="E2405" s="33"/>
      <c r="F2405" s="33"/>
      <c r="G2405" s="33"/>
      <c r="H2405" s="33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5"/>
      <c r="AH2405" s="32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</row>
    <row r="2406" spans="1:51" s="12" customFormat="1" ht="39.950000000000003" customHeight="1">
      <c r="A2406" s="3"/>
      <c r="B2406" s="16"/>
      <c r="C2406" s="33"/>
      <c r="D2406" s="33"/>
      <c r="E2406" s="33"/>
      <c r="F2406" s="33"/>
      <c r="G2406" s="33"/>
      <c r="H2406" s="33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5"/>
      <c r="AH2406" s="32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  <c r="AX2406" s="33"/>
      <c r="AY2406" s="33"/>
    </row>
    <row r="2407" spans="1:51" s="12" customFormat="1" ht="39.950000000000003" customHeight="1">
      <c r="A2407" s="3"/>
      <c r="B2407" s="16"/>
      <c r="C2407" s="33"/>
      <c r="D2407" s="33"/>
      <c r="E2407" s="33"/>
      <c r="F2407" s="33"/>
      <c r="G2407" s="33"/>
      <c r="H2407" s="33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5"/>
      <c r="AH2407" s="32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  <c r="AX2407" s="33"/>
      <c r="AY2407" s="33"/>
    </row>
    <row r="2408" spans="1:51" s="12" customFormat="1" ht="39.950000000000003" customHeight="1">
      <c r="A2408" s="3"/>
      <c r="B2408" s="16"/>
      <c r="C2408" s="33"/>
      <c r="D2408" s="33"/>
      <c r="E2408" s="33"/>
      <c r="F2408" s="33"/>
      <c r="G2408" s="33"/>
      <c r="H2408" s="33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5"/>
      <c r="AH2408" s="32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</row>
    <row r="2409" spans="1:51" s="12" customFormat="1" ht="39.950000000000003" customHeight="1">
      <c r="A2409" s="3"/>
      <c r="B2409" s="16"/>
      <c r="C2409" s="33"/>
      <c r="D2409" s="33"/>
      <c r="E2409" s="33"/>
      <c r="F2409" s="33"/>
      <c r="G2409" s="33"/>
      <c r="H2409" s="33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5"/>
      <c r="AH2409" s="32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</row>
    <row r="2410" spans="1:51" s="12" customFormat="1" ht="39.950000000000003" customHeight="1">
      <c r="A2410" s="3"/>
      <c r="B2410" s="16"/>
      <c r="C2410" s="33"/>
      <c r="D2410" s="33"/>
      <c r="E2410" s="33"/>
      <c r="F2410" s="33"/>
      <c r="G2410" s="33"/>
      <c r="H2410" s="33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5"/>
      <c r="AH2410" s="32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  <c r="AX2410" s="33"/>
      <c r="AY2410" s="33"/>
    </row>
    <row r="2411" spans="1:51" s="12" customFormat="1" ht="39.950000000000003" customHeight="1">
      <c r="A2411" s="3"/>
      <c r="B2411" s="16"/>
      <c r="C2411" s="33"/>
      <c r="D2411" s="33"/>
      <c r="E2411" s="33"/>
      <c r="F2411" s="33"/>
      <c r="G2411" s="33"/>
      <c r="H2411" s="33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5"/>
      <c r="AH2411" s="32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  <c r="AX2411" s="33"/>
      <c r="AY2411" s="33"/>
    </row>
    <row r="2412" spans="1:51" s="12" customFormat="1" ht="39.950000000000003" customHeight="1">
      <c r="A2412" s="3"/>
      <c r="B2412" s="16"/>
      <c r="C2412" s="33"/>
      <c r="D2412" s="33"/>
      <c r="E2412" s="33"/>
      <c r="F2412" s="33"/>
      <c r="G2412" s="33"/>
      <c r="H2412" s="33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5"/>
      <c r="AH2412" s="32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33"/>
      <c r="AX2412" s="33"/>
      <c r="AY2412" s="33"/>
    </row>
    <row r="2413" spans="1:51" s="12" customFormat="1" ht="39.950000000000003" customHeight="1">
      <c r="A2413" s="3"/>
      <c r="B2413" s="16"/>
      <c r="C2413" s="33"/>
      <c r="D2413" s="33"/>
      <c r="E2413" s="33"/>
      <c r="F2413" s="33"/>
      <c r="G2413" s="33"/>
      <c r="H2413" s="33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5"/>
      <c r="AH2413" s="32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33"/>
      <c r="AX2413" s="33"/>
      <c r="AY2413" s="33"/>
    </row>
    <row r="2414" spans="1:51" s="12" customFormat="1" ht="39.950000000000003" customHeight="1">
      <c r="A2414" s="3"/>
      <c r="B2414" s="16"/>
      <c r="C2414" s="33"/>
      <c r="D2414" s="33"/>
      <c r="E2414" s="33"/>
      <c r="F2414" s="33"/>
      <c r="G2414" s="33"/>
      <c r="H2414" s="33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5"/>
      <c r="AH2414" s="32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  <c r="AX2414" s="33"/>
      <c r="AY2414" s="33"/>
    </row>
    <row r="2415" spans="1:51" s="12" customFormat="1" ht="39.950000000000003" customHeight="1">
      <c r="A2415" s="3"/>
      <c r="B2415" s="16"/>
      <c r="C2415" s="33"/>
      <c r="D2415" s="33"/>
      <c r="E2415" s="33"/>
      <c r="F2415" s="33"/>
      <c r="G2415" s="33"/>
      <c r="H2415" s="33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5"/>
      <c r="AH2415" s="32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/>
      <c r="AV2415" s="33"/>
      <c r="AW2415" s="33"/>
      <c r="AX2415" s="33"/>
      <c r="AY2415" s="33"/>
    </row>
    <row r="2416" spans="1:51" s="12" customFormat="1" ht="39.950000000000003" customHeight="1">
      <c r="A2416" s="3"/>
      <c r="B2416" s="16"/>
      <c r="C2416" s="33"/>
      <c r="D2416" s="33"/>
      <c r="E2416" s="33"/>
      <c r="F2416" s="33"/>
      <c r="G2416" s="33"/>
      <c r="H2416" s="3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5"/>
      <c r="AH2416" s="32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33"/>
      <c r="AV2416" s="33"/>
      <c r="AW2416" s="33"/>
      <c r="AX2416" s="33"/>
      <c r="AY2416" s="33"/>
    </row>
    <row r="2417" spans="1:51" s="12" customFormat="1" ht="39.950000000000003" customHeight="1">
      <c r="A2417" s="3"/>
      <c r="B2417" s="16"/>
      <c r="C2417" s="33"/>
      <c r="D2417" s="33"/>
      <c r="E2417" s="33"/>
      <c r="F2417" s="33"/>
      <c r="G2417" s="33"/>
      <c r="H2417" s="33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5"/>
      <c r="AH2417" s="32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33"/>
      <c r="AX2417" s="33"/>
      <c r="AY2417" s="33"/>
    </row>
    <row r="2418" spans="1:51" s="12" customFormat="1" ht="39.950000000000003" customHeight="1">
      <c r="A2418" s="3"/>
      <c r="B2418" s="16"/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5"/>
      <c r="AH2418" s="32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</row>
    <row r="2419" spans="1:51" s="12" customFormat="1" ht="39.950000000000003" customHeight="1">
      <c r="A2419" s="3"/>
      <c r="B2419" s="16"/>
      <c r="C2419" s="33"/>
      <c r="D2419" s="33"/>
      <c r="E2419" s="33"/>
      <c r="F2419" s="33"/>
      <c r="G2419" s="33"/>
      <c r="H2419" s="33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5"/>
      <c r="AH2419" s="32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  <c r="AX2419" s="33"/>
      <c r="AY2419" s="33"/>
    </row>
    <row r="2420" spans="1:51" s="12" customFormat="1" ht="39.950000000000003" customHeight="1">
      <c r="A2420" s="3"/>
      <c r="B2420" s="16"/>
      <c r="C2420" s="33"/>
      <c r="D2420" s="33"/>
      <c r="E2420" s="33"/>
      <c r="F2420" s="33"/>
      <c r="G2420" s="33"/>
      <c r="H2420" s="33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5"/>
      <c r="AH2420" s="32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  <c r="AX2420" s="33"/>
      <c r="AY2420" s="33"/>
    </row>
    <row r="2421" spans="1:51" s="12" customFormat="1" ht="39.950000000000003" customHeight="1">
      <c r="A2421" s="3"/>
      <c r="B2421" s="16"/>
      <c r="C2421" s="33"/>
      <c r="D2421" s="33"/>
      <c r="E2421" s="33"/>
      <c r="F2421" s="33"/>
      <c r="G2421" s="33"/>
      <c r="H2421" s="33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5"/>
      <c r="AH2421" s="32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  <c r="AX2421" s="33"/>
      <c r="AY2421" s="33"/>
    </row>
    <row r="2422" spans="1:51" s="12" customFormat="1" ht="39.950000000000003" customHeight="1">
      <c r="A2422" s="3"/>
      <c r="B2422" s="16"/>
      <c r="C2422" s="33"/>
      <c r="D2422" s="33"/>
      <c r="E2422" s="33"/>
      <c r="F2422" s="33"/>
      <c r="G2422" s="33"/>
      <c r="H2422" s="33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5"/>
      <c r="AH2422" s="32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/>
      <c r="AV2422" s="33"/>
      <c r="AW2422" s="33"/>
      <c r="AX2422" s="33"/>
      <c r="AY2422" s="33"/>
    </row>
    <row r="2423" spans="1:51" s="12" customFormat="1" ht="39.950000000000003" customHeight="1">
      <c r="A2423" s="3"/>
      <c r="B2423" s="16"/>
      <c r="C2423" s="33"/>
      <c r="D2423" s="33"/>
      <c r="E2423" s="33"/>
      <c r="F2423" s="33"/>
      <c r="G2423" s="33"/>
      <c r="H2423" s="33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5"/>
      <c r="AH2423" s="32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</row>
    <row r="2424" spans="1:51" s="12" customFormat="1" ht="39.950000000000003" customHeight="1">
      <c r="A2424" s="3"/>
      <c r="B2424" s="16"/>
      <c r="C2424" s="33"/>
      <c r="D2424" s="33"/>
      <c r="E2424" s="33"/>
      <c r="F2424" s="33"/>
      <c r="G2424" s="33"/>
      <c r="H2424" s="33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5"/>
      <c r="AH2424" s="32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</row>
    <row r="2425" spans="1:51" s="12" customFormat="1" ht="39.950000000000003" customHeight="1">
      <c r="A2425" s="3"/>
      <c r="B2425" s="16"/>
      <c r="C2425" s="33"/>
      <c r="D2425" s="33"/>
      <c r="E2425" s="33"/>
      <c r="F2425" s="33"/>
      <c r="G2425" s="33"/>
      <c r="H2425" s="33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5"/>
      <c r="AH2425" s="32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</row>
    <row r="2426" spans="1:51" s="12" customFormat="1" ht="39.950000000000003" customHeight="1">
      <c r="A2426" s="3"/>
      <c r="B2426" s="16"/>
      <c r="C2426" s="33"/>
      <c r="D2426" s="33"/>
      <c r="E2426" s="33"/>
      <c r="F2426" s="33"/>
      <c r="G2426" s="33"/>
      <c r="H2426" s="33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5"/>
      <c r="AH2426" s="32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</row>
    <row r="2427" spans="1:51" s="12" customFormat="1" ht="39.950000000000003" customHeight="1">
      <c r="A2427" s="3"/>
      <c r="B2427" s="16"/>
      <c r="C2427" s="33"/>
      <c r="D2427" s="33"/>
      <c r="E2427" s="33"/>
      <c r="F2427" s="33"/>
      <c r="G2427" s="33"/>
      <c r="H2427" s="33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5"/>
      <c r="AH2427" s="32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/>
      <c r="AV2427" s="33"/>
      <c r="AW2427" s="33"/>
      <c r="AX2427" s="33"/>
      <c r="AY2427" s="33"/>
    </row>
    <row r="2428" spans="1:51" s="12" customFormat="1" ht="39.950000000000003" customHeight="1">
      <c r="A2428" s="3"/>
      <c r="B2428" s="16"/>
      <c r="C2428" s="33"/>
      <c r="D2428" s="33"/>
      <c r="E2428" s="33"/>
      <c r="F2428" s="33"/>
      <c r="G2428" s="33"/>
      <c r="H2428" s="33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5"/>
      <c r="AH2428" s="32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</row>
    <row r="2429" spans="1:51" s="12" customFormat="1" ht="39.950000000000003" customHeight="1">
      <c r="A2429" s="3"/>
      <c r="B2429" s="16"/>
      <c r="C2429" s="33"/>
      <c r="D2429" s="33"/>
      <c r="E2429" s="33"/>
      <c r="F2429" s="33"/>
      <c r="G2429" s="33"/>
      <c r="H2429" s="33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5"/>
      <c r="AH2429" s="32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</row>
    <row r="2430" spans="1:51" s="12" customFormat="1" ht="39.950000000000003" customHeight="1">
      <c r="A2430" s="3"/>
      <c r="B2430" s="16"/>
      <c r="C2430" s="33"/>
      <c r="D2430" s="33"/>
      <c r="E2430" s="33"/>
      <c r="F2430" s="33"/>
      <c r="G2430" s="33"/>
      <c r="H2430" s="33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5"/>
      <c r="AH2430" s="32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</row>
    <row r="2431" spans="1:51" s="12" customFormat="1" ht="39.950000000000003" customHeight="1">
      <c r="A2431" s="3"/>
      <c r="B2431" s="16"/>
      <c r="C2431" s="33"/>
      <c r="D2431" s="33"/>
      <c r="E2431" s="33"/>
      <c r="F2431" s="33"/>
      <c r="G2431" s="33"/>
      <c r="H2431" s="33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5"/>
      <c r="AH2431" s="32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  <c r="AX2431" s="33"/>
      <c r="AY2431" s="33"/>
    </row>
    <row r="2432" spans="1:51" s="12" customFormat="1" ht="39.950000000000003" customHeight="1">
      <c r="A2432" s="3"/>
      <c r="B2432" s="16"/>
      <c r="C2432" s="33"/>
      <c r="D2432" s="33"/>
      <c r="E2432" s="33"/>
      <c r="F2432" s="33"/>
      <c r="G2432" s="33"/>
      <c r="H2432" s="33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5"/>
      <c r="AH2432" s="32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  <c r="AX2432" s="33"/>
      <c r="AY2432" s="33"/>
    </row>
    <row r="2433" spans="1:51" s="12" customFormat="1" ht="39.950000000000003" customHeight="1">
      <c r="A2433" s="3"/>
      <c r="B2433" s="16"/>
      <c r="C2433" s="33"/>
      <c r="D2433" s="33"/>
      <c r="E2433" s="33"/>
      <c r="F2433" s="33"/>
      <c r="G2433" s="33"/>
      <c r="H2433" s="3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5"/>
      <c r="AH2433" s="32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</row>
    <row r="2434" spans="1:51" s="12" customFormat="1" ht="39.950000000000003" customHeight="1">
      <c r="A2434" s="3"/>
      <c r="B2434" s="16"/>
      <c r="C2434" s="33"/>
      <c r="D2434" s="33"/>
      <c r="E2434" s="33"/>
      <c r="F2434" s="33"/>
      <c r="G2434" s="33"/>
      <c r="H2434" s="33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5"/>
      <c r="AH2434" s="32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</row>
    <row r="2435" spans="1:51" s="12" customFormat="1" ht="39.950000000000003" customHeight="1">
      <c r="A2435" s="3"/>
      <c r="B2435" s="16"/>
      <c r="C2435" s="33"/>
      <c r="D2435" s="33"/>
      <c r="E2435" s="33"/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5"/>
      <c r="AH2435" s="32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</row>
    <row r="2436" spans="1:51" s="12" customFormat="1" ht="39.950000000000003" customHeight="1">
      <c r="A2436" s="3"/>
      <c r="B2436" s="16"/>
      <c r="C2436" s="33"/>
      <c r="D2436" s="33"/>
      <c r="E2436" s="33"/>
      <c r="F2436" s="33"/>
      <c r="G2436" s="33"/>
      <c r="H2436" s="33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5"/>
      <c r="AH2436" s="32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</row>
    <row r="2437" spans="1:51" s="12" customFormat="1" ht="39.950000000000003" customHeight="1">
      <c r="A2437" s="3"/>
      <c r="B2437" s="16"/>
      <c r="C2437" s="33"/>
      <c r="D2437" s="33"/>
      <c r="E2437" s="33"/>
      <c r="F2437" s="33"/>
      <c r="G2437" s="33"/>
      <c r="H2437" s="33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5"/>
      <c r="AH2437" s="32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</row>
    <row r="2438" spans="1:51" s="12" customFormat="1" ht="39.950000000000003" customHeight="1">
      <c r="A2438" s="3"/>
      <c r="B2438" s="16"/>
      <c r="C2438" s="33"/>
      <c r="D2438" s="33"/>
      <c r="E2438" s="33"/>
      <c r="F2438" s="33"/>
      <c r="G2438" s="33"/>
      <c r="H2438" s="33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5"/>
      <c r="AH2438" s="32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</row>
    <row r="2439" spans="1:51" s="12" customFormat="1" ht="39.950000000000003" customHeight="1">
      <c r="A2439" s="3"/>
      <c r="B2439" s="16"/>
      <c r="C2439" s="33"/>
      <c r="D2439" s="33"/>
      <c r="E2439" s="33"/>
      <c r="F2439" s="33"/>
      <c r="G2439" s="33"/>
      <c r="H2439" s="33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5"/>
      <c r="AH2439" s="32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</row>
    <row r="2440" spans="1:51" s="12" customFormat="1" ht="39.950000000000003" customHeight="1">
      <c r="A2440" s="3"/>
      <c r="B2440" s="16"/>
      <c r="C2440" s="33"/>
      <c r="D2440" s="33"/>
      <c r="E2440" s="33"/>
      <c r="F2440" s="33"/>
      <c r="G2440" s="33"/>
      <c r="H2440" s="33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5"/>
      <c r="AH2440" s="32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</row>
    <row r="2441" spans="1:51" s="12" customFormat="1" ht="39.950000000000003" customHeight="1">
      <c r="A2441" s="3"/>
      <c r="B2441" s="16"/>
      <c r="C2441" s="33"/>
      <c r="D2441" s="33"/>
      <c r="E2441" s="33"/>
      <c r="F2441" s="33"/>
      <c r="G2441" s="33"/>
      <c r="H2441" s="3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5"/>
      <c r="AH2441" s="32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</row>
    <row r="2442" spans="1:51" s="12" customFormat="1" ht="39.950000000000003" customHeight="1">
      <c r="A2442" s="3"/>
      <c r="B2442" s="16"/>
      <c r="C2442" s="33"/>
      <c r="D2442" s="33"/>
      <c r="E2442" s="33"/>
      <c r="F2442" s="33"/>
      <c r="G2442" s="33"/>
      <c r="H2442" s="33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5"/>
      <c r="AH2442" s="32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</row>
    <row r="2443" spans="1:51" s="12" customFormat="1" ht="39.950000000000003" customHeight="1">
      <c r="A2443" s="3"/>
      <c r="B2443" s="16"/>
      <c r="C2443" s="33"/>
      <c r="D2443" s="33"/>
      <c r="E2443" s="33"/>
      <c r="F2443" s="33"/>
      <c r="G2443" s="33"/>
      <c r="H2443" s="33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5"/>
      <c r="AH2443" s="32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</row>
    <row r="2444" spans="1:51" s="12" customFormat="1" ht="39.950000000000003" customHeight="1">
      <c r="A2444" s="3"/>
      <c r="B2444" s="16"/>
      <c r="C2444" s="33"/>
      <c r="D2444" s="33"/>
      <c r="E2444" s="33"/>
      <c r="F2444" s="33"/>
      <c r="G2444" s="33"/>
      <c r="H2444" s="3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5"/>
      <c r="AH2444" s="32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</row>
    <row r="2445" spans="1:51" s="12" customFormat="1" ht="39.950000000000003" customHeight="1">
      <c r="A2445" s="3"/>
      <c r="B2445" s="16"/>
      <c r="C2445" s="33"/>
      <c r="D2445" s="33"/>
      <c r="E2445" s="33"/>
      <c r="F2445" s="33"/>
      <c r="G2445" s="33"/>
      <c r="H2445" s="33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5"/>
      <c r="AH2445" s="32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33"/>
      <c r="AX2445" s="33"/>
      <c r="AY2445" s="33"/>
    </row>
    <row r="2446" spans="1:51" s="12" customFormat="1" ht="39.950000000000003" customHeight="1">
      <c r="A2446" s="3"/>
      <c r="B2446" s="16"/>
      <c r="C2446" s="33"/>
      <c r="D2446" s="33"/>
      <c r="E2446" s="33"/>
      <c r="F2446" s="33"/>
      <c r="G2446" s="33"/>
      <c r="H2446" s="33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5"/>
      <c r="AH2446" s="32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  <c r="AX2446" s="33"/>
      <c r="AY2446" s="33"/>
    </row>
    <row r="2447" spans="1:51" s="12" customFormat="1" ht="39.950000000000003" customHeight="1">
      <c r="A2447" s="3"/>
      <c r="B2447" s="16"/>
      <c r="C2447" s="33"/>
      <c r="D2447" s="33"/>
      <c r="E2447" s="33"/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5"/>
      <c r="AH2447" s="32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33"/>
      <c r="AX2447" s="33"/>
      <c r="AY2447" s="33"/>
    </row>
    <row r="2448" spans="1:51" s="12" customFormat="1" ht="39.950000000000003" customHeight="1">
      <c r="A2448" s="3"/>
      <c r="B2448" s="16"/>
      <c r="C2448" s="33"/>
      <c r="D2448" s="33"/>
      <c r="E2448" s="33"/>
      <c r="F2448" s="33"/>
      <c r="G2448" s="33"/>
      <c r="H2448" s="33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5"/>
      <c r="AH2448" s="32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  <c r="AX2448" s="33"/>
      <c r="AY2448" s="33"/>
    </row>
    <row r="2449" spans="1:51" s="12" customFormat="1" ht="39.950000000000003" customHeight="1">
      <c r="A2449" s="3"/>
      <c r="B2449" s="16"/>
      <c r="C2449" s="33"/>
      <c r="D2449" s="33"/>
      <c r="E2449" s="33"/>
      <c r="F2449" s="33"/>
      <c r="G2449" s="33"/>
      <c r="H2449" s="33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5"/>
      <c r="AH2449" s="32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33"/>
      <c r="AX2449" s="33"/>
      <c r="AY2449" s="33"/>
    </row>
    <row r="2450" spans="1:51" s="12" customFormat="1" ht="39.950000000000003" customHeight="1">
      <c r="A2450" s="3"/>
      <c r="B2450" s="16"/>
      <c r="C2450" s="33"/>
      <c r="D2450" s="33"/>
      <c r="E2450" s="33"/>
      <c r="F2450" s="33"/>
      <c r="G2450" s="33"/>
      <c r="H2450" s="33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5"/>
      <c r="AH2450" s="32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33"/>
      <c r="AV2450" s="33"/>
      <c r="AW2450" s="33"/>
      <c r="AX2450" s="33"/>
      <c r="AY2450" s="33"/>
    </row>
    <row r="2451" spans="1:51" s="12" customFormat="1" ht="39.950000000000003" customHeight="1">
      <c r="A2451" s="3"/>
      <c r="B2451" s="16"/>
      <c r="C2451" s="33"/>
      <c r="D2451" s="33"/>
      <c r="E2451" s="33"/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5"/>
      <c r="AH2451" s="32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  <c r="AX2451" s="33"/>
      <c r="AY2451" s="33"/>
    </row>
    <row r="2452" spans="1:51" s="12" customFormat="1" ht="39.950000000000003" customHeight="1">
      <c r="A2452" s="3"/>
      <c r="B2452" s="16"/>
      <c r="C2452" s="33"/>
      <c r="D2452" s="33"/>
      <c r="E2452" s="33"/>
      <c r="F2452" s="33"/>
      <c r="G2452" s="33"/>
      <c r="H2452" s="33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5"/>
      <c r="AH2452" s="32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/>
      <c r="AV2452" s="33"/>
      <c r="AW2452" s="33"/>
      <c r="AX2452" s="33"/>
      <c r="AY2452" s="33"/>
    </row>
    <row r="2453" spans="1:51" s="12" customFormat="1" ht="39.950000000000003" customHeight="1">
      <c r="A2453" s="3"/>
      <c r="B2453" s="16"/>
      <c r="C2453" s="33"/>
      <c r="D2453" s="33"/>
      <c r="E2453" s="33"/>
      <c r="F2453" s="33"/>
      <c r="G2453" s="33"/>
      <c r="H2453" s="33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5"/>
      <c r="AH2453" s="32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  <c r="AX2453" s="33"/>
      <c r="AY2453" s="33"/>
    </row>
    <row r="2454" spans="1:51" s="12" customFormat="1" ht="39.950000000000003" customHeight="1">
      <c r="A2454" s="3"/>
      <c r="B2454" s="16"/>
      <c r="C2454" s="33"/>
      <c r="D2454" s="33"/>
      <c r="E2454" s="33"/>
      <c r="F2454" s="33"/>
      <c r="G2454" s="33"/>
      <c r="H2454" s="33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5"/>
      <c r="AH2454" s="32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  <c r="AX2454" s="33"/>
      <c r="AY2454" s="33"/>
    </row>
    <row r="2455" spans="1:51" s="12" customFormat="1" ht="39.950000000000003" customHeight="1">
      <c r="A2455" s="3"/>
      <c r="B2455" s="16"/>
      <c r="C2455" s="33"/>
      <c r="D2455" s="33"/>
      <c r="E2455" s="33"/>
      <c r="F2455" s="33"/>
      <c r="G2455" s="33"/>
      <c r="H2455" s="33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5"/>
      <c r="AH2455" s="32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</row>
    <row r="2456" spans="1:51" s="12" customFormat="1" ht="39.950000000000003" customHeight="1">
      <c r="A2456" s="3"/>
      <c r="B2456" s="16"/>
      <c r="C2456" s="33"/>
      <c r="D2456" s="33"/>
      <c r="E2456" s="33"/>
      <c r="F2456" s="33"/>
      <c r="G2456" s="33"/>
      <c r="H2456" s="33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5"/>
      <c r="AH2456" s="32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</row>
    <row r="2457" spans="1:51" s="12" customFormat="1" ht="39.950000000000003" customHeight="1">
      <c r="A2457" s="3"/>
      <c r="B2457" s="16"/>
      <c r="C2457" s="33"/>
      <c r="D2457" s="33"/>
      <c r="E2457" s="33"/>
      <c r="F2457" s="33"/>
      <c r="G2457" s="33"/>
      <c r="H2457" s="33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5"/>
      <c r="AH2457" s="32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</row>
    <row r="2458" spans="1:51" s="12" customFormat="1" ht="39.950000000000003" customHeight="1">
      <c r="A2458" s="3"/>
      <c r="B2458" s="16"/>
      <c r="C2458" s="33"/>
      <c r="D2458" s="33"/>
      <c r="E2458" s="33"/>
      <c r="F2458" s="33"/>
      <c r="G2458" s="33"/>
      <c r="H2458" s="33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5"/>
      <c r="AH2458" s="32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  <c r="AX2458" s="33"/>
      <c r="AY2458" s="33"/>
    </row>
    <row r="2459" spans="1:51" s="12" customFormat="1" ht="39.950000000000003" customHeight="1">
      <c r="A2459" s="3"/>
      <c r="B2459" s="16"/>
      <c r="C2459" s="33"/>
      <c r="D2459" s="33"/>
      <c r="E2459" s="33"/>
      <c r="F2459" s="33"/>
      <c r="G2459" s="33"/>
      <c r="H2459" s="33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5"/>
      <c r="AH2459" s="32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</row>
    <row r="2460" spans="1:51" s="12" customFormat="1" ht="39.950000000000003" customHeight="1">
      <c r="A2460" s="3"/>
      <c r="B2460" s="16"/>
      <c r="C2460" s="33"/>
      <c r="D2460" s="33"/>
      <c r="E2460" s="33"/>
      <c r="F2460" s="33"/>
      <c r="G2460" s="33"/>
      <c r="H2460" s="33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5"/>
      <c r="AH2460" s="32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</row>
    <row r="2461" spans="1:51" s="12" customFormat="1" ht="39.950000000000003" customHeight="1">
      <c r="A2461" s="3"/>
      <c r="B2461" s="16"/>
      <c r="C2461" s="33"/>
      <c r="D2461" s="33"/>
      <c r="E2461" s="33"/>
      <c r="F2461" s="33"/>
      <c r="G2461" s="33"/>
      <c r="H2461" s="33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5"/>
      <c r="AH2461" s="32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</row>
    <row r="2462" spans="1:51" s="12" customFormat="1" ht="39.950000000000003" customHeight="1">
      <c r="A2462" s="3"/>
      <c r="B2462" s="16"/>
      <c r="C2462" s="33"/>
      <c r="D2462" s="33"/>
      <c r="E2462" s="33"/>
      <c r="F2462" s="33"/>
      <c r="G2462" s="33"/>
      <c r="H2462" s="33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5"/>
      <c r="AH2462" s="32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  <c r="AX2462" s="33"/>
      <c r="AY2462" s="33"/>
    </row>
    <row r="2463" spans="1:51" s="12" customFormat="1" ht="39.950000000000003" customHeight="1">
      <c r="A2463" s="3"/>
      <c r="B2463" s="16"/>
      <c r="C2463" s="33"/>
      <c r="D2463" s="33"/>
      <c r="E2463" s="33"/>
      <c r="F2463" s="33"/>
      <c r="G2463" s="33"/>
      <c r="H2463" s="33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5"/>
      <c r="AH2463" s="32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</row>
    <row r="2464" spans="1:51" s="12" customFormat="1" ht="39.950000000000003" customHeight="1">
      <c r="A2464" s="3"/>
      <c r="B2464" s="16"/>
      <c r="C2464" s="33"/>
      <c r="D2464" s="33"/>
      <c r="E2464" s="33"/>
      <c r="F2464" s="33"/>
      <c r="G2464" s="33"/>
      <c r="H2464" s="33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5"/>
      <c r="AH2464" s="32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  <c r="AX2464" s="33"/>
      <c r="AY2464" s="33"/>
    </row>
    <row r="2465" spans="1:51" s="12" customFormat="1" ht="39.950000000000003" customHeight="1">
      <c r="A2465" s="3"/>
      <c r="B2465" s="16"/>
      <c r="C2465" s="33"/>
      <c r="D2465" s="33"/>
      <c r="E2465" s="33"/>
      <c r="F2465" s="33"/>
      <c r="G2465" s="33"/>
      <c r="H2465" s="33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5"/>
      <c r="AH2465" s="32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</row>
    <row r="2466" spans="1:51" s="12" customFormat="1" ht="39.950000000000003" customHeight="1">
      <c r="A2466" s="3"/>
      <c r="B2466" s="16"/>
      <c r="C2466" s="33"/>
      <c r="D2466" s="33"/>
      <c r="E2466" s="33"/>
      <c r="F2466" s="33"/>
      <c r="G2466" s="33"/>
      <c r="H2466" s="33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5"/>
      <c r="AH2466" s="32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  <c r="AX2466" s="33"/>
      <c r="AY2466" s="33"/>
    </row>
    <row r="2467" spans="1:51" s="12" customFormat="1" ht="39.950000000000003" customHeight="1">
      <c r="A2467" s="3"/>
      <c r="B2467" s="16"/>
      <c r="C2467" s="33"/>
      <c r="D2467" s="33"/>
      <c r="E2467" s="33"/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5"/>
      <c r="AH2467" s="32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</row>
    <row r="2468" spans="1:51" s="12" customFormat="1" ht="39.950000000000003" customHeight="1">
      <c r="A2468" s="3"/>
      <c r="B2468" s="16"/>
      <c r="C2468" s="33"/>
      <c r="D2468" s="33"/>
      <c r="E2468" s="33"/>
      <c r="F2468" s="33"/>
      <c r="G2468" s="33"/>
      <c r="H2468" s="33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5"/>
      <c r="AH2468" s="32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</row>
    <row r="2469" spans="1:51" s="12" customFormat="1" ht="39.950000000000003" customHeight="1">
      <c r="A2469" s="3"/>
      <c r="B2469" s="16"/>
      <c r="C2469" s="33"/>
      <c r="D2469" s="33"/>
      <c r="E2469" s="33"/>
      <c r="F2469" s="33"/>
      <c r="G2469" s="33"/>
      <c r="H2469" s="33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5"/>
      <c r="AH2469" s="32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  <c r="AX2469" s="33"/>
      <c r="AY2469" s="33"/>
    </row>
    <row r="2470" spans="1:51" s="12" customFormat="1" ht="39.950000000000003" customHeight="1">
      <c r="A2470" s="3"/>
      <c r="B2470" s="16"/>
      <c r="C2470" s="33"/>
      <c r="D2470" s="33"/>
      <c r="E2470" s="33"/>
      <c r="F2470" s="33"/>
      <c r="G2470" s="33"/>
      <c r="H2470" s="33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5"/>
      <c r="AH2470" s="32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  <c r="AX2470" s="33"/>
      <c r="AY2470" s="33"/>
    </row>
    <row r="2471" spans="1:51" s="12" customFormat="1" ht="39.950000000000003" customHeight="1">
      <c r="A2471" s="3"/>
      <c r="B2471" s="16"/>
      <c r="C2471" s="33"/>
      <c r="D2471" s="33"/>
      <c r="E2471" s="33"/>
      <c r="F2471" s="33"/>
      <c r="G2471" s="33"/>
      <c r="H2471" s="33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5"/>
      <c r="AH2471" s="32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</row>
    <row r="2472" spans="1:51" s="12" customFormat="1" ht="39.950000000000003" customHeight="1">
      <c r="A2472" s="3"/>
      <c r="B2472" s="16"/>
      <c r="C2472" s="33"/>
      <c r="D2472" s="33"/>
      <c r="E2472" s="33"/>
      <c r="F2472" s="33"/>
      <c r="G2472" s="33"/>
      <c r="H2472" s="33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5"/>
      <c r="AH2472" s="32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  <c r="AX2472" s="33"/>
      <c r="AY2472" s="33"/>
    </row>
    <row r="2473" spans="1:51" s="12" customFormat="1" ht="39.950000000000003" customHeight="1">
      <c r="A2473" s="3"/>
      <c r="B2473" s="16"/>
      <c r="C2473" s="33"/>
      <c r="D2473" s="33"/>
      <c r="E2473" s="33"/>
      <c r="F2473" s="33"/>
      <c r="G2473" s="33"/>
      <c r="H2473" s="33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5"/>
      <c r="AH2473" s="32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  <c r="AX2473" s="33"/>
      <c r="AY2473" s="33"/>
    </row>
    <row r="2474" spans="1:51" s="12" customFormat="1" ht="39.950000000000003" customHeight="1">
      <c r="A2474" s="3"/>
      <c r="B2474" s="16"/>
      <c r="C2474" s="33"/>
      <c r="D2474" s="33"/>
      <c r="E2474" s="33"/>
      <c r="F2474" s="33"/>
      <c r="G2474" s="33"/>
      <c r="H2474" s="33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5"/>
      <c r="AH2474" s="32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33"/>
      <c r="AX2474" s="33"/>
      <c r="AY2474" s="33"/>
    </row>
    <row r="2475" spans="1:51" s="12" customFormat="1" ht="39.950000000000003" customHeight="1">
      <c r="A2475" s="3"/>
      <c r="B2475" s="16"/>
      <c r="C2475" s="33"/>
      <c r="D2475" s="33"/>
      <c r="E2475" s="33"/>
      <c r="F2475" s="33"/>
      <c r="G2475" s="33"/>
      <c r="H2475" s="33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5"/>
      <c r="AH2475" s="32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</row>
    <row r="2476" spans="1:51" s="12" customFormat="1" ht="39.950000000000003" customHeight="1">
      <c r="A2476" s="3"/>
      <c r="B2476" s="16"/>
      <c r="C2476" s="33"/>
      <c r="D2476" s="33"/>
      <c r="E2476" s="33"/>
      <c r="F2476" s="33"/>
      <c r="G2476" s="33"/>
      <c r="H2476" s="33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5"/>
      <c r="AH2476" s="32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  <c r="AX2476" s="33"/>
      <c r="AY2476" s="33"/>
    </row>
    <row r="2477" spans="1:51" s="12" customFormat="1" ht="39.950000000000003" customHeight="1">
      <c r="A2477" s="3"/>
      <c r="B2477" s="16"/>
      <c r="C2477" s="33"/>
      <c r="D2477" s="33"/>
      <c r="E2477" s="33"/>
      <c r="F2477" s="33"/>
      <c r="G2477" s="33"/>
      <c r="H2477" s="33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5"/>
      <c r="AH2477" s="32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  <c r="AX2477" s="33"/>
      <c r="AY2477" s="33"/>
    </row>
    <row r="2478" spans="1:51" s="12" customFormat="1" ht="39.950000000000003" customHeight="1">
      <c r="A2478" s="3"/>
      <c r="B2478" s="16"/>
      <c r="C2478" s="33"/>
      <c r="D2478" s="33"/>
      <c r="E2478" s="33"/>
      <c r="F2478" s="33"/>
      <c r="G2478" s="33"/>
      <c r="H2478" s="33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5"/>
      <c r="AH2478" s="32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</row>
    <row r="2479" spans="1:51" s="12" customFormat="1" ht="39.950000000000003" customHeight="1">
      <c r="A2479" s="3"/>
      <c r="B2479" s="16"/>
      <c r="C2479" s="33"/>
      <c r="D2479" s="33"/>
      <c r="E2479" s="33"/>
      <c r="F2479" s="33"/>
      <c r="G2479" s="33"/>
      <c r="H2479" s="33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5"/>
      <c r="AH2479" s="32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</row>
    <row r="2480" spans="1:51" s="12" customFormat="1" ht="39.950000000000003" customHeight="1">
      <c r="A2480" s="3"/>
      <c r="B2480" s="16"/>
      <c r="C2480" s="33"/>
      <c r="D2480" s="33"/>
      <c r="E2480" s="33"/>
      <c r="F2480" s="33"/>
      <c r="G2480" s="33"/>
      <c r="H2480" s="33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5"/>
      <c r="AH2480" s="32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</row>
    <row r="2481" spans="1:51" s="12" customFormat="1" ht="39.950000000000003" customHeight="1">
      <c r="A2481" s="3"/>
      <c r="B2481" s="16"/>
      <c r="C2481" s="33"/>
      <c r="D2481" s="33"/>
      <c r="E2481" s="33"/>
      <c r="F2481" s="33"/>
      <c r="G2481" s="33"/>
      <c r="H2481" s="33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5"/>
      <c r="AH2481" s="32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</row>
    <row r="2482" spans="1:51" s="12" customFormat="1" ht="39.950000000000003" customHeight="1">
      <c r="A2482" s="3"/>
      <c r="B2482" s="16"/>
      <c r="C2482" s="33"/>
      <c r="D2482" s="33"/>
      <c r="E2482" s="33"/>
      <c r="F2482" s="33"/>
      <c r="G2482" s="33"/>
      <c r="H2482" s="33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5"/>
      <c r="AH2482" s="32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</row>
    <row r="2483" spans="1:51" s="12" customFormat="1" ht="39.950000000000003" customHeight="1">
      <c r="A2483" s="3"/>
      <c r="B2483" s="16"/>
      <c r="C2483" s="33"/>
      <c r="D2483" s="33"/>
      <c r="E2483" s="33"/>
      <c r="F2483" s="33"/>
      <c r="G2483" s="33"/>
      <c r="H2483" s="33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5"/>
      <c r="AH2483" s="32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</row>
    <row r="2484" spans="1:51" s="12" customFormat="1" ht="39.950000000000003" customHeight="1">
      <c r="A2484" s="3"/>
      <c r="B2484" s="16"/>
      <c r="C2484" s="33"/>
      <c r="D2484" s="33"/>
      <c r="E2484" s="33"/>
      <c r="F2484" s="33"/>
      <c r="G2484" s="33"/>
      <c r="H2484" s="33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5"/>
      <c r="AH2484" s="32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</row>
    <row r="2485" spans="1:51" s="12" customFormat="1" ht="39.950000000000003" customHeight="1">
      <c r="A2485" s="3"/>
      <c r="B2485" s="16"/>
      <c r="C2485" s="33"/>
      <c r="D2485" s="33"/>
      <c r="E2485" s="33"/>
      <c r="F2485" s="33"/>
      <c r="G2485" s="33"/>
      <c r="H2485" s="33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5"/>
      <c r="AH2485" s="32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</row>
    <row r="2486" spans="1:51" s="12" customFormat="1" ht="39.950000000000003" customHeight="1">
      <c r="A2486" s="3"/>
      <c r="B2486" s="16"/>
      <c r="C2486" s="33"/>
      <c r="D2486" s="33"/>
      <c r="E2486" s="33"/>
      <c r="F2486" s="33"/>
      <c r="G2486" s="33"/>
      <c r="H2486" s="33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5"/>
      <c r="AH2486" s="32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</row>
    <row r="2487" spans="1:51" s="12" customFormat="1" ht="39.950000000000003" customHeight="1">
      <c r="A2487" s="3"/>
      <c r="B2487" s="16"/>
      <c r="C2487" s="33"/>
      <c r="D2487" s="33"/>
      <c r="E2487" s="33"/>
      <c r="F2487" s="33"/>
      <c r="G2487" s="33"/>
      <c r="H2487" s="33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5"/>
      <c r="AH2487" s="32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</row>
    <row r="2488" spans="1:51" s="12" customFormat="1" ht="39.950000000000003" customHeight="1">
      <c r="A2488" s="3"/>
      <c r="B2488" s="16"/>
      <c r="C2488" s="33"/>
      <c r="D2488" s="33"/>
      <c r="E2488" s="33"/>
      <c r="F2488" s="33"/>
      <c r="G2488" s="33"/>
      <c r="H2488" s="33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5"/>
      <c r="AH2488" s="32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</row>
    <row r="2489" spans="1:51" s="12" customFormat="1" ht="39.950000000000003" customHeight="1">
      <c r="A2489" s="3"/>
      <c r="B2489" s="16"/>
      <c r="C2489" s="33"/>
      <c r="D2489" s="33"/>
      <c r="E2489" s="33"/>
      <c r="F2489" s="33"/>
      <c r="G2489" s="33"/>
      <c r="H2489" s="33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5"/>
      <c r="AH2489" s="32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</row>
    <row r="2490" spans="1:51" s="12" customFormat="1" ht="39.950000000000003" customHeight="1">
      <c r="A2490" s="3"/>
      <c r="B2490" s="16"/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5"/>
      <c r="AH2490" s="32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</row>
    <row r="2491" spans="1:51" s="12" customFormat="1" ht="39.950000000000003" customHeight="1">
      <c r="A2491" s="3"/>
      <c r="B2491" s="16"/>
      <c r="C2491" s="33"/>
      <c r="D2491" s="33"/>
      <c r="E2491" s="33"/>
      <c r="F2491" s="33"/>
      <c r="G2491" s="33"/>
      <c r="H2491" s="33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5"/>
      <c r="AH2491" s="32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</row>
    <row r="2492" spans="1:51" s="12" customFormat="1" ht="39.950000000000003" customHeight="1">
      <c r="A2492" s="3"/>
      <c r="B2492" s="16"/>
      <c r="C2492" s="33"/>
      <c r="D2492" s="33"/>
      <c r="E2492" s="33"/>
      <c r="F2492" s="33"/>
      <c r="G2492" s="33"/>
      <c r="H2492" s="33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5"/>
      <c r="AH2492" s="32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</row>
    <row r="2493" spans="1:51" s="12" customFormat="1" ht="39.950000000000003" customHeight="1">
      <c r="A2493" s="3"/>
      <c r="B2493" s="16"/>
      <c r="C2493" s="33"/>
      <c r="D2493" s="33"/>
      <c r="E2493" s="33"/>
      <c r="F2493" s="33"/>
      <c r="G2493" s="33"/>
      <c r="H2493" s="33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5"/>
      <c r="AH2493" s="32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</row>
    <row r="2494" spans="1:51" s="12" customFormat="1" ht="39.950000000000003" customHeight="1">
      <c r="A2494" s="3"/>
      <c r="B2494" s="16"/>
      <c r="C2494" s="33"/>
      <c r="D2494" s="33"/>
      <c r="E2494" s="33"/>
      <c r="F2494" s="33"/>
      <c r="G2494" s="33"/>
      <c r="H2494" s="33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5"/>
      <c r="AH2494" s="32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</row>
    <row r="2495" spans="1:51" s="12" customFormat="1" ht="39.950000000000003" customHeight="1">
      <c r="A2495" s="3"/>
      <c r="B2495" s="16"/>
      <c r="C2495" s="33"/>
      <c r="D2495" s="33"/>
      <c r="E2495" s="33"/>
      <c r="F2495" s="33"/>
      <c r="G2495" s="33"/>
      <c r="H2495" s="3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5"/>
      <c r="AH2495" s="32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</row>
    <row r="2496" spans="1:51" s="12" customFormat="1" ht="39.950000000000003" customHeight="1">
      <c r="A2496" s="3"/>
      <c r="B2496" s="16"/>
      <c r="C2496" s="33"/>
      <c r="D2496" s="33"/>
      <c r="E2496" s="33"/>
      <c r="F2496" s="33"/>
      <c r="G2496" s="33"/>
      <c r="H2496" s="33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5"/>
      <c r="AH2496" s="32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</row>
    <row r="2497" spans="1:51" s="12" customFormat="1" ht="39.950000000000003" customHeight="1">
      <c r="A2497" s="3"/>
      <c r="B2497" s="16"/>
      <c r="C2497" s="33"/>
      <c r="D2497" s="33"/>
      <c r="E2497" s="33"/>
      <c r="F2497" s="33"/>
      <c r="G2497" s="33"/>
      <c r="H2497" s="33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5"/>
      <c r="AH2497" s="32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</row>
    <row r="2498" spans="1:51" s="12" customFormat="1" ht="39.950000000000003" customHeight="1">
      <c r="A2498" s="3"/>
      <c r="B2498" s="16"/>
      <c r="C2498" s="33"/>
      <c r="D2498" s="33"/>
      <c r="E2498" s="33"/>
      <c r="F2498" s="33"/>
      <c r="G2498" s="33"/>
      <c r="H2498" s="33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5"/>
      <c r="AH2498" s="32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</row>
    <row r="2499" spans="1:51" s="12" customFormat="1" ht="39.950000000000003" customHeight="1">
      <c r="A2499" s="3"/>
      <c r="B2499" s="16"/>
      <c r="C2499" s="33"/>
      <c r="D2499" s="33"/>
      <c r="E2499" s="33"/>
      <c r="F2499" s="33"/>
      <c r="G2499" s="33"/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5"/>
      <c r="AH2499" s="32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</row>
    <row r="2500" spans="1:51" s="12" customFormat="1" ht="39.950000000000003" customHeight="1">
      <c r="A2500" s="3"/>
      <c r="B2500" s="16"/>
      <c r="C2500" s="33"/>
      <c r="D2500" s="33"/>
      <c r="E2500" s="33"/>
      <c r="F2500" s="33"/>
      <c r="G2500" s="33"/>
      <c r="H2500" s="3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5"/>
      <c r="AH2500" s="32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33"/>
      <c r="AX2500" s="33"/>
      <c r="AY2500" s="33"/>
    </row>
    <row r="2501" spans="1:51" s="12" customFormat="1" ht="39.950000000000003" customHeight="1">
      <c r="A2501" s="3"/>
      <c r="B2501" s="16"/>
      <c r="C2501" s="33"/>
      <c r="D2501" s="33"/>
      <c r="E2501" s="33"/>
      <c r="F2501" s="33"/>
      <c r="G2501" s="33"/>
      <c r="H2501" s="33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5"/>
      <c r="AH2501" s="32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  <c r="AX2501" s="33"/>
      <c r="AY2501" s="33"/>
    </row>
    <row r="2502" spans="1:51" s="12" customFormat="1" ht="39.950000000000003" customHeight="1">
      <c r="A2502" s="3"/>
      <c r="B2502" s="16"/>
      <c r="C2502" s="33"/>
      <c r="D2502" s="33"/>
      <c r="E2502" s="33"/>
      <c r="F2502" s="33"/>
      <c r="G2502" s="33"/>
      <c r="H2502" s="33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5"/>
      <c r="AH2502" s="32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33"/>
      <c r="AX2502" s="33"/>
      <c r="AY2502" s="33"/>
    </row>
    <row r="2503" spans="1:51" s="12" customFormat="1" ht="39.950000000000003" customHeight="1">
      <c r="A2503" s="3"/>
      <c r="B2503" s="16"/>
      <c r="C2503" s="33"/>
      <c r="D2503" s="33"/>
      <c r="E2503" s="33"/>
      <c r="F2503" s="33"/>
      <c r="G2503" s="33"/>
      <c r="H2503" s="33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5"/>
      <c r="AH2503" s="32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33"/>
      <c r="AX2503" s="33"/>
      <c r="AY2503" s="33"/>
    </row>
    <row r="2504" spans="1:51" s="12" customFormat="1" ht="39.950000000000003" customHeight="1">
      <c r="A2504" s="3"/>
      <c r="B2504" s="16"/>
      <c r="C2504" s="33"/>
      <c r="D2504" s="33"/>
      <c r="E2504" s="33"/>
      <c r="F2504" s="33"/>
      <c r="G2504" s="33"/>
      <c r="H2504" s="33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5"/>
      <c r="AH2504" s="32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33"/>
      <c r="AX2504" s="33"/>
      <c r="AY2504" s="33"/>
    </row>
    <row r="2505" spans="1:51" s="12" customFormat="1" ht="39.950000000000003" customHeight="1">
      <c r="A2505" s="3"/>
      <c r="B2505" s="16"/>
      <c r="C2505" s="33"/>
      <c r="D2505" s="33"/>
      <c r="E2505" s="33"/>
      <c r="F2505" s="33"/>
      <c r="G2505" s="33"/>
      <c r="H2505" s="33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5"/>
      <c r="AH2505" s="32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  <c r="AX2505" s="33"/>
      <c r="AY2505" s="33"/>
    </row>
    <row r="2506" spans="1:51" s="12" customFormat="1" ht="39.950000000000003" customHeight="1">
      <c r="A2506" s="3"/>
      <c r="B2506" s="16"/>
      <c r="C2506" s="33"/>
      <c r="D2506" s="33"/>
      <c r="E2506" s="33"/>
      <c r="F2506" s="33"/>
      <c r="G2506" s="33"/>
      <c r="H2506" s="33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5"/>
      <c r="AH2506" s="32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33"/>
      <c r="AX2506" s="33"/>
      <c r="AY2506" s="33"/>
    </row>
    <row r="2507" spans="1:51" s="12" customFormat="1" ht="39.950000000000003" customHeight="1">
      <c r="A2507" s="3"/>
      <c r="B2507" s="16"/>
      <c r="C2507" s="33"/>
      <c r="D2507" s="33"/>
      <c r="E2507" s="33"/>
      <c r="F2507" s="33"/>
      <c r="G2507" s="33"/>
      <c r="H2507" s="33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5"/>
      <c r="AH2507" s="32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33"/>
      <c r="AX2507" s="33"/>
      <c r="AY2507" s="33"/>
    </row>
    <row r="2508" spans="1:51" s="12" customFormat="1" ht="39.950000000000003" customHeight="1">
      <c r="A2508" s="3"/>
      <c r="B2508" s="16"/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5"/>
      <c r="AH2508" s="32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33"/>
      <c r="AX2508" s="33"/>
      <c r="AY2508" s="33"/>
    </row>
    <row r="2509" spans="1:51" s="12" customFormat="1" ht="39.950000000000003" customHeight="1">
      <c r="A2509" s="3"/>
      <c r="B2509" s="16"/>
      <c r="C2509" s="33"/>
      <c r="D2509" s="33"/>
      <c r="E2509" s="33"/>
      <c r="F2509" s="33"/>
      <c r="G2509" s="33"/>
      <c r="H2509" s="33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5"/>
      <c r="AH2509" s="32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  <c r="AX2509" s="33"/>
      <c r="AY2509" s="33"/>
    </row>
    <row r="2510" spans="1:51" s="12" customFormat="1" ht="39.950000000000003" customHeight="1">
      <c r="A2510" s="3"/>
      <c r="B2510" s="16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5"/>
      <c r="AH2510" s="32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/>
      <c r="AV2510" s="33"/>
      <c r="AW2510" s="33"/>
      <c r="AX2510" s="33"/>
      <c r="AY2510" s="33"/>
    </row>
    <row r="2511" spans="1:51" s="12" customFormat="1" ht="39.950000000000003" customHeight="1">
      <c r="A2511" s="3"/>
      <c r="B2511" s="16"/>
      <c r="C2511" s="33"/>
      <c r="D2511" s="33"/>
      <c r="E2511" s="33"/>
      <c r="F2511" s="33"/>
      <c r="G2511" s="33"/>
      <c r="H2511" s="33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5"/>
      <c r="AH2511" s="32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33"/>
      <c r="AX2511" s="33"/>
      <c r="AY2511" s="33"/>
    </row>
    <row r="2512" spans="1:51" s="12" customFormat="1" ht="39.950000000000003" customHeight="1">
      <c r="A2512" s="3"/>
      <c r="B2512" s="16"/>
      <c r="C2512" s="33"/>
      <c r="D2512" s="33"/>
      <c r="E2512" s="33"/>
      <c r="F2512" s="33"/>
      <c r="G2512" s="33"/>
      <c r="H2512" s="33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5"/>
      <c r="AH2512" s="32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/>
      <c r="AV2512" s="33"/>
      <c r="AW2512" s="33"/>
      <c r="AX2512" s="33"/>
      <c r="AY2512" s="33"/>
    </row>
    <row r="2513" spans="1:51" s="12" customFormat="1" ht="39.950000000000003" customHeight="1">
      <c r="A2513" s="3"/>
      <c r="B2513" s="16"/>
      <c r="C2513" s="33"/>
      <c r="D2513" s="33"/>
      <c r="E2513" s="33"/>
      <c r="F2513" s="33"/>
      <c r="G2513" s="33"/>
      <c r="H2513" s="33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5"/>
      <c r="AH2513" s="32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  <c r="AX2513" s="33"/>
      <c r="AY2513" s="33"/>
    </row>
    <row r="2514" spans="1:51" s="12" customFormat="1" ht="39.950000000000003" customHeight="1">
      <c r="A2514" s="3"/>
      <c r="B2514" s="16"/>
      <c r="C2514" s="33"/>
      <c r="D2514" s="33"/>
      <c r="E2514" s="33"/>
      <c r="F2514" s="33"/>
      <c r="G2514" s="33"/>
      <c r="H2514" s="33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5"/>
      <c r="AH2514" s="32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  <c r="AX2514" s="33"/>
      <c r="AY2514" s="33"/>
    </row>
    <row r="2515" spans="1:51" s="12" customFormat="1" ht="39.950000000000003" customHeight="1">
      <c r="A2515" s="3"/>
      <c r="B2515" s="16"/>
      <c r="C2515" s="33"/>
      <c r="D2515" s="33"/>
      <c r="E2515" s="33"/>
      <c r="F2515" s="33"/>
      <c r="G2515" s="33"/>
      <c r="H2515" s="33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5"/>
      <c r="AH2515" s="32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</row>
    <row r="2516" spans="1:51" s="12" customFormat="1" ht="39.950000000000003" customHeight="1">
      <c r="A2516" s="3"/>
      <c r="B2516" s="16"/>
      <c r="C2516" s="33"/>
      <c r="D2516" s="33"/>
      <c r="E2516" s="33"/>
      <c r="F2516" s="33"/>
      <c r="G2516" s="33"/>
      <c r="H2516" s="33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5"/>
      <c r="AH2516" s="32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  <c r="AX2516" s="33"/>
      <c r="AY2516" s="33"/>
    </row>
    <row r="2517" spans="1:51" s="12" customFormat="1" ht="39.950000000000003" customHeight="1">
      <c r="A2517" s="3"/>
      <c r="B2517" s="16"/>
      <c r="C2517" s="33"/>
      <c r="D2517" s="33"/>
      <c r="E2517" s="33"/>
      <c r="F2517" s="33"/>
      <c r="G2517" s="33"/>
      <c r="H2517" s="33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5"/>
      <c r="AH2517" s="32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  <c r="AX2517" s="33"/>
      <c r="AY2517" s="33"/>
    </row>
    <row r="2518" spans="1:51" s="12" customFormat="1" ht="39.950000000000003" customHeight="1">
      <c r="A2518" s="3"/>
      <c r="B2518" s="16"/>
      <c r="C2518" s="33"/>
      <c r="D2518" s="33"/>
      <c r="E2518" s="33"/>
      <c r="F2518" s="33"/>
      <c r="G2518" s="33"/>
      <c r="H2518" s="33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5"/>
      <c r="AH2518" s="32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33"/>
      <c r="AX2518" s="33"/>
      <c r="AY2518" s="33"/>
    </row>
    <row r="2519" spans="1:51" s="12" customFormat="1" ht="39.950000000000003" customHeight="1">
      <c r="A2519" s="3"/>
      <c r="B2519" s="16"/>
      <c r="C2519" s="33"/>
      <c r="D2519" s="33"/>
      <c r="E2519" s="33"/>
      <c r="F2519" s="33"/>
      <c r="G2519" s="33"/>
      <c r="H2519" s="33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5"/>
      <c r="AH2519" s="32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33"/>
      <c r="AX2519" s="33"/>
      <c r="AY2519" s="33"/>
    </row>
    <row r="2520" spans="1:51" s="12" customFormat="1" ht="39.950000000000003" customHeight="1">
      <c r="A2520" s="3"/>
      <c r="B2520" s="16"/>
      <c r="C2520" s="33"/>
      <c r="D2520" s="33"/>
      <c r="E2520" s="33"/>
      <c r="F2520" s="33"/>
      <c r="G2520" s="33"/>
      <c r="H2520" s="33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5"/>
      <c r="AH2520" s="32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  <c r="AX2520" s="33"/>
      <c r="AY2520" s="33"/>
    </row>
    <row r="2521" spans="1:51" s="12" customFormat="1" ht="39.950000000000003" customHeight="1">
      <c r="A2521" s="3"/>
      <c r="B2521" s="16"/>
      <c r="C2521" s="33"/>
      <c r="D2521" s="33"/>
      <c r="E2521" s="33"/>
      <c r="F2521" s="33"/>
      <c r="G2521" s="33"/>
      <c r="H2521" s="33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5"/>
      <c r="AH2521" s="32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33"/>
      <c r="AX2521" s="33"/>
      <c r="AY2521" s="33"/>
    </row>
    <row r="2522" spans="1:51" s="12" customFormat="1" ht="39.950000000000003" customHeight="1">
      <c r="A2522" s="3"/>
      <c r="B2522" s="16"/>
      <c r="C2522" s="33"/>
      <c r="D2522" s="33"/>
      <c r="E2522" s="33"/>
      <c r="F2522" s="33"/>
      <c r="G2522" s="33"/>
      <c r="H2522" s="3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5"/>
      <c r="AH2522" s="32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/>
      <c r="AV2522" s="33"/>
      <c r="AW2522" s="33"/>
      <c r="AX2522" s="33"/>
      <c r="AY2522" s="33"/>
    </row>
    <row r="2523" spans="1:51" s="12" customFormat="1" ht="39.950000000000003" customHeight="1">
      <c r="A2523" s="3"/>
      <c r="B2523" s="16"/>
      <c r="C2523" s="33"/>
      <c r="D2523" s="33"/>
      <c r="E2523" s="33"/>
      <c r="F2523" s="33"/>
      <c r="G2523" s="33"/>
      <c r="H2523" s="33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5"/>
      <c r="AH2523" s="32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  <c r="AU2523" s="33"/>
      <c r="AV2523" s="33"/>
      <c r="AW2523" s="33"/>
      <c r="AX2523" s="33"/>
      <c r="AY2523" s="33"/>
    </row>
    <row r="2524" spans="1:51" s="12" customFormat="1" ht="39.950000000000003" customHeight="1">
      <c r="A2524" s="3"/>
      <c r="B2524" s="16"/>
      <c r="C2524" s="33"/>
      <c r="D2524" s="33"/>
      <c r="E2524" s="33"/>
      <c r="F2524" s="33"/>
      <c r="G2524" s="33"/>
      <c r="H2524" s="33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5"/>
      <c r="AH2524" s="32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/>
      <c r="AV2524" s="33"/>
      <c r="AW2524" s="33"/>
      <c r="AX2524" s="33"/>
      <c r="AY2524" s="33"/>
    </row>
    <row r="2525" spans="1:51" s="12" customFormat="1" ht="39.950000000000003" customHeight="1">
      <c r="A2525" s="3"/>
      <c r="B2525" s="16"/>
      <c r="C2525" s="33"/>
      <c r="D2525" s="33"/>
      <c r="E2525" s="33"/>
      <c r="F2525" s="33"/>
      <c r="G2525" s="33"/>
      <c r="H2525" s="33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5"/>
      <c r="AH2525" s="32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33"/>
      <c r="AX2525" s="33"/>
      <c r="AY2525" s="33"/>
    </row>
    <row r="2526" spans="1:51" s="12" customFormat="1" ht="39.950000000000003" customHeight="1">
      <c r="A2526" s="3"/>
      <c r="B2526" s="16"/>
      <c r="C2526" s="33"/>
      <c r="D2526" s="33"/>
      <c r="E2526" s="33"/>
      <c r="F2526" s="33"/>
      <c r="G2526" s="33"/>
      <c r="H2526" s="33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5"/>
      <c r="AH2526" s="32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  <c r="AX2526" s="33"/>
      <c r="AY2526" s="33"/>
    </row>
    <row r="2527" spans="1:51" s="12" customFormat="1" ht="39.950000000000003" customHeight="1">
      <c r="A2527" s="3"/>
      <c r="B2527" s="16"/>
      <c r="C2527" s="33"/>
      <c r="D2527" s="33"/>
      <c r="E2527" s="33"/>
      <c r="F2527" s="33"/>
      <c r="G2527" s="33"/>
      <c r="H2527" s="33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5"/>
      <c r="AH2527" s="32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/>
      <c r="AV2527" s="33"/>
      <c r="AW2527" s="33"/>
      <c r="AX2527" s="33"/>
      <c r="AY2527" s="33"/>
    </row>
    <row r="2528" spans="1:51" s="12" customFormat="1" ht="39.950000000000003" customHeight="1">
      <c r="A2528" s="3"/>
      <c r="B2528" s="16"/>
      <c r="C2528" s="33"/>
      <c r="D2528" s="33"/>
      <c r="E2528" s="33"/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5"/>
      <c r="AH2528" s="32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  <c r="AX2528" s="33"/>
      <c r="AY2528" s="33"/>
    </row>
    <row r="2529" spans="1:51" s="12" customFormat="1" ht="39.950000000000003" customHeight="1">
      <c r="A2529" s="3"/>
      <c r="B2529" s="16"/>
      <c r="C2529" s="33"/>
      <c r="D2529" s="33"/>
      <c r="E2529" s="33"/>
      <c r="F2529" s="33"/>
      <c r="G2529" s="33"/>
      <c r="H2529" s="3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5"/>
      <c r="AH2529" s="32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33"/>
      <c r="AX2529" s="33"/>
      <c r="AY2529" s="33"/>
    </row>
    <row r="2530" spans="1:51" s="12" customFormat="1" ht="39.950000000000003" customHeight="1">
      <c r="A2530" s="3"/>
      <c r="B2530" s="16"/>
      <c r="C2530" s="33"/>
      <c r="D2530" s="33"/>
      <c r="E2530" s="33"/>
      <c r="F2530" s="33"/>
      <c r="G2530" s="33"/>
      <c r="H2530" s="33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5"/>
      <c r="AH2530" s="32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  <c r="AX2530" s="33"/>
      <c r="AY2530" s="33"/>
    </row>
    <row r="2531" spans="1:51" s="12" customFormat="1" ht="39.950000000000003" customHeight="1">
      <c r="A2531" s="3"/>
      <c r="B2531" s="16"/>
      <c r="C2531" s="33"/>
      <c r="D2531" s="33"/>
      <c r="E2531" s="33"/>
      <c r="F2531" s="33"/>
      <c r="G2531" s="33"/>
      <c r="H2531" s="33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5"/>
      <c r="AH2531" s="32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  <c r="AX2531" s="33"/>
      <c r="AY2531" s="33"/>
    </row>
    <row r="2532" spans="1:51" s="12" customFormat="1" ht="39.950000000000003" customHeight="1">
      <c r="A2532" s="3"/>
      <c r="B2532" s="16"/>
      <c r="C2532" s="33"/>
      <c r="D2532" s="33"/>
      <c r="E2532" s="33"/>
      <c r="F2532" s="33"/>
      <c r="G2532" s="33"/>
      <c r="H2532" s="33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5"/>
      <c r="AH2532" s="32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33"/>
      <c r="AX2532" s="33"/>
      <c r="AY2532" s="33"/>
    </row>
    <row r="2533" spans="1:51" s="12" customFormat="1" ht="39.950000000000003" customHeight="1">
      <c r="A2533" s="3"/>
      <c r="B2533" s="16"/>
      <c r="C2533" s="33"/>
      <c r="D2533" s="33"/>
      <c r="E2533" s="33"/>
      <c r="F2533" s="33"/>
      <c r="G2533" s="33"/>
      <c r="H2533" s="33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5"/>
      <c r="AH2533" s="32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</row>
    <row r="2534" spans="1:51" s="12" customFormat="1" ht="39.950000000000003" customHeight="1">
      <c r="A2534" s="3"/>
      <c r="B2534" s="16"/>
      <c r="C2534" s="33"/>
      <c r="D2534" s="33"/>
      <c r="E2534" s="33"/>
      <c r="F2534" s="33"/>
      <c r="G2534" s="33"/>
      <c r="H2534" s="33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5"/>
      <c r="AH2534" s="32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</row>
    <row r="2535" spans="1:51" s="12" customFormat="1" ht="39.950000000000003" customHeight="1">
      <c r="A2535" s="3"/>
      <c r="B2535" s="16"/>
      <c r="C2535" s="33"/>
      <c r="D2535" s="33"/>
      <c r="E2535" s="33"/>
      <c r="F2535" s="33"/>
      <c r="G2535" s="33"/>
      <c r="H2535" s="33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5"/>
      <c r="AH2535" s="32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</row>
    <row r="2536" spans="1:51" s="12" customFormat="1" ht="39.950000000000003" customHeight="1">
      <c r="A2536" s="3"/>
      <c r="B2536" s="16"/>
      <c r="C2536" s="33"/>
      <c r="D2536" s="33"/>
      <c r="E2536" s="33"/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5"/>
      <c r="AH2536" s="32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</row>
    <row r="2537" spans="1:51" s="12" customFormat="1" ht="39.950000000000003" customHeight="1">
      <c r="A2537" s="3"/>
      <c r="B2537" s="16"/>
      <c r="C2537" s="33"/>
      <c r="D2537" s="33"/>
      <c r="E2537" s="33"/>
      <c r="F2537" s="33"/>
      <c r="G2537" s="33"/>
      <c r="H2537" s="33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5"/>
      <c r="AH2537" s="32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33"/>
      <c r="AX2537" s="33"/>
      <c r="AY2537" s="33"/>
    </row>
    <row r="2538" spans="1:51" s="12" customFormat="1" ht="39.950000000000003" customHeight="1">
      <c r="A2538" s="3"/>
      <c r="B2538" s="16"/>
      <c r="C2538" s="33"/>
      <c r="D2538" s="33"/>
      <c r="E2538" s="33"/>
      <c r="F2538" s="33"/>
      <c r="G2538" s="33"/>
      <c r="H2538" s="33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5"/>
      <c r="AH2538" s="32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</row>
    <row r="2539" spans="1:51" s="12" customFormat="1" ht="39.950000000000003" customHeight="1">
      <c r="A2539" s="3"/>
      <c r="B2539" s="16"/>
      <c r="C2539" s="33"/>
      <c r="D2539" s="33"/>
      <c r="E2539" s="33"/>
      <c r="F2539" s="33"/>
      <c r="G2539" s="33"/>
      <c r="H2539" s="33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5"/>
      <c r="AH2539" s="32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</row>
    <row r="2540" spans="1:51" s="12" customFormat="1" ht="39.950000000000003" customHeight="1">
      <c r="A2540" s="3"/>
      <c r="B2540" s="16"/>
      <c r="C2540" s="33"/>
      <c r="D2540" s="33"/>
      <c r="E2540" s="33"/>
      <c r="F2540" s="33"/>
      <c r="G2540" s="33"/>
      <c r="H2540" s="33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5"/>
      <c r="AH2540" s="32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</row>
    <row r="2541" spans="1:51" s="12" customFormat="1" ht="39.950000000000003" customHeight="1">
      <c r="A2541" s="3"/>
      <c r="B2541" s="16"/>
      <c r="C2541" s="33"/>
      <c r="D2541" s="33"/>
      <c r="E2541" s="33"/>
      <c r="F2541" s="33"/>
      <c r="G2541" s="33"/>
      <c r="H2541" s="33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5"/>
      <c r="AH2541" s="32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</row>
    <row r="2542" spans="1:51" s="12" customFormat="1" ht="39.950000000000003" customHeight="1">
      <c r="A2542" s="3"/>
      <c r="B2542" s="16"/>
      <c r="C2542" s="33"/>
      <c r="D2542" s="33"/>
      <c r="E2542" s="33"/>
      <c r="F2542" s="33"/>
      <c r="G2542" s="33"/>
      <c r="H2542" s="33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5"/>
      <c r="AH2542" s="32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</row>
    <row r="2543" spans="1:51" s="12" customFormat="1" ht="39.950000000000003" customHeight="1">
      <c r="A2543" s="3"/>
      <c r="B2543" s="16"/>
      <c r="C2543" s="33"/>
      <c r="D2543" s="33"/>
      <c r="E2543" s="33"/>
      <c r="F2543" s="33"/>
      <c r="G2543" s="33"/>
      <c r="H2543" s="33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5"/>
      <c r="AH2543" s="32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</row>
    <row r="2544" spans="1:51" s="12" customFormat="1" ht="39.950000000000003" customHeight="1">
      <c r="A2544" s="3"/>
      <c r="B2544" s="16"/>
      <c r="C2544" s="33"/>
      <c r="D2544" s="33"/>
      <c r="E2544" s="33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5"/>
      <c r="AH2544" s="32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</row>
    <row r="2545" spans="1:51" s="12" customFormat="1" ht="39.950000000000003" customHeight="1">
      <c r="A2545" s="3"/>
      <c r="B2545" s="16"/>
      <c r="C2545" s="33"/>
      <c r="D2545" s="33"/>
      <c r="E2545" s="33"/>
      <c r="F2545" s="33"/>
      <c r="G2545" s="33"/>
      <c r="H2545" s="33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5"/>
      <c r="AH2545" s="32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</row>
    <row r="2546" spans="1:51" s="12" customFormat="1" ht="39.950000000000003" customHeight="1">
      <c r="A2546" s="3"/>
      <c r="B2546" s="16"/>
      <c r="C2546" s="33"/>
      <c r="D2546" s="33"/>
      <c r="E2546" s="33"/>
      <c r="F2546" s="33"/>
      <c r="G2546" s="33"/>
      <c r="H2546" s="33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5"/>
      <c r="AH2546" s="32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</row>
    <row r="2547" spans="1:51" s="12" customFormat="1" ht="39.950000000000003" customHeight="1">
      <c r="A2547" s="3"/>
      <c r="B2547" s="16"/>
      <c r="C2547" s="33"/>
      <c r="D2547" s="33"/>
      <c r="E2547" s="33"/>
      <c r="F2547" s="33"/>
      <c r="G2547" s="33"/>
      <c r="H2547" s="33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5"/>
      <c r="AH2547" s="32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</row>
    <row r="2548" spans="1:51" s="12" customFormat="1" ht="39.950000000000003" customHeight="1">
      <c r="A2548" s="3"/>
      <c r="B2548" s="16"/>
      <c r="C2548" s="33"/>
      <c r="D2548" s="33"/>
      <c r="E2548" s="33"/>
      <c r="F2548" s="33"/>
      <c r="G2548" s="33"/>
      <c r="H2548" s="33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5"/>
      <c r="AH2548" s="32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</row>
    <row r="2549" spans="1:51" s="12" customFormat="1" ht="39.950000000000003" customHeight="1">
      <c r="A2549" s="3"/>
      <c r="B2549" s="16"/>
      <c r="C2549" s="33"/>
      <c r="D2549" s="33"/>
      <c r="E2549" s="33"/>
      <c r="F2549" s="33"/>
      <c r="G2549" s="33"/>
      <c r="H2549" s="33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5"/>
      <c r="AH2549" s="32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</row>
    <row r="2550" spans="1:51" s="12" customFormat="1" ht="39.950000000000003" customHeight="1">
      <c r="A2550" s="3"/>
      <c r="B2550" s="16"/>
      <c r="C2550" s="33"/>
      <c r="D2550" s="33"/>
      <c r="E2550" s="33"/>
      <c r="F2550" s="33"/>
      <c r="G2550" s="33"/>
      <c r="H2550" s="33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5"/>
      <c r="AH2550" s="32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</row>
    <row r="2551" spans="1:51" s="12" customFormat="1" ht="39.950000000000003" customHeight="1">
      <c r="A2551" s="3"/>
      <c r="B2551" s="16"/>
      <c r="C2551" s="33"/>
      <c r="D2551" s="33"/>
      <c r="E2551" s="33"/>
      <c r="F2551" s="33"/>
      <c r="G2551" s="33"/>
      <c r="H2551" s="33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5"/>
      <c r="AH2551" s="32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</row>
    <row r="2552" spans="1:51" s="12" customFormat="1" ht="39.950000000000003" customHeight="1">
      <c r="A2552" s="3"/>
      <c r="B2552" s="16"/>
      <c r="C2552" s="33"/>
      <c r="D2552" s="33"/>
      <c r="E2552" s="33"/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5"/>
      <c r="AH2552" s="32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</row>
    <row r="2553" spans="1:51" s="12" customFormat="1" ht="39.950000000000003" customHeight="1">
      <c r="A2553" s="3"/>
      <c r="B2553" s="16"/>
      <c r="C2553" s="33"/>
      <c r="D2553" s="33"/>
      <c r="E2553" s="33"/>
      <c r="F2553" s="33"/>
      <c r="G2553" s="33"/>
      <c r="H2553" s="33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5"/>
      <c r="AH2553" s="32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</row>
    <row r="2554" spans="1:51" s="12" customFormat="1" ht="39.950000000000003" customHeight="1">
      <c r="A2554" s="3"/>
      <c r="B2554" s="16"/>
      <c r="C2554" s="33"/>
      <c r="D2554" s="33"/>
      <c r="E2554" s="33"/>
      <c r="F2554" s="33"/>
      <c r="G2554" s="33"/>
      <c r="H2554" s="33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5"/>
      <c r="AH2554" s="32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</row>
    <row r="2555" spans="1:51" s="12" customFormat="1" ht="39.950000000000003" customHeight="1">
      <c r="A2555" s="3"/>
      <c r="B2555" s="16"/>
      <c r="C2555" s="33"/>
      <c r="D2555" s="33"/>
      <c r="E2555" s="33"/>
      <c r="F2555" s="33"/>
      <c r="G2555" s="33"/>
      <c r="H2555" s="3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5"/>
      <c r="AH2555" s="32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33"/>
      <c r="AX2555" s="33"/>
      <c r="AY2555" s="33"/>
    </row>
    <row r="2556" spans="1:51" s="12" customFormat="1" ht="39.950000000000003" customHeight="1">
      <c r="A2556" s="3"/>
      <c r="B2556" s="16"/>
      <c r="C2556" s="33"/>
      <c r="D2556" s="33"/>
      <c r="E2556" s="33"/>
      <c r="F2556" s="33"/>
      <c r="G2556" s="33"/>
      <c r="H2556" s="33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5"/>
      <c r="AH2556" s="32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33"/>
      <c r="AX2556" s="33"/>
      <c r="AY2556" s="33"/>
    </row>
    <row r="2557" spans="1:51" s="12" customFormat="1" ht="39.950000000000003" customHeight="1">
      <c r="A2557" s="3"/>
      <c r="B2557" s="16"/>
      <c r="C2557" s="33"/>
      <c r="D2557" s="33"/>
      <c r="E2557" s="33"/>
      <c r="F2557" s="33"/>
      <c r="G2557" s="33"/>
      <c r="H2557" s="33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5"/>
      <c r="AH2557" s="32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  <c r="AX2557" s="33"/>
      <c r="AY2557" s="33"/>
    </row>
    <row r="2558" spans="1:51" s="12" customFormat="1" ht="39.950000000000003" customHeight="1">
      <c r="A2558" s="3"/>
      <c r="B2558" s="16"/>
      <c r="C2558" s="33"/>
      <c r="D2558" s="33"/>
      <c r="E2558" s="33"/>
      <c r="F2558" s="33"/>
      <c r="G2558" s="33"/>
      <c r="H2558" s="33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5"/>
      <c r="AH2558" s="32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  <c r="AX2558" s="33"/>
      <c r="AY2558" s="33"/>
    </row>
    <row r="2559" spans="1:51" s="12" customFormat="1" ht="39.950000000000003" customHeight="1">
      <c r="A2559" s="3"/>
      <c r="B2559" s="16"/>
      <c r="C2559" s="33"/>
      <c r="D2559" s="33"/>
      <c r="E2559" s="33"/>
      <c r="F2559" s="33"/>
      <c r="G2559" s="33"/>
      <c r="H2559" s="33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5"/>
      <c r="AH2559" s="32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33"/>
      <c r="AX2559" s="33"/>
      <c r="AY2559" s="33"/>
    </row>
    <row r="2560" spans="1:51" s="12" customFormat="1" ht="39.950000000000003" customHeight="1">
      <c r="A2560" s="3"/>
      <c r="B2560" s="16"/>
      <c r="C2560" s="33"/>
      <c r="D2560" s="33"/>
      <c r="E2560" s="33"/>
      <c r="F2560" s="33"/>
      <c r="G2560" s="33"/>
      <c r="H2560" s="33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5"/>
      <c r="AH2560" s="32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  <c r="AX2560" s="33"/>
      <c r="AY2560" s="33"/>
    </row>
    <row r="2561" spans="1:51" s="12" customFormat="1" ht="39.950000000000003" customHeight="1">
      <c r="A2561" s="3"/>
      <c r="B2561" s="16"/>
      <c r="C2561" s="33"/>
      <c r="D2561" s="33"/>
      <c r="E2561" s="33"/>
      <c r="F2561" s="33"/>
      <c r="G2561" s="33"/>
      <c r="H2561" s="33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5"/>
      <c r="AH2561" s="32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  <c r="AX2561" s="33"/>
      <c r="AY2561" s="33"/>
    </row>
    <row r="2562" spans="1:51" s="12" customFormat="1" ht="39.950000000000003" customHeight="1">
      <c r="A2562" s="3"/>
      <c r="B2562" s="16"/>
      <c r="C2562" s="33"/>
      <c r="D2562" s="33"/>
      <c r="E2562" s="33"/>
      <c r="F2562" s="33"/>
      <c r="G2562" s="33"/>
      <c r="H2562" s="3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5"/>
      <c r="AH2562" s="32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  <c r="AX2562" s="33"/>
      <c r="AY2562" s="33"/>
    </row>
    <row r="2563" spans="1:51" s="12" customFormat="1" ht="39.950000000000003" customHeight="1">
      <c r="A2563" s="3"/>
      <c r="B2563" s="16"/>
      <c r="C2563" s="33"/>
      <c r="D2563" s="33"/>
      <c r="E2563" s="33"/>
      <c r="F2563" s="33"/>
      <c r="G2563" s="33"/>
      <c r="H2563" s="33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5"/>
      <c r="AH2563" s="32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33"/>
      <c r="AX2563" s="33"/>
      <c r="AY2563" s="33"/>
    </row>
    <row r="2564" spans="1:51" s="12" customFormat="1" ht="39.950000000000003" customHeight="1">
      <c r="A2564" s="3"/>
      <c r="B2564" s="16"/>
      <c r="C2564" s="33"/>
      <c r="D2564" s="33"/>
      <c r="E2564" s="33"/>
      <c r="F2564" s="33"/>
      <c r="G2564" s="33"/>
      <c r="H2564" s="33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5"/>
      <c r="AH2564" s="32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33"/>
      <c r="AX2564" s="33"/>
      <c r="AY2564" s="33"/>
    </row>
    <row r="2565" spans="1:51" s="12" customFormat="1" ht="39.950000000000003" customHeight="1">
      <c r="A2565" s="3"/>
      <c r="B2565" s="16"/>
      <c r="C2565" s="33"/>
      <c r="D2565" s="33"/>
      <c r="E2565" s="33"/>
      <c r="F2565" s="33"/>
      <c r="G2565" s="33"/>
      <c r="H2565" s="33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5"/>
      <c r="AH2565" s="32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  <c r="AX2565" s="33"/>
      <c r="AY2565" s="33"/>
    </row>
    <row r="2566" spans="1:51" s="12" customFormat="1" ht="39.950000000000003" customHeight="1">
      <c r="A2566" s="3"/>
      <c r="B2566" s="16"/>
      <c r="C2566" s="33"/>
      <c r="D2566" s="33"/>
      <c r="E2566" s="33"/>
      <c r="F2566" s="33"/>
      <c r="G2566" s="33"/>
      <c r="H2566" s="33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5"/>
      <c r="AH2566" s="32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33"/>
      <c r="AX2566" s="33"/>
      <c r="AY2566" s="33"/>
    </row>
    <row r="2567" spans="1:51" s="12" customFormat="1" ht="39.950000000000003" customHeight="1">
      <c r="A2567" s="3"/>
      <c r="B2567" s="16"/>
      <c r="C2567" s="33"/>
      <c r="D2567" s="33"/>
      <c r="E2567" s="33"/>
      <c r="F2567" s="33"/>
      <c r="G2567" s="33"/>
      <c r="H2567" s="33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5"/>
      <c r="AH2567" s="32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  <c r="AX2567" s="33"/>
      <c r="AY2567" s="33"/>
    </row>
    <row r="2568" spans="1:51" s="12" customFormat="1" ht="39.950000000000003" customHeight="1">
      <c r="A2568" s="3"/>
      <c r="B2568" s="16"/>
      <c r="C2568" s="33"/>
      <c r="D2568" s="33"/>
      <c r="E2568" s="33"/>
      <c r="F2568" s="33"/>
      <c r="G2568" s="33"/>
      <c r="H2568" s="33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5"/>
      <c r="AH2568" s="32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33"/>
      <c r="AX2568" s="33"/>
      <c r="AY2568" s="33"/>
    </row>
    <row r="2569" spans="1:51" s="12" customFormat="1" ht="39.950000000000003" customHeight="1">
      <c r="A2569" s="3"/>
      <c r="B2569" s="16"/>
      <c r="C2569" s="33"/>
      <c r="D2569" s="33"/>
      <c r="E2569" s="33"/>
      <c r="F2569" s="33"/>
      <c r="G2569" s="33"/>
      <c r="H2569" s="33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5"/>
      <c r="AH2569" s="32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33"/>
      <c r="AX2569" s="33"/>
      <c r="AY2569" s="33"/>
    </row>
    <row r="2570" spans="1:51" s="12" customFormat="1" ht="39.950000000000003" customHeight="1">
      <c r="A2570" s="3"/>
      <c r="B2570" s="16"/>
      <c r="C2570" s="33"/>
      <c r="D2570" s="33"/>
      <c r="E2570" s="33"/>
      <c r="F2570" s="33"/>
      <c r="G2570" s="33"/>
      <c r="H2570" s="33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5"/>
      <c r="AH2570" s="32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  <c r="AX2570" s="33"/>
      <c r="AY2570" s="33"/>
    </row>
    <row r="2571" spans="1:51" s="12" customFormat="1" ht="39.950000000000003" customHeight="1">
      <c r="A2571" s="3"/>
      <c r="B2571" s="16"/>
      <c r="C2571" s="33"/>
      <c r="D2571" s="33"/>
      <c r="E2571" s="33"/>
      <c r="F2571" s="33"/>
      <c r="G2571" s="33"/>
      <c r="H2571" s="33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5"/>
      <c r="AH2571" s="32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  <c r="AX2571" s="33"/>
      <c r="AY2571" s="33"/>
    </row>
    <row r="2572" spans="1:51" s="12" customFormat="1" ht="39.950000000000003" customHeight="1">
      <c r="A2572" s="3"/>
      <c r="B2572" s="16"/>
      <c r="C2572" s="33"/>
      <c r="D2572" s="33"/>
      <c r="E2572" s="33"/>
      <c r="F2572" s="33"/>
      <c r="G2572" s="33"/>
      <c r="H2572" s="33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5"/>
      <c r="AH2572" s="32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  <c r="AX2572" s="33"/>
      <c r="AY2572" s="33"/>
    </row>
    <row r="2573" spans="1:51" s="12" customFormat="1" ht="39.950000000000003" customHeight="1">
      <c r="A2573" s="3"/>
      <c r="B2573" s="16"/>
      <c r="C2573" s="33"/>
      <c r="D2573" s="33"/>
      <c r="E2573" s="33"/>
      <c r="F2573" s="33"/>
      <c r="G2573" s="33"/>
      <c r="H2573" s="33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5"/>
      <c r="AH2573" s="32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  <c r="AX2573" s="33"/>
      <c r="AY2573" s="33"/>
    </row>
    <row r="2574" spans="1:51" s="12" customFormat="1" ht="39.950000000000003" customHeight="1">
      <c r="A2574" s="3"/>
      <c r="B2574" s="16"/>
      <c r="C2574" s="33"/>
      <c r="D2574" s="33"/>
      <c r="E2574" s="33"/>
      <c r="F2574" s="33"/>
      <c r="G2574" s="33"/>
      <c r="H2574" s="33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5"/>
      <c r="AH2574" s="32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</row>
    <row r="2575" spans="1:51" s="12" customFormat="1" ht="39.950000000000003" customHeight="1">
      <c r="A2575" s="3"/>
      <c r="B2575" s="16"/>
      <c r="C2575" s="33"/>
      <c r="D2575" s="33"/>
      <c r="E2575" s="33"/>
      <c r="F2575" s="33"/>
      <c r="G2575" s="33"/>
      <c r="H2575" s="33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5"/>
      <c r="AH2575" s="32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</row>
    <row r="2576" spans="1:51" s="12" customFormat="1" ht="39.950000000000003" customHeight="1">
      <c r="A2576" s="3"/>
      <c r="B2576" s="16"/>
      <c r="C2576" s="33"/>
      <c r="D2576" s="33"/>
      <c r="E2576" s="33"/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5"/>
      <c r="AH2576" s="32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</row>
    <row r="2577" spans="1:51" s="12" customFormat="1" ht="39.950000000000003" customHeight="1">
      <c r="A2577" s="3"/>
      <c r="B2577" s="16"/>
      <c r="C2577" s="33"/>
      <c r="D2577" s="33"/>
      <c r="E2577" s="33"/>
      <c r="F2577" s="33"/>
      <c r="G2577" s="33"/>
      <c r="H2577" s="33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5"/>
      <c r="AH2577" s="32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</row>
    <row r="2578" spans="1:51" s="12" customFormat="1" ht="39.950000000000003" customHeight="1">
      <c r="A2578" s="3"/>
      <c r="B2578" s="16"/>
      <c r="C2578" s="33"/>
      <c r="D2578" s="33"/>
      <c r="E2578" s="33"/>
      <c r="F2578" s="33"/>
      <c r="G2578" s="33"/>
      <c r="H2578" s="33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5"/>
      <c r="AH2578" s="32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  <c r="AX2578" s="33"/>
      <c r="AY2578" s="33"/>
    </row>
    <row r="2579" spans="1:51" s="12" customFormat="1" ht="39.950000000000003" customHeight="1">
      <c r="A2579" s="3"/>
      <c r="B2579" s="16"/>
      <c r="C2579" s="33"/>
      <c r="D2579" s="33"/>
      <c r="E2579" s="33"/>
      <c r="F2579" s="33"/>
      <c r="G2579" s="33"/>
      <c r="H2579" s="33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5"/>
      <c r="AH2579" s="32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33"/>
      <c r="AX2579" s="33"/>
      <c r="AY2579" s="33"/>
    </row>
    <row r="2580" spans="1:51" s="12" customFormat="1" ht="39.950000000000003" customHeight="1">
      <c r="A2580" s="3"/>
      <c r="B2580" s="16"/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5"/>
      <c r="AH2580" s="32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</row>
    <row r="2581" spans="1:51" s="12" customFormat="1" ht="39.950000000000003" customHeight="1">
      <c r="A2581" s="3"/>
      <c r="B2581" s="16"/>
      <c r="C2581" s="33"/>
      <c r="D2581" s="33"/>
      <c r="E2581" s="33"/>
      <c r="F2581" s="33"/>
      <c r="G2581" s="33"/>
      <c r="H2581" s="33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5"/>
      <c r="AH2581" s="32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</row>
    <row r="2582" spans="1:51" s="12" customFormat="1" ht="39.950000000000003" customHeight="1">
      <c r="A2582" s="3"/>
      <c r="B2582" s="16"/>
      <c r="C2582" s="33"/>
      <c r="D2582" s="33"/>
      <c r="E2582" s="33"/>
      <c r="F2582" s="33"/>
      <c r="G2582" s="33"/>
      <c r="H2582" s="33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5"/>
      <c r="AH2582" s="32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</row>
    <row r="2583" spans="1:51" s="12" customFormat="1" ht="39.950000000000003" customHeight="1">
      <c r="A2583" s="3"/>
      <c r="B2583" s="16"/>
      <c r="C2583" s="33"/>
      <c r="D2583" s="33"/>
      <c r="E2583" s="33"/>
      <c r="F2583" s="33"/>
      <c r="G2583" s="33"/>
      <c r="H2583" s="33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5"/>
      <c r="AH2583" s="32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  <c r="AX2583" s="33"/>
      <c r="AY2583" s="33"/>
    </row>
    <row r="2584" spans="1:51" s="12" customFormat="1" ht="39.950000000000003" customHeight="1">
      <c r="A2584" s="3"/>
      <c r="B2584" s="16"/>
      <c r="C2584" s="33"/>
      <c r="D2584" s="33"/>
      <c r="E2584" s="33"/>
      <c r="F2584" s="33"/>
      <c r="G2584" s="33"/>
      <c r="H2584" s="33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5"/>
      <c r="AH2584" s="32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33"/>
      <c r="AX2584" s="33"/>
      <c r="AY2584" s="33"/>
    </row>
    <row r="2585" spans="1:51" s="12" customFormat="1" ht="39.950000000000003" customHeight="1">
      <c r="A2585" s="3"/>
      <c r="B2585" s="16"/>
      <c r="C2585" s="33"/>
      <c r="D2585" s="33"/>
      <c r="E2585" s="33"/>
      <c r="F2585" s="33"/>
      <c r="G2585" s="33"/>
      <c r="H2585" s="33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5"/>
      <c r="AH2585" s="32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  <c r="AX2585" s="33"/>
      <c r="AY2585" s="33"/>
    </row>
    <row r="2586" spans="1:51" s="12" customFormat="1" ht="39.950000000000003" customHeight="1">
      <c r="A2586" s="3"/>
      <c r="B2586" s="16"/>
      <c r="C2586" s="33"/>
      <c r="D2586" s="33"/>
      <c r="E2586" s="33"/>
      <c r="F2586" s="33"/>
      <c r="G2586" s="33"/>
      <c r="H2586" s="33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5"/>
      <c r="AH2586" s="32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33"/>
      <c r="AX2586" s="33"/>
      <c r="AY2586" s="33"/>
    </row>
    <row r="2587" spans="1:51" s="12" customFormat="1" ht="39.950000000000003" customHeight="1">
      <c r="A2587" s="3"/>
      <c r="B2587" s="16"/>
      <c r="C2587" s="33"/>
      <c r="D2587" s="33"/>
      <c r="E2587" s="33"/>
      <c r="F2587" s="33"/>
      <c r="G2587" s="33"/>
      <c r="H2587" s="33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5"/>
      <c r="AH2587" s="32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  <c r="AX2587" s="33"/>
      <c r="AY2587" s="33"/>
    </row>
    <row r="2588" spans="1:51" s="12" customFormat="1" ht="39.950000000000003" customHeight="1">
      <c r="A2588" s="3"/>
      <c r="B2588" s="16"/>
      <c r="C2588" s="33"/>
      <c r="D2588" s="33"/>
      <c r="E2588" s="33"/>
      <c r="F2588" s="33"/>
      <c r="G2588" s="33"/>
      <c r="H2588" s="33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5"/>
      <c r="AH2588" s="32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  <c r="AX2588" s="33"/>
      <c r="AY2588" s="33"/>
    </row>
    <row r="2589" spans="1:51" s="12" customFormat="1" ht="39.950000000000003" customHeight="1">
      <c r="A2589" s="3"/>
      <c r="B2589" s="16"/>
      <c r="C2589" s="33"/>
      <c r="D2589" s="33"/>
      <c r="E2589" s="33"/>
      <c r="F2589" s="33"/>
      <c r="G2589" s="33"/>
      <c r="H2589" s="33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5"/>
      <c r="AH2589" s="32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  <c r="AX2589" s="33"/>
      <c r="AY2589" s="33"/>
    </row>
    <row r="2590" spans="1:51" s="12" customFormat="1" ht="39.950000000000003" customHeight="1">
      <c r="A2590" s="3"/>
      <c r="B2590" s="16"/>
      <c r="C2590" s="33"/>
      <c r="D2590" s="33"/>
      <c r="E2590" s="33"/>
      <c r="F2590" s="33"/>
      <c r="G2590" s="33"/>
      <c r="H2590" s="33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5"/>
      <c r="AH2590" s="32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  <c r="AX2590" s="33"/>
      <c r="AY2590" s="33"/>
    </row>
    <row r="2591" spans="1:51" s="12" customFormat="1" ht="39.950000000000003" customHeight="1">
      <c r="A2591" s="3"/>
      <c r="B2591" s="16"/>
      <c r="C2591" s="33"/>
      <c r="D2591" s="33"/>
      <c r="E2591" s="33"/>
      <c r="F2591" s="33"/>
      <c r="G2591" s="33"/>
      <c r="H2591" s="33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5"/>
      <c r="AH2591" s="32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/>
      <c r="AV2591" s="33"/>
      <c r="AW2591" s="33"/>
      <c r="AX2591" s="33"/>
      <c r="AY2591" s="33"/>
    </row>
    <row r="2592" spans="1:51" s="12" customFormat="1" ht="39.950000000000003" customHeight="1">
      <c r="A2592" s="3"/>
      <c r="B2592" s="16"/>
      <c r="C2592" s="33"/>
      <c r="D2592" s="33"/>
      <c r="E2592" s="33"/>
      <c r="F2592" s="33"/>
      <c r="G2592" s="33"/>
      <c r="H2592" s="33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5"/>
      <c r="AH2592" s="32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</row>
    <row r="2593" spans="1:51" s="12" customFormat="1" ht="39.950000000000003" customHeight="1">
      <c r="A2593" s="3"/>
      <c r="B2593" s="16"/>
      <c r="C2593" s="33"/>
      <c r="D2593" s="33"/>
      <c r="E2593" s="33"/>
      <c r="F2593" s="33"/>
      <c r="G2593" s="33"/>
      <c r="H2593" s="33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5"/>
      <c r="AH2593" s="32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</row>
    <row r="2594" spans="1:51" s="12" customFormat="1" ht="39.950000000000003" customHeight="1">
      <c r="A2594" s="3"/>
      <c r="B2594" s="16"/>
      <c r="C2594" s="33"/>
      <c r="D2594" s="33"/>
      <c r="E2594" s="33"/>
      <c r="F2594" s="33"/>
      <c r="G2594" s="33"/>
      <c r="H2594" s="33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5"/>
      <c r="AH2594" s="32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</row>
    <row r="2595" spans="1:51" s="12" customFormat="1" ht="39.950000000000003" customHeight="1">
      <c r="A2595" s="3"/>
      <c r="B2595" s="16"/>
      <c r="C2595" s="33"/>
      <c r="D2595" s="33"/>
      <c r="E2595" s="33"/>
      <c r="F2595" s="33"/>
      <c r="G2595" s="33"/>
      <c r="H2595" s="33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5"/>
      <c r="AH2595" s="32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/>
      <c r="AV2595" s="33"/>
      <c r="AW2595" s="33"/>
      <c r="AX2595" s="33"/>
      <c r="AY2595" s="33"/>
    </row>
    <row r="2596" spans="1:51" s="12" customFormat="1" ht="39.950000000000003" customHeight="1">
      <c r="A2596" s="3"/>
      <c r="B2596" s="16"/>
      <c r="C2596" s="33"/>
      <c r="D2596" s="33"/>
      <c r="E2596" s="33"/>
      <c r="F2596" s="33"/>
      <c r="G2596" s="33"/>
      <c r="H2596" s="33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5"/>
      <c r="AH2596" s="32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  <c r="AX2596" s="33"/>
      <c r="AY2596" s="33"/>
    </row>
    <row r="2597" spans="1:51" s="12" customFormat="1" ht="39.950000000000003" customHeight="1">
      <c r="A2597" s="3"/>
      <c r="B2597" s="16"/>
      <c r="C2597" s="33"/>
      <c r="D2597" s="33"/>
      <c r="E2597" s="33"/>
      <c r="F2597" s="33"/>
      <c r="G2597" s="33"/>
      <c r="H2597" s="33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5"/>
      <c r="AH2597" s="32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/>
      <c r="AV2597" s="33"/>
      <c r="AW2597" s="33"/>
      <c r="AX2597" s="33"/>
      <c r="AY2597" s="33"/>
    </row>
    <row r="2598" spans="1:51" s="12" customFormat="1" ht="39.950000000000003" customHeight="1">
      <c r="A2598" s="3"/>
      <c r="B2598" s="16"/>
      <c r="C2598" s="33"/>
      <c r="D2598" s="33"/>
      <c r="E2598" s="33"/>
      <c r="F2598" s="33"/>
      <c r="G2598" s="33"/>
      <c r="H2598" s="33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5"/>
      <c r="AH2598" s="32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33"/>
      <c r="AX2598" s="33"/>
      <c r="AY2598" s="33"/>
    </row>
    <row r="2599" spans="1:51" s="12" customFormat="1" ht="39.950000000000003" customHeight="1">
      <c r="A2599" s="3"/>
      <c r="B2599" s="16"/>
      <c r="C2599" s="33"/>
      <c r="D2599" s="33"/>
      <c r="E2599" s="33"/>
      <c r="F2599" s="33"/>
      <c r="G2599" s="33"/>
      <c r="H2599" s="3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5"/>
      <c r="AH2599" s="32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  <c r="AU2599" s="33"/>
      <c r="AV2599" s="33"/>
      <c r="AW2599" s="33"/>
      <c r="AX2599" s="33"/>
      <c r="AY2599" s="33"/>
    </row>
    <row r="2600" spans="1:51" s="12" customFormat="1" ht="39.950000000000003" customHeight="1">
      <c r="A2600" s="3"/>
      <c r="B2600" s="16"/>
      <c r="C2600" s="33"/>
      <c r="D2600" s="33"/>
      <c r="E2600" s="33"/>
      <c r="F2600" s="33"/>
      <c r="G2600" s="33"/>
      <c r="H2600" s="33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5"/>
      <c r="AH2600" s="32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33"/>
      <c r="AX2600" s="33"/>
      <c r="AY2600" s="33"/>
    </row>
    <row r="2601" spans="1:51" s="12" customFormat="1" ht="39.950000000000003" customHeight="1">
      <c r="A2601" s="3"/>
      <c r="B2601" s="16"/>
      <c r="C2601" s="33"/>
      <c r="D2601" s="33"/>
      <c r="E2601" s="33"/>
      <c r="F2601" s="33"/>
      <c r="G2601" s="33"/>
      <c r="H2601" s="33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5"/>
      <c r="AH2601" s="32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33"/>
      <c r="AX2601" s="33"/>
      <c r="AY2601" s="33"/>
    </row>
    <row r="2602" spans="1:51" s="12" customFormat="1" ht="39.950000000000003" customHeight="1">
      <c r="A2602" s="3"/>
      <c r="B2602" s="16"/>
      <c r="C2602" s="33"/>
      <c r="D2602" s="33"/>
      <c r="E2602" s="33"/>
      <c r="F2602" s="33"/>
      <c r="G2602" s="33"/>
      <c r="H2602" s="33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5"/>
      <c r="AH2602" s="32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33"/>
      <c r="AX2602" s="33"/>
      <c r="AY2602" s="33"/>
    </row>
    <row r="2603" spans="1:51" s="12" customFormat="1" ht="39.950000000000003" customHeight="1">
      <c r="A2603" s="3"/>
      <c r="B2603" s="16"/>
      <c r="C2603" s="33"/>
      <c r="D2603" s="33"/>
      <c r="E2603" s="33"/>
      <c r="F2603" s="33"/>
      <c r="G2603" s="33"/>
      <c r="H2603" s="33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5"/>
      <c r="AH2603" s="32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33"/>
      <c r="AX2603" s="33"/>
      <c r="AY2603" s="33"/>
    </row>
    <row r="2604" spans="1:51" s="12" customFormat="1" ht="39.950000000000003" customHeight="1">
      <c r="A2604" s="3"/>
      <c r="B2604" s="16"/>
      <c r="C2604" s="33"/>
      <c r="D2604" s="33"/>
      <c r="E2604" s="33"/>
      <c r="F2604" s="33"/>
      <c r="G2604" s="33"/>
      <c r="H2604" s="33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5"/>
      <c r="AH2604" s="32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  <c r="AX2604" s="33"/>
      <c r="AY2604" s="33"/>
    </row>
    <row r="2605" spans="1:51" s="12" customFormat="1" ht="39.950000000000003" customHeight="1">
      <c r="A2605" s="3"/>
      <c r="B2605" s="16"/>
      <c r="C2605" s="33"/>
      <c r="D2605" s="33"/>
      <c r="E2605" s="33"/>
      <c r="F2605" s="33"/>
      <c r="G2605" s="33"/>
      <c r="H2605" s="33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5"/>
      <c r="AH2605" s="32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33"/>
      <c r="AX2605" s="33"/>
      <c r="AY2605" s="33"/>
    </row>
    <row r="2606" spans="1:51" s="12" customFormat="1" ht="39.950000000000003" customHeight="1">
      <c r="A2606" s="3"/>
      <c r="B2606" s="16"/>
      <c r="C2606" s="33"/>
      <c r="D2606" s="33"/>
      <c r="E2606" s="33"/>
      <c r="F2606" s="33"/>
      <c r="G2606" s="33"/>
      <c r="H2606" s="3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5"/>
      <c r="AH2606" s="32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33"/>
      <c r="AX2606" s="33"/>
      <c r="AY2606" s="33"/>
    </row>
    <row r="2607" spans="1:51" s="12" customFormat="1" ht="39.950000000000003" customHeight="1">
      <c r="A2607" s="3"/>
      <c r="B2607" s="16"/>
      <c r="C2607" s="33"/>
      <c r="D2607" s="33"/>
      <c r="E2607" s="33"/>
      <c r="F2607" s="33"/>
      <c r="G2607" s="33"/>
      <c r="H2607" s="33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5"/>
      <c r="AH2607" s="32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  <c r="AX2607" s="33"/>
      <c r="AY2607" s="33"/>
    </row>
    <row r="2608" spans="1:51" s="12" customFormat="1" ht="39.950000000000003" customHeight="1">
      <c r="A2608" s="3"/>
      <c r="B2608" s="16"/>
      <c r="C2608" s="33"/>
      <c r="D2608" s="33"/>
      <c r="E2608" s="33"/>
      <c r="F2608" s="33"/>
      <c r="G2608" s="33"/>
      <c r="H2608" s="33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5"/>
      <c r="AH2608" s="32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  <c r="AX2608" s="33"/>
      <c r="AY2608" s="33"/>
    </row>
    <row r="2609" spans="1:51" s="12" customFormat="1" ht="39.950000000000003" customHeight="1">
      <c r="A2609" s="3"/>
      <c r="B2609" s="16"/>
      <c r="C2609" s="33"/>
      <c r="D2609" s="33"/>
      <c r="E2609" s="33"/>
      <c r="F2609" s="33"/>
      <c r="G2609" s="33"/>
      <c r="H2609" s="3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5"/>
      <c r="AH2609" s="32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33"/>
      <c r="AX2609" s="33"/>
      <c r="AY2609" s="33"/>
    </row>
    <row r="2610" spans="1:51" s="12" customFormat="1" ht="39.950000000000003" customHeight="1">
      <c r="A2610" s="3"/>
      <c r="B2610" s="16"/>
      <c r="C2610" s="33"/>
      <c r="D2610" s="33"/>
      <c r="E2610" s="33"/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5"/>
      <c r="AH2610" s="32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  <c r="AX2610" s="33"/>
      <c r="AY2610" s="33"/>
    </row>
    <row r="2611" spans="1:51" s="12" customFormat="1" ht="39.950000000000003" customHeight="1">
      <c r="A2611" s="3"/>
      <c r="B2611" s="16"/>
      <c r="C2611" s="33"/>
      <c r="D2611" s="33"/>
      <c r="E2611" s="33"/>
      <c r="F2611" s="33"/>
      <c r="G2611" s="33"/>
      <c r="H2611" s="33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5"/>
      <c r="AH2611" s="32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  <c r="AX2611" s="33"/>
      <c r="AY2611" s="33"/>
    </row>
    <row r="2612" spans="1:51" s="12" customFormat="1" ht="39.950000000000003" customHeight="1">
      <c r="A2612" s="3"/>
      <c r="B2612" s="16"/>
      <c r="C2612" s="33"/>
      <c r="D2612" s="33"/>
      <c r="E2612" s="33"/>
      <c r="F2612" s="33"/>
      <c r="G2612" s="33"/>
      <c r="H2612" s="33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5"/>
      <c r="AH2612" s="32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  <c r="AX2612" s="33"/>
      <c r="AY2612" s="33"/>
    </row>
    <row r="2613" spans="1:51" s="12" customFormat="1" ht="39.950000000000003" customHeight="1">
      <c r="A2613" s="3"/>
      <c r="B2613" s="16"/>
      <c r="C2613" s="33"/>
      <c r="D2613" s="33"/>
      <c r="E2613" s="33"/>
      <c r="F2613" s="33"/>
      <c r="G2613" s="33"/>
      <c r="H2613" s="33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5"/>
      <c r="AH2613" s="32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33"/>
      <c r="AX2613" s="33"/>
      <c r="AY2613" s="33"/>
    </row>
    <row r="2614" spans="1:51" s="12" customFormat="1" ht="39.950000000000003" customHeight="1">
      <c r="A2614" s="3"/>
      <c r="B2614" s="16"/>
      <c r="C2614" s="33"/>
      <c r="D2614" s="33"/>
      <c r="E2614" s="33"/>
      <c r="F2614" s="33"/>
      <c r="G2614" s="33"/>
      <c r="H2614" s="33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5"/>
      <c r="AH2614" s="32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  <c r="AX2614" s="33"/>
      <c r="AY2614" s="33"/>
    </row>
    <row r="2615" spans="1:51" s="12" customFormat="1" ht="39.950000000000003" customHeight="1">
      <c r="A2615" s="3"/>
      <c r="B2615" s="16"/>
      <c r="C2615" s="33"/>
      <c r="D2615" s="33"/>
      <c r="E2615" s="33"/>
      <c r="F2615" s="33"/>
      <c r="G2615" s="33"/>
      <c r="H2615" s="33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5"/>
      <c r="AH2615" s="32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</row>
    <row r="2616" spans="1:51" s="12" customFormat="1" ht="39.950000000000003" customHeight="1">
      <c r="A2616" s="3"/>
      <c r="B2616" s="16"/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5"/>
      <c r="AH2616" s="32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33"/>
      <c r="AX2616" s="33"/>
      <c r="AY2616" s="33"/>
    </row>
    <row r="2617" spans="1:51" s="12" customFormat="1" ht="39.950000000000003" customHeight="1">
      <c r="A2617" s="3"/>
      <c r="B2617" s="16"/>
      <c r="C2617" s="33"/>
      <c r="D2617" s="33"/>
      <c r="E2617" s="33"/>
      <c r="F2617" s="33"/>
      <c r="G2617" s="33"/>
      <c r="H2617" s="3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5"/>
      <c r="AH2617" s="32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  <c r="AX2617" s="33"/>
      <c r="AY2617" s="33"/>
    </row>
    <row r="2618" spans="1:51" s="12" customFormat="1" ht="39.950000000000003" customHeight="1">
      <c r="A2618" s="3"/>
      <c r="B2618" s="16"/>
      <c r="C2618" s="33"/>
      <c r="D2618" s="33"/>
      <c r="E2618" s="33"/>
      <c r="F2618" s="33"/>
      <c r="G2618" s="33"/>
      <c r="H2618" s="33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5"/>
      <c r="AH2618" s="32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33"/>
      <c r="AX2618" s="33"/>
      <c r="AY2618" s="33"/>
    </row>
    <row r="2619" spans="1:51" s="12" customFormat="1" ht="39.950000000000003" customHeight="1">
      <c r="A2619" s="3"/>
      <c r="B2619" s="16"/>
      <c r="C2619" s="33"/>
      <c r="D2619" s="33"/>
      <c r="E2619" s="33"/>
      <c r="F2619" s="33"/>
      <c r="G2619" s="33"/>
      <c r="H2619" s="33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5"/>
      <c r="AH2619" s="32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  <c r="AX2619" s="33"/>
      <c r="AY2619" s="33"/>
    </row>
    <row r="2620" spans="1:51" s="12" customFormat="1" ht="39.950000000000003" customHeight="1">
      <c r="A2620" s="3"/>
      <c r="B2620" s="16"/>
      <c r="C2620" s="33"/>
      <c r="D2620" s="33"/>
      <c r="E2620" s="33"/>
      <c r="F2620" s="33"/>
      <c r="G2620" s="33"/>
      <c r="H2620" s="33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5"/>
      <c r="AH2620" s="32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33"/>
      <c r="AX2620" s="33"/>
      <c r="AY2620" s="33"/>
    </row>
    <row r="2621" spans="1:51" s="12" customFormat="1" ht="39.950000000000003" customHeight="1">
      <c r="A2621" s="3"/>
      <c r="B2621" s="16"/>
      <c r="C2621" s="33"/>
      <c r="D2621" s="33"/>
      <c r="E2621" s="33"/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5"/>
      <c r="AH2621" s="32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  <c r="AX2621" s="33"/>
      <c r="AY2621" s="33"/>
    </row>
    <row r="2622" spans="1:51" s="12" customFormat="1" ht="39.950000000000003" customHeight="1">
      <c r="A2622" s="3"/>
      <c r="B2622" s="16"/>
      <c r="C2622" s="33"/>
      <c r="D2622" s="33"/>
      <c r="E2622" s="33"/>
      <c r="F2622" s="33"/>
      <c r="G2622" s="33"/>
      <c r="H2622" s="33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5"/>
      <c r="AH2622" s="32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  <c r="AX2622" s="33"/>
      <c r="AY2622" s="33"/>
    </row>
    <row r="2623" spans="1:51" s="12" customFormat="1" ht="39.950000000000003" customHeight="1">
      <c r="A2623" s="3"/>
      <c r="B2623" s="16"/>
      <c r="C2623" s="33"/>
      <c r="D2623" s="33"/>
      <c r="E2623" s="33"/>
      <c r="F2623" s="33"/>
      <c r="G2623" s="33"/>
      <c r="H2623" s="33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5"/>
      <c r="AH2623" s="32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/>
      <c r="AV2623" s="33"/>
      <c r="AW2623" s="33"/>
      <c r="AX2623" s="33"/>
      <c r="AY2623" s="33"/>
    </row>
    <row r="2624" spans="1:51" s="12" customFormat="1" ht="39.950000000000003" customHeight="1">
      <c r="A2624" s="3"/>
      <c r="B2624" s="16"/>
      <c r="C2624" s="33"/>
      <c r="D2624" s="33"/>
      <c r="E2624" s="33"/>
      <c r="F2624" s="33"/>
      <c r="G2624" s="33"/>
      <c r="H2624" s="33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5"/>
      <c r="AH2624" s="32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33"/>
      <c r="AX2624" s="33"/>
      <c r="AY2624" s="33"/>
    </row>
    <row r="2625" spans="1:51" s="12" customFormat="1" ht="39.950000000000003" customHeight="1">
      <c r="A2625" s="3"/>
      <c r="B2625" s="16"/>
      <c r="C2625" s="33"/>
      <c r="D2625" s="33"/>
      <c r="E2625" s="33"/>
      <c r="F2625" s="33"/>
      <c r="G2625" s="33"/>
      <c r="H2625" s="33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5"/>
      <c r="AH2625" s="32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  <c r="AX2625" s="33"/>
      <c r="AY2625" s="33"/>
    </row>
    <row r="2626" spans="1:51" s="12" customFormat="1" ht="39.950000000000003" customHeight="1">
      <c r="A2626" s="3"/>
      <c r="B2626" s="16"/>
      <c r="C2626" s="33"/>
      <c r="D2626" s="33"/>
      <c r="E2626" s="33"/>
      <c r="F2626" s="33"/>
      <c r="G2626" s="33"/>
      <c r="H2626" s="33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5"/>
      <c r="AH2626" s="32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  <c r="AX2626" s="33"/>
      <c r="AY2626" s="33"/>
    </row>
    <row r="2627" spans="1:51" s="12" customFormat="1" ht="39.950000000000003" customHeight="1">
      <c r="A2627" s="3"/>
      <c r="B2627" s="16"/>
      <c r="C2627" s="33"/>
      <c r="D2627" s="33"/>
      <c r="E2627" s="33"/>
      <c r="F2627" s="33"/>
      <c r="G2627" s="33"/>
      <c r="H2627" s="33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5"/>
      <c r="AH2627" s="32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33"/>
      <c r="AX2627" s="33"/>
      <c r="AY2627" s="33"/>
    </row>
    <row r="2628" spans="1:51" s="12" customFormat="1" ht="39.950000000000003" customHeight="1">
      <c r="A2628" s="3"/>
      <c r="B2628" s="16"/>
      <c r="C2628" s="33"/>
      <c r="D2628" s="33"/>
      <c r="E2628" s="33"/>
      <c r="F2628" s="33"/>
      <c r="G2628" s="33"/>
      <c r="H2628" s="33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5"/>
      <c r="AH2628" s="32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</row>
    <row r="2629" spans="1:51" s="12" customFormat="1" ht="39.950000000000003" customHeight="1">
      <c r="A2629" s="3"/>
      <c r="B2629" s="16"/>
      <c r="C2629" s="33"/>
      <c r="D2629" s="33"/>
      <c r="E2629" s="33"/>
      <c r="F2629" s="33"/>
      <c r="G2629" s="33"/>
      <c r="H2629" s="33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5"/>
      <c r="AH2629" s="32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  <c r="AX2629" s="33"/>
      <c r="AY2629" s="33"/>
    </row>
    <row r="2630" spans="1:51" s="12" customFormat="1" ht="39.950000000000003" customHeight="1">
      <c r="A2630" s="3"/>
      <c r="B2630" s="16"/>
      <c r="C2630" s="33"/>
      <c r="D2630" s="33"/>
      <c r="E2630" s="33"/>
      <c r="F2630" s="33"/>
      <c r="G2630" s="33"/>
      <c r="H2630" s="33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5"/>
      <c r="AH2630" s="32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33"/>
      <c r="AX2630" s="33"/>
      <c r="AY2630" s="33"/>
    </row>
    <row r="2631" spans="1:51" s="12" customFormat="1" ht="39.950000000000003" customHeight="1">
      <c r="A2631" s="3"/>
      <c r="B2631" s="16"/>
      <c r="C2631" s="33"/>
      <c r="D2631" s="33"/>
      <c r="E2631" s="33"/>
      <c r="F2631" s="33"/>
      <c r="G2631" s="33"/>
      <c r="H2631" s="33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5"/>
      <c r="AH2631" s="32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33"/>
      <c r="AX2631" s="33"/>
      <c r="AY2631" s="33"/>
    </row>
    <row r="2632" spans="1:51" s="12" customFormat="1" ht="39.950000000000003" customHeight="1">
      <c r="A2632" s="3"/>
      <c r="B2632" s="16"/>
      <c r="C2632" s="33"/>
      <c r="D2632" s="33"/>
      <c r="E2632" s="33"/>
      <c r="F2632" s="33"/>
      <c r="G2632" s="33"/>
      <c r="H2632" s="33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5"/>
      <c r="AH2632" s="32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33"/>
      <c r="AX2632" s="33"/>
      <c r="AY2632" s="33"/>
    </row>
    <row r="2633" spans="1:51" s="12" customFormat="1" ht="39.950000000000003" customHeight="1">
      <c r="A2633" s="3"/>
      <c r="B2633" s="16"/>
      <c r="C2633" s="33"/>
      <c r="D2633" s="33"/>
      <c r="E2633" s="33"/>
      <c r="F2633" s="33"/>
      <c r="G2633" s="33"/>
      <c r="H2633" s="33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5"/>
      <c r="AH2633" s="32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  <c r="AX2633" s="33"/>
      <c r="AY2633" s="33"/>
    </row>
    <row r="2634" spans="1:51" s="12" customFormat="1" ht="39.950000000000003" customHeight="1">
      <c r="A2634" s="3"/>
      <c r="B2634" s="16"/>
      <c r="C2634" s="33"/>
      <c r="D2634" s="33"/>
      <c r="E2634" s="33"/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5"/>
      <c r="AH2634" s="32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33"/>
      <c r="AX2634" s="33"/>
      <c r="AY2634" s="33"/>
    </row>
    <row r="2635" spans="1:51" s="12" customFormat="1" ht="39.950000000000003" customHeight="1">
      <c r="A2635" s="3"/>
      <c r="B2635" s="16"/>
      <c r="C2635" s="33"/>
      <c r="D2635" s="33"/>
      <c r="E2635" s="33"/>
      <c r="F2635" s="33"/>
      <c r="G2635" s="33"/>
      <c r="H2635" s="33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5"/>
      <c r="AH2635" s="32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  <c r="AX2635" s="33"/>
      <c r="AY2635" s="33"/>
    </row>
    <row r="2636" spans="1:51" s="12" customFormat="1" ht="39.950000000000003" customHeight="1">
      <c r="A2636" s="3"/>
      <c r="B2636" s="16"/>
      <c r="C2636" s="33"/>
      <c r="D2636" s="33"/>
      <c r="E2636" s="33"/>
      <c r="F2636" s="33"/>
      <c r="G2636" s="33"/>
      <c r="H2636" s="33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5"/>
      <c r="AH2636" s="32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  <c r="AX2636" s="33"/>
      <c r="AY2636" s="33"/>
    </row>
    <row r="2637" spans="1:51" s="12" customFormat="1" ht="39.950000000000003" customHeight="1">
      <c r="A2637" s="3"/>
      <c r="B2637" s="16"/>
      <c r="C2637" s="33"/>
      <c r="D2637" s="33"/>
      <c r="E2637" s="33"/>
      <c r="F2637" s="33"/>
      <c r="G2637" s="33"/>
      <c r="H2637" s="33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5"/>
      <c r="AH2637" s="32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33"/>
      <c r="AX2637" s="33"/>
      <c r="AY2637" s="33"/>
    </row>
    <row r="2638" spans="1:51" s="12" customFormat="1" ht="39.950000000000003" customHeight="1">
      <c r="A2638" s="3"/>
      <c r="B2638" s="16"/>
      <c r="C2638" s="33"/>
      <c r="D2638" s="33"/>
      <c r="E2638" s="33"/>
      <c r="F2638" s="33"/>
      <c r="G2638" s="33"/>
      <c r="H2638" s="33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5"/>
      <c r="AH2638" s="32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33"/>
      <c r="AX2638" s="33"/>
      <c r="AY2638" s="33"/>
    </row>
    <row r="2639" spans="1:51" s="12" customFormat="1" ht="39.950000000000003" customHeight="1">
      <c r="A2639" s="3"/>
      <c r="B2639" s="16"/>
      <c r="C2639" s="33"/>
      <c r="D2639" s="33"/>
      <c r="E2639" s="33"/>
      <c r="F2639" s="33"/>
      <c r="G2639" s="33"/>
      <c r="H2639" s="3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5"/>
      <c r="AH2639" s="32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/>
      <c r="AV2639" s="33"/>
      <c r="AW2639" s="33"/>
      <c r="AX2639" s="33"/>
      <c r="AY2639" s="33"/>
    </row>
    <row r="2640" spans="1:51" s="12" customFormat="1" ht="39.950000000000003" customHeight="1">
      <c r="A2640" s="3"/>
      <c r="B2640" s="16"/>
      <c r="C2640" s="33"/>
      <c r="D2640" s="33"/>
      <c r="E2640" s="33"/>
      <c r="F2640" s="33"/>
      <c r="G2640" s="33"/>
      <c r="H2640" s="33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5"/>
      <c r="AH2640" s="32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33"/>
      <c r="AX2640" s="33"/>
      <c r="AY2640" s="33"/>
    </row>
    <row r="2641" spans="1:51" s="12" customFormat="1" ht="39.950000000000003" customHeight="1">
      <c r="A2641" s="3"/>
      <c r="B2641" s="16"/>
      <c r="C2641" s="33"/>
      <c r="D2641" s="33"/>
      <c r="E2641" s="33"/>
      <c r="F2641" s="33"/>
      <c r="G2641" s="33"/>
      <c r="H2641" s="33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5"/>
      <c r="AH2641" s="32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  <c r="AX2641" s="33"/>
      <c r="AY2641" s="33"/>
    </row>
    <row r="2642" spans="1:51" s="12" customFormat="1" ht="39.950000000000003" customHeight="1">
      <c r="A2642" s="3"/>
      <c r="B2642" s="16"/>
      <c r="C2642" s="33"/>
      <c r="D2642" s="33"/>
      <c r="E2642" s="33"/>
      <c r="F2642" s="33"/>
      <c r="G2642" s="33"/>
      <c r="H2642" s="33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5"/>
      <c r="AH2642" s="32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33"/>
      <c r="AX2642" s="33"/>
      <c r="AY2642" s="33"/>
    </row>
    <row r="2643" spans="1:51" s="12" customFormat="1" ht="39.950000000000003" customHeight="1">
      <c r="A2643" s="3"/>
      <c r="B2643" s="16"/>
      <c r="C2643" s="33"/>
      <c r="D2643" s="33"/>
      <c r="E2643" s="33"/>
      <c r="F2643" s="33"/>
      <c r="G2643" s="33"/>
      <c r="H2643" s="33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5"/>
      <c r="AH2643" s="32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</row>
    <row r="2644" spans="1:51" s="12" customFormat="1" ht="39.950000000000003" customHeight="1">
      <c r="A2644" s="3"/>
      <c r="B2644" s="16"/>
      <c r="C2644" s="33"/>
      <c r="D2644" s="33"/>
      <c r="E2644" s="33"/>
      <c r="F2644" s="33"/>
      <c r="G2644" s="33"/>
      <c r="H2644" s="33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5"/>
      <c r="AH2644" s="32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33"/>
      <c r="AX2644" s="33"/>
      <c r="AY2644" s="33"/>
    </row>
    <row r="2645" spans="1:51" s="12" customFormat="1" ht="39.950000000000003" customHeight="1">
      <c r="A2645" s="3"/>
      <c r="B2645" s="16"/>
      <c r="C2645" s="33"/>
      <c r="D2645" s="33"/>
      <c r="E2645" s="33"/>
      <c r="F2645" s="33"/>
      <c r="G2645" s="33"/>
      <c r="H2645" s="33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5"/>
      <c r="AH2645" s="32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33"/>
      <c r="AX2645" s="33"/>
      <c r="AY2645" s="33"/>
    </row>
    <row r="2646" spans="1:51" s="12" customFormat="1" ht="39.950000000000003" customHeight="1">
      <c r="A2646" s="3"/>
      <c r="B2646" s="16"/>
      <c r="C2646" s="33"/>
      <c r="D2646" s="33"/>
      <c r="E2646" s="33"/>
      <c r="F2646" s="33"/>
      <c r="G2646" s="33"/>
      <c r="H2646" s="33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5"/>
      <c r="AH2646" s="32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</row>
    <row r="2647" spans="1:51" s="12" customFormat="1" ht="39.950000000000003" customHeight="1">
      <c r="A2647" s="3"/>
      <c r="B2647" s="16"/>
      <c r="C2647" s="33"/>
      <c r="D2647" s="33"/>
      <c r="E2647" s="33"/>
      <c r="F2647" s="33"/>
      <c r="G2647" s="33"/>
      <c r="H2647" s="33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5"/>
      <c r="AH2647" s="32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</row>
    <row r="2648" spans="1:51" s="12" customFormat="1" ht="39.950000000000003" customHeight="1">
      <c r="A2648" s="3"/>
      <c r="B2648" s="16"/>
      <c r="C2648" s="33"/>
      <c r="D2648" s="33"/>
      <c r="E2648" s="33"/>
      <c r="F2648" s="33"/>
      <c r="G2648" s="33"/>
      <c r="H2648" s="33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5"/>
      <c r="AH2648" s="32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</row>
    <row r="2649" spans="1:51" s="12" customFormat="1" ht="39.950000000000003" customHeight="1">
      <c r="A2649" s="3"/>
      <c r="B2649" s="16"/>
      <c r="C2649" s="33"/>
      <c r="D2649" s="33"/>
      <c r="E2649" s="33"/>
      <c r="F2649" s="33"/>
      <c r="G2649" s="33"/>
      <c r="H2649" s="33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5"/>
      <c r="AH2649" s="32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</row>
    <row r="2650" spans="1:51" s="12" customFormat="1" ht="39.950000000000003" customHeight="1">
      <c r="A2650" s="3"/>
      <c r="B2650" s="16"/>
      <c r="C2650" s="33"/>
      <c r="D2650" s="33"/>
      <c r="E2650" s="33"/>
      <c r="F2650" s="33"/>
      <c r="G2650" s="33"/>
      <c r="H2650" s="33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5"/>
      <c r="AH2650" s="32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</row>
    <row r="2651" spans="1:51" s="12" customFormat="1" ht="39.950000000000003" customHeight="1">
      <c r="A2651" s="3"/>
      <c r="B2651" s="16"/>
      <c r="C2651" s="33"/>
      <c r="D2651" s="33"/>
      <c r="E2651" s="33"/>
      <c r="F2651" s="33"/>
      <c r="G2651" s="33"/>
      <c r="H2651" s="33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5"/>
      <c r="AH2651" s="32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</row>
    <row r="2652" spans="1:51" s="12" customFormat="1" ht="39.950000000000003" customHeight="1">
      <c r="A2652" s="3"/>
      <c r="B2652" s="16"/>
      <c r="C2652" s="33"/>
      <c r="D2652" s="33"/>
      <c r="E2652" s="33"/>
      <c r="F2652" s="33"/>
      <c r="G2652" s="33"/>
      <c r="H2652" s="3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5"/>
      <c r="AH2652" s="32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</row>
    <row r="2653" spans="1:51" s="12" customFormat="1" ht="39.950000000000003" customHeight="1">
      <c r="A2653" s="3"/>
      <c r="B2653" s="16"/>
      <c r="C2653" s="33"/>
      <c r="D2653" s="33"/>
      <c r="E2653" s="33"/>
      <c r="F2653" s="33"/>
      <c r="G2653" s="33"/>
      <c r="H2653" s="3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5"/>
      <c r="AH2653" s="32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</row>
    <row r="2654" spans="1:51" s="12" customFormat="1" ht="39.950000000000003" customHeight="1">
      <c r="A2654" s="3"/>
      <c r="B2654" s="16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5"/>
      <c r="AH2654" s="32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</row>
    <row r="2655" spans="1:51" s="12" customFormat="1" ht="39.950000000000003" customHeight="1">
      <c r="A2655" s="3"/>
      <c r="B2655" s="16"/>
      <c r="C2655" s="33"/>
      <c r="D2655" s="33"/>
      <c r="E2655" s="33"/>
      <c r="F2655" s="33"/>
      <c r="G2655" s="33"/>
      <c r="H2655" s="33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5"/>
      <c r="AH2655" s="32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</row>
    <row r="2656" spans="1:51" s="12" customFormat="1" ht="39.950000000000003" customHeight="1">
      <c r="A2656" s="3"/>
      <c r="B2656" s="16"/>
      <c r="C2656" s="33"/>
      <c r="D2656" s="33"/>
      <c r="E2656" s="33"/>
      <c r="F2656" s="33"/>
      <c r="G2656" s="33"/>
      <c r="H2656" s="33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5"/>
      <c r="AH2656" s="32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</row>
    <row r="2657" spans="1:51" s="12" customFormat="1" ht="39.950000000000003" customHeight="1">
      <c r="A2657" s="3"/>
      <c r="B2657" s="16"/>
      <c r="C2657" s="33"/>
      <c r="D2657" s="33"/>
      <c r="E2657" s="33"/>
      <c r="F2657" s="33"/>
      <c r="G2657" s="33"/>
      <c r="H2657" s="33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5"/>
      <c r="AH2657" s="32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</row>
    <row r="2658" spans="1:51" s="12" customFormat="1" ht="39.950000000000003" customHeight="1">
      <c r="A2658" s="3"/>
      <c r="B2658" s="16"/>
      <c r="C2658" s="33"/>
      <c r="D2658" s="33"/>
      <c r="E2658" s="33"/>
      <c r="F2658" s="33"/>
      <c r="G2658" s="33"/>
      <c r="H2658" s="33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5"/>
      <c r="AH2658" s="32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</row>
    <row r="2659" spans="1:51" s="12" customFormat="1" ht="39.950000000000003" customHeight="1">
      <c r="A2659" s="3"/>
      <c r="B2659" s="16"/>
      <c r="C2659" s="33"/>
      <c r="D2659" s="33"/>
      <c r="E2659" s="33"/>
      <c r="F2659" s="33"/>
      <c r="G2659" s="33"/>
      <c r="H2659" s="33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5"/>
      <c r="AH2659" s="32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</row>
    <row r="2660" spans="1:51" s="12" customFormat="1" ht="39.950000000000003" customHeight="1">
      <c r="A2660" s="3"/>
      <c r="B2660" s="16"/>
      <c r="C2660" s="33"/>
      <c r="D2660" s="33"/>
      <c r="E2660" s="33"/>
      <c r="F2660" s="33"/>
      <c r="G2660" s="33"/>
      <c r="H2660" s="33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5"/>
      <c r="AH2660" s="32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</row>
    <row r="2661" spans="1:51" s="12" customFormat="1" ht="39.950000000000003" customHeight="1">
      <c r="A2661" s="3"/>
      <c r="B2661" s="16"/>
      <c r="C2661" s="33"/>
      <c r="D2661" s="33"/>
      <c r="E2661" s="33"/>
      <c r="F2661" s="33"/>
      <c r="G2661" s="33"/>
      <c r="H2661" s="33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5"/>
      <c r="AH2661" s="32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</row>
    <row r="2662" spans="1:51" s="12" customFormat="1" ht="39.950000000000003" customHeight="1">
      <c r="A2662" s="3"/>
      <c r="B2662" s="16"/>
      <c r="C2662" s="33"/>
      <c r="D2662" s="33"/>
      <c r="E2662" s="33"/>
      <c r="F2662" s="33"/>
      <c r="G2662" s="33"/>
      <c r="H2662" s="33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5"/>
      <c r="AH2662" s="32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</row>
    <row r="2663" spans="1:51" s="12" customFormat="1" ht="39.950000000000003" customHeight="1">
      <c r="A2663" s="3"/>
      <c r="B2663" s="16"/>
      <c r="C2663" s="33"/>
      <c r="D2663" s="33"/>
      <c r="E2663" s="33"/>
      <c r="F2663" s="33"/>
      <c r="G2663" s="33"/>
      <c r="H2663" s="33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5"/>
      <c r="AH2663" s="32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</row>
    <row r="2664" spans="1:51" s="12" customFormat="1" ht="39.950000000000003" customHeight="1">
      <c r="A2664" s="3"/>
      <c r="B2664" s="16"/>
      <c r="C2664" s="33"/>
      <c r="D2664" s="33"/>
      <c r="E2664" s="33"/>
      <c r="F2664" s="33"/>
      <c r="G2664" s="33"/>
      <c r="H2664" s="33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5"/>
      <c r="AH2664" s="32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</row>
    <row r="2665" spans="1:51" s="12" customFormat="1" ht="39.950000000000003" customHeight="1">
      <c r="A2665" s="3"/>
      <c r="B2665" s="16"/>
      <c r="C2665" s="33"/>
      <c r="D2665" s="33"/>
      <c r="E2665" s="33"/>
      <c r="F2665" s="33"/>
      <c r="G2665" s="33"/>
      <c r="H2665" s="3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5"/>
      <c r="AH2665" s="32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</row>
    <row r="2666" spans="1:51" s="12" customFormat="1" ht="39.950000000000003" customHeight="1">
      <c r="A2666" s="3"/>
      <c r="B2666" s="16"/>
      <c r="C2666" s="33"/>
      <c r="D2666" s="33"/>
      <c r="E2666" s="33"/>
      <c r="F2666" s="33"/>
      <c r="G2666" s="33"/>
      <c r="H2666" s="3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5"/>
      <c r="AH2666" s="32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</row>
    <row r="2667" spans="1:51" s="12" customFormat="1" ht="39.950000000000003" customHeight="1">
      <c r="A2667" s="3"/>
      <c r="B2667" s="16"/>
      <c r="C2667" s="33"/>
      <c r="D2667" s="33"/>
      <c r="E2667" s="33"/>
      <c r="F2667" s="33"/>
      <c r="G2667" s="33"/>
      <c r="H2667" s="33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5"/>
      <c r="AH2667" s="32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  <c r="AX2667" s="33"/>
      <c r="AY2667" s="33"/>
    </row>
    <row r="2668" spans="1:51" s="12" customFormat="1" ht="39.950000000000003" customHeight="1">
      <c r="A2668" s="3"/>
      <c r="B2668" s="16"/>
      <c r="C2668" s="33"/>
      <c r="D2668" s="33"/>
      <c r="E2668" s="33"/>
      <c r="F2668" s="33"/>
      <c r="G2668" s="33"/>
      <c r="H2668" s="33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5"/>
      <c r="AH2668" s="32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33"/>
      <c r="AX2668" s="33"/>
      <c r="AY2668" s="33"/>
    </row>
    <row r="2669" spans="1:51" s="12" customFormat="1" ht="39.950000000000003" customHeight="1">
      <c r="A2669" s="3"/>
      <c r="B2669" s="16"/>
      <c r="C2669" s="33"/>
      <c r="D2669" s="33"/>
      <c r="E2669" s="33"/>
      <c r="F2669" s="33"/>
      <c r="G2669" s="33"/>
      <c r="H2669" s="3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5"/>
      <c r="AH2669" s="32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  <c r="AX2669" s="33"/>
      <c r="AY2669" s="33"/>
    </row>
    <row r="2670" spans="1:51" s="12" customFormat="1" ht="39.950000000000003" customHeight="1">
      <c r="A2670" s="3"/>
      <c r="B2670" s="16"/>
      <c r="C2670" s="33"/>
      <c r="D2670" s="33"/>
      <c r="E2670" s="33"/>
      <c r="F2670" s="33"/>
      <c r="G2670" s="33"/>
      <c r="H2670" s="3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5"/>
      <c r="AH2670" s="32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  <c r="AX2670" s="33"/>
      <c r="AY2670" s="33"/>
    </row>
    <row r="2671" spans="1:51" s="12" customFormat="1" ht="39.950000000000003" customHeight="1">
      <c r="A2671" s="3"/>
      <c r="B2671" s="16"/>
      <c r="C2671" s="33"/>
      <c r="D2671" s="33"/>
      <c r="E2671" s="33"/>
      <c r="F2671" s="33"/>
      <c r="G2671" s="33"/>
      <c r="H2671" s="33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5"/>
      <c r="AH2671" s="32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33"/>
      <c r="AX2671" s="33"/>
      <c r="AY2671" s="33"/>
    </row>
    <row r="2672" spans="1:51" s="12" customFormat="1" ht="39.950000000000003" customHeight="1">
      <c r="A2672" s="3"/>
      <c r="B2672" s="16"/>
      <c r="C2672" s="33"/>
      <c r="D2672" s="33"/>
      <c r="E2672" s="33"/>
      <c r="F2672" s="33"/>
      <c r="G2672" s="33"/>
      <c r="H2672" s="33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5"/>
      <c r="AH2672" s="32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  <c r="AX2672" s="33"/>
      <c r="AY2672" s="33"/>
    </row>
    <row r="2673" spans="1:51" s="12" customFormat="1" ht="39.950000000000003" customHeight="1">
      <c r="A2673" s="3"/>
      <c r="B2673" s="16"/>
      <c r="C2673" s="33"/>
      <c r="D2673" s="33"/>
      <c r="E2673" s="33"/>
      <c r="F2673" s="33"/>
      <c r="G2673" s="33"/>
      <c r="H2673" s="33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5"/>
      <c r="AH2673" s="32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  <c r="AX2673" s="33"/>
      <c r="AY2673" s="33"/>
    </row>
    <row r="2674" spans="1:51" s="12" customFormat="1" ht="39.950000000000003" customHeight="1">
      <c r="A2674" s="3"/>
      <c r="B2674" s="16"/>
      <c r="C2674" s="33"/>
      <c r="D2674" s="33"/>
      <c r="E2674" s="33"/>
      <c r="F2674" s="33"/>
      <c r="G2674" s="33"/>
      <c r="H2674" s="33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5"/>
      <c r="AH2674" s="32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  <c r="AX2674" s="33"/>
      <c r="AY2674" s="33"/>
    </row>
    <row r="2675" spans="1:51" s="12" customFormat="1" ht="39.950000000000003" customHeight="1">
      <c r="A2675" s="3"/>
      <c r="B2675" s="16"/>
      <c r="C2675" s="33"/>
      <c r="D2675" s="33"/>
      <c r="E2675" s="33"/>
      <c r="F2675" s="33"/>
      <c r="G2675" s="33"/>
      <c r="H2675" s="33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5"/>
      <c r="AH2675" s="32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  <c r="AX2675" s="33"/>
      <c r="AY2675" s="33"/>
    </row>
    <row r="2676" spans="1:51" s="12" customFormat="1" ht="39.950000000000003" customHeight="1">
      <c r="A2676" s="3"/>
      <c r="B2676" s="16"/>
      <c r="C2676" s="33"/>
      <c r="D2676" s="33"/>
      <c r="E2676" s="33"/>
      <c r="F2676" s="33"/>
      <c r="G2676" s="33"/>
      <c r="H2676" s="33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5"/>
      <c r="AH2676" s="32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  <c r="AX2676" s="33"/>
      <c r="AY2676" s="33"/>
    </row>
    <row r="2677" spans="1:51" s="12" customFormat="1" ht="39.950000000000003" customHeight="1">
      <c r="A2677" s="3"/>
      <c r="B2677" s="16"/>
      <c r="C2677" s="33"/>
      <c r="D2677" s="33"/>
      <c r="E2677" s="33"/>
      <c r="F2677" s="33"/>
      <c r="G2677" s="33"/>
      <c r="H2677" s="33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5"/>
      <c r="AH2677" s="32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</row>
    <row r="2678" spans="1:51" s="12" customFormat="1" ht="39.950000000000003" customHeight="1">
      <c r="A2678" s="3"/>
      <c r="B2678" s="16"/>
      <c r="C2678" s="33"/>
      <c r="D2678" s="33"/>
      <c r="E2678" s="33"/>
      <c r="F2678" s="33"/>
      <c r="G2678" s="33"/>
      <c r="H2678" s="33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5"/>
      <c r="AH2678" s="32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  <c r="AX2678" s="33"/>
      <c r="AY2678" s="33"/>
    </row>
    <row r="2679" spans="1:51" s="12" customFormat="1" ht="39.950000000000003" customHeight="1">
      <c r="A2679" s="3"/>
      <c r="B2679" s="16"/>
      <c r="C2679" s="33"/>
      <c r="D2679" s="33"/>
      <c r="E2679" s="33"/>
      <c r="F2679" s="33"/>
      <c r="G2679" s="33"/>
      <c r="H2679" s="33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5"/>
      <c r="AH2679" s="32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  <c r="AX2679" s="33"/>
      <c r="AY2679" s="33"/>
    </row>
    <row r="2680" spans="1:51" s="12" customFormat="1" ht="39.950000000000003" customHeight="1">
      <c r="A2680" s="3"/>
      <c r="B2680" s="16"/>
      <c r="C2680" s="33"/>
      <c r="D2680" s="33"/>
      <c r="E2680" s="33"/>
      <c r="F2680" s="33"/>
      <c r="G2680" s="33"/>
      <c r="H2680" s="33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5"/>
      <c r="AH2680" s="32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  <c r="AX2680" s="33"/>
      <c r="AY2680" s="33"/>
    </row>
    <row r="2681" spans="1:51" s="12" customFormat="1" ht="39.950000000000003" customHeight="1">
      <c r="A2681" s="3"/>
      <c r="B2681" s="16"/>
      <c r="C2681" s="33"/>
      <c r="D2681" s="33"/>
      <c r="E2681" s="33"/>
      <c r="F2681" s="33"/>
      <c r="G2681" s="33"/>
      <c r="H2681" s="33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5"/>
      <c r="AH2681" s="32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33"/>
      <c r="AX2681" s="33"/>
      <c r="AY2681" s="33"/>
    </row>
    <row r="2682" spans="1:51" s="12" customFormat="1" ht="39.950000000000003" customHeight="1">
      <c r="A2682" s="3"/>
      <c r="B2682" s="16"/>
      <c r="C2682" s="33"/>
      <c r="D2682" s="33"/>
      <c r="E2682" s="33"/>
      <c r="F2682" s="33"/>
      <c r="G2682" s="33"/>
      <c r="H2682" s="33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5"/>
      <c r="AH2682" s="32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33"/>
      <c r="AX2682" s="33"/>
      <c r="AY2682" s="33"/>
    </row>
    <row r="2683" spans="1:51" s="12" customFormat="1" ht="39.950000000000003" customHeight="1">
      <c r="A2683" s="3"/>
      <c r="B2683" s="16"/>
      <c r="C2683" s="33"/>
      <c r="D2683" s="33"/>
      <c r="E2683" s="33"/>
      <c r="F2683" s="33"/>
      <c r="G2683" s="33"/>
      <c r="H2683" s="33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5"/>
      <c r="AH2683" s="32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/>
      <c r="AV2683" s="33"/>
      <c r="AW2683" s="33"/>
      <c r="AX2683" s="33"/>
      <c r="AY2683" s="33"/>
    </row>
    <row r="2684" spans="1:51" s="12" customFormat="1" ht="39.950000000000003" customHeight="1">
      <c r="A2684" s="3"/>
      <c r="B2684" s="16"/>
      <c r="C2684" s="33"/>
      <c r="D2684" s="33"/>
      <c r="E2684" s="33"/>
      <c r="F2684" s="33"/>
      <c r="G2684" s="33"/>
      <c r="H2684" s="33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5"/>
      <c r="AH2684" s="32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33"/>
      <c r="AX2684" s="33"/>
      <c r="AY2684" s="33"/>
    </row>
    <row r="2685" spans="1:51" s="12" customFormat="1" ht="39.950000000000003" customHeight="1">
      <c r="A2685" s="3"/>
      <c r="B2685" s="16"/>
      <c r="C2685" s="33"/>
      <c r="D2685" s="33"/>
      <c r="E2685" s="33"/>
      <c r="F2685" s="33"/>
      <c r="G2685" s="33"/>
      <c r="H2685" s="33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5"/>
      <c r="AH2685" s="32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  <c r="AX2685" s="33"/>
      <c r="AY2685" s="33"/>
    </row>
    <row r="2686" spans="1:51" s="12" customFormat="1" ht="39.950000000000003" customHeight="1">
      <c r="A2686" s="3"/>
      <c r="B2686" s="16"/>
      <c r="C2686" s="33"/>
      <c r="D2686" s="33"/>
      <c r="E2686" s="33"/>
      <c r="F2686" s="33"/>
      <c r="G2686" s="33"/>
      <c r="H2686" s="33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5"/>
      <c r="AH2686" s="32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33"/>
      <c r="AX2686" s="33"/>
      <c r="AY2686" s="33"/>
    </row>
    <row r="2687" spans="1:51" s="12" customFormat="1" ht="39.950000000000003" customHeight="1">
      <c r="A2687" s="3"/>
      <c r="B2687" s="16"/>
      <c r="C2687" s="33"/>
      <c r="D2687" s="33"/>
      <c r="E2687" s="33"/>
      <c r="F2687" s="33"/>
      <c r="G2687" s="33"/>
      <c r="H2687" s="3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5"/>
      <c r="AH2687" s="32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  <c r="AX2687" s="33"/>
      <c r="AY2687" s="33"/>
    </row>
    <row r="2688" spans="1:51" s="12" customFormat="1" ht="39.950000000000003" customHeight="1">
      <c r="A2688" s="3"/>
      <c r="B2688" s="16"/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5"/>
      <c r="AH2688" s="32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  <c r="AX2688" s="33"/>
      <c r="AY2688" s="33"/>
    </row>
    <row r="2689" spans="1:51" s="12" customFormat="1" ht="39.950000000000003" customHeight="1">
      <c r="A2689" s="3"/>
      <c r="B2689" s="16"/>
      <c r="C2689" s="33"/>
      <c r="D2689" s="33"/>
      <c r="E2689" s="33"/>
      <c r="F2689" s="33"/>
      <c r="G2689" s="33"/>
      <c r="H2689" s="33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5"/>
      <c r="AH2689" s="32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  <c r="AX2689" s="33"/>
      <c r="AY2689" s="33"/>
    </row>
    <row r="2690" spans="1:51" s="12" customFormat="1" ht="39.950000000000003" customHeight="1">
      <c r="A2690" s="3"/>
      <c r="B2690" s="16"/>
      <c r="C2690" s="33"/>
      <c r="D2690" s="33"/>
      <c r="E2690" s="33"/>
      <c r="F2690" s="33"/>
      <c r="G2690" s="33"/>
      <c r="H2690" s="33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5"/>
      <c r="AH2690" s="32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33"/>
      <c r="AX2690" s="33"/>
      <c r="AY2690" s="33"/>
    </row>
    <row r="2691" spans="1:51" s="12" customFormat="1" ht="39.950000000000003" customHeight="1">
      <c r="A2691" s="3"/>
      <c r="B2691" s="16"/>
      <c r="C2691" s="33"/>
      <c r="D2691" s="33"/>
      <c r="E2691" s="33"/>
      <c r="F2691" s="33"/>
      <c r="G2691" s="33"/>
      <c r="H2691" s="33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5"/>
      <c r="AH2691" s="32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33"/>
      <c r="AX2691" s="33"/>
      <c r="AY2691" s="33"/>
    </row>
    <row r="2692" spans="1:51" s="12" customFormat="1" ht="39.950000000000003" customHeight="1">
      <c r="A2692" s="3"/>
      <c r="B2692" s="16"/>
      <c r="C2692" s="33"/>
      <c r="D2692" s="33"/>
      <c r="E2692" s="33"/>
      <c r="F2692" s="33"/>
      <c r="G2692" s="33"/>
      <c r="H2692" s="33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5"/>
      <c r="AH2692" s="32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  <c r="AX2692" s="33"/>
      <c r="AY2692" s="33"/>
    </row>
    <row r="2693" spans="1:51" s="12" customFormat="1" ht="39.950000000000003" customHeight="1">
      <c r="A2693" s="3"/>
      <c r="B2693" s="16"/>
      <c r="C2693" s="33"/>
      <c r="D2693" s="33"/>
      <c r="E2693" s="33"/>
      <c r="F2693" s="33"/>
      <c r="G2693" s="33"/>
      <c r="H2693" s="33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5"/>
      <c r="AH2693" s="32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33"/>
      <c r="AX2693" s="33"/>
      <c r="AY2693" s="33"/>
    </row>
    <row r="2694" spans="1:51" s="12" customFormat="1" ht="39.950000000000003" customHeight="1">
      <c r="A2694" s="3"/>
      <c r="B2694" s="16"/>
      <c r="C2694" s="33"/>
      <c r="D2694" s="33"/>
      <c r="E2694" s="33"/>
      <c r="F2694" s="33"/>
      <c r="G2694" s="33"/>
      <c r="H2694" s="33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5"/>
      <c r="AH2694" s="32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33"/>
      <c r="AX2694" s="33"/>
      <c r="AY2694" s="33"/>
    </row>
    <row r="2695" spans="1:51" s="12" customFormat="1" ht="39.950000000000003" customHeight="1">
      <c r="A2695" s="3"/>
      <c r="B2695" s="16"/>
      <c r="C2695" s="33"/>
      <c r="D2695" s="33"/>
      <c r="E2695" s="33"/>
      <c r="F2695" s="33"/>
      <c r="G2695" s="33"/>
      <c r="H2695" s="33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5"/>
      <c r="AH2695" s="32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33"/>
      <c r="AX2695" s="33"/>
      <c r="AY2695" s="33"/>
    </row>
    <row r="2696" spans="1:51" s="12" customFormat="1" ht="39.950000000000003" customHeight="1">
      <c r="A2696" s="3"/>
      <c r="B2696" s="16"/>
      <c r="C2696" s="33"/>
      <c r="D2696" s="33"/>
      <c r="E2696" s="33"/>
      <c r="F2696" s="33"/>
      <c r="G2696" s="33"/>
      <c r="H2696" s="33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5"/>
      <c r="AH2696" s="32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  <c r="AX2696" s="33"/>
      <c r="AY2696" s="33"/>
    </row>
    <row r="2697" spans="1:51" s="12" customFormat="1" ht="39.950000000000003" customHeight="1">
      <c r="A2697" s="3"/>
      <c r="B2697" s="16"/>
      <c r="C2697" s="33"/>
      <c r="D2697" s="33"/>
      <c r="E2697" s="33"/>
      <c r="F2697" s="33"/>
      <c r="G2697" s="33"/>
      <c r="H2697" s="33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5"/>
      <c r="AH2697" s="32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33"/>
      <c r="AX2697" s="33"/>
      <c r="AY2697" s="33"/>
    </row>
    <row r="2698" spans="1:51" s="12" customFormat="1" ht="39.950000000000003" customHeight="1">
      <c r="A2698" s="3"/>
      <c r="B2698" s="16"/>
      <c r="C2698" s="33"/>
      <c r="D2698" s="33"/>
      <c r="E2698" s="33"/>
      <c r="F2698" s="33"/>
      <c r="G2698" s="33"/>
      <c r="H2698" s="33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5"/>
      <c r="AH2698" s="32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  <c r="AX2698" s="33"/>
      <c r="AY2698" s="33"/>
    </row>
    <row r="2699" spans="1:51" s="12" customFormat="1" ht="39.950000000000003" customHeight="1">
      <c r="A2699" s="3"/>
      <c r="B2699" s="16"/>
      <c r="C2699" s="33"/>
      <c r="D2699" s="33"/>
      <c r="E2699" s="33"/>
      <c r="F2699" s="33"/>
      <c r="G2699" s="33"/>
      <c r="H2699" s="33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5"/>
      <c r="AH2699" s="32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33"/>
      <c r="AX2699" s="33"/>
      <c r="AY2699" s="33"/>
    </row>
    <row r="2700" spans="1:51" s="12" customFormat="1" ht="39.950000000000003" customHeight="1">
      <c r="A2700" s="3"/>
      <c r="B2700" s="16"/>
      <c r="C2700" s="33"/>
      <c r="D2700" s="33"/>
      <c r="E2700" s="33"/>
      <c r="F2700" s="33"/>
      <c r="G2700" s="33"/>
      <c r="H2700" s="33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5"/>
      <c r="AH2700" s="32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</row>
    <row r="2701" spans="1:51" s="12" customFormat="1" ht="39.950000000000003" customHeight="1">
      <c r="A2701" s="3"/>
      <c r="B2701" s="16"/>
      <c r="C2701" s="33"/>
      <c r="D2701" s="33"/>
      <c r="E2701" s="33"/>
      <c r="F2701" s="33"/>
      <c r="G2701" s="33"/>
      <c r="H2701" s="33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5"/>
      <c r="AH2701" s="32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</row>
    <row r="2702" spans="1:51" s="12" customFormat="1" ht="39.950000000000003" customHeight="1">
      <c r="A2702" s="3"/>
      <c r="B2702" s="16"/>
      <c r="C2702" s="33"/>
      <c r="D2702" s="33"/>
      <c r="E2702" s="33"/>
      <c r="F2702" s="33"/>
      <c r="G2702" s="33"/>
      <c r="H2702" s="33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5"/>
      <c r="AH2702" s="32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</row>
    <row r="2703" spans="1:51" s="12" customFormat="1" ht="39.950000000000003" customHeight="1">
      <c r="A2703" s="3"/>
      <c r="B2703" s="16"/>
      <c r="C2703" s="33"/>
      <c r="D2703" s="33"/>
      <c r="E2703" s="33"/>
      <c r="F2703" s="33"/>
      <c r="G2703" s="33"/>
      <c r="H2703" s="33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5"/>
      <c r="AH2703" s="32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</row>
    <row r="2704" spans="1:51" s="12" customFormat="1" ht="39.950000000000003" customHeight="1">
      <c r="A2704" s="3"/>
      <c r="B2704" s="16"/>
      <c r="C2704" s="33"/>
      <c r="D2704" s="33"/>
      <c r="E2704" s="33"/>
      <c r="F2704" s="33"/>
      <c r="G2704" s="33"/>
      <c r="H2704" s="33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5"/>
      <c r="AH2704" s="32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</row>
    <row r="2705" spans="1:51" s="12" customFormat="1" ht="39.950000000000003" customHeight="1">
      <c r="A2705" s="3"/>
      <c r="B2705" s="16"/>
      <c r="C2705" s="33"/>
      <c r="D2705" s="33"/>
      <c r="E2705" s="33"/>
      <c r="F2705" s="33"/>
      <c r="G2705" s="33"/>
      <c r="H2705" s="33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5"/>
      <c r="AH2705" s="32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</row>
    <row r="2706" spans="1:51" s="12" customFormat="1" ht="39.950000000000003" customHeight="1">
      <c r="A2706" s="3"/>
      <c r="B2706" s="16"/>
      <c r="C2706" s="33"/>
      <c r="D2706" s="33"/>
      <c r="E2706" s="33"/>
      <c r="F2706" s="33"/>
      <c r="G2706" s="33"/>
      <c r="H2706" s="33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5"/>
      <c r="AH2706" s="32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</row>
    <row r="2707" spans="1:51" s="12" customFormat="1" ht="39.950000000000003" customHeight="1">
      <c r="A2707" s="3"/>
      <c r="B2707" s="16"/>
      <c r="C2707" s="33"/>
      <c r="D2707" s="33"/>
      <c r="E2707" s="33"/>
      <c r="F2707" s="33"/>
      <c r="G2707" s="33"/>
      <c r="H2707" s="33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5"/>
      <c r="AH2707" s="32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/>
      <c r="AV2707" s="33"/>
      <c r="AW2707" s="33"/>
      <c r="AX2707" s="33"/>
      <c r="AY2707" s="33"/>
    </row>
    <row r="2708" spans="1:51" s="12" customFormat="1" ht="39.950000000000003" customHeight="1">
      <c r="A2708" s="3"/>
      <c r="B2708" s="16"/>
      <c r="C2708" s="33"/>
      <c r="D2708" s="33"/>
      <c r="E2708" s="33"/>
      <c r="F2708" s="33"/>
      <c r="G2708" s="33"/>
      <c r="H2708" s="33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5"/>
      <c r="AH2708" s="32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33"/>
      <c r="AX2708" s="33"/>
      <c r="AY2708" s="33"/>
    </row>
    <row r="2709" spans="1:51" s="12" customFormat="1" ht="39.950000000000003" customHeight="1">
      <c r="A2709" s="3"/>
      <c r="B2709" s="16"/>
      <c r="C2709" s="33"/>
      <c r="D2709" s="33"/>
      <c r="E2709" s="33"/>
      <c r="F2709" s="33"/>
      <c r="G2709" s="33"/>
      <c r="H2709" s="33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5"/>
      <c r="AH2709" s="32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  <c r="AX2709" s="33"/>
      <c r="AY2709" s="33"/>
    </row>
    <row r="2710" spans="1:51" s="12" customFormat="1" ht="39.950000000000003" customHeight="1">
      <c r="A2710" s="3"/>
      <c r="B2710" s="16"/>
      <c r="C2710" s="33"/>
      <c r="D2710" s="33"/>
      <c r="E2710" s="33"/>
      <c r="F2710" s="33"/>
      <c r="G2710" s="33"/>
      <c r="H2710" s="33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5"/>
      <c r="AH2710" s="32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</row>
    <row r="2711" spans="1:51" s="12" customFormat="1" ht="39.950000000000003" customHeight="1">
      <c r="A2711" s="3"/>
      <c r="B2711" s="16"/>
      <c r="C2711" s="33"/>
      <c r="D2711" s="33"/>
      <c r="E2711" s="33"/>
      <c r="F2711" s="33"/>
      <c r="G2711" s="33"/>
      <c r="H2711" s="33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5"/>
      <c r="AH2711" s="32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</row>
    <row r="2712" spans="1:51" s="12" customFormat="1" ht="39.950000000000003" customHeight="1">
      <c r="A2712" s="3"/>
      <c r="B2712" s="16"/>
      <c r="C2712" s="33"/>
      <c r="D2712" s="33"/>
      <c r="E2712" s="33"/>
      <c r="F2712" s="33"/>
      <c r="G2712" s="33"/>
      <c r="H2712" s="33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5"/>
      <c r="AH2712" s="32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</row>
    <row r="2713" spans="1:51" s="12" customFormat="1" ht="39.950000000000003" customHeight="1">
      <c r="A2713" s="3"/>
      <c r="B2713" s="16"/>
      <c r="C2713" s="33"/>
      <c r="D2713" s="33"/>
      <c r="E2713" s="33"/>
      <c r="F2713" s="33"/>
      <c r="G2713" s="33"/>
      <c r="H2713" s="33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5"/>
      <c r="AH2713" s="32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</row>
    <row r="2714" spans="1:51" s="12" customFormat="1" ht="39.950000000000003" customHeight="1">
      <c r="A2714" s="3"/>
      <c r="B2714" s="16"/>
      <c r="C2714" s="33"/>
      <c r="D2714" s="33"/>
      <c r="E2714" s="33"/>
      <c r="F2714" s="33"/>
      <c r="G2714" s="33"/>
      <c r="H2714" s="33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5"/>
      <c r="AH2714" s="32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</row>
    <row r="2715" spans="1:51" s="12" customFormat="1" ht="39.950000000000003" customHeight="1">
      <c r="A2715" s="3"/>
      <c r="B2715" s="16"/>
      <c r="C2715" s="33"/>
      <c r="D2715" s="33"/>
      <c r="E2715" s="33"/>
      <c r="F2715" s="33"/>
      <c r="G2715" s="33"/>
      <c r="H2715" s="33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5"/>
      <c r="AH2715" s="32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</row>
    <row r="2716" spans="1:51" s="12" customFormat="1" ht="39.950000000000003" customHeight="1">
      <c r="A2716" s="3"/>
      <c r="B2716" s="16"/>
      <c r="C2716" s="33"/>
      <c r="D2716" s="33"/>
      <c r="E2716" s="33"/>
      <c r="F2716" s="33"/>
      <c r="G2716" s="33"/>
      <c r="H2716" s="33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5"/>
      <c r="AH2716" s="32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</row>
    <row r="2717" spans="1:51" s="12" customFormat="1" ht="39.950000000000003" customHeight="1">
      <c r="A2717" s="3"/>
      <c r="B2717" s="16"/>
      <c r="C2717" s="33"/>
      <c r="D2717" s="33"/>
      <c r="E2717" s="33"/>
      <c r="F2717" s="33"/>
      <c r="G2717" s="33"/>
      <c r="H2717" s="33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5"/>
      <c r="AH2717" s="32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</row>
    <row r="2718" spans="1:51" s="12" customFormat="1" ht="39.950000000000003" customHeight="1">
      <c r="A2718" s="3"/>
      <c r="B2718" s="16"/>
      <c r="C2718" s="33"/>
      <c r="D2718" s="33"/>
      <c r="E2718" s="33"/>
      <c r="F2718" s="33"/>
      <c r="G2718" s="33"/>
      <c r="H2718" s="33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5"/>
      <c r="AH2718" s="32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</row>
    <row r="2719" spans="1:51" s="12" customFormat="1" ht="39.950000000000003" customHeight="1">
      <c r="A2719" s="3"/>
      <c r="B2719" s="16"/>
      <c r="C2719" s="33"/>
      <c r="D2719" s="33"/>
      <c r="E2719" s="33"/>
      <c r="F2719" s="33"/>
      <c r="G2719" s="33"/>
      <c r="H2719" s="33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5"/>
      <c r="AH2719" s="32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</row>
    <row r="2720" spans="1:51" s="12" customFormat="1" ht="39.950000000000003" customHeight="1">
      <c r="A2720" s="3"/>
      <c r="B2720" s="16"/>
      <c r="C2720" s="33"/>
      <c r="D2720" s="33"/>
      <c r="E2720" s="33"/>
      <c r="F2720" s="33"/>
      <c r="G2720" s="33"/>
      <c r="H2720" s="33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5"/>
      <c r="AH2720" s="32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</row>
    <row r="2721" spans="1:51" s="12" customFormat="1" ht="39.950000000000003" customHeight="1">
      <c r="A2721" s="3"/>
      <c r="B2721" s="16"/>
      <c r="C2721" s="33"/>
      <c r="D2721" s="33"/>
      <c r="E2721" s="33"/>
      <c r="F2721" s="33"/>
      <c r="G2721" s="33"/>
      <c r="H2721" s="3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5"/>
      <c r="AH2721" s="32"/>
      <c r="AI2721" s="33"/>
      <c r="AJ2721" s="33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  <c r="AU2721" s="33"/>
      <c r="AV2721" s="33"/>
      <c r="AW2721" s="33"/>
      <c r="AX2721" s="33"/>
      <c r="AY2721" s="33"/>
    </row>
    <row r="2722" spans="1:51" s="12" customFormat="1" ht="39.950000000000003" customHeight="1">
      <c r="A2722" s="3"/>
      <c r="B2722" s="16"/>
      <c r="C2722" s="33"/>
      <c r="D2722" s="33"/>
      <c r="E2722" s="33"/>
      <c r="F2722" s="33"/>
      <c r="G2722" s="33"/>
      <c r="H2722" s="33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5"/>
      <c r="AH2722" s="32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  <c r="AX2722" s="33"/>
      <c r="AY2722" s="33"/>
    </row>
    <row r="2723" spans="1:51" s="12" customFormat="1" ht="39.950000000000003" customHeight="1">
      <c r="A2723" s="3"/>
      <c r="B2723" s="16"/>
      <c r="C2723" s="33"/>
      <c r="D2723" s="33"/>
      <c r="E2723" s="33"/>
      <c r="F2723" s="33"/>
      <c r="G2723" s="33"/>
      <c r="H2723" s="33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5"/>
      <c r="AH2723" s="32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  <c r="AX2723" s="33"/>
      <c r="AY2723" s="33"/>
    </row>
    <row r="2724" spans="1:51" s="12" customFormat="1" ht="39.950000000000003" customHeight="1">
      <c r="A2724" s="3"/>
      <c r="B2724" s="16"/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5"/>
      <c r="AH2724" s="32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33"/>
      <c r="AX2724" s="33"/>
      <c r="AY2724" s="33"/>
    </row>
    <row r="2725" spans="1:51" s="12" customFormat="1" ht="39.950000000000003" customHeight="1">
      <c r="A2725" s="3"/>
      <c r="B2725" s="16"/>
      <c r="C2725" s="33"/>
      <c r="D2725" s="33"/>
      <c r="E2725" s="33"/>
      <c r="F2725" s="33"/>
      <c r="G2725" s="33"/>
      <c r="H2725" s="33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5"/>
      <c r="AH2725" s="32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  <c r="AX2725" s="33"/>
      <c r="AY2725" s="33"/>
    </row>
    <row r="2726" spans="1:51" s="12" customFormat="1" ht="39.950000000000003" customHeight="1">
      <c r="A2726" s="3"/>
      <c r="B2726" s="16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5"/>
      <c r="AH2726" s="32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</row>
    <row r="2727" spans="1:51" s="12" customFormat="1" ht="39.950000000000003" customHeight="1">
      <c r="A2727" s="3"/>
      <c r="B2727" s="16"/>
      <c r="C2727" s="33"/>
      <c r="D2727" s="33"/>
      <c r="E2727" s="33"/>
      <c r="F2727" s="33"/>
      <c r="G2727" s="33"/>
      <c r="H2727" s="33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5"/>
      <c r="AH2727" s="32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</row>
    <row r="2728" spans="1:51" s="12" customFormat="1" ht="39.950000000000003" customHeight="1">
      <c r="A2728" s="3"/>
      <c r="B2728" s="16"/>
      <c r="C2728" s="33"/>
      <c r="D2728" s="33"/>
      <c r="E2728" s="33"/>
      <c r="F2728" s="33"/>
      <c r="G2728" s="33"/>
      <c r="H2728" s="33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5"/>
      <c r="AH2728" s="32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  <c r="AX2728" s="33"/>
      <c r="AY2728" s="33"/>
    </row>
    <row r="2729" spans="1:51" s="12" customFormat="1" ht="39.950000000000003" customHeight="1">
      <c r="A2729" s="3"/>
      <c r="B2729" s="16"/>
      <c r="C2729" s="33"/>
      <c r="D2729" s="33"/>
      <c r="E2729" s="33"/>
      <c r="F2729" s="33"/>
      <c r="G2729" s="33"/>
      <c r="H2729" s="33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5"/>
      <c r="AH2729" s="32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33"/>
      <c r="AX2729" s="33"/>
      <c r="AY2729" s="33"/>
    </row>
    <row r="2730" spans="1:51" s="12" customFormat="1" ht="39.950000000000003" customHeight="1">
      <c r="A2730" s="3"/>
      <c r="B2730" s="16"/>
      <c r="C2730" s="33"/>
      <c r="D2730" s="33"/>
      <c r="E2730" s="33"/>
      <c r="F2730" s="33"/>
      <c r="G2730" s="33"/>
      <c r="H2730" s="33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5"/>
      <c r="AH2730" s="32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</row>
    <row r="2731" spans="1:51" s="12" customFormat="1" ht="39.950000000000003" customHeight="1">
      <c r="A2731" s="3"/>
      <c r="B2731" s="16"/>
      <c r="C2731" s="33"/>
      <c r="D2731" s="33"/>
      <c r="E2731" s="33"/>
      <c r="F2731" s="33"/>
      <c r="G2731" s="33"/>
      <c r="H2731" s="33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5"/>
      <c r="AH2731" s="32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  <c r="AX2731" s="33"/>
      <c r="AY2731" s="33"/>
    </row>
    <row r="2732" spans="1:51" s="12" customFormat="1" ht="39.950000000000003" customHeight="1">
      <c r="A2732" s="3"/>
      <c r="B2732" s="16"/>
      <c r="C2732" s="33"/>
      <c r="D2732" s="33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5"/>
      <c r="AH2732" s="32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  <c r="AX2732" s="33"/>
      <c r="AY2732" s="33"/>
    </row>
    <row r="2733" spans="1:51" s="12" customFormat="1" ht="39.950000000000003" customHeight="1">
      <c r="A2733" s="3"/>
      <c r="B2733" s="16"/>
      <c r="C2733" s="33"/>
      <c r="D2733" s="33"/>
      <c r="E2733" s="33"/>
      <c r="F2733" s="33"/>
      <c r="G2733" s="33"/>
      <c r="H2733" s="33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5"/>
      <c r="AH2733" s="32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</row>
    <row r="2734" spans="1:51" s="12" customFormat="1" ht="39.950000000000003" customHeight="1">
      <c r="A2734" s="3"/>
      <c r="B2734" s="16"/>
      <c r="C2734" s="33"/>
      <c r="D2734" s="33"/>
      <c r="E2734" s="33"/>
      <c r="F2734" s="33"/>
      <c r="G2734" s="33"/>
      <c r="H2734" s="33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5"/>
      <c r="AH2734" s="32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  <c r="AX2734" s="33"/>
      <c r="AY2734" s="33"/>
    </row>
    <row r="2735" spans="1:51" s="12" customFormat="1" ht="39.950000000000003" customHeight="1">
      <c r="A2735" s="3"/>
      <c r="B2735" s="16"/>
      <c r="C2735" s="33"/>
      <c r="D2735" s="33"/>
      <c r="E2735" s="33"/>
      <c r="F2735" s="33"/>
      <c r="G2735" s="33"/>
      <c r="H2735" s="3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5"/>
      <c r="AH2735" s="32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/>
      <c r="AV2735" s="33"/>
      <c r="AW2735" s="33"/>
      <c r="AX2735" s="33"/>
      <c r="AY2735" s="33"/>
    </row>
    <row r="2736" spans="1:51" s="12" customFormat="1" ht="39.950000000000003" customHeight="1">
      <c r="A2736" s="3"/>
      <c r="B2736" s="16"/>
      <c r="C2736" s="33"/>
      <c r="D2736" s="33"/>
      <c r="E2736" s="33"/>
      <c r="F2736" s="33"/>
      <c r="G2736" s="33"/>
      <c r="H2736" s="33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5"/>
      <c r="AH2736" s="32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  <c r="AX2736" s="33"/>
      <c r="AY2736" s="33"/>
    </row>
    <row r="2737" spans="1:51" s="12" customFormat="1" ht="39.950000000000003" customHeight="1">
      <c r="A2737" s="3"/>
      <c r="B2737" s="16"/>
      <c r="C2737" s="33"/>
      <c r="D2737" s="33"/>
      <c r="E2737" s="33"/>
      <c r="F2737" s="33"/>
      <c r="G2737" s="33"/>
      <c r="H2737" s="33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5"/>
      <c r="AH2737" s="32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  <c r="AX2737" s="33"/>
      <c r="AY2737" s="33"/>
    </row>
    <row r="2738" spans="1:51" s="12" customFormat="1" ht="39.950000000000003" customHeight="1">
      <c r="A2738" s="3"/>
      <c r="B2738" s="16"/>
      <c r="C2738" s="33"/>
      <c r="D2738" s="33"/>
      <c r="E2738" s="33"/>
      <c r="F2738" s="33"/>
      <c r="G2738" s="33"/>
      <c r="H2738" s="33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5"/>
      <c r="AH2738" s="32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  <c r="AX2738" s="33"/>
      <c r="AY2738" s="33"/>
    </row>
    <row r="2739" spans="1:51" s="12" customFormat="1" ht="39.950000000000003" customHeight="1">
      <c r="A2739" s="3"/>
      <c r="B2739" s="16"/>
      <c r="C2739" s="33"/>
      <c r="D2739" s="33"/>
      <c r="E2739" s="33"/>
      <c r="F2739" s="33"/>
      <c r="G2739" s="33"/>
      <c r="H2739" s="33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5"/>
      <c r="AH2739" s="32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/>
      <c r="AV2739" s="33"/>
      <c r="AW2739" s="33"/>
      <c r="AX2739" s="33"/>
      <c r="AY2739" s="33"/>
    </row>
    <row r="2740" spans="1:51" s="12" customFormat="1" ht="39.950000000000003" customHeight="1">
      <c r="A2740" s="3"/>
      <c r="B2740" s="16"/>
      <c r="C2740" s="33"/>
      <c r="D2740" s="33"/>
      <c r="E2740" s="33"/>
      <c r="F2740" s="33"/>
      <c r="G2740" s="33"/>
      <c r="H2740" s="33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5"/>
      <c r="AH2740" s="32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33"/>
      <c r="AX2740" s="33"/>
      <c r="AY2740" s="33"/>
    </row>
    <row r="2741" spans="1:51" s="12" customFormat="1" ht="39.950000000000003" customHeight="1">
      <c r="A2741" s="3"/>
      <c r="B2741" s="16"/>
      <c r="C2741" s="33"/>
      <c r="D2741" s="33"/>
      <c r="E2741" s="33"/>
      <c r="F2741" s="33"/>
      <c r="G2741" s="33"/>
      <c r="H2741" s="33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5"/>
      <c r="AH2741" s="32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/>
      <c r="AV2741" s="33"/>
      <c r="AW2741" s="33"/>
      <c r="AX2741" s="33"/>
      <c r="AY2741" s="33"/>
    </row>
    <row r="2742" spans="1:51" s="12" customFormat="1" ht="39.950000000000003" customHeight="1">
      <c r="A2742" s="3"/>
      <c r="B2742" s="16"/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5"/>
      <c r="AH2742" s="32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33"/>
      <c r="AX2742" s="33"/>
      <c r="AY2742" s="33"/>
    </row>
    <row r="2743" spans="1:51" s="12" customFormat="1" ht="39.950000000000003" customHeight="1">
      <c r="A2743" s="3"/>
      <c r="B2743" s="16"/>
      <c r="C2743" s="33"/>
      <c r="D2743" s="33"/>
      <c r="E2743" s="33"/>
      <c r="F2743" s="33"/>
      <c r="G2743" s="33"/>
      <c r="H2743" s="33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5"/>
      <c r="AH2743" s="32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</row>
    <row r="2744" spans="1:51" s="12" customFormat="1" ht="39.950000000000003" customHeight="1">
      <c r="A2744" s="3"/>
      <c r="B2744" s="16"/>
      <c r="C2744" s="33"/>
      <c r="D2744" s="33"/>
      <c r="E2744" s="33"/>
      <c r="F2744" s="33"/>
      <c r="G2744" s="33"/>
      <c r="H2744" s="33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5"/>
      <c r="AH2744" s="32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33"/>
      <c r="AX2744" s="33"/>
      <c r="AY2744" s="33"/>
    </row>
    <row r="2745" spans="1:51" s="12" customFormat="1" ht="39.950000000000003" customHeight="1">
      <c r="A2745" s="3"/>
      <c r="B2745" s="16"/>
      <c r="C2745" s="33"/>
      <c r="D2745" s="33"/>
      <c r="E2745" s="33"/>
      <c r="F2745" s="33"/>
      <c r="G2745" s="33"/>
      <c r="H2745" s="33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5"/>
      <c r="AH2745" s="32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  <c r="AX2745" s="33"/>
      <c r="AY2745" s="33"/>
    </row>
    <row r="2746" spans="1:51" s="12" customFormat="1" ht="39.950000000000003" customHeight="1">
      <c r="A2746" s="3"/>
      <c r="B2746" s="16"/>
      <c r="C2746" s="33"/>
      <c r="D2746" s="33"/>
      <c r="E2746" s="33"/>
      <c r="F2746" s="33"/>
      <c r="G2746" s="33"/>
      <c r="H2746" s="33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5"/>
      <c r="AH2746" s="32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33"/>
      <c r="AX2746" s="33"/>
      <c r="AY2746" s="33"/>
    </row>
    <row r="2747" spans="1:51" s="12" customFormat="1" ht="39.950000000000003" customHeight="1">
      <c r="A2747" s="3"/>
      <c r="B2747" s="16"/>
      <c r="C2747" s="33"/>
      <c r="D2747" s="33"/>
      <c r="E2747" s="33"/>
      <c r="F2747" s="33"/>
      <c r="G2747" s="33"/>
      <c r="H2747" s="33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5"/>
      <c r="AH2747" s="32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  <c r="AX2747" s="33"/>
      <c r="AY2747" s="33"/>
    </row>
    <row r="2748" spans="1:51" s="12" customFormat="1" ht="39.950000000000003" customHeight="1">
      <c r="A2748" s="3"/>
      <c r="B2748" s="16"/>
      <c r="C2748" s="33"/>
      <c r="D2748" s="33"/>
      <c r="E2748" s="33"/>
      <c r="F2748" s="33"/>
      <c r="G2748" s="33"/>
      <c r="H2748" s="33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5"/>
      <c r="AH2748" s="32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33"/>
      <c r="AX2748" s="33"/>
      <c r="AY2748" s="33"/>
    </row>
    <row r="2749" spans="1:51" s="12" customFormat="1" ht="39.950000000000003" customHeight="1">
      <c r="A2749" s="3"/>
      <c r="B2749" s="16"/>
      <c r="C2749" s="33"/>
      <c r="D2749" s="33"/>
      <c r="E2749" s="33"/>
      <c r="F2749" s="33"/>
      <c r="G2749" s="33"/>
      <c r="H2749" s="33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5"/>
      <c r="AH2749" s="32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  <c r="AX2749" s="33"/>
      <c r="AY2749" s="33"/>
    </row>
    <row r="2750" spans="1:51" s="12" customFormat="1" ht="39.950000000000003" customHeight="1">
      <c r="A2750" s="3"/>
      <c r="B2750" s="16"/>
      <c r="C2750" s="33"/>
      <c r="D2750" s="33"/>
      <c r="E2750" s="33"/>
      <c r="F2750" s="33"/>
      <c r="G2750" s="33"/>
      <c r="H2750" s="33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5"/>
      <c r="AH2750" s="32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33"/>
      <c r="AX2750" s="33"/>
      <c r="AY2750" s="33"/>
    </row>
    <row r="2751" spans="1:51" s="12" customFormat="1" ht="39.950000000000003" customHeight="1">
      <c r="A2751" s="3"/>
      <c r="B2751" s="16"/>
      <c r="C2751" s="33"/>
      <c r="D2751" s="33"/>
      <c r="E2751" s="33"/>
      <c r="F2751" s="33"/>
      <c r="G2751" s="33"/>
      <c r="H2751" s="3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5"/>
      <c r="AH2751" s="32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  <c r="AX2751" s="33"/>
      <c r="AY2751" s="33"/>
    </row>
    <row r="2752" spans="1:51" s="12" customFormat="1" ht="39.950000000000003" customHeight="1">
      <c r="A2752" s="3"/>
      <c r="B2752" s="16"/>
      <c r="C2752" s="33"/>
      <c r="D2752" s="33"/>
      <c r="E2752" s="33"/>
      <c r="F2752" s="33"/>
      <c r="G2752" s="33"/>
      <c r="H2752" s="33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5"/>
      <c r="AH2752" s="32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33"/>
      <c r="AX2752" s="33"/>
      <c r="AY2752" s="33"/>
    </row>
    <row r="2753" spans="1:51" s="12" customFormat="1" ht="39.950000000000003" customHeight="1">
      <c r="A2753" s="3"/>
      <c r="B2753" s="16"/>
      <c r="C2753" s="33"/>
      <c r="D2753" s="33"/>
      <c r="E2753" s="33"/>
      <c r="F2753" s="33"/>
      <c r="G2753" s="33"/>
      <c r="H2753" s="33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5"/>
      <c r="AH2753" s="32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</row>
    <row r="2754" spans="1:51" s="12" customFormat="1" ht="39.950000000000003" customHeight="1">
      <c r="A2754" s="3"/>
      <c r="B2754" s="16"/>
      <c r="C2754" s="33"/>
      <c r="D2754" s="33"/>
      <c r="E2754" s="33"/>
      <c r="F2754" s="33"/>
      <c r="G2754" s="33"/>
      <c r="H2754" s="33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5"/>
      <c r="AH2754" s="32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  <c r="AX2754" s="33"/>
      <c r="AY2754" s="33"/>
    </row>
    <row r="2755" spans="1:51" s="12" customFormat="1" ht="39.950000000000003" customHeight="1">
      <c r="A2755" s="3"/>
      <c r="B2755" s="16"/>
      <c r="C2755" s="33"/>
      <c r="D2755" s="33"/>
      <c r="E2755" s="33"/>
      <c r="F2755" s="33"/>
      <c r="G2755" s="33"/>
      <c r="H2755" s="3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5"/>
      <c r="AH2755" s="32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  <c r="AX2755" s="33"/>
      <c r="AY2755" s="33"/>
    </row>
    <row r="2756" spans="1:51" s="12" customFormat="1" ht="39.950000000000003" customHeight="1">
      <c r="A2756" s="3"/>
      <c r="B2756" s="16"/>
      <c r="C2756" s="33"/>
      <c r="D2756" s="33"/>
      <c r="E2756" s="33"/>
      <c r="F2756" s="33"/>
      <c r="G2756" s="33"/>
      <c r="H2756" s="33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5"/>
      <c r="AH2756" s="32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/>
      <c r="AV2756" s="33"/>
      <c r="AW2756" s="33"/>
      <c r="AX2756" s="33"/>
      <c r="AY2756" s="33"/>
    </row>
    <row r="2757" spans="1:51" s="12" customFormat="1" ht="39.950000000000003" customHeight="1">
      <c r="A2757" s="3"/>
      <c r="B2757" s="16"/>
      <c r="C2757" s="33"/>
      <c r="D2757" s="33"/>
      <c r="E2757" s="33"/>
      <c r="F2757" s="33"/>
      <c r="G2757" s="33"/>
      <c r="H2757" s="33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5"/>
      <c r="AH2757" s="32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  <c r="AX2757" s="33"/>
      <c r="AY2757" s="33"/>
    </row>
    <row r="2758" spans="1:51" s="12" customFormat="1" ht="39.950000000000003" customHeight="1">
      <c r="A2758" s="3"/>
      <c r="B2758" s="16"/>
      <c r="C2758" s="33"/>
      <c r="D2758" s="33"/>
      <c r="E2758" s="33"/>
      <c r="F2758" s="33"/>
      <c r="G2758" s="33"/>
      <c r="H2758" s="33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5"/>
      <c r="AH2758" s="32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  <c r="AX2758" s="33"/>
      <c r="AY2758" s="33"/>
    </row>
    <row r="2759" spans="1:51" s="12" customFormat="1" ht="39.950000000000003" customHeight="1">
      <c r="A2759" s="3"/>
      <c r="B2759" s="16"/>
      <c r="C2759" s="33"/>
      <c r="D2759" s="33"/>
      <c r="E2759" s="33"/>
      <c r="F2759" s="33"/>
      <c r="G2759" s="33"/>
      <c r="H2759" s="33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5"/>
      <c r="AH2759" s="32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33"/>
      <c r="AX2759" s="33"/>
      <c r="AY2759" s="33"/>
    </row>
    <row r="2760" spans="1:51" s="12" customFormat="1" ht="39.950000000000003" customHeight="1">
      <c r="A2760" s="3"/>
      <c r="B2760" s="16"/>
      <c r="C2760" s="33"/>
      <c r="D2760" s="33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5"/>
      <c r="AH2760" s="32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33"/>
      <c r="AX2760" s="33"/>
      <c r="AY2760" s="33"/>
    </row>
    <row r="2761" spans="1:51" s="12" customFormat="1" ht="39.950000000000003" customHeight="1">
      <c r="A2761" s="3"/>
      <c r="B2761" s="16"/>
      <c r="C2761" s="33"/>
      <c r="D2761" s="33"/>
      <c r="E2761" s="33"/>
      <c r="F2761" s="33"/>
      <c r="G2761" s="33"/>
      <c r="H2761" s="3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5"/>
      <c r="AH2761" s="32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  <c r="AX2761" s="33"/>
      <c r="AY2761" s="33"/>
    </row>
    <row r="2762" spans="1:51" s="12" customFormat="1" ht="39.950000000000003" customHeight="1">
      <c r="A2762" s="3"/>
      <c r="B2762" s="16"/>
      <c r="C2762" s="33"/>
      <c r="D2762" s="33"/>
      <c r="E2762" s="33"/>
      <c r="F2762" s="33"/>
      <c r="G2762" s="33"/>
      <c r="H2762" s="33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5"/>
      <c r="AH2762" s="32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33"/>
      <c r="AX2762" s="33"/>
      <c r="AY2762" s="33"/>
    </row>
    <row r="2763" spans="1:51" s="12" customFormat="1" ht="39.950000000000003" customHeight="1">
      <c r="A2763" s="3"/>
      <c r="B2763" s="16"/>
      <c r="C2763" s="33"/>
      <c r="D2763" s="33"/>
      <c r="E2763" s="33"/>
      <c r="F2763" s="33"/>
      <c r="G2763" s="33"/>
      <c r="H2763" s="33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5"/>
      <c r="AH2763" s="32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  <c r="AX2763" s="33"/>
      <c r="AY2763" s="33"/>
    </row>
    <row r="2764" spans="1:51" s="12" customFormat="1" ht="39.950000000000003" customHeight="1">
      <c r="A2764" s="3"/>
      <c r="B2764" s="16"/>
      <c r="C2764" s="33"/>
      <c r="D2764" s="33"/>
      <c r="E2764" s="33"/>
      <c r="F2764" s="33"/>
      <c r="G2764" s="33"/>
      <c r="H2764" s="33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5"/>
      <c r="AH2764" s="32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  <c r="AX2764" s="33"/>
      <c r="AY2764" s="33"/>
    </row>
    <row r="2765" spans="1:51" s="12" customFormat="1" ht="39.950000000000003" customHeight="1">
      <c r="A2765" s="3"/>
      <c r="B2765" s="16"/>
      <c r="C2765" s="33"/>
      <c r="D2765" s="33"/>
      <c r="E2765" s="33"/>
      <c r="F2765" s="33"/>
      <c r="G2765" s="33"/>
      <c r="H2765" s="33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5"/>
      <c r="AH2765" s="32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  <c r="AU2765" s="33"/>
      <c r="AV2765" s="33"/>
      <c r="AW2765" s="33"/>
      <c r="AX2765" s="33"/>
      <c r="AY2765" s="33"/>
    </row>
    <row r="2766" spans="1:51" s="12" customFormat="1" ht="39.950000000000003" customHeight="1">
      <c r="A2766" s="3"/>
      <c r="B2766" s="16"/>
      <c r="C2766" s="33"/>
      <c r="D2766" s="33"/>
      <c r="E2766" s="33"/>
      <c r="F2766" s="33"/>
      <c r="G2766" s="33"/>
      <c r="H2766" s="33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5"/>
      <c r="AH2766" s="32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33"/>
      <c r="AX2766" s="33"/>
      <c r="AY2766" s="33"/>
    </row>
    <row r="2767" spans="1:51" s="12" customFormat="1" ht="39.950000000000003" customHeight="1">
      <c r="A2767" s="3"/>
      <c r="B2767" s="16"/>
      <c r="C2767" s="33"/>
      <c r="D2767" s="33"/>
      <c r="E2767" s="33"/>
      <c r="F2767" s="33"/>
      <c r="G2767" s="33"/>
      <c r="H2767" s="33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5"/>
      <c r="AH2767" s="32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  <c r="AX2767" s="33"/>
      <c r="AY2767" s="33"/>
    </row>
    <row r="2768" spans="1:51" s="12" customFormat="1" ht="39.950000000000003" customHeight="1">
      <c r="A2768" s="3"/>
      <c r="B2768" s="16"/>
      <c r="C2768" s="33"/>
      <c r="D2768" s="33"/>
      <c r="E2768" s="33"/>
      <c r="F2768" s="33"/>
      <c r="G2768" s="33"/>
      <c r="H2768" s="33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5"/>
      <c r="AH2768" s="32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33"/>
      <c r="AX2768" s="33"/>
      <c r="AY2768" s="33"/>
    </row>
    <row r="2769" spans="1:51" s="12" customFormat="1" ht="39.950000000000003" customHeight="1">
      <c r="A2769" s="3"/>
      <c r="B2769" s="16"/>
      <c r="C2769" s="33"/>
      <c r="D2769" s="33"/>
      <c r="E2769" s="33"/>
      <c r="F2769" s="33"/>
      <c r="G2769" s="33"/>
      <c r="H2769" s="33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5"/>
      <c r="AH2769" s="32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33"/>
      <c r="AX2769" s="33"/>
      <c r="AY2769" s="33"/>
    </row>
    <row r="2770" spans="1:51" s="12" customFormat="1" ht="39.950000000000003" customHeight="1">
      <c r="A2770" s="3"/>
      <c r="B2770" s="16"/>
      <c r="C2770" s="33"/>
      <c r="D2770" s="33"/>
      <c r="E2770" s="33"/>
      <c r="F2770" s="33"/>
      <c r="G2770" s="33"/>
      <c r="H2770" s="33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5"/>
      <c r="AH2770" s="32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  <c r="AX2770" s="33"/>
      <c r="AY2770" s="33"/>
    </row>
    <row r="2771" spans="1:51" s="12" customFormat="1" ht="39.950000000000003" customHeight="1">
      <c r="A2771" s="3"/>
      <c r="B2771" s="16"/>
      <c r="C2771" s="33"/>
      <c r="D2771" s="33"/>
      <c r="E2771" s="33"/>
      <c r="F2771" s="33"/>
      <c r="G2771" s="33"/>
      <c r="H2771" s="33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5"/>
      <c r="AH2771" s="32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/>
      <c r="AV2771" s="33"/>
      <c r="AW2771" s="33"/>
      <c r="AX2771" s="33"/>
      <c r="AY2771" s="33"/>
    </row>
    <row r="2772" spans="1:51" s="12" customFormat="1" ht="39.950000000000003" customHeight="1">
      <c r="A2772" s="3"/>
      <c r="B2772" s="16"/>
      <c r="C2772" s="33"/>
      <c r="D2772" s="33"/>
      <c r="E2772" s="33"/>
      <c r="F2772" s="33"/>
      <c r="G2772" s="33"/>
      <c r="H2772" s="33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5"/>
      <c r="AH2772" s="32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/>
      <c r="AV2772" s="33"/>
      <c r="AW2772" s="33"/>
      <c r="AX2772" s="33"/>
      <c r="AY2772" s="33"/>
    </row>
    <row r="2773" spans="1:51" s="12" customFormat="1" ht="39.950000000000003" customHeight="1">
      <c r="A2773" s="3"/>
      <c r="B2773" s="16"/>
      <c r="C2773" s="33"/>
      <c r="D2773" s="33"/>
      <c r="E2773" s="33"/>
      <c r="F2773" s="33"/>
      <c r="G2773" s="33"/>
      <c r="H2773" s="33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5"/>
      <c r="AH2773" s="32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  <c r="AX2773" s="33"/>
      <c r="AY2773" s="33"/>
    </row>
    <row r="2774" spans="1:51" s="12" customFormat="1" ht="39.950000000000003" customHeight="1">
      <c r="A2774" s="3"/>
      <c r="B2774" s="16"/>
      <c r="C2774" s="33"/>
      <c r="D2774" s="33"/>
      <c r="E2774" s="33"/>
      <c r="F2774" s="33"/>
      <c r="G2774" s="33"/>
      <c r="H2774" s="33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5"/>
      <c r="AH2774" s="32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33"/>
      <c r="AX2774" s="33"/>
      <c r="AY2774" s="33"/>
    </row>
    <row r="2775" spans="1:51" s="12" customFormat="1" ht="39.950000000000003" customHeight="1">
      <c r="A2775" s="3"/>
      <c r="B2775" s="16"/>
      <c r="C2775" s="33"/>
      <c r="D2775" s="33"/>
      <c r="E2775" s="33"/>
      <c r="F2775" s="33"/>
      <c r="G2775" s="33"/>
      <c r="H2775" s="33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5"/>
      <c r="AH2775" s="32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/>
      <c r="AV2775" s="33"/>
      <c r="AW2775" s="33"/>
      <c r="AX2775" s="33"/>
      <c r="AY2775" s="33"/>
    </row>
    <row r="2776" spans="1:51" s="12" customFormat="1" ht="39.950000000000003" customHeight="1">
      <c r="A2776" s="3"/>
      <c r="B2776" s="16"/>
      <c r="C2776" s="33"/>
      <c r="D2776" s="33"/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5"/>
      <c r="AH2776" s="32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  <c r="AX2776" s="33"/>
      <c r="AY2776" s="33"/>
    </row>
    <row r="2777" spans="1:51" s="12" customFormat="1" ht="39.950000000000003" customHeight="1">
      <c r="A2777" s="3"/>
      <c r="B2777" s="16"/>
      <c r="C2777" s="33"/>
      <c r="D2777" s="33"/>
      <c r="E2777" s="33"/>
      <c r="F2777" s="33"/>
      <c r="G2777" s="33"/>
      <c r="H2777" s="33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5"/>
      <c r="AH2777" s="32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  <c r="AX2777" s="33"/>
      <c r="AY2777" s="33"/>
    </row>
    <row r="2778" spans="1:51" s="12" customFormat="1" ht="39.950000000000003" customHeight="1">
      <c r="A2778" s="3"/>
      <c r="B2778" s="16"/>
      <c r="C2778" s="33"/>
      <c r="D2778" s="33"/>
      <c r="E2778" s="33"/>
      <c r="F2778" s="33"/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5"/>
      <c r="AH2778" s="32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</row>
    <row r="2779" spans="1:51" s="12" customFormat="1" ht="39.950000000000003" customHeight="1">
      <c r="A2779" s="3"/>
      <c r="B2779" s="16"/>
      <c r="C2779" s="33"/>
      <c r="D2779" s="33"/>
      <c r="E2779" s="33"/>
      <c r="F2779" s="33"/>
      <c r="G2779" s="33"/>
      <c r="H2779" s="3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5"/>
      <c r="AH2779" s="32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33"/>
      <c r="AX2779" s="33"/>
      <c r="AY2779" s="33"/>
    </row>
    <row r="2780" spans="1:51" s="12" customFormat="1" ht="39.950000000000003" customHeight="1">
      <c r="A2780" s="3"/>
      <c r="B2780" s="16"/>
      <c r="C2780" s="33"/>
      <c r="D2780" s="33"/>
      <c r="E2780" s="33"/>
      <c r="F2780" s="33"/>
      <c r="G2780" s="33"/>
      <c r="H2780" s="33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5"/>
      <c r="AH2780" s="32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  <c r="AX2780" s="33"/>
      <c r="AY2780" s="33"/>
    </row>
    <row r="2781" spans="1:51" s="12" customFormat="1" ht="39.950000000000003" customHeight="1">
      <c r="A2781" s="3"/>
      <c r="B2781" s="16"/>
      <c r="C2781" s="33"/>
      <c r="D2781" s="33"/>
      <c r="E2781" s="33"/>
      <c r="F2781" s="33"/>
      <c r="G2781" s="33"/>
      <c r="H2781" s="3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5"/>
      <c r="AH2781" s="32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33"/>
      <c r="AX2781" s="33"/>
      <c r="AY2781" s="33"/>
    </row>
    <row r="2782" spans="1:51" s="12" customFormat="1" ht="39.950000000000003" customHeight="1">
      <c r="A2782" s="3"/>
      <c r="B2782" s="16"/>
      <c r="C2782" s="33"/>
      <c r="D2782" s="33"/>
      <c r="E2782" s="33"/>
      <c r="F2782" s="33"/>
      <c r="G2782" s="33"/>
      <c r="H2782" s="3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5"/>
      <c r="AH2782" s="32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  <c r="AX2782" s="33"/>
      <c r="AY2782" s="33"/>
    </row>
    <row r="2783" spans="1:51" s="12" customFormat="1" ht="39.950000000000003" customHeight="1">
      <c r="A2783" s="3"/>
      <c r="B2783" s="16"/>
      <c r="C2783" s="33"/>
      <c r="D2783" s="33"/>
      <c r="E2783" s="33"/>
      <c r="F2783" s="33"/>
      <c r="G2783" s="33"/>
      <c r="H2783" s="33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5"/>
      <c r="AH2783" s="32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/>
      <c r="AV2783" s="33"/>
      <c r="AW2783" s="33"/>
      <c r="AX2783" s="33"/>
      <c r="AY2783" s="33"/>
    </row>
    <row r="2784" spans="1:51" s="12" customFormat="1" ht="39.950000000000003" customHeight="1">
      <c r="A2784" s="3"/>
      <c r="B2784" s="16"/>
      <c r="C2784" s="33"/>
      <c r="D2784" s="33"/>
      <c r="E2784" s="33"/>
      <c r="F2784" s="33"/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5"/>
      <c r="AH2784" s="32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  <c r="AX2784" s="33"/>
      <c r="AY2784" s="33"/>
    </row>
    <row r="2785" spans="1:51" s="12" customFormat="1" ht="39.950000000000003" customHeight="1">
      <c r="A2785" s="3"/>
      <c r="B2785" s="16"/>
      <c r="C2785" s="33"/>
      <c r="D2785" s="33"/>
      <c r="E2785" s="33"/>
      <c r="F2785" s="33"/>
      <c r="G2785" s="33"/>
      <c r="H2785" s="3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5"/>
      <c r="AH2785" s="32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33"/>
      <c r="AX2785" s="33"/>
      <c r="AY2785" s="33"/>
    </row>
    <row r="2786" spans="1:51" s="12" customFormat="1" ht="39.950000000000003" customHeight="1">
      <c r="A2786" s="3"/>
      <c r="B2786" s="16"/>
      <c r="C2786" s="33"/>
      <c r="D2786" s="33"/>
      <c r="E2786" s="33"/>
      <c r="F2786" s="33"/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5"/>
      <c r="AH2786" s="32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  <c r="AX2786" s="33"/>
      <c r="AY2786" s="33"/>
    </row>
    <row r="2787" spans="1:51" s="12" customFormat="1" ht="39.950000000000003" customHeight="1">
      <c r="A2787" s="3"/>
      <c r="B2787" s="16"/>
      <c r="C2787" s="33"/>
      <c r="D2787" s="33"/>
      <c r="E2787" s="33"/>
      <c r="F2787" s="33"/>
      <c r="G2787" s="33"/>
      <c r="H2787" s="33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5"/>
      <c r="AH2787" s="32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33"/>
      <c r="AX2787" s="33"/>
      <c r="AY2787" s="33"/>
    </row>
    <row r="2788" spans="1:51" s="12" customFormat="1" ht="39.950000000000003" customHeight="1">
      <c r="A2788" s="3"/>
      <c r="B2788" s="16"/>
      <c r="C2788" s="33"/>
      <c r="D2788" s="33"/>
      <c r="E2788" s="33"/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5"/>
      <c r="AH2788" s="32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  <c r="AX2788" s="33"/>
      <c r="AY2788" s="33"/>
    </row>
    <row r="2789" spans="1:51" s="12" customFormat="1" ht="39.950000000000003" customHeight="1">
      <c r="A2789" s="3"/>
      <c r="B2789" s="16"/>
      <c r="C2789" s="33"/>
      <c r="D2789" s="33"/>
      <c r="E2789" s="33"/>
      <c r="F2789" s="33"/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5"/>
      <c r="AH2789" s="32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  <c r="AX2789" s="33"/>
      <c r="AY2789" s="33"/>
    </row>
    <row r="2790" spans="1:51" s="12" customFormat="1" ht="39.950000000000003" customHeight="1">
      <c r="A2790" s="3"/>
      <c r="B2790" s="16"/>
      <c r="C2790" s="33"/>
      <c r="D2790" s="33"/>
      <c r="E2790" s="33"/>
      <c r="F2790" s="33"/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5"/>
      <c r="AH2790" s="32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  <c r="AX2790" s="33"/>
      <c r="AY2790" s="33"/>
    </row>
    <row r="2791" spans="1:51" s="12" customFormat="1" ht="39.950000000000003" customHeight="1">
      <c r="A2791" s="3"/>
      <c r="B2791" s="16"/>
      <c r="C2791" s="33"/>
      <c r="D2791" s="33"/>
      <c r="E2791" s="33"/>
      <c r="F2791" s="33"/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5"/>
      <c r="AH2791" s="32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/>
      <c r="AV2791" s="33"/>
      <c r="AW2791" s="33"/>
      <c r="AX2791" s="33"/>
      <c r="AY2791" s="33"/>
    </row>
    <row r="2792" spans="1:51" s="12" customFormat="1" ht="39.950000000000003" customHeight="1">
      <c r="A2792" s="3"/>
      <c r="B2792" s="16"/>
      <c r="C2792" s="33"/>
      <c r="D2792" s="33"/>
      <c r="E2792" s="33"/>
      <c r="F2792" s="33"/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5"/>
      <c r="AH2792" s="32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  <c r="AX2792" s="33"/>
      <c r="AY2792" s="33"/>
    </row>
    <row r="2793" spans="1:51" s="12" customFormat="1" ht="39.950000000000003" customHeight="1">
      <c r="A2793" s="3"/>
      <c r="B2793" s="16"/>
      <c r="C2793" s="33"/>
      <c r="D2793" s="33"/>
      <c r="E2793" s="33"/>
      <c r="F2793" s="33"/>
      <c r="G2793" s="33"/>
      <c r="H2793" s="33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5"/>
      <c r="AH2793" s="32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33"/>
      <c r="AX2793" s="33"/>
      <c r="AY2793" s="33"/>
    </row>
    <row r="2794" spans="1:51" s="12" customFormat="1" ht="39.950000000000003" customHeight="1">
      <c r="A2794" s="3"/>
      <c r="B2794" s="16"/>
      <c r="C2794" s="33"/>
      <c r="D2794" s="33"/>
      <c r="E2794" s="33"/>
      <c r="F2794" s="33"/>
      <c r="G2794" s="33"/>
      <c r="H2794" s="33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5"/>
      <c r="AH2794" s="32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33"/>
      <c r="AX2794" s="33"/>
      <c r="AY2794" s="33"/>
    </row>
    <row r="2795" spans="1:51" s="12" customFormat="1" ht="39.950000000000003" customHeight="1">
      <c r="A2795" s="3"/>
      <c r="B2795" s="16"/>
      <c r="C2795" s="33"/>
      <c r="D2795" s="33"/>
      <c r="E2795" s="33"/>
      <c r="F2795" s="33"/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5"/>
      <c r="AH2795" s="32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33"/>
      <c r="AX2795" s="33"/>
      <c r="AY2795" s="33"/>
    </row>
    <row r="2796" spans="1:51" s="12" customFormat="1" ht="39.950000000000003" customHeight="1">
      <c r="A2796" s="3"/>
      <c r="B2796" s="16"/>
      <c r="C2796" s="33"/>
      <c r="D2796" s="33"/>
      <c r="E2796" s="33"/>
      <c r="F2796" s="33"/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5"/>
      <c r="AH2796" s="32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  <c r="AX2796" s="33"/>
      <c r="AY2796" s="33"/>
    </row>
    <row r="2797" spans="1:51" s="12" customFormat="1" ht="39.950000000000003" customHeight="1">
      <c r="A2797" s="3"/>
      <c r="B2797" s="16"/>
      <c r="C2797" s="33"/>
      <c r="D2797" s="33"/>
      <c r="E2797" s="33"/>
      <c r="F2797" s="33"/>
      <c r="G2797" s="33"/>
      <c r="H2797" s="33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5"/>
      <c r="AH2797" s="32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33"/>
      <c r="AX2797" s="33"/>
      <c r="AY2797" s="33"/>
    </row>
    <row r="2798" spans="1:51" s="12" customFormat="1" ht="39.950000000000003" customHeight="1">
      <c r="A2798" s="3"/>
      <c r="B2798" s="16"/>
      <c r="C2798" s="33"/>
      <c r="D2798" s="33"/>
      <c r="E2798" s="33"/>
      <c r="F2798" s="33"/>
      <c r="G2798" s="33"/>
      <c r="H2798" s="33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5"/>
      <c r="AH2798" s="32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/>
      <c r="AV2798" s="33"/>
      <c r="AW2798" s="33"/>
      <c r="AX2798" s="33"/>
      <c r="AY2798" s="33"/>
    </row>
    <row r="2799" spans="1:51" s="12" customFormat="1" ht="39.950000000000003" customHeight="1">
      <c r="A2799" s="3"/>
      <c r="B2799" s="16"/>
      <c r="C2799" s="33"/>
      <c r="D2799" s="33"/>
      <c r="E2799" s="33"/>
      <c r="F2799" s="33"/>
      <c r="G2799" s="33"/>
      <c r="H2799" s="33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5"/>
      <c r="AH2799" s="32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  <c r="AU2799" s="33"/>
      <c r="AV2799" s="33"/>
      <c r="AW2799" s="33"/>
      <c r="AX2799" s="33"/>
      <c r="AY2799" s="33"/>
    </row>
    <row r="2800" spans="1:51" s="12" customFormat="1" ht="39.950000000000003" customHeight="1">
      <c r="A2800" s="3"/>
      <c r="B2800" s="16"/>
      <c r="C2800" s="33"/>
      <c r="D2800" s="33"/>
      <c r="E2800" s="33"/>
      <c r="F2800" s="33"/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5"/>
      <c r="AH2800" s="32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  <c r="AX2800" s="33"/>
      <c r="AY2800" s="33"/>
    </row>
    <row r="2801" spans="1:51" s="12" customFormat="1" ht="39.950000000000003" customHeight="1">
      <c r="A2801" s="3"/>
      <c r="B2801" s="16"/>
      <c r="C2801" s="33"/>
      <c r="D2801" s="33"/>
      <c r="E2801" s="33"/>
      <c r="F2801" s="33"/>
      <c r="G2801" s="33"/>
      <c r="H2801" s="3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5"/>
      <c r="AH2801" s="32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/>
      <c r="AV2801" s="33"/>
      <c r="AW2801" s="33"/>
      <c r="AX2801" s="33"/>
      <c r="AY2801" s="33"/>
    </row>
    <row r="2802" spans="1:51" s="12" customFormat="1" ht="39.950000000000003" customHeight="1">
      <c r="A2802" s="3"/>
      <c r="B2802" s="16"/>
      <c r="C2802" s="33"/>
      <c r="D2802" s="33"/>
      <c r="E2802" s="33"/>
      <c r="F2802" s="33"/>
      <c r="G2802" s="33"/>
      <c r="H2802" s="3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5"/>
      <c r="AH2802" s="32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/>
      <c r="AV2802" s="33"/>
      <c r="AW2802" s="33"/>
      <c r="AX2802" s="33"/>
      <c r="AY2802" s="33"/>
    </row>
    <row r="2803" spans="1:51" s="12" customFormat="1" ht="39.950000000000003" customHeight="1">
      <c r="A2803" s="3"/>
      <c r="B2803" s="16"/>
      <c r="C2803" s="33"/>
      <c r="D2803" s="33"/>
      <c r="E2803" s="33"/>
      <c r="F2803" s="33"/>
      <c r="G2803" s="33"/>
      <c r="H2803" s="33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5"/>
      <c r="AH2803" s="32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</row>
    <row r="2804" spans="1:51" s="12" customFormat="1" ht="39.950000000000003" customHeight="1">
      <c r="A2804" s="3"/>
      <c r="B2804" s="16"/>
      <c r="C2804" s="33"/>
      <c r="D2804" s="33"/>
      <c r="E2804" s="33"/>
      <c r="F2804" s="33"/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5"/>
      <c r="AH2804" s="32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</row>
    <row r="2805" spans="1:51" s="12" customFormat="1" ht="39.950000000000003" customHeight="1">
      <c r="A2805" s="3"/>
      <c r="B2805" s="16"/>
      <c r="C2805" s="33"/>
      <c r="D2805" s="33"/>
      <c r="E2805" s="33"/>
      <c r="F2805" s="33"/>
      <c r="G2805" s="33"/>
      <c r="H2805" s="33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5"/>
      <c r="AH2805" s="32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  <c r="AX2805" s="33"/>
      <c r="AY2805" s="33"/>
    </row>
    <row r="2806" spans="1:51" s="12" customFormat="1" ht="39.950000000000003" customHeight="1">
      <c r="A2806" s="3"/>
      <c r="B2806" s="16"/>
      <c r="C2806" s="33"/>
      <c r="D2806" s="33"/>
      <c r="E2806" s="33"/>
      <c r="F2806" s="33"/>
      <c r="G2806" s="33"/>
      <c r="H2806" s="3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5"/>
      <c r="AH2806" s="32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  <c r="AX2806" s="33"/>
      <c r="AY2806" s="33"/>
    </row>
    <row r="2807" spans="1:51" s="12" customFormat="1" ht="39.950000000000003" customHeight="1">
      <c r="A2807" s="3"/>
      <c r="B2807" s="16"/>
      <c r="C2807" s="33"/>
      <c r="D2807" s="33"/>
      <c r="E2807" s="33"/>
      <c r="F2807" s="33"/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5"/>
      <c r="AH2807" s="32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</row>
    <row r="2808" spans="1:51" s="12" customFormat="1" ht="39.950000000000003" customHeight="1">
      <c r="A2808" s="3"/>
      <c r="B2808" s="16"/>
      <c r="C2808" s="33"/>
      <c r="D2808" s="33"/>
      <c r="E2808" s="33"/>
      <c r="F2808" s="33"/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5"/>
      <c r="AH2808" s="32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</row>
    <row r="2809" spans="1:51" s="12" customFormat="1" ht="39.950000000000003" customHeight="1">
      <c r="A2809" s="3"/>
      <c r="B2809" s="16"/>
      <c r="C2809" s="33"/>
      <c r="D2809" s="33"/>
      <c r="E2809" s="33"/>
      <c r="F2809" s="33"/>
      <c r="G2809" s="33"/>
      <c r="H2809" s="33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5"/>
      <c r="AH2809" s="32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</row>
    <row r="2810" spans="1:51" s="12" customFormat="1" ht="39.950000000000003" customHeight="1">
      <c r="A2810" s="3"/>
      <c r="B2810" s="16"/>
      <c r="C2810" s="33"/>
      <c r="D2810" s="33"/>
      <c r="E2810" s="33"/>
      <c r="F2810" s="33"/>
      <c r="G2810" s="33"/>
      <c r="H2810" s="33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5"/>
      <c r="AH2810" s="32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</row>
    <row r="2811" spans="1:51" s="12" customFormat="1" ht="39.950000000000003" customHeight="1">
      <c r="A2811" s="3"/>
      <c r="B2811" s="16"/>
      <c r="C2811" s="33"/>
      <c r="D2811" s="33"/>
      <c r="E2811" s="33"/>
      <c r="F2811" s="33"/>
      <c r="G2811" s="33"/>
      <c r="H2811" s="3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5"/>
      <c r="AH2811" s="32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</row>
    <row r="2812" spans="1:51" s="12" customFormat="1" ht="39.950000000000003" customHeight="1">
      <c r="A2812" s="3"/>
      <c r="B2812" s="16"/>
      <c r="C2812" s="33"/>
      <c r="D2812" s="33"/>
      <c r="E2812" s="33"/>
      <c r="F2812" s="33"/>
      <c r="G2812" s="33"/>
      <c r="H2812" s="33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5"/>
      <c r="AH2812" s="32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/>
      <c r="AV2812" s="33"/>
      <c r="AW2812" s="33"/>
      <c r="AX2812" s="33"/>
      <c r="AY2812" s="33"/>
    </row>
    <row r="2813" spans="1:51" s="12" customFormat="1" ht="39.950000000000003" customHeight="1">
      <c r="A2813" s="3"/>
      <c r="B2813" s="16"/>
      <c r="C2813" s="33"/>
      <c r="D2813" s="33"/>
      <c r="E2813" s="33"/>
      <c r="F2813" s="33"/>
      <c r="G2813" s="33"/>
      <c r="H2813" s="33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5"/>
      <c r="AH2813" s="32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</row>
    <row r="2814" spans="1:51" s="12" customFormat="1" ht="39.950000000000003" customHeight="1">
      <c r="A2814" s="3"/>
      <c r="B2814" s="16"/>
      <c r="C2814" s="33"/>
      <c r="D2814" s="33"/>
      <c r="E2814" s="33"/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5"/>
      <c r="AH2814" s="32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</row>
    <row r="2815" spans="1:51" s="12" customFormat="1" ht="39.950000000000003" customHeight="1">
      <c r="A2815" s="3"/>
      <c r="B2815" s="16"/>
      <c r="C2815" s="33"/>
      <c r="D2815" s="33"/>
      <c r="E2815" s="33"/>
      <c r="F2815" s="33"/>
      <c r="G2815" s="33"/>
      <c r="H2815" s="3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5"/>
      <c r="AH2815" s="32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</row>
    <row r="2816" spans="1:51" s="12" customFormat="1" ht="39.950000000000003" customHeight="1">
      <c r="A2816" s="3"/>
      <c r="B2816" s="16"/>
      <c r="C2816" s="33"/>
      <c r="D2816" s="33"/>
      <c r="E2816" s="33"/>
      <c r="F2816" s="33"/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5"/>
      <c r="AH2816" s="32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</row>
    <row r="2817" spans="1:51" s="12" customFormat="1" ht="39.950000000000003" customHeight="1">
      <c r="A2817" s="3"/>
      <c r="B2817" s="16"/>
      <c r="C2817" s="33"/>
      <c r="D2817" s="33"/>
      <c r="E2817" s="33"/>
      <c r="F2817" s="33"/>
      <c r="G2817" s="33"/>
      <c r="H2817" s="3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5"/>
      <c r="AH2817" s="32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</row>
    <row r="2818" spans="1:51" s="12" customFormat="1" ht="39.950000000000003" customHeight="1">
      <c r="A2818" s="3"/>
      <c r="B2818" s="16"/>
      <c r="C2818" s="33"/>
      <c r="D2818" s="33"/>
      <c r="E2818" s="33"/>
      <c r="F2818" s="33"/>
      <c r="G2818" s="33"/>
      <c r="H2818" s="3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5"/>
      <c r="AH2818" s="32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</row>
    <row r="2819" spans="1:51" s="12" customFormat="1" ht="39.950000000000003" customHeight="1">
      <c r="A2819" s="3"/>
      <c r="B2819" s="16"/>
      <c r="C2819" s="33"/>
      <c r="D2819" s="33"/>
      <c r="E2819" s="33"/>
      <c r="F2819" s="33"/>
      <c r="G2819" s="33"/>
      <c r="H2819" s="3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5"/>
      <c r="AH2819" s="32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</row>
    <row r="2820" spans="1:51" s="12" customFormat="1" ht="39.950000000000003" customHeight="1">
      <c r="A2820" s="3"/>
      <c r="B2820" s="16"/>
      <c r="C2820" s="33"/>
      <c r="D2820" s="33"/>
      <c r="E2820" s="33"/>
      <c r="F2820" s="33"/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5"/>
      <c r="AH2820" s="32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</row>
    <row r="2821" spans="1:51" s="12" customFormat="1" ht="39.950000000000003" customHeight="1">
      <c r="A2821" s="3"/>
      <c r="B2821" s="16"/>
      <c r="C2821" s="33"/>
      <c r="D2821" s="33"/>
      <c r="E2821" s="33"/>
      <c r="F2821" s="33"/>
      <c r="G2821" s="33"/>
      <c r="H2821" s="3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5"/>
      <c r="AH2821" s="32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</row>
    <row r="2822" spans="1:51" s="12" customFormat="1" ht="39.950000000000003" customHeight="1">
      <c r="A2822" s="3"/>
      <c r="B2822" s="16"/>
      <c r="C2822" s="33"/>
      <c r="D2822" s="33"/>
      <c r="E2822" s="33"/>
      <c r="F2822" s="33"/>
      <c r="G2822" s="33"/>
      <c r="H2822" s="33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5"/>
      <c r="AH2822" s="32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</row>
    <row r="2823" spans="1:51" s="12" customFormat="1" ht="39.950000000000003" customHeight="1">
      <c r="A2823" s="3"/>
      <c r="B2823" s="16"/>
      <c r="C2823" s="33"/>
      <c r="D2823" s="33"/>
      <c r="E2823" s="33"/>
      <c r="F2823" s="33"/>
      <c r="G2823" s="33"/>
      <c r="H2823" s="3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5"/>
      <c r="AH2823" s="32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</row>
    <row r="2824" spans="1:51" s="12" customFormat="1" ht="39.950000000000003" customHeight="1">
      <c r="A2824" s="3"/>
      <c r="B2824" s="16"/>
      <c r="C2824" s="33"/>
      <c r="D2824" s="33"/>
      <c r="E2824" s="33"/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5"/>
      <c r="AH2824" s="32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</row>
    <row r="2825" spans="1:51" s="12" customFormat="1" ht="39.950000000000003" customHeight="1">
      <c r="A2825" s="3"/>
      <c r="B2825" s="16"/>
      <c r="C2825" s="33"/>
      <c r="D2825" s="33"/>
      <c r="E2825" s="33"/>
      <c r="F2825" s="33"/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5"/>
      <c r="AH2825" s="32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</row>
    <row r="2826" spans="1:51" s="12" customFormat="1" ht="39.950000000000003" customHeight="1">
      <c r="A2826" s="3"/>
      <c r="B2826" s="16"/>
      <c r="C2826" s="33"/>
      <c r="D2826" s="33"/>
      <c r="E2826" s="33"/>
      <c r="F2826" s="33"/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5"/>
      <c r="AH2826" s="32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</row>
    <row r="2827" spans="1:51" s="12" customFormat="1" ht="39.950000000000003" customHeight="1">
      <c r="A2827" s="3"/>
      <c r="B2827" s="16"/>
      <c r="C2827" s="33"/>
      <c r="D2827" s="33"/>
      <c r="E2827" s="33"/>
      <c r="F2827" s="33"/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5"/>
      <c r="AH2827" s="32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</row>
    <row r="2828" spans="1:51" s="12" customFormat="1" ht="39.950000000000003" customHeight="1">
      <c r="A2828" s="3"/>
      <c r="B2828" s="16"/>
      <c r="C2828" s="33"/>
      <c r="D2828" s="33"/>
      <c r="E2828" s="33"/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5"/>
      <c r="AH2828" s="32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</row>
    <row r="2829" spans="1:51" s="12" customFormat="1" ht="39.950000000000003" customHeight="1">
      <c r="A2829" s="3"/>
      <c r="B2829" s="16"/>
      <c r="C2829" s="33"/>
      <c r="D2829" s="33"/>
      <c r="E2829" s="33"/>
      <c r="F2829" s="33"/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5"/>
      <c r="AH2829" s="32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  <c r="AX2829" s="33"/>
      <c r="AY2829" s="33"/>
    </row>
    <row r="2830" spans="1:51" s="12" customFormat="1" ht="39.950000000000003" customHeight="1">
      <c r="A2830" s="3"/>
      <c r="B2830" s="16"/>
      <c r="C2830" s="33"/>
      <c r="D2830" s="33"/>
      <c r="E2830" s="33"/>
      <c r="F2830" s="33"/>
      <c r="G2830" s="33"/>
      <c r="H2830" s="3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5"/>
      <c r="AH2830" s="32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33"/>
      <c r="AX2830" s="33"/>
      <c r="AY2830" s="33"/>
    </row>
    <row r="2831" spans="1:51" s="12" customFormat="1" ht="39.950000000000003" customHeight="1">
      <c r="A2831" s="3"/>
      <c r="B2831" s="16"/>
      <c r="C2831" s="33"/>
      <c r="D2831" s="33"/>
      <c r="E2831" s="33"/>
      <c r="F2831" s="33"/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5"/>
      <c r="AH2831" s="32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33"/>
      <c r="AX2831" s="33"/>
      <c r="AY2831" s="33"/>
    </row>
    <row r="2832" spans="1:51" s="12" customFormat="1" ht="39.950000000000003" customHeight="1">
      <c r="A2832" s="3"/>
      <c r="B2832" s="16"/>
      <c r="C2832" s="33"/>
      <c r="D2832" s="33"/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5"/>
      <c r="AH2832" s="32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33"/>
      <c r="AX2832" s="33"/>
      <c r="AY2832" s="33"/>
    </row>
    <row r="2833" spans="1:51" s="12" customFormat="1" ht="39.950000000000003" customHeight="1">
      <c r="A2833" s="3"/>
      <c r="B2833" s="16"/>
      <c r="C2833" s="33"/>
      <c r="D2833" s="33"/>
      <c r="E2833" s="33"/>
      <c r="F2833" s="33"/>
      <c r="G2833" s="33"/>
      <c r="H2833" s="33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5"/>
      <c r="AH2833" s="32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33"/>
      <c r="AX2833" s="33"/>
      <c r="AY2833" s="33"/>
    </row>
    <row r="2834" spans="1:51" s="12" customFormat="1" ht="39.950000000000003" customHeight="1">
      <c r="A2834" s="3"/>
      <c r="B2834" s="16"/>
      <c r="C2834" s="33"/>
      <c r="D2834" s="33"/>
      <c r="E2834" s="33"/>
      <c r="F2834" s="33"/>
      <c r="G2834" s="33"/>
      <c r="H2834" s="33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5"/>
      <c r="AH2834" s="32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</row>
    <row r="2835" spans="1:51" s="12" customFormat="1" ht="39.950000000000003" customHeight="1">
      <c r="A2835" s="3"/>
      <c r="B2835" s="16"/>
      <c r="C2835" s="33"/>
      <c r="D2835" s="33"/>
      <c r="E2835" s="33"/>
      <c r="F2835" s="33"/>
      <c r="G2835" s="33"/>
      <c r="H2835" s="3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5"/>
      <c r="AH2835" s="32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33"/>
      <c r="AX2835" s="33"/>
      <c r="AY2835" s="33"/>
    </row>
    <row r="2836" spans="1:51" s="12" customFormat="1" ht="39.950000000000003" customHeight="1">
      <c r="A2836" s="3"/>
      <c r="B2836" s="16"/>
      <c r="C2836" s="33"/>
      <c r="D2836" s="33"/>
      <c r="E2836" s="33"/>
      <c r="F2836" s="33"/>
      <c r="G2836" s="33"/>
      <c r="H2836" s="33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5"/>
      <c r="AH2836" s="32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/>
      <c r="AV2836" s="33"/>
      <c r="AW2836" s="33"/>
      <c r="AX2836" s="33"/>
      <c r="AY2836" s="33"/>
    </row>
    <row r="2837" spans="1:51" s="12" customFormat="1" ht="39.950000000000003" customHeight="1">
      <c r="A2837" s="3"/>
      <c r="B2837" s="16"/>
      <c r="C2837" s="33"/>
      <c r="D2837" s="33"/>
      <c r="E2837" s="33"/>
      <c r="F2837" s="33"/>
      <c r="G2837" s="33"/>
      <c r="H2837" s="3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5"/>
      <c r="AH2837" s="32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/>
      <c r="AV2837" s="33"/>
      <c r="AW2837" s="33"/>
      <c r="AX2837" s="33"/>
      <c r="AY2837" s="33"/>
    </row>
    <row r="2838" spans="1:51" s="12" customFormat="1" ht="39.950000000000003" customHeight="1">
      <c r="A2838" s="3"/>
      <c r="B2838" s="16"/>
      <c r="C2838" s="33"/>
      <c r="D2838" s="33"/>
      <c r="E2838" s="33"/>
      <c r="F2838" s="33"/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5"/>
      <c r="AH2838" s="32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33"/>
      <c r="AX2838" s="33"/>
      <c r="AY2838" s="33"/>
    </row>
    <row r="2839" spans="1:51" s="12" customFormat="1" ht="39.950000000000003" customHeight="1">
      <c r="A2839" s="3"/>
      <c r="B2839" s="16"/>
      <c r="C2839" s="33"/>
      <c r="D2839" s="33"/>
      <c r="E2839" s="33"/>
      <c r="F2839" s="33"/>
      <c r="G2839" s="33"/>
      <c r="H2839" s="3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5"/>
      <c r="AH2839" s="32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/>
      <c r="AV2839" s="33"/>
      <c r="AW2839" s="33"/>
      <c r="AX2839" s="33"/>
      <c r="AY2839" s="33"/>
    </row>
    <row r="2840" spans="1:51" s="12" customFormat="1" ht="39.950000000000003" customHeight="1">
      <c r="A2840" s="3"/>
      <c r="B2840" s="16"/>
      <c r="C2840" s="33"/>
      <c r="D2840" s="33"/>
      <c r="E2840" s="33"/>
      <c r="F2840" s="33"/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5"/>
      <c r="AH2840" s="32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  <c r="AX2840" s="33"/>
      <c r="AY2840" s="33"/>
    </row>
    <row r="2841" spans="1:51" s="12" customFormat="1" ht="39.950000000000003" customHeight="1">
      <c r="A2841" s="3"/>
      <c r="B2841" s="16"/>
      <c r="C2841" s="33"/>
      <c r="D2841" s="33"/>
      <c r="E2841" s="33"/>
      <c r="F2841" s="33"/>
      <c r="G2841" s="33"/>
      <c r="H2841" s="3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5"/>
      <c r="AH2841" s="32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/>
      <c r="AV2841" s="33"/>
      <c r="AW2841" s="33"/>
      <c r="AX2841" s="33"/>
      <c r="AY2841" s="33"/>
    </row>
    <row r="2842" spans="1:51" s="12" customFormat="1" ht="39.950000000000003" customHeight="1">
      <c r="A2842" s="3"/>
      <c r="B2842" s="16"/>
      <c r="C2842" s="33"/>
      <c r="D2842" s="33"/>
      <c r="E2842" s="33"/>
      <c r="F2842" s="33"/>
      <c r="G2842" s="33"/>
      <c r="H2842" s="33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5"/>
      <c r="AH2842" s="32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33"/>
      <c r="AX2842" s="33"/>
      <c r="AY2842" s="33"/>
    </row>
    <row r="2843" spans="1:51" s="12" customFormat="1" ht="39.950000000000003" customHeight="1">
      <c r="A2843" s="3"/>
      <c r="B2843" s="16"/>
      <c r="C2843" s="33"/>
      <c r="D2843" s="33"/>
      <c r="E2843" s="33"/>
      <c r="F2843" s="33"/>
      <c r="G2843" s="33"/>
      <c r="H2843" s="33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5"/>
      <c r="AH2843" s="32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/>
      <c r="AV2843" s="33"/>
      <c r="AW2843" s="33"/>
      <c r="AX2843" s="33"/>
      <c r="AY2843" s="33"/>
    </row>
    <row r="2844" spans="1:51" s="12" customFormat="1" ht="39.950000000000003" customHeight="1">
      <c r="A2844" s="3"/>
      <c r="B2844" s="16"/>
      <c r="C2844" s="33"/>
      <c r="D2844" s="33"/>
      <c r="E2844" s="33"/>
      <c r="F2844" s="33"/>
      <c r="G2844" s="33"/>
      <c r="H2844" s="33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5"/>
      <c r="AH2844" s="32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33"/>
      <c r="AX2844" s="33"/>
      <c r="AY2844" s="33"/>
    </row>
    <row r="2845" spans="1:51" s="12" customFormat="1" ht="39.950000000000003" customHeight="1">
      <c r="A2845" s="3"/>
      <c r="B2845" s="16"/>
      <c r="C2845" s="33"/>
      <c r="D2845" s="33"/>
      <c r="E2845" s="33"/>
      <c r="F2845" s="33"/>
      <c r="G2845" s="33"/>
      <c r="H2845" s="33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5"/>
      <c r="AH2845" s="32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  <c r="AU2845" s="33"/>
      <c r="AV2845" s="33"/>
      <c r="AW2845" s="33"/>
      <c r="AX2845" s="33"/>
      <c r="AY2845" s="33"/>
    </row>
    <row r="2846" spans="1:51" s="12" customFormat="1" ht="39.950000000000003" customHeight="1">
      <c r="A2846" s="3"/>
      <c r="B2846" s="16"/>
      <c r="C2846" s="33"/>
      <c r="D2846" s="33"/>
      <c r="E2846" s="33"/>
      <c r="F2846" s="33"/>
      <c r="G2846" s="33"/>
      <c r="H2846" s="33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5"/>
      <c r="AH2846" s="32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/>
      <c r="AV2846" s="33"/>
      <c r="AW2846" s="33"/>
      <c r="AX2846" s="33"/>
      <c r="AY2846" s="33"/>
    </row>
    <row r="2847" spans="1:51" s="12" customFormat="1" ht="39.950000000000003" customHeight="1">
      <c r="A2847" s="3"/>
      <c r="B2847" s="16"/>
      <c r="C2847" s="33"/>
      <c r="D2847" s="33"/>
      <c r="E2847" s="33"/>
      <c r="F2847" s="33"/>
      <c r="G2847" s="33"/>
      <c r="H2847" s="33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5"/>
      <c r="AH2847" s="32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/>
      <c r="AV2847" s="33"/>
      <c r="AW2847" s="33"/>
      <c r="AX2847" s="33"/>
      <c r="AY2847" s="33"/>
    </row>
    <row r="2848" spans="1:51" s="12" customFormat="1" ht="39.950000000000003" customHeight="1">
      <c r="A2848" s="3"/>
      <c r="B2848" s="16"/>
      <c r="C2848" s="33"/>
      <c r="D2848" s="33"/>
      <c r="E2848" s="33"/>
      <c r="F2848" s="33"/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5"/>
      <c r="AH2848" s="32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33"/>
      <c r="AX2848" s="33"/>
      <c r="AY2848" s="33"/>
    </row>
    <row r="2849" spans="1:51" s="12" customFormat="1" ht="39.950000000000003" customHeight="1">
      <c r="A2849" s="3"/>
      <c r="B2849" s="16"/>
      <c r="C2849" s="33"/>
      <c r="D2849" s="33"/>
      <c r="E2849" s="33"/>
      <c r="F2849" s="33"/>
      <c r="G2849" s="33"/>
      <c r="H2849" s="3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5"/>
      <c r="AH2849" s="32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33"/>
      <c r="AX2849" s="33"/>
      <c r="AY2849" s="33"/>
    </row>
    <row r="2850" spans="1:51" s="12" customFormat="1" ht="39.950000000000003" customHeight="1">
      <c r="A2850" s="3"/>
      <c r="B2850" s="16"/>
      <c r="C2850" s="33"/>
      <c r="D2850" s="33"/>
      <c r="E2850" s="33"/>
      <c r="F2850" s="33"/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5"/>
      <c r="AH2850" s="32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33"/>
      <c r="AX2850" s="33"/>
      <c r="AY2850" s="33"/>
    </row>
    <row r="2851" spans="1:51" s="12" customFormat="1" ht="39.950000000000003" customHeight="1">
      <c r="A2851" s="3"/>
      <c r="B2851" s="16"/>
      <c r="C2851" s="33"/>
      <c r="D2851" s="33"/>
      <c r="E2851" s="33"/>
      <c r="F2851" s="33"/>
      <c r="G2851" s="33"/>
      <c r="H2851" s="3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5"/>
      <c r="AH2851" s="32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/>
      <c r="AV2851" s="33"/>
      <c r="AW2851" s="33"/>
      <c r="AX2851" s="33"/>
      <c r="AY2851" s="33"/>
    </row>
    <row r="2852" spans="1:51" s="12" customFormat="1" ht="39.950000000000003" customHeight="1">
      <c r="A2852" s="3"/>
      <c r="B2852" s="16"/>
      <c r="C2852" s="33"/>
      <c r="D2852" s="33"/>
      <c r="E2852" s="33"/>
      <c r="F2852" s="33"/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5"/>
      <c r="AH2852" s="32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  <c r="AX2852" s="33"/>
      <c r="AY2852" s="33"/>
    </row>
    <row r="2853" spans="1:51" s="12" customFormat="1" ht="39.950000000000003" customHeight="1">
      <c r="A2853" s="3"/>
      <c r="B2853" s="16"/>
      <c r="C2853" s="33"/>
      <c r="D2853" s="33"/>
      <c r="E2853" s="33"/>
      <c r="F2853" s="33"/>
      <c r="G2853" s="33"/>
      <c r="H2853" s="33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5"/>
      <c r="AH2853" s="32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</row>
    <row r="2854" spans="1:51" s="12" customFormat="1" ht="39.950000000000003" customHeight="1">
      <c r="A2854" s="3"/>
      <c r="B2854" s="16"/>
      <c r="C2854" s="33"/>
      <c r="D2854" s="33"/>
      <c r="E2854" s="33"/>
      <c r="F2854" s="33"/>
      <c r="G2854" s="33"/>
      <c r="H2854" s="33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5"/>
      <c r="AH2854" s="32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  <c r="AX2854" s="33"/>
      <c r="AY2854" s="33"/>
    </row>
    <row r="2855" spans="1:51" s="12" customFormat="1" ht="39.950000000000003" customHeight="1">
      <c r="A2855" s="3"/>
      <c r="B2855" s="16"/>
      <c r="C2855" s="33"/>
      <c r="D2855" s="33"/>
      <c r="E2855" s="33"/>
      <c r="F2855" s="33"/>
      <c r="G2855" s="33"/>
      <c r="H2855" s="33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5"/>
      <c r="AH2855" s="32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</row>
    <row r="2856" spans="1:51" s="12" customFormat="1" ht="39.950000000000003" customHeight="1">
      <c r="A2856" s="3"/>
      <c r="B2856" s="16"/>
      <c r="C2856" s="33"/>
      <c r="D2856" s="33"/>
      <c r="E2856" s="33"/>
      <c r="F2856" s="33"/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5"/>
      <c r="AH2856" s="32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33"/>
      <c r="AX2856" s="33"/>
      <c r="AY2856" s="33"/>
    </row>
    <row r="2857" spans="1:51" s="12" customFormat="1" ht="39.950000000000003" customHeight="1">
      <c r="A2857" s="3"/>
      <c r="B2857" s="16"/>
      <c r="C2857" s="33"/>
      <c r="D2857" s="33"/>
      <c r="E2857" s="33"/>
      <c r="F2857" s="33"/>
      <c r="G2857" s="33"/>
      <c r="H2857" s="33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5"/>
      <c r="AH2857" s="32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  <c r="AX2857" s="33"/>
      <c r="AY2857" s="33"/>
    </row>
    <row r="2858" spans="1:51" s="12" customFormat="1" ht="39.950000000000003" customHeight="1">
      <c r="A2858" s="3"/>
      <c r="B2858" s="16"/>
      <c r="C2858" s="33"/>
      <c r="D2858" s="33"/>
      <c r="E2858" s="33"/>
      <c r="F2858" s="33"/>
      <c r="G2858" s="33"/>
      <c r="H2858" s="3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5"/>
      <c r="AH2858" s="32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  <c r="AX2858" s="33"/>
      <c r="AY2858" s="33"/>
    </row>
    <row r="2859" spans="1:51" s="12" customFormat="1" ht="39.950000000000003" customHeight="1">
      <c r="A2859" s="3"/>
      <c r="B2859" s="16"/>
      <c r="C2859" s="33"/>
      <c r="D2859" s="33"/>
      <c r="E2859" s="33"/>
      <c r="F2859" s="33"/>
      <c r="G2859" s="33"/>
      <c r="H2859" s="33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5"/>
      <c r="AH2859" s="32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  <c r="AX2859" s="33"/>
      <c r="AY2859" s="33"/>
    </row>
    <row r="2860" spans="1:51" s="12" customFormat="1" ht="39.950000000000003" customHeight="1">
      <c r="A2860" s="3"/>
      <c r="B2860" s="16"/>
      <c r="C2860" s="33"/>
      <c r="D2860" s="33"/>
      <c r="E2860" s="33"/>
      <c r="F2860" s="33"/>
      <c r="G2860" s="33"/>
      <c r="H2860" s="33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5"/>
      <c r="AH2860" s="32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/>
      <c r="AV2860" s="33"/>
      <c r="AW2860" s="33"/>
      <c r="AX2860" s="33"/>
      <c r="AY2860" s="33"/>
    </row>
    <row r="2861" spans="1:51" s="12" customFormat="1" ht="39.950000000000003" customHeight="1">
      <c r="A2861" s="3"/>
      <c r="B2861" s="16"/>
      <c r="C2861" s="33"/>
      <c r="D2861" s="33"/>
      <c r="E2861" s="33"/>
      <c r="F2861" s="33"/>
      <c r="G2861" s="33"/>
      <c r="H2861" s="33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5"/>
      <c r="AH2861" s="32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33"/>
      <c r="AX2861" s="33"/>
      <c r="AY2861" s="33"/>
    </row>
    <row r="2862" spans="1:51" s="12" customFormat="1" ht="39.950000000000003" customHeight="1">
      <c r="A2862" s="3"/>
      <c r="B2862" s="16"/>
      <c r="C2862" s="33"/>
      <c r="D2862" s="33"/>
      <c r="E2862" s="33"/>
      <c r="F2862" s="33"/>
      <c r="G2862" s="33"/>
      <c r="H2862" s="3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5"/>
      <c r="AH2862" s="32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33"/>
      <c r="AX2862" s="33"/>
      <c r="AY2862" s="33"/>
    </row>
    <row r="2863" spans="1:51" s="12" customFormat="1" ht="39.950000000000003" customHeight="1">
      <c r="A2863" s="3"/>
      <c r="B2863" s="16"/>
      <c r="C2863" s="33"/>
      <c r="D2863" s="33"/>
      <c r="E2863" s="33"/>
      <c r="F2863" s="33"/>
      <c r="G2863" s="33"/>
      <c r="H2863" s="3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5"/>
      <c r="AH2863" s="32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33"/>
      <c r="AX2863" s="33"/>
      <c r="AY2863" s="33"/>
    </row>
    <row r="2864" spans="1:51" s="12" customFormat="1" ht="39.950000000000003" customHeight="1">
      <c r="A2864" s="3"/>
      <c r="B2864" s="16"/>
      <c r="C2864" s="33"/>
      <c r="D2864" s="33"/>
      <c r="E2864" s="33"/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5"/>
      <c r="AH2864" s="32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/>
      <c r="AV2864" s="33"/>
      <c r="AW2864" s="33"/>
      <c r="AX2864" s="33"/>
      <c r="AY2864" s="33"/>
    </row>
    <row r="2865" spans="1:51" s="12" customFormat="1" ht="39.950000000000003" customHeight="1">
      <c r="A2865" s="3"/>
      <c r="B2865" s="16"/>
      <c r="C2865" s="33"/>
      <c r="D2865" s="33"/>
      <c r="E2865" s="33"/>
      <c r="F2865" s="33"/>
      <c r="G2865" s="33"/>
      <c r="H2865" s="3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5"/>
      <c r="AH2865" s="32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</row>
    <row r="2866" spans="1:51" s="12" customFormat="1" ht="39.950000000000003" customHeight="1">
      <c r="A2866" s="3"/>
      <c r="B2866" s="16"/>
      <c r="C2866" s="33"/>
      <c r="D2866" s="33"/>
      <c r="E2866" s="33"/>
      <c r="F2866" s="33"/>
      <c r="G2866" s="33"/>
      <c r="H2866" s="3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5"/>
      <c r="AH2866" s="32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</row>
    <row r="2867" spans="1:51" s="12" customFormat="1" ht="39.950000000000003" customHeight="1">
      <c r="A2867" s="3"/>
      <c r="B2867" s="16"/>
      <c r="C2867" s="33"/>
      <c r="D2867" s="33"/>
      <c r="E2867" s="33"/>
      <c r="F2867" s="33"/>
      <c r="G2867" s="33"/>
      <c r="H2867" s="3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5"/>
      <c r="AH2867" s="32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</row>
    <row r="2868" spans="1:51" s="12" customFormat="1" ht="39.950000000000003" customHeight="1">
      <c r="A2868" s="3"/>
      <c r="B2868" s="16"/>
      <c r="C2868" s="33"/>
      <c r="D2868" s="33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5"/>
      <c r="AH2868" s="32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  <c r="AX2868" s="33"/>
      <c r="AY2868" s="33"/>
    </row>
    <row r="2869" spans="1:51" s="12" customFormat="1" ht="39.950000000000003" customHeight="1">
      <c r="A2869" s="3"/>
      <c r="B2869" s="16"/>
      <c r="C2869" s="33"/>
      <c r="D2869" s="33"/>
      <c r="E2869" s="33"/>
      <c r="F2869" s="33"/>
      <c r="G2869" s="33"/>
      <c r="H2869" s="33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5"/>
      <c r="AH2869" s="32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33"/>
      <c r="AX2869" s="33"/>
      <c r="AY2869" s="33"/>
    </row>
    <row r="2870" spans="1:51" s="12" customFormat="1" ht="39.950000000000003" customHeight="1">
      <c r="A2870" s="3"/>
      <c r="B2870" s="16"/>
      <c r="C2870" s="33"/>
      <c r="D2870" s="33"/>
      <c r="E2870" s="33"/>
      <c r="F2870" s="33"/>
      <c r="G2870" s="33"/>
      <c r="H2870" s="33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5"/>
      <c r="AH2870" s="32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  <c r="AU2870" s="33"/>
      <c r="AV2870" s="33"/>
      <c r="AW2870" s="33"/>
      <c r="AX2870" s="33"/>
      <c r="AY2870" s="33"/>
    </row>
    <row r="2871" spans="1:51" s="12" customFormat="1" ht="39.950000000000003" customHeight="1">
      <c r="A2871" s="3"/>
      <c r="B2871" s="16"/>
      <c r="C2871" s="33"/>
      <c r="D2871" s="33"/>
      <c r="E2871" s="33"/>
      <c r="F2871" s="33"/>
      <c r="G2871" s="33"/>
      <c r="H2871" s="3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5"/>
      <c r="AH2871" s="32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33"/>
      <c r="AX2871" s="33"/>
      <c r="AY2871" s="33"/>
    </row>
    <row r="2872" spans="1:51" s="12" customFormat="1" ht="39.950000000000003" customHeight="1">
      <c r="A2872" s="3"/>
      <c r="B2872" s="16"/>
      <c r="C2872" s="33"/>
      <c r="D2872" s="33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5"/>
      <c r="AH2872" s="32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/>
      <c r="AV2872" s="33"/>
      <c r="AW2872" s="33"/>
      <c r="AX2872" s="33"/>
      <c r="AY2872" s="33"/>
    </row>
    <row r="2873" spans="1:51" s="12" customFormat="1" ht="39.950000000000003" customHeight="1">
      <c r="A2873" s="3"/>
      <c r="B2873" s="16"/>
      <c r="C2873" s="33"/>
      <c r="D2873" s="33"/>
      <c r="E2873" s="33"/>
      <c r="F2873" s="33"/>
      <c r="G2873" s="33"/>
      <c r="H2873" s="3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5"/>
      <c r="AH2873" s="32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/>
      <c r="AV2873" s="33"/>
      <c r="AW2873" s="33"/>
      <c r="AX2873" s="33"/>
      <c r="AY2873" s="33"/>
    </row>
    <row r="2874" spans="1:51" s="12" customFormat="1" ht="39.950000000000003" customHeight="1">
      <c r="A2874" s="3"/>
      <c r="B2874" s="16"/>
      <c r="C2874" s="33"/>
      <c r="D2874" s="33"/>
      <c r="E2874" s="33"/>
      <c r="F2874" s="33"/>
      <c r="G2874" s="33"/>
      <c r="H2874" s="3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5"/>
      <c r="AH2874" s="32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/>
      <c r="AV2874" s="33"/>
      <c r="AW2874" s="33"/>
      <c r="AX2874" s="33"/>
      <c r="AY2874" s="33"/>
    </row>
    <row r="2875" spans="1:51" s="12" customFormat="1" ht="39.950000000000003" customHeight="1">
      <c r="A2875" s="3"/>
      <c r="B2875" s="16"/>
      <c r="C2875" s="33"/>
      <c r="D2875" s="33"/>
      <c r="E2875" s="33"/>
      <c r="F2875" s="33"/>
      <c r="G2875" s="33"/>
      <c r="H2875" s="3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5"/>
      <c r="AH2875" s="32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33"/>
      <c r="AX2875" s="33"/>
      <c r="AY2875" s="33"/>
    </row>
    <row r="2876" spans="1:51" s="12" customFormat="1" ht="39.950000000000003" customHeight="1">
      <c r="A2876" s="3"/>
      <c r="B2876" s="16"/>
      <c r="C2876" s="33"/>
      <c r="D2876" s="33"/>
      <c r="E2876" s="33"/>
      <c r="F2876" s="33"/>
      <c r="G2876" s="33"/>
      <c r="H2876" s="33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5"/>
      <c r="AH2876" s="32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/>
      <c r="AV2876" s="33"/>
      <c r="AW2876" s="33"/>
      <c r="AX2876" s="33"/>
      <c r="AY2876" s="33"/>
    </row>
    <row r="2877" spans="1:51" s="12" customFormat="1" ht="39.950000000000003" customHeight="1">
      <c r="A2877" s="3"/>
      <c r="B2877" s="16"/>
      <c r="C2877" s="33"/>
      <c r="D2877" s="33"/>
      <c r="E2877" s="33"/>
      <c r="F2877" s="33"/>
      <c r="G2877" s="33"/>
      <c r="H2877" s="3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5"/>
      <c r="AH2877" s="32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/>
      <c r="AV2877" s="33"/>
      <c r="AW2877" s="33"/>
      <c r="AX2877" s="33"/>
      <c r="AY2877" s="33"/>
    </row>
    <row r="2878" spans="1:51" s="12" customFormat="1" ht="39.950000000000003" customHeight="1">
      <c r="A2878" s="3"/>
      <c r="B2878" s="16"/>
      <c r="C2878" s="33"/>
      <c r="D2878" s="33"/>
      <c r="E2878" s="33"/>
      <c r="F2878" s="33"/>
      <c r="G2878" s="33"/>
      <c r="H2878" s="33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5"/>
      <c r="AH2878" s="32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  <c r="AX2878" s="33"/>
      <c r="AY2878" s="33"/>
    </row>
    <row r="2879" spans="1:51" s="12" customFormat="1" ht="39.950000000000003" customHeight="1">
      <c r="A2879" s="3"/>
      <c r="B2879" s="16"/>
      <c r="C2879" s="33"/>
      <c r="D2879" s="33"/>
      <c r="E2879" s="33"/>
      <c r="F2879" s="33"/>
      <c r="G2879" s="33"/>
      <c r="H2879" s="3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5"/>
      <c r="AH2879" s="32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/>
      <c r="AV2879" s="33"/>
      <c r="AW2879" s="33"/>
      <c r="AX2879" s="33"/>
      <c r="AY2879" s="33"/>
    </row>
    <row r="2880" spans="1:51" s="12" customFormat="1" ht="39.950000000000003" customHeight="1">
      <c r="A2880" s="3"/>
      <c r="B2880" s="16"/>
      <c r="C2880" s="33"/>
      <c r="D2880" s="33"/>
      <c r="E2880" s="33"/>
      <c r="F2880" s="33"/>
      <c r="G2880" s="33"/>
      <c r="H2880" s="3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5"/>
      <c r="AH2880" s="32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/>
      <c r="AV2880" s="33"/>
      <c r="AW2880" s="33"/>
      <c r="AX2880" s="33"/>
      <c r="AY2880" s="33"/>
    </row>
    <row r="2881" spans="1:51" s="12" customFormat="1" ht="39.950000000000003" customHeight="1">
      <c r="A2881" s="3"/>
      <c r="B2881" s="16"/>
      <c r="C2881" s="33"/>
      <c r="D2881" s="33"/>
      <c r="E2881" s="33"/>
      <c r="F2881" s="33"/>
      <c r="G2881" s="33"/>
      <c r="H2881" s="3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5"/>
      <c r="AH2881" s="32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/>
      <c r="AV2881" s="33"/>
      <c r="AW2881" s="33"/>
      <c r="AX2881" s="33"/>
      <c r="AY2881" s="33"/>
    </row>
    <row r="2882" spans="1:51" s="12" customFormat="1" ht="39.950000000000003" customHeight="1">
      <c r="A2882" s="3"/>
      <c r="B2882" s="16"/>
      <c r="C2882" s="33"/>
      <c r="D2882" s="33"/>
      <c r="E2882" s="33"/>
      <c r="F2882" s="33"/>
      <c r="G2882" s="33"/>
      <c r="H2882" s="33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5"/>
      <c r="AH2882" s="32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/>
      <c r="AV2882" s="33"/>
      <c r="AW2882" s="33"/>
      <c r="AX2882" s="33"/>
      <c r="AY2882" s="33"/>
    </row>
    <row r="2883" spans="1:51" s="12" customFormat="1" ht="39.950000000000003" customHeight="1">
      <c r="A2883" s="3"/>
      <c r="B2883" s="16"/>
      <c r="C2883" s="33"/>
      <c r="D2883" s="33"/>
      <c r="E2883" s="33"/>
      <c r="F2883" s="33"/>
      <c r="G2883" s="33"/>
      <c r="H2883" s="33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5"/>
      <c r="AH2883" s="32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33"/>
      <c r="AX2883" s="33"/>
      <c r="AY2883" s="33"/>
    </row>
    <row r="2884" spans="1:51" s="12" customFormat="1" ht="39.950000000000003" customHeight="1">
      <c r="A2884" s="3"/>
      <c r="B2884" s="16"/>
      <c r="C2884" s="33"/>
      <c r="D2884" s="33"/>
      <c r="E2884" s="33"/>
      <c r="F2884" s="33"/>
      <c r="G2884" s="33"/>
      <c r="H2884" s="3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5"/>
      <c r="AH2884" s="32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/>
      <c r="AV2884" s="33"/>
      <c r="AW2884" s="33"/>
      <c r="AX2884" s="33"/>
      <c r="AY2884" s="33"/>
    </row>
    <row r="2885" spans="1:51" s="12" customFormat="1" ht="39.950000000000003" customHeight="1">
      <c r="A2885" s="3"/>
      <c r="B2885" s="16"/>
      <c r="C2885" s="33"/>
      <c r="D2885" s="33"/>
      <c r="E2885" s="33"/>
      <c r="F2885" s="33"/>
      <c r="G2885" s="33"/>
      <c r="H2885" s="3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5"/>
      <c r="AH2885" s="32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/>
      <c r="AV2885" s="33"/>
      <c r="AW2885" s="33"/>
      <c r="AX2885" s="33"/>
      <c r="AY2885" s="33"/>
    </row>
    <row r="2886" spans="1:51" s="12" customFormat="1" ht="39.950000000000003" customHeight="1">
      <c r="A2886" s="3"/>
      <c r="B2886" s="16"/>
      <c r="C2886" s="33"/>
      <c r="D2886" s="33"/>
      <c r="E2886" s="33"/>
      <c r="F2886" s="33"/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5"/>
      <c r="AH2886" s="32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33"/>
      <c r="AX2886" s="33"/>
      <c r="AY2886" s="33"/>
    </row>
    <row r="2887" spans="1:51" s="12" customFormat="1" ht="39.950000000000003" customHeight="1">
      <c r="A2887" s="3"/>
      <c r="B2887" s="16"/>
      <c r="C2887" s="33"/>
      <c r="D2887" s="33"/>
      <c r="E2887" s="33"/>
      <c r="F2887" s="33"/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5"/>
      <c r="AH2887" s="32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33"/>
      <c r="AX2887" s="33"/>
      <c r="AY2887" s="33"/>
    </row>
    <row r="2888" spans="1:51" s="12" customFormat="1" ht="39.950000000000003" customHeight="1">
      <c r="A2888" s="3"/>
      <c r="B2888" s="16"/>
      <c r="C2888" s="33"/>
      <c r="D2888" s="33"/>
      <c r="E2888" s="33"/>
      <c r="F2888" s="33"/>
      <c r="G2888" s="33"/>
      <c r="H2888" s="33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5"/>
      <c r="AH2888" s="32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/>
      <c r="AV2888" s="33"/>
      <c r="AW2888" s="33"/>
      <c r="AX2888" s="33"/>
      <c r="AY2888" s="33"/>
    </row>
    <row r="2889" spans="1:51" s="12" customFormat="1" ht="39.950000000000003" customHeight="1">
      <c r="A2889" s="3"/>
      <c r="B2889" s="16"/>
      <c r="C2889" s="33"/>
      <c r="D2889" s="33"/>
      <c r="E2889" s="33"/>
      <c r="F2889" s="33"/>
      <c r="G2889" s="33"/>
      <c r="H2889" s="33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5"/>
      <c r="AH2889" s="32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/>
      <c r="AV2889" s="33"/>
      <c r="AW2889" s="33"/>
      <c r="AX2889" s="33"/>
      <c r="AY2889" s="33"/>
    </row>
    <row r="2890" spans="1:51" s="12" customFormat="1" ht="39.950000000000003" customHeight="1">
      <c r="A2890" s="3"/>
      <c r="B2890" s="16"/>
      <c r="C2890" s="33"/>
      <c r="D2890" s="33"/>
      <c r="E2890" s="33"/>
      <c r="F2890" s="33"/>
      <c r="G2890" s="33"/>
      <c r="H2890" s="33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5"/>
      <c r="AH2890" s="32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  <c r="AX2890" s="33"/>
      <c r="AY2890" s="33"/>
    </row>
    <row r="2891" spans="1:51" s="12" customFormat="1" ht="39.950000000000003" customHeight="1">
      <c r="A2891" s="3"/>
      <c r="B2891" s="16"/>
      <c r="C2891" s="33"/>
      <c r="D2891" s="33"/>
      <c r="E2891" s="33"/>
      <c r="F2891" s="33"/>
      <c r="G2891" s="33"/>
      <c r="H2891" s="33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5"/>
      <c r="AH2891" s="32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33"/>
      <c r="AX2891" s="33"/>
      <c r="AY2891" s="33"/>
    </row>
    <row r="2892" spans="1:51" s="12" customFormat="1" ht="39.950000000000003" customHeight="1">
      <c r="A2892" s="3"/>
      <c r="B2892" s="16"/>
      <c r="C2892" s="33"/>
      <c r="D2892" s="33"/>
      <c r="E2892" s="33"/>
      <c r="F2892" s="33"/>
      <c r="G2892" s="33"/>
      <c r="H2892" s="33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5"/>
      <c r="AH2892" s="32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33"/>
      <c r="AX2892" s="33"/>
      <c r="AY2892" s="33"/>
    </row>
    <row r="2893" spans="1:51" s="12" customFormat="1" ht="39.950000000000003" customHeight="1">
      <c r="A2893" s="3"/>
      <c r="B2893" s="16"/>
      <c r="C2893" s="33"/>
      <c r="D2893" s="33"/>
      <c r="E2893" s="33"/>
      <c r="F2893" s="33"/>
      <c r="G2893" s="33"/>
      <c r="H2893" s="33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5"/>
      <c r="AH2893" s="32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/>
      <c r="AV2893" s="33"/>
      <c r="AW2893" s="33"/>
      <c r="AX2893" s="33"/>
      <c r="AY2893" s="33"/>
    </row>
    <row r="2894" spans="1:51" s="12" customFormat="1" ht="39.950000000000003" customHeight="1">
      <c r="A2894" s="3"/>
      <c r="B2894" s="16"/>
      <c r="C2894" s="33"/>
      <c r="D2894" s="33"/>
      <c r="E2894" s="33"/>
      <c r="F2894" s="33"/>
      <c r="G2894" s="33"/>
      <c r="H2894" s="33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5"/>
      <c r="AH2894" s="32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33"/>
      <c r="AX2894" s="33"/>
      <c r="AY2894" s="33"/>
    </row>
    <row r="2895" spans="1:51" s="12" customFormat="1" ht="39.950000000000003" customHeight="1">
      <c r="A2895" s="3"/>
      <c r="B2895" s="16"/>
      <c r="C2895" s="33"/>
      <c r="D2895" s="33"/>
      <c r="E2895" s="33"/>
      <c r="F2895" s="33"/>
      <c r="G2895" s="33"/>
      <c r="H2895" s="33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5"/>
      <c r="AH2895" s="32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  <c r="AX2895" s="33"/>
      <c r="AY2895" s="33"/>
    </row>
    <row r="2896" spans="1:51" s="12" customFormat="1" ht="39.950000000000003" customHeight="1">
      <c r="A2896" s="3"/>
      <c r="B2896" s="16"/>
      <c r="C2896" s="33"/>
      <c r="D2896" s="33"/>
      <c r="E2896" s="33"/>
      <c r="F2896" s="33"/>
      <c r="G2896" s="33"/>
      <c r="H2896" s="33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5"/>
      <c r="AH2896" s="32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  <c r="AX2896" s="33"/>
      <c r="AY2896" s="33"/>
    </row>
    <row r="2897" spans="1:51" s="12" customFormat="1" ht="39.950000000000003" customHeight="1">
      <c r="A2897" s="3"/>
      <c r="B2897" s="16"/>
      <c r="C2897" s="33"/>
      <c r="D2897" s="33"/>
      <c r="E2897" s="33"/>
      <c r="F2897" s="33"/>
      <c r="G2897" s="33"/>
      <c r="H2897" s="33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5"/>
      <c r="AH2897" s="32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  <c r="AX2897" s="33"/>
      <c r="AY2897" s="33"/>
    </row>
    <row r="2898" spans="1:51" s="12" customFormat="1" ht="39.950000000000003" customHeight="1">
      <c r="A2898" s="3"/>
      <c r="B2898" s="16"/>
      <c r="C2898" s="33"/>
      <c r="D2898" s="33"/>
      <c r="E2898" s="33"/>
      <c r="F2898" s="33"/>
      <c r="G2898" s="33"/>
      <c r="H2898" s="33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5"/>
      <c r="AH2898" s="32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  <c r="AX2898" s="33"/>
      <c r="AY2898" s="33"/>
    </row>
    <row r="2899" spans="1:51" s="12" customFormat="1" ht="39.950000000000003" customHeight="1">
      <c r="A2899" s="3"/>
      <c r="B2899" s="16"/>
      <c r="C2899" s="33"/>
      <c r="D2899" s="33"/>
      <c r="E2899" s="33"/>
      <c r="F2899" s="33"/>
      <c r="G2899" s="33"/>
      <c r="H2899" s="33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5"/>
      <c r="AH2899" s="32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/>
      <c r="AV2899" s="33"/>
      <c r="AW2899" s="33"/>
      <c r="AX2899" s="33"/>
      <c r="AY2899" s="33"/>
    </row>
    <row r="2900" spans="1:51" s="12" customFormat="1" ht="39.950000000000003" customHeight="1">
      <c r="A2900" s="3"/>
      <c r="B2900" s="16"/>
      <c r="C2900" s="33"/>
      <c r="D2900" s="33"/>
      <c r="E2900" s="33"/>
      <c r="F2900" s="33"/>
      <c r="G2900" s="33"/>
      <c r="H2900" s="33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5"/>
      <c r="AH2900" s="32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/>
      <c r="AV2900" s="33"/>
      <c r="AW2900" s="33"/>
      <c r="AX2900" s="33"/>
      <c r="AY2900" s="33"/>
    </row>
    <row r="2901" spans="1:51" s="12" customFormat="1" ht="39.950000000000003" customHeight="1">
      <c r="A2901" s="3"/>
      <c r="B2901" s="16"/>
      <c r="C2901" s="33"/>
      <c r="D2901" s="33"/>
      <c r="E2901" s="33"/>
      <c r="F2901" s="33"/>
      <c r="G2901" s="33"/>
      <c r="H2901" s="33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5"/>
      <c r="AH2901" s="32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/>
      <c r="AV2901" s="33"/>
      <c r="AW2901" s="33"/>
      <c r="AX2901" s="33"/>
      <c r="AY2901" s="33"/>
    </row>
    <row r="2902" spans="1:51" s="12" customFormat="1" ht="39.950000000000003" customHeight="1">
      <c r="A2902" s="3"/>
      <c r="B2902" s="16"/>
      <c r="C2902" s="33"/>
      <c r="D2902" s="33"/>
      <c r="E2902" s="33"/>
      <c r="F2902" s="33"/>
      <c r="G2902" s="33"/>
      <c r="H2902" s="33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5"/>
      <c r="AH2902" s="32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/>
      <c r="AV2902" s="33"/>
      <c r="AW2902" s="33"/>
      <c r="AX2902" s="33"/>
      <c r="AY2902" s="33"/>
    </row>
    <row r="2903" spans="1:51" s="12" customFormat="1" ht="39.950000000000003" customHeight="1">
      <c r="A2903" s="3"/>
      <c r="B2903" s="16"/>
      <c r="C2903" s="33"/>
      <c r="D2903" s="33"/>
      <c r="E2903" s="33"/>
      <c r="F2903" s="33"/>
      <c r="G2903" s="33"/>
      <c r="H2903" s="33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5"/>
      <c r="AH2903" s="32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  <c r="AX2903" s="33"/>
      <c r="AY2903" s="33"/>
    </row>
    <row r="2904" spans="1:51" s="12" customFormat="1" ht="39.950000000000003" customHeight="1">
      <c r="A2904" s="3"/>
      <c r="B2904" s="16"/>
      <c r="C2904" s="33"/>
      <c r="D2904" s="33"/>
      <c r="E2904" s="33"/>
      <c r="F2904" s="33"/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5"/>
      <c r="AH2904" s="32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/>
      <c r="AV2904" s="33"/>
      <c r="AW2904" s="33"/>
      <c r="AX2904" s="33"/>
      <c r="AY2904" s="33"/>
    </row>
    <row r="2905" spans="1:51" s="12" customFormat="1" ht="39.950000000000003" customHeight="1">
      <c r="A2905" s="3"/>
      <c r="B2905" s="16"/>
      <c r="C2905" s="33"/>
      <c r="D2905" s="33"/>
      <c r="E2905" s="33"/>
      <c r="F2905" s="33"/>
      <c r="G2905" s="33"/>
      <c r="H2905" s="33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5"/>
      <c r="AH2905" s="32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  <c r="AX2905" s="33"/>
      <c r="AY2905" s="33"/>
    </row>
    <row r="2906" spans="1:51" s="12" customFormat="1" ht="39.950000000000003" customHeight="1">
      <c r="A2906" s="3"/>
      <c r="B2906" s="16"/>
      <c r="C2906" s="33"/>
      <c r="D2906" s="33"/>
      <c r="E2906" s="33"/>
      <c r="F2906" s="33"/>
      <c r="G2906" s="33"/>
      <c r="H2906" s="33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5"/>
      <c r="AH2906" s="32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33"/>
      <c r="AX2906" s="33"/>
      <c r="AY2906" s="33"/>
    </row>
    <row r="2907" spans="1:51" s="12" customFormat="1" ht="39.950000000000003" customHeight="1">
      <c r="A2907" s="3"/>
      <c r="B2907" s="16"/>
      <c r="C2907" s="33"/>
      <c r="D2907" s="33"/>
      <c r="E2907" s="33"/>
      <c r="F2907" s="33"/>
      <c r="G2907" s="33"/>
      <c r="H2907" s="33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5"/>
      <c r="AH2907" s="32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33"/>
      <c r="AX2907" s="33"/>
      <c r="AY2907" s="33"/>
    </row>
    <row r="2908" spans="1:51" s="12" customFormat="1" ht="39.950000000000003" customHeight="1">
      <c r="A2908" s="3"/>
      <c r="B2908" s="16"/>
      <c r="C2908" s="33"/>
      <c r="D2908" s="33"/>
      <c r="E2908" s="33"/>
      <c r="F2908" s="33"/>
      <c r="G2908" s="33"/>
      <c r="H2908" s="33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5"/>
      <c r="AH2908" s="32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33"/>
      <c r="AX2908" s="33"/>
      <c r="AY2908" s="33"/>
    </row>
    <row r="2909" spans="1:51" s="12" customFormat="1" ht="39.950000000000003" customHeight="1">
      <c r="A2909" s="3"/>
      <c r="B2909" s="16"/>
      <c r="C2909" s="33"/>
      <c r="D2909" s="33"/>
      <c r="E2909" s="33"/>
      <c r="F2909" s="33"/>
      <c r="G2909" s="33"/>
      <c r="H2909" s="33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5"/>
      <c r="AH2909" s="32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33"/>
      <c r="AX2909" s="33"/>
      <c r="AY2909" s="33"/>
    </row>
    <row r="2910" spans="1:51" s="12" customFormat="1" ht="39.950000000000003" customHeight="1">
      <c r="A2910" s="3"/>
      <c r="B2910" s="16"/>
      <c r="C2910" s="33"/>
      <c r="D2910" s="33"/>
      <c r="E2910" s="33"/>
      <c r="F2910" s="33"/>
      <c r="G2910" s="33"/>
      <c r="H2910" s="33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5"/>
      <c r="AH2910" s="32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  <c r="AX2910" s="33"/>
      <c r="AY2910" s="33"/>
    </row>
    <row r="2911" spans="1:51" s="12" customFormat="1" ht="39.950000000000003" customHeight="1">
      <c r="A2911" s="3"/>
      <c r="B2911" s="16"/>
      <c r="C2911" s="33"/>
      <c r="D2911" s="33"/>
      <c r="E2911" s="33"/>
      <c r="F2911" s="33"/>
      <c r="G2911" s="33"/>
      <c r="H2911" s="33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5"/>
      <c r="AH2911" s="32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33"/>
      <c r="AX2911" s="33"/>
      <c r="AY2911" s="33"/>
    </row>
    <row r="2912" spans="1:51" s="12" customFormat="1" ht="39.950000000000003" customHeight="1">
      <c r="A2912" s="3"/>
      <c r="B2912" s="16"/>
      <c r="C2912" s="33"/>
      <c r="D2912" s="33"/>
      <c r="E2912" s="33"/>
      <c r="F2912" s="33"/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5"/>
      <c r="AH2912" s="32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33"/>
      <c r="AX2912" s="33"/>
      <c r="AY2912" s="33"/>
    </row>
    <row r="2913" spans="1:51" s="12" customFormat="1" ht="39.950000000000003" customHeight="1">
      <c r="A2913" s="3"/>
      <c r="B2913" s="16"/>
      <c r="C2913" s="33"/>
      <c r="D2913" s="33"/>
      <c r="E2913" s="33"/>
      <c r="F2913" s="33"/>
      <c r="G2913" s="33"/>
      <c r="H2913" s="33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5"/>
      <c r="AH2913" s="32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/>
      <c r="AV2913" s="33"/>
      <c r="AW2913" s="33"/>
      <c r="AX2913" s="33"/>
      <c r="AY2913" s="33"/>
    </row>
    <row r="2914" spans="1:51" s="12" customFormat="1" ht="39.950000000000003" customHeight="1">
      <c r="A2914" s="3"/>
      <c r="B2914" s="16"/>
      <c r="C2914" s="33"/>
      <c r="D2914" s="33"/>
      <c r="E2914" s="33"/>
      <c r="F2914" s="33"/>
      <c r="G2914" s="33"/>
      <c r="H2914" s="33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5"/>
      <c r="AH2914" s="32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33"/>
      <c r="AX2914" s="33"/>
      <c r="AY2914" s="33"/>
    </row>
    <row r="2915" spans="1:51" s="12" customFormat="1" ht="39.950000000000003" customHeight="1">
      <c r="A2915" s="3"/>
      <c r="B2915" s="16"/>
      <c r="C2915" s="33"/>
      <c r="D2915" s="33"/>
      <c r="E2915" s="33"/>
      <c r="F2915" s="33"/>
      <c r="G2915" s="33"/>
      <c r="H2915" s="33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5"/>
      <c r="AH2915" s="32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33"/>
      <c r="AX2915" s="33"/>
      <c r="AY2915" s="33"/>
    </row>
    <row r="2916" spans="1:51" s="12" customFormat="1" ht="39.950000000000003" customHeight="1">
      <c r="A2916" s="3"/>
      <c r="B2916" s="16"/>
      <c r="C2916" s="33"/>
      <c r="D2916" s="33"/>
      <c r="E2916" s="33"/>
      <c r="F2916" s="33"/>
      <c r="G2916" s="33"/>
      <c r="H2916" s="33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5"/>
      <c r="AH2916" s="32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  <c r="AX2916" s="33"/>
      <c r="AY2916" s="33"/>
    </row>
    <row r="2917" spans="1:51" s="12" customFormat="1" ht="39.950000000000003" customHeight="1">
      <c r="A2917" s="3"/>
      <c r="B2917" s="16"/>
      <c r="C2917" s="33"/>
      <c r="D2917" s="33"/>
      <c r="E2917" s="33"/>
      <c r="F2917" s="33"/>
      <c r="G2917" s="33"/>
      <c r="H2917" s="33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5"/>
      <c r="AH2917" s="32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33"/>
      <c r="AX2917" s="33"/>
      <c r="AY2917" s="33"/>
    </row>
    <row r="2918" spans="1:51" s="12" customFormat="1" ht="39.950000000000003" customHeight="1">
      <c r="A2918" s="3"/>
      <c r="B2918" s="16"/>
      <c r="C2918" s="33"/>
      <c r="D2918" s="33"/>
      <c r="E2918" s="33"/>
      <c r="F2918" s="33"/>
      <c r="G2918" s="33"/>
      <c r="H2918" s="33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5"/>
      <c r="AH2918" s="32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33"/>
      <c r="AX2918" s="33"/>
      <c r="AY2918" s="33"/>
    </row>
    <row r="2919" spans="1:51" s="12" customFormat="1" ht="39.950000000000003" customHeight="1">
      <c r="A2919" s="3"/>
      <c r="B2919" s="16"/>
      <c r="C2919" s="33"/>
      <c r="D2919" s="33"/>
      <c r="E2919" s="33"/>
      <c r="F2919" s="33"/>
      <c r="G2919" s="33"/>
      <c r="H2919" s="33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5"/>
      <c r="AH2919" s="32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</row>
    <row r="2920" spans="1:51" s="12" customFormat="1" ht="39.950000000000003" customHeight="1">
      <c r="A2920" s="3"/>
      <c r="B2920" s="16"/>
      <c r="C2920" s="33"/>
      <c r="D2920" s="33"/>
      <c r="E2920" s="33"/>
      <c r="F2920" s="33"/>
      <c r="G2920" s="33"/>
      <c r="H2920" s="33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5"/>
      <c r="AH2920" s="32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</row>
    <row r="2921" spans="1:51" s="12" customFormat="1" ht="39.950000000000003" customHeight="1">
      <c r="A2921" s="3"/>
      <c r="B2921" s="16"/>
      <c r="C2921" s="33"/>
      <c r="D2921" s="33"/>
      <c r="E2921" s="33"/>
      <c r="F2921" s="33"/>
      <c r="G2921" s="33"/>
      <c r="H2921" s="33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5"/>
      <c r="AH2921" s="32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</row>
    <row r="2922" spans="1:51" s="12" customFormat="1" ht="39.950000000000003" customHeight="1">
      <c r="A2922" s="3"/>
      <c r="B2922" s="16"/>
      <c r="C2922" s="33"/>
      <c r="D2922" s="33"/>
      <c r="E2922" s="33"/>
      <c r="F2922" s="33"/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5"/>
      <c r="AH2922" s="32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</row>
    <row r="2923" spans="1:51" s="12" customFormat="1" ht="39.950000000000003" customHeight="1">
      <c r="A2923" s="3"/>
      <c r="B2923" s="16"/>
      <c r="C2923" s="33"/>
      <c r="D2923" s="33"/>
      <c r="E2923" s="33"/>
      <c r="F2923" s="33"/>
      <c r="G2923" s="33"/>
      <c r="H2923" s="33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5"/>
      <c r="AH2923" s="32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</row>
    <row r="2924" spans="1:51" s="12" customFormat="1" ht="39.950000000000003" customHeight="1">
      <c r="A2924" s="3"/>
      <c r="B2924" s="16"/>
      <c r="C2924" s="33"/>
      <c r="D2924" s="33"/>
      <c r="E2924" s="33"/>
      <c r="F2924" s="33"/>
      <c r="G2924" s="33"/>
      <c r="H2924" s="33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5"/>
      <c r="AH2924" s="32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</row>
    <row r="2925" spans="1:51" s="12" customFormat="1" ht="39.950000000000003" customHeight="1">
      <c r="A2925" s="3"/>
      <c r="B2925" s="16"/>
      <c r="C2925" s="33"/>
      <c r="D2925" s="33"/>
      <c r="E2925" s="33"/>
      <c r="F2925" s="33"/>
      <c r="G2925" s="33"/>
      <c r="H2925" s="33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5"/>
      <c r="AH2925" s="32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  <c r="AX2925" s="33"/>
      <c r="AY2925" s="33"/>
    </row>
    <row r="2926" spans="1:51" s="12" customFormat="1" ht="39.950000000000003" customHeight="1">
      <c r="A2926" s="3"/>
      <c r="B2926" s="16"/>
      <c r="C2926" s="33"/>
      <c r="D2926" s="33"/>
      <c r="E2926" s="33"/>
      <c r="F2926" s="33"/>
      <c r="G2926" s="33"/>
      <c r="H2926" s="33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5"/>
      <c r="AH2926" s="32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</row>
    <row r="2927" spans="1:51" s="12" customFormat="1" ht="39.950000000000003" customHeight="1">
      <c r="A2927" s="3"/>
      <c r="B2927" s="16"/>
      <c r="C2927" s="33"/>
      <c r="D2927" s="33"/>
      <c r="E2927" s="33"/>
      <c r="F2927" s="33"/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5"/>
      <c r="AH2927" s="32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</row>
    <row r="2928" spans="1:51" s="12" customFormat="1" ht="39.950000000000003" customHeight="1">
      <c r="A2928" s="3"/>
      <c r="B2928" s="16"/>
      <c r="C2928" s="33"/>
      <c r="D2928" s="33"/>
      <c r="E2928" s="33"/>
      <c r="F2928" s="33"/>
      <c r="G2928" s="33"/>
      <c r="H2928" s="33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5"/>
      <c r="AH2928" s="32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</row>
    <row r="2929" spans="1:51" s="12" customFormat="1" ht="39.950000000000003" customHeight="1">
      <c r="A2929" s="3"/>
      <c r="B2929" s="16"/>
      <c r="C2929" s="33"/>
      <c r="D2929" s="33"/>
      <c r="E2929" s="33"/>
      <c r="F2929" s="33"/>
      <c r="G2929" s="33"/>
      <c r="H2929" s="33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5"/>
      <c r="AH2929" s="32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</row>
    <row r="2930" spans="1:51" s="12" customFormat="1" ht="39.950000000000003" customHeight="1">
      <c r="A2930" s="3"/>
      <c r="B2930" s="16"/>
      <c r="C2930" s="33"/>
      <c r="D2930" s="33"/>
      <c r="E2930" s="33"/>
      <c r="F2930" s="33"/>
      <c r="G2930" s="33"/>
      <c r="H2930" s="33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5"/>
      <c r="AH2930" s="32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</row>
    <row r="2931" spans="1:51" s="12" customFormat="1" ht="39.950000000000003" customHeight="1">
      <c r="A2931" s="3"/>
      <c r="B2931" s="16"/>
      <c r="C2931" s="33"/>
      <c r="D2931" s="33"/>
      <c r="E2931" s="33"/>
      <c r="F2931" s="33"/>
      <c r="G2931" s="33"/>
      <c r="H2931" s="33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5"/>
      <c r="AH2931" s="32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</row>
    <row r="2932" spans="1:51" s="12" customFormat="1" ht="39.950000000000003" customHeight="1">
      <c r="A2932" s="3"/>
      <c r="B2932" s="16"/>
      <c r="C2932" s="33"/>
      <c r="D2932" s="33"/>
      <c r="E2932" s="33"/>
      <c r="F2932" s="33"/>
      <c r="G2932" s="33"/>
      <c r="H2932" s="33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5"/>
      <c r="AH2932" s="32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</row>
    <row r="2933" spans="1:51" s="12" customFormat="1" ht="39.950000000000003" customHeight="1">
      <c r="A2933" s="3"/>
      <c r="B2933" s="16"/>
      <c r="C2933" s="33"/>
      <c r="D2933" s="33"/>
      <c r="E2933" s="33"/>
      <c r="F2933" s="33"/>
      <c r="G2933" s="33"/>
      <c r="H2933" s="33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5"/>
      <c r="AH2933" s="32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</row>
    <row r="2934" spans="1:51" s="12" customFormat="1" ht="39.950000000000003" customHeight="1">
      <c r="A2934" s="3"/>
      <c r="B2934" s="16"/>
      <c r="C2934" s="33"/>
      <c r="D2934" s="33"/>
      <c r="E2934" s="33"/>
      <c r="F2934" s="33"/>
      <c r="G2934" s="33"/>
      <c r="H2934" s="33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5"/>
      <c r="AH2934" s="32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</row>
    <row r="2935" spans="1:51" s="12" customFormat="1" ht="39.950000000000003" customHeight="1">
      <c r="A2935" s="3"/>
      <c r="B2935" s="16"/>
      <c r="C2935" s="33"/>
      <c r="D2935" s="33"/>
      <c r="E2935" s="33"/>
      <c r="F2935" s="33"/>
      <c r="G2935" s="33"/>
      <c r="H2935" s="33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5"/>
      <c r="AH2935" s="32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</row>
    <row r="2936" spans="1:51" s="12" customFormat="1" ht="39.950000000000003" customHeight="1">
      <c r="A2936" s="3"/>
      <c r="B2936" s="16"/>
      <c r="C2936" s="33"/>
      <c r="D2936" s="33"/>
      <c r="E2936" s="33"/>
      <c r="F2936" s="33"/>
      <c r="G2936" s="33"/>
      <c r="H2936" s="33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5"/>
      <c r="AH2936" s="32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</row>
    <row r="2937" spans="1:51" s="12" customFormat="1" ht="39.950000000000003" customHeight="1">
      <c r="A2937" s="3"/>
      <c r="B2937" s="16"/>
      <c r="C2937" s="33"/>
      <c r="D2937" s="33"/>
      <c r="E2937" s="33"/>
      <c r="F2937" s="33"/>
      <c r="G2937" s="33"/>
      <c r="H2937" s="33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5"/>
      <c r="AH2937" s="32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</row>
    <row r="2938" spans="1:51" s="12" customFormat="1" ht="39.950000000000003" customHeight="1">
      <c r="A2938" s="3"/>
      <c r="B2938" s="16"/>
      <c r="C2938" s="33"/>
      <c r="D2938" s="33"/>
      <c r="E2938" s="33"/>
      <c r="F2938" s="33"/>
      <c r="G2938" s="33"/>
      <c r="H2938" s="33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5"/>
      <c r="AH2938" s="32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</row>
    <row r="2939" spans="1:51" s="12" customFormat="1" ht="39.950000000000003" customHeight="1">
      <c r="A2939" s="3"/>
      <c r="B2939" s="16"/>
      <c r="C2939" s="33"/>
      <c r="D2939" s="33"/>
      <c r="E2939" s="33"/>
      <c r="F2939" s="33"/>
      <c r="G2939" s="33"/>
      <c r="H2939" s="33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5"/>
      <c r="AH2939" s="32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</row>
    <row r="2940" spans="1:51" s="12" customFormat="1" ht="39.950000000000003" customHeight="1">
      <c r="A2940" s="3"/>
      <c r="B2940" s="16"/>
      <c r="C2940" s="33"/>
      <c r="D2940" s="33"/>
      <c r="E2940" s="33"/>
      <c r="F2940" s="33"/>
      <c r="G2940" s="33"/>
      <c r="H2940" s="33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5"/>
      <c r="AH2940" s="32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  <c r="AX2940" s="33"/>
      <c r="AY2940" s="33"/>
    </row>
    <row r="2941" spans="1:51" s="12" customFormat="1" ht="39.950000000000003" customHeight="1">
      <c r="A2941" s="3"/>
      <c r="B2941" s="16"/>
      <c r="C2941" s="33"/>
      <c r="D2941" s="33"/>
      <c r="E2941" s="33"/>
      <c r="F2941" s="33"/>
      <c r="G2941" s="33"/>
      <c r="H2941" s="33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5"/>
      <c r="AH2941" s="32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/>
      <c r="AV2941" s="33"/>
      <c r="AW2941" s="33"/>
      <c r="AX2941" s="33"/>
      <c r="AY2941" s="33"/>
    </row>
    <row r="2942" spans="1:51" s="12" customFormat="1" ht="39.950000000000003" customHeight="1">
      <c r="A2942" s="3"/>
      <c r="B2942" s="16"/>
      <c r="C2942" s="33"/>
      <c r="D2942" s="33"/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5"/>
      <c r="AH2942" s="32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</row>
    <row r="2943" spans="1:51" s="12" customFormat="1" ht="39.950000000000003" customHeight="1">
      <c r="A2943" s="3"/>
      <c r="B2943" s="16"/>
      <c r="C2943" s="33"/>
      <c r="D2943" s="33"/>
      <c r="E2943" s="33"/>
      <c r="F2943" s="33"/>
      <c r="G2943" s="33"/>
      <c r="H2943" s="33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5"/>
      <c r="AH2943" s="32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33"/>
      <c r="AX2943" s="33"/>
      <c r="AY2943" s="33"/>
    </row>
    <row r="2944" spans="1:51" s="12" customFormat="1" ht="39.950000000000003" customHeight="1">
      <c r="A2944" s="3"/>
      <c r="B2944" s="16"/>
      <c r="C2944" s="33"/>
      <c r="D2944" s="33"/>
      <c r="E2944" s="33"/>
      <c r="F2944" s="33"/>
      <c r="G2944" s="33"/>
      <c r="H2944" s="33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5"/>
      <c r="AH2944" s="32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33"/>
      <c r="AX2944" s="33"/>
      <c r="AY2944" s="33"/>
    </row>
    <row r="2945" spans="1:51" s="12" customFormat="1" ht="39.950000000000003" customHeight="1">
      <c r="A2945" s="3"/>
      <c r="B2945" s="16"/>
      <c r="C2945" s="33"/>
      <c r="D2945" s="33"/>
      <c r="E2945" s="33"/>
      <c r="F2945" s="33"/>
      <c r="G2945" s="33"/>
      <c r="H2945" s="33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5"/>
      <c r="AH2945" s="32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  <c r="AU2945" s="33"/>
      <c r="AV2945" s="33"/>
      <c r="AW2945" s="33"/>
      <c r="AX2945" s="33"/>
      <c r="AY2945" s="33"/>
    </row>
    <row r="2946" spans="1:51" s="12" customFormat="1" ht="39.950000000000003" customHeight="1">
      <c r="A2946" s="3"/>
      <c r="B2946" s="16"/>
      <c r="C2946" s="33"/>
      <c r="D2946" s="33"/>
      <c r="E2946" s="33"/>
      <c r="F2946" s="33"/>
      <c r="G2946" s="33"/>
      <c r="H2946" s="33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5"/>
      <c r="AH2946" s="32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33"/>
      <c r="AX2946" s="33"/>
      <c r="AY2946" s="33"/>
    </row>
    <row r="2947" spans="1:51" s="12" customFormat="1" ht="39.950000000000003" customHeight="1">
      <c r="A2947" s="3"/>
      <c r="B2947" s="16"/>
      <c r="C2947" s="33"/>
      <c r="D2947" s="33"/>
      <c r="E2947" s="33"/>
      <c r="F2947" s="33"/>
      <c r="G2947" s="33"/>
      <c r="H2947" s="33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5"/>
      <c r="AH2947" s="32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/>
      <c r="AV2947" s="33"/>
      <c r="AW2947" s="33"/>
      <c r="AX2947" s="33"/>
      <c r="AY2947" s="33"/>
    </row>
    <row r="2948" spans="1:51" s="12" customFormat="1" ht="39.950000000000003" customHeight="1">
      <c r="A2948" s="3"/>
      <c r="B2948" s="16"/>
      <c r="C2948" s="33"/>
      <c r="D2948" s="33"/>
      <c r="E2948" s="33"/>
      <c r="F2948" s="33"/>
      <c r="G2948" s="33"/>
      <c r="H2948" s="3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5"/>
      <c r="AH2948" s="32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33"/>
      <c r="AX2948" s="33"/>
      <c r="AY2948" s="33"/>
    </row>
    <row r="2949" spans="1:51" s="12" customFormat="1" ht="39.950000000000003" customHeight="1">
      <c r="A2949" s="3"/>
      <c r="B2949" s="16"/>
      <c r="C2949" s="33"/>
      <c r="D2949" s="33"/>
      <c r="E2949" s="33"/>
      <c r="F2949" s="33"/>
      <c r="G2949" s="33"/>
      <c r="H2949" s="3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5"/>
      <c r="AH2949" s="32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  <c r="AU2949" s="33"/>
      <c r="AV2949" s="33"/>
      <c r="AW2949" s="33"/>
      <c r="AX2949" s="33"/>
      <c r="AY2949" s="33"/>
    </row>
    <row r="2950" spans="1:51" s="12" customFormat="1" ht="39.950000000000003" customHeight="1">
      <c r="A2950" s="3"/>
      <c r="B2950" s="16"/>
      <c r="C2950" s="33"/>
      <c r="D2950" s="33"/>
      <c r="E2950" s="33"/>
      <c r="F2950" s="33"/>
      <c r="G2950" s="33"/>
      <c r="H2950" s="3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5"/>
      <c r="AH2950" s="32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/>
      <c r="AV2950" s="33"/>
      <c r="AW2950" s="33"/>
      <c r="AX2950" s="33"/>
      <c r="AY2950" s="33"/>
    </row>
    <row r="2951" spans="1:51" s="12" customFormat="1" ht="39.950000000000003" customHeight="1">
      <c r="A2951" s="3"/>
      <c r="B2951" s="16"/>
      <c r="C2951" s="33"/>
      <c r="D2951" s="33"/>
      <c r="E2951" s="33"/>
      <c r="F2951" s="33"/>
      <c r="G2951" s="33"/>
      <c r="H2951" s="3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5"/>
      <c r="AH2951" s="32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/>
      <c r="AV2951" s="33"/>
      <c r="AW2951" s="33"/>
      <c r="AX2951" s="33"/>
      <c r="AY2951" s="33"/>
    </row>
    <row r="2952" spans="1:51" s="12" customFormat="1" ht="39.950000000000003" customHeight="1">
      <c r="A2952" s="3"/>
      <c r="B2952" s="16"/>
      <c r="C2952" s="33"/>
      <c r="D2952" s="33"/>
      <c r="E2952" s="33"/>
      <c r="F2952" s="33"/>
      <c r="G2952" s="33"/>
      <c r="H2952" s="33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5"/>
      <c r="AH2952" s="32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33"/>
      <c r="AX2952" s="33"/>
      <c r="AY2952" s="33"/>
    </row>
    <row r="2953" spans="1:51" s="12" customFormat="1" ht="39.950000000000003" customHeight="1">
      <c r="A2953" s="3"/>
      <c r="B2953" s="16"/>
      <c r="C2953" s="33"/>
      <c r="D2953" s="33"/>
      <c r="E2953" s="33"/>
      <c r="F2953" s="33"/>
      <c r="G2953" s="33"/>
      <c r="H2953" s="33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5"/>
      <c r="AH2953" s="32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33"/>
      <c r="AX2953" s="33"/>
      <c r="AY2953" s="33"/>
    </row>
    <row r="2954" spans="1:51" s="12" customFormat="1" ht="39.950000000000003" customHeight="1">
      <c r="A2954" s="3"/>
      <c r="B2954" s="16"/>
      <c r="C2954" s="33"/>
      <c r="D2954" s="33"/>
      <c r="E2954" s="33"/>
      <c r="F2954" s="33"/>
      <c r="G2954" s="33"/>
      <c r="H2954" s="3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5"/>
      <c r="AH2954" s="32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33"/>
      <c r="AX2954" s="33"/>
      <c r="AY2954" s="33"/>
    </row>
    <row r="2955" spans="1:51" s="12" customFormat="1" ht="39.950000000000003" customHeight="1">
      <c r="A2955" s="3"/>
      <c r="B2955" s="16"/>
      <c r="C2955" s="33"/>
      <c r="D2955" s="33"/>
      <c r="E2955" s="33"/>
      <c r="F2955" s="33"/>
      <c r="G2955" s="33"/>
      <c r="H2955" s="33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5"/>
      <c r="AH2955" s="32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/>
      <c r="AV2955" s="33"/>
      <c r="AW2955" s="33"/>
      <c r="AX2955" s="33"/>
      <c r="AY2955" s="33"/>
    </row>
    <row r="2956" spans="1:51" s="12" customFormat="1" ht="39.950000000000003" customHeight="1">
      <c r="A2956" s="3"/>
      <c r="B2956" s="16"/>
      <c r="C2956" s="33"/>
      <c r="D2956" s="33"/>
      <c r="E2956" s="33"/>
      <c r="F2956" s="33"/>
      <c r="G2956" s="33"/>
      <c r="H2956" s="3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5"/>
      <c r="AH2956" s="32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33"/>
      <c r="AX2956" s="33"/>
      <c r="AY2956" s="33"/>
    </row>
    <row r="2957" spans="1:51" s="12" customFormat="1" ht="39.950000000000003" customHeight="1">
      <c r="A2957" s="3"/>
      <c r="B2957" s="16"/>
      <c r="C2957" s="33"/>
      <c r="D2957" s="33"/>
      <c r="E2957" s="33"/>
      <c r="F2957" s="33"/>
      <c r="G2957" s="33"/>
      <c r="H2957" s="3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5"/>
      <c r="AH2957" s="32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33"/>
      <c r="AX2957" s="33"/>
      <c r="AY2957" s="33"/>
    </row>
    <row r="2958" spans="1:51" s="12" customFormat="1" ht="39.950000000000003" customHeight="1">
      <c r="A2958" s="3"/>
      <c r="B2958" s="16"/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5"/>
      <c r="AH2958" s="32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  <c r="AX2958" s="33"/>
      <c r="AY2958" s="33"/>
    </row>
    <row r="2959" spans="1:51" s="12" customFormat="1" ht="39.950000000000003" customHeight="1">
      <c r="A2959" s="3"/>
      <c r="B2959" s="16"/>
      <c r="C2959" s="33"/>
      <c r="D2959" s="33"/>
      <c r="E2959" s="33"/>
      <c r="F2959" s="33"/>
      <c r="G2959" s="33"/>
      <c r="H2959" s="3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5"/>
      <c r="AH2959" s="32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/>
      <c r="AV2959" s="33"/>
      <c r="AW2959" s="33"/>
      <c r="AX2959" s="33"/>
      <c r="AY2959" s="33"/>
    </row>
    <row r="2960" spans="1:51" s="12" customFormat="1" ht="39.950000000000003" customHeight="1">
      <c r="A2960" s="3"/>
      <c r="B2960" s="16"/>
      <c r="C2960" s="33"/>
      <c r="D2960" s="33"/>
      <c r="E2960" s="33"/>
      <c r="F2960" s="33"/>
      <c r="G2960" s="33"/>
      <c r="H2960" s="33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5"/>
      <c r="AH2960" s="32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  <c r="AX2960" s="33"/>
      <c r="AY2960" s="33"/>
    </row>
    <row r="2961" spans="1:51" s="12" customFormat="1" ht="39.950000000000003" customHeight="1">
      <c r="A2961" s="3"/>
      <c r="B2961" s="16"/>
      <c r="C2961" s="33"/>
      <c r="D2961" s="33"/>
      <c r="E2961" s="33"/>
      <c r="F2961" s="33"/>
      <c r="G2961" s="33"/>
      <c r="H2961" s="33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5"/>
      <c r="AH2961" s="32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/>
      <c r="AV2961" s="33"/>
      <c r="AW2961" s="33"/>
      <c r="AX2961" s="33"/>
      <c r="AY2961" s="33"/>
    </row>
    <row r="2962" spans="1:51" s="12" customFormat="1" ht="39.950000000000003" customHeight="1">
      <c r="A2962" s="3"/>
      <c r="B2962" s="16"/>
      <c r="C2962" s="33"/>
      <c r="D2962" s="33"/>
      <c r="E2962" s="33"/>
      <c r="F2962" s="33"/>
      <c r="G2962" s="33"/>
      <c r="H2962" s="3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5"/>
      <c r="AH2962" s="32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33"/>
      <c r="AX2962" s="33"/>
      <c r="AY2962" s="33"/>
    </row>
    <row r="2963" spans="1:51" s="12" customFormat="1" ht="39.950000000000003" customHeight="1">
      <c r="A2963" s="3"/>
      <c r="B2963" s="16"/>
      <c r="C2963" s="33"/>
      <c r="D2963" s="33"/>
      <c r="E2963" s="33"/>
      <c r="F2963" s="33"/>
      <c r="G2963" s="33"/>
      <c r="H2963" s="3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5"/>
      <c r="AH2963" s="32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/>
      <c r="AV2963" s="33"/>
      <c r="AW2963" s="33"/>
      <c r="AX2963" s="33"/>
      <c r="AY2963" s="33"/>
    </row>
    <row r="2964" spans="1:51" s="12" customFormat="1" ht="39.950000000000003" customHeight="1">
      <c r="A2964" s="3"/>
      <c r="B2964" s="16"/>
      <c r="C2964" s="33"/>
      <c r="D2964" s="33"/>
      <c r="E2964" s="33"/>
      <c r="F2964" s="33"/>
      <c r="G2964" s="33"/>
      <c r="H2964" s="3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5"/>
      <c r="AH2964" s="32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</row>
    <row r="2965" spans="1:51" s="12" customFormat="1" ht="39.950000000000003" customHeight="1">
      <c r="A2965" s="3"/>
      <c r="B2965" s="16"/>
      <c r="C2965" s="33"/>
      <c r="D2965" s="33"/>
      <c r="E2965" s="33"/>
      <c r="F2965" s="33"/>
      <c r="G2965" s="33"/>
      <c r="H2965" s="3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5"/>
      <c r="AH2965" s="32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33"/>
      <c r="AX2965" s="33"/>
      <c r="AY2965" s="33"/>
    </row>
    <row r="2966" spans="1:51" s="12" customFormat="1" ht="39.950000000000003" customHeight="1">
      <c r="A2966" s="3"/>
      <c r="B2966" s="16"/>
      <c r="C2966" s="33"/>
      <c r="D2966" s="33"/>
      <c r="E2966" s="33"/>
      <c r="F2966" s="33"/>
      <c r="G2966" s="33"/>
      <c r="H2966" s="33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5"/>
      <c r="AH2966" s="32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33"/>
      <c r="AX2966" s="33"/>
      <c r="AY2966" s="33"/>
    </row>
    <row r="2967" spans="1:51" s="12" customFormat="1" ht="39.950000000000003" customHeight="1">
      <c r="A2967" s="3"/>
      <c r="B2967" s="16"/>
      <c r="C2967" s="33"/>
      <c r="D2967" s="33"/>
      <c r="E2967" s="33"/>
      <c r="F2967" s="33"/>
      <c r="G2967" s="33"/>
      <c r="H2967" s="3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5"/>
      <c r="AH2967" s="32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33"/>
      <c r="AX2967" s="33"/>
      <c r="AY2967" s="33"/>
    </row>
    <row r="2968" spans="1:51" s="12" customFormat="1" ht="39.950000000000003" customHeight="1">
      <c r="A2968" s="3"/>
      <c r="B2968" s="16"/>
      <c r="C2968" s="33"/>
      <c r="D2968" s="33"/>
      <c r="E2968" s="33"/>
      <c r="F2968" s="33"/>
      <c r="G2968" s="33"/>
      <c r="H2968" s="3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5"/>
      <c r="AH2968" s="32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33"/>
      <c r="AX2968" s="33"/>
      <c r="AY2968" s="33"/>
    </row>
    <row r="2969" spans="1:51" s="12" customFormat="1" ht="39.950000000000003" customHeight="1">
      <c r="A2969" s="3"/>
      <c r="B2969" s="16"/>
      <c r="C2969" s="33"/>
      <c r="D2969" s="33"/>
      <c r="E2969" s="33"/>
      <c r="F2969" s="33"/>
      <c r="G2969" s="33"/>
      <c r="H2969" s="3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5"/>
      <c r="AH2969" s="32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  <c r="AU2969" s="33"/>
      <c r="AV2969" s="33"/>
      <c r="AW2969" s="33"/>
      <c r="AX2969" s="33"/>
      <c r="AY2969" s="33"/>
    </row>
    <row r="2970" spans="1:51" s="12" customFormat="1" ht="39.950000000000003" customHeight="1">
      <c r="A2970" s="3"/>
      <c r="B2970" s="16"/>
      <c r="C2970" s="33"/>
      <c r="D2970" s="33"/>
      <c r="E2970" s="33"/>
      <c r="F2970" s="33"/>
      <c r="G2970" s="33"/>
      <c r="H2970" s="33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5"/>
      <c r="AH2970" s="32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  <c r="AX2970" s="33"/>
      <c r="AY2970" s="33"/>
    </row>
    <row r="2971" spans="1:51" s="12" customFormat="1" ht="39.950000000000003" customHeight="1">
      <c r="A2971" s="3"/>
      <c r="B2971" s="16"/>
      <c r="C2971" s="33"/>
      <c r="D2971" s="33"/>
      <c r="E2971" s="33"/>
      <c r="F2971" s="33"/>
      <c r="G2971" s="33"/>
      <c r="H2971" s="33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5"/>
      <c r="AH2971" s="32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/>
      <c r="AV2971" s="33"/>
      <c r="AW2971" s="33"/>
      <c r="AX2971" s="33"/>
      <c r="AY2971" s="33"/>
    </row>
    <row r="2972" spans="1:51" s="12" customFormat="1" ht="39.950000000000003" customHeight="1">
      <c r="A2972" s="3"/>
      <c r="B2972" s="16"/>
      <c r="C2972" s="33"/>
      <c r="D2972" s="33"/>
      <c r="E2972" s="33"/>
      <c r="F2972" s="33"/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5"/>
      <c r="AH2972" s="32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  <c r="AX2972" s="33"/>
      <c r="AY2972" s="33"/>
    </row>
    <row r="2973" spans="1:51" s="12" customFormat="1" ht="39.950000000000003" customHeight="1">
      <c r="A2973" s="3"/>
      <c r="B2973" s="16"/>
      <c r="C2973" s="33"/>
      <c r="D2973" s="33"/>
      <c r="E2973" s="33"/>
      <c r="F2973" s="33"/>
      <c r="G2973" s="33"/>
      <c r="H2973" s="3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5"/>
      <c r="AH2973" s="32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</row>
    <row r="2974" spans="1:51" s="12" customFormat="1" ht="39.950000000000003" customHeight="1">
      <c r="A2974" s="3"/>
      <c r="B2974" s="16"/>
      <c r="C2974" s="33"/>
      <c r="D2974" s="33"/>
      <c r="E2974" s="33"/>
      <c r="F2974" s="33"/>
      <c r="G2974" s="33"/>
      <c r="H2974" s="3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5"/>
      <c r="AH2974" s="32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</row>
    <row r="2975" spans="1:51" s="12" customFormat="1" ht="39.950000000000003" customHeight="1">
      <c r="A2975" s="3"/>
      <c r="B2975" s="16"/>
      <c r="C2975" s="33"/>
      <c r="D2975" s="33"/>
      <c r="E2975" s="33"/>
      <c r="F2975" s="33"/>
      <c r="G2975" s="33"/>
      <c r="H2975" s="3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5"/>
      <c r="AH2975" s="32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</row>
    <row r="2976" spans="1:51" s="12" customFormat="1" ht="39.950000000000003" customHeight="1">
      <c r="A2976" s="3"/>
      <c r="B2976" s="16"/>
      <c r="C2976" s="33"/>
      <c r="D2976" s="33"/>
      <c r="E2976" s="33"/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5"/>
      <c r="AH2976" s="32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</row>
    <row r="2977" spans="1:51" s="12" customFormat="1" ht="39.950000000000003" customHeight="1">
      <c r="A2977" s="3"/>
      <c r="B2977" s="16"/>
      <c r="C2977" s="33"/>
      <c r="D2977" s="33"/>
      <c r="E2977" s="33"/>
      <c r="F2977" s="33"/>
      <c r="G2977" s="33"/>
      <c r="H2977" s="3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5"/>
      <c r="AH2977" s="32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33"/>
      <c r="AX2977" s="33"/>
      <c r="AY2977" s="33"/>
    </row>
    <row r="2978" spans="1:51" s="12" customFormat="1" ht="39.950000000000003" customHeight="1">
      <c r="A2978" s="3"/>
      <c r="B2978" s="16"/>
      <c r="C2978" s="33"/>
      <c r="D2978" s="33"/>
      <c r="E2978" s="33"/>
      <c r="F2978" s="33"/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5"/>
      <c r="AH2978" s="32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</row>
    <row r="2979" spans="1:51" s="12" customFormat="1" ht="39.950000000000003" customHeight="1">
      <c r="A2979" s="3"/>
      <c r="B2979" s="16"/>
      <c r="C2979" s="33"/>
      <c r="D2979" s="33"/>
      <c r="E2979" s="33"/>
      <c r="F2979" s="33"/>
      <c r="G2979" s="33"/>
      <c r="H2979" s="3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5"/>
      <c r="AH2979" s="32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33"/>
      <c r="AX2979" s="33"/>
      <c r="AY2979" s="33"/>
    </row>
    <row r="2980" spans="1:51" s="12" customFormat="1" ht="39.950000000000003" customHeight="1">
      <c r="A2980" s="3"/>
      <c r="B2980" s="16"/>
      <c r="C2980" s="33"/>
      <c r="D2980" s="33"/>
      <c r="E2980" s="33"/>
      <c r="F2980" s="33"/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5"/>
      <c r="AH2980" s="32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</row>
    <row r="2981" spans="1:51" s="12" customFormat="1" ht="39.950000000000003" customHeight="1">
      <c r="A2981" s="3"/>
      <c r="B2981" s="16"/>
      <c r="C2981" s="33"/>
      <c r="D2981" s="33"/>
      <c r="E2981" s="33"/>
      <c r="F2981" s="33"/>
      <c r="G2981" s="33"/>
      <c r="H2981" s="3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5"/>
      <c r="AH2981" s="32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33"/>
      <c r="AX2981" s="33"/>
      <c r="AY2981" s="33"/>
    </row>
    <row r="2982" spans="1:51" s="12" customFormat="1" ht="39.950000000000003" customHeight="1">
      <c r="A2982" s="3"/>
      <c r="B2982" s="16"/>
      <c r="C2982" s="33"/>
      <c r="D2982" s="33"/>
      <c r="E2982" s="33"/>
      <c r="F2982" s="33"/>
      <c r="G2982" s="33"/>
      <c r="H2982" s="33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5"/>
      <c r="AH2982" s="32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  <c r="AX2982" s="33"/>
      <c r="AY2982" s="33"/>
    </row>
    <row r="2983" spans="1:51" s="12" customFormat="1" ht="39.950000000000003" customHeight="1">
      <c r="A2983" s="3"/>
      <c r="B2983" s="16"/>
      <c r="C2983" s="33"/>
      <c r="D2983" s="33"/>
      <c r="E2983" s="33"/>
      <c r="F2983" s="33"/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5"/>
      <c r="AH2983" s="32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</row>
    <row r="2984" spans="1:51" s="12" customFormat="1" ht="39.950000000000003" customHeight="1">
      <c r="A2984" s="3"/>
      <c r="B2984" s="16"/>
      <c r="C2984" s="33"/>
      <c r="D2984" s="33"/>
      <c r="E2984" s="33"/>
      <c r="F2984" s="33"/>
      <c r="G2984" s="33"/>
      <c r="H2984" s="3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5"/>
      <c r="AH2984" s="32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</row>
    <row r="2985" spans="1:51" s="12" customFormat="1" ht="39.950000000000003" customHeight="1">
      <c r="A2985" s="3"/>
      <c r="B2985" s="16"/>
      <c r="C2985" s="33"/>
      <c r="D2985" s="33"/>
      <c r="E2985" s="33"/>
      <c r="F2985" s="33"/>
      <c r="G2985" s="33"/>
      <c r="H2985" s="3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5"/>
      <c r="AH2985" s="32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</row>
    <row r="2986" spans="1:51" s="12" customFormat="1" ht="39.950000000000003" customHeight="1">
      <c r="A2986" s="3"/>
      <c r="B2986" s="16"/>
      <c r="C2986" s="33"/>
      <c r="D2986" s="33"/>
      <c r="E2986" s="33"/>
      <c r="F2986" s="33"/>
      <c r="G2986" s="33"/>
      <c r="H2986" s="3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5"/>
      <c r="AH2986" s="32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33"/>
      <c r="AX2986" s="33"/>
      <c r="AY2986" s="33"/>
    </row>
    <row r="2987" spans="1:51" s="12" customFormat="1" ht="39.950000000000003" customHeight="1">
      <c r="A2987" s="3"/>
      <c r="B2987" s="16"/>
      <c r="C2987" s="33"/>
      <c r="D2987" s="33"/>
      <c r="E2987" s="33"/>
      <c r="F2987" s="33"/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5"/>
      <c r="AH2987" s="32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</row>
    <row r="2988" spans="1:51" s="12" customFormat="1" ht="39.950000000000003" customHeight="1">
      <c r="A2988" s="3"/>
      <c r="B2988" s="16"/>
      <c r="C2988" s="33"/>
      <c r="D2988" s="33"/>
      <c r="E2988" s="33"/>
      <c r="F2988" s="33"/>
      <c r="G2988" s="33"/>
      <c r="H2988" s="3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5"/>
      <c r="AH2988" s="32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</row>
    <row r="2989" spans="1:51" s="12" customFormat="1" ht="39.950000000000003" customHeight="1">
      <c r="A2989" s="3"/>
      <c r="B2989" s="16"/>
      <c r="C2989" s="33"/>
      <c r="D2989" s="33"/>
      <c r="E2989" s="33"/>
      <c r="F2989" s="33"/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5"/>
      <c r="AH2989" s="32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/>
      <c r="AV2989" s="33"/>
      <c r="AW2989" s="33"/>
      <c r="AX2989" s="33"/>
      <c r="AY2989" s="33"/>
    </row>
    <row r="2990" spans="1:51" s="12" customFormat="1" ht="39.950000000000003" customHeight="1">
      <c r="A2990" s="3"/>
      <c r="B2990" s="16"/>
      <c r="C2990" s="33"/>
      <c r="D2990" s="33"/>
      <c r="E2990" s="33"/>
      <c r="F2990" s="33"/>
      <c r="G2990" s="33"/>
      <c r="H2990" s="33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5"/>
      <c r="AH2990" s="32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</row>
    <row r="2991" spans="1:51" s="12" customFormat="1" ht="39.950000000000003" customHeight="1">
      <c r="A2991" s="3"/>
      <c r="B2991" s="16"/>
      <c r="C2991" s="33"/>
      <c r="D2991" s="33"/>
      <c r="E2991" s="33"/>
      <c r="F2991" s="33"/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5"/>
      <c r="AH2991" s="32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</row>
    <row r="2992" spans="1:51" s="12" customFormat="1" ht="39.950000000000003" customHeight="1">
      <c r="A2992" s="3"/>
      <c r="B2992" s="16"/>
      <c r="C2992" s="33"/>
      <c r="D2992" s="33"/>
      <c r="E2992" s="33"/>
      <c r="F2992" s="33"/>
      <c r="G2992" s="33"/>
      <c r="H2992" s="33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5"/>
      <c r="AH2992" s="32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  <c r="AX2992" s="33"/>
      <c r="AY2992" s="33"/>
    </row>
    <row r="2993" spans="1:51" s="12" customFormat="1" ht="39.950000000000003" customHeight="1">
      <c r="A2993" s="3"/>
      <c r="B2993" s="16"/>
      <c r="C2993" s="33"/>
      <c r="D2993" s="33"/>
      <c r="E2993" s="33"/>
      <c r="F2993" s="33"/>
      <c r="G2993" s="33"/>
      <c r="H2993" s="33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5"/>
      <c r="AH2993" s="32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</row>
    <row r="2994" spans="1:51" s="12" customFormat="1" ht="39.950000000000003" customHeight="1">
      <c r="A2994" s="3"/>
      <c r="B2994" s="16"/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5"/>
      <c r="AH2994" s="32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</row>
    <row r="2995" spans="1:51" s="12" customFormat="1" ht="39.950000000000003" customHeight="1">
      <c r="A2995" s="3"/>
      <c r="B2995" s="16"/>
      <c r="C2995" s="33"/>
      <c r="D2995" s="33"/>
      <c r="E2995" s="33"/>
      <c r="F2995" s="33"/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5"/>
      <c r="AH2995" s="32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/>
      <c r="AV2995" s="33"/>
      <c r="AW2995" s="33"/>
      <c r="AX2995" s="33"/>
      <c r="AY2995" s="33"/>
    </row>
    <row r="2996" spans="1:51" s="12" customFormat="1" ht="39.950000000000003" customHeight="1">
      <c r="A2996" s="3"/>
      <c r="B2996" s="16"/>
      <c r="C2996" s="33"/>
      <c r="D2996" s="33"/>
      <c r="E2996" s="33"/>
      <c r="F2996" s="33"/>
      <c r="G2996" s="33"/>
      <c r="H2996" s="3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5"/>
      <c r="AH2996" s="32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  <c r="AX2996" s="33"/>
      <c r="AY2996" s="33"/>
    </row>
    <row r="2997" spans="1:51" s="12" customFormat="1" ht="39.950000000000003" customHeight="1">
      <c r="A2997" s="3"/>
      <c r="B2997" s="16"/>
      <c r="C2997" s="33"/>
      <c r="D2997" s="33"/>
      <c r="E2997" s="33"/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5"/>
      <c r="AH2997" s="32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33"/>
      <c r="AX2997" s="33"/>
      <c r="AY2997" s="33"/>
    </row>
    <row r="2998" spans="1:51" s="12" customFormat="1" ht="39.950000000000003" customHeight="1">
      <c r="A2998" s="3"/>
      <c r="B2998" s="16"/>
      <c r="C2998" s="33"/>
      <c r="D2998" s="33"/>
      <c r="E2998" s="33"/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5"/>
      <c r="AH2998" s="32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/>
      <c r="AV2998" s="33"/>
      <c r="AW2998" s="33"/>
      <c r="AX2998" s="33"/>
      <c r="AY2998" s="33"/>
    </row>
    <row r="2999" spans="1:51" s="12" customFormat="1" ht="39.950000000000003" customHeight="1">
      <c r="A2999" s="3"/>
      <c r="B2999" s="16"/>
      <c r="C2999" s="33"/>
      <c r="D2999" s="33"/>
      <c r="E2999" s="33"/>
      <c r="F2999" s="33"/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5"/>
      <c r="AH2999" s="32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/>
      <c r="AV2999" s="33"/>
      <c r="AW2999" s="33"/>
      <c r="AX2999" s="33"/>
      <c r="AY2999" s="33"/>
    </row>
    <row r="3000" spans="1:51" s="12" customFormat="1" ht="39.950000000000003" customHeight="1">
      <c r="A3000" s="3"/>
      <c r="B3000" s="16"/>
      <c r="C3000" s="33"/>
      <c r="D3000" s="33"/>
      <c r="E3000" s="33"/>
      <c r="F3000" s="33"/>
      <c r="G3000" s="33"/>
      <c r="H3000" s="3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5"/>
      <c r="AH3000" s="32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33"/>
      <c r="AX3000" s="33"/>
      <c r="AY3000" s="33"/>
    </row>
    <row r="3001" spans="1:51" s="12" customFormat="1" ht="39.950000000000003" customHeight="1">
      <c r="A3001" s="3"/>
      <c r="B3001" s="16"/>
      <c r="C3001" s="33"/>
      <c r="D3001" s="33"/>
      <c r="E3001" s="33"/>
      <c r="F3001" s="33"/>
      <c r="G3001" s="33"/>
      <c r="H3001" s="33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5"/>
      <c r="AH3001" s="32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/>
      <c r="AV3001" s="33"/>
      <c r="AW3001" s="33"/>
      <c r="AX3001" s="33"/>
      <c r="AY3001" s="33"/>
    </row>
    <row r="3002" spans="1:51" s="12" customFormat="1" ht="39.950000000000003" customHeight="1">
      <c r="A3002" s="3"/>
      <c r="B3002" s="16"/>
      <c r="C3002" s="33"/>
      <c r="D3002" s="33"/>
      <c r="E3002" s="33"/>
      <c r="F3002" s="33"/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5"/>
      <c r="AH3002" s="32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33"/>
      <c r="AX3002" s="33"/>
      <c r="AY3002" s="33"/>
    </row>
    <row r="3003" spans="1:51" s="12" customFormat="1" ht="39.950000000000003" customHeight="1">
      <c r="A3003" s="3"/>
      <c r="B3003" s="16"/>
      <c r="C3003" s="33"/>
      <c r="D3003" s="33"/>
      <c r="E3003" s="33"/>
      <c r="F3003" s="33"/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5"/>
      <c r="AH3003" s="32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</row>
    <row r="3004" spans="1:51" s="12" customFormat="1" ht="39.950000000000003" customHeight="1">
      <c r="A3004" s="3"/>
      <c r="B3004" s="16"/>
      <c r="C3004" s="33"/>
      <c r="D3004" s="33"/>
      <c r="E3004" s="33"/>
      <c r="F3004" s="33"/>
      <c r="G3004" s="33"/>
      <c r="H3004" s="33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5"/>
      <c r="AH3004" s="32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33"/>
      <c r="AX3004" s="33"/>
      <c r="AY3004" s="33"/>
    </row>
    <row r="3005" spans="1:51" s="12" customFormat="1" ht="39.950000000000003" customHeight="1">
      <c r="A3005" s="3"/>
      <c r="B3005" s="16"/>
      <c r="C3005" s="33"/>
      <c r="D3005" s="33"/>
      <c r="E3005" s="33"/>
      <c r="F3005" s="33"/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5"/>
      <c r="AH3005" s="32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  <c r="AU3005" s="33"/>
      <c r="AV3005" s="33"/>
      <c r="AW3005" s="33"/>
      <c r="AX3005" s="33"/>
      <c r="AY3005" s="33"/>
    </row>
    <row r="3006" spans="1:51" s="12" customFormat="1" ht="39.950000000000003" customHeight="1">
      <c r="A3006" s="3"/>
      <c r="B3006" s="16"/>
      <c r="C3006" s="33"/>
      <c r="D3006" s="33"/>
      <c r="E3006" s="33"/>
      <c r="F3006" s="33"/>
      <c r="G3006" s="33"/>
      <c r="H3006" s="3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5"/>
      <c r="AH3006" s="32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33"/>
      <c r="AX3006" s="33"/>
      <c r="AY3006" s="33"/>
    </row>
    <row r="3007" spans="1:51" s="12" customFormat="1" ht="39.950000000000003" customHeight="1">
      <c r="A3007" s="3"/>
      <c r="B3007" s="16"/>
      <c r="C3007" s="33"/>
      <c r="D3007" s="33"/>
      <c r="E3007" s="33"/>
      <c r="F3007" s="33"/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5"/>
      <c r="AH3007" s="32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33"/>
      <c r="AX3007" s="33"/>
      <c r="AY3007" s="33"/>
    </row>
    <row r="3008" spans="1:51" s="12" customFormat="1" ht="39.950000000000003" customHeight="1">
      <c r="A3008" s="3"/>
      <c r="B3008" s="16"/>
      <c r="C3008" s="33"/>
      <c r="D3008" s="33"/>
      <c r="E3008" s="33"/>
      <c r="F3008" s="33"/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5"/>
      <c r="AH3008" s="32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  <c r="AX3008" s="33"/>
      <c r="AY3008" s="33"/>
    </row>
    <row r="3009" spans="1:51" s="12" customFormat="1" ht="39.950000000000003" customHeight="1">
      <c r="A3009" s="3"/>
      <c r="B3009" s="16"/>
      <c r="C3009" s="33"/>
      <c r="D3009" s="33"/>
      <c r="E3009" s="33"/>
      <c r="F3009" s="33"/>
      <c r="G3009" s="33"/>
      <c r="H3009" s="3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5"/>
      <c r="AH3009" s="32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33"/>
      <c r="AX3009" s="33"/>
      <c r="AY3009" s="33"/>
    </row>
    <row r="3010" spans="1:51" s="12" customFormat="1" ht="39.950000000000003" customHeight="1">
      <c r="A3010" s="3"/>
      <c r="B3010" s="16"/>
      <c r="C3010" s="33"/>
      <c r="D3010" s="33"/>
      <c r="E3010" s="33"/>
      <c r="F3010" s="33"/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5"/>
      <c r="AH3010" s="32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33"/>
      <c r="AX3010" s="33"/>
      <c r="AY3010" s="33"/>
    </row>
    <row r="3011" spans="1:51" s="12" customFormat="1" ht="39.950000000000003" customHeight="1">
      <c r="A3011" s="3"/>
      <c r="B3011" s="16"/>
      <c r="C3011" s="33"/>
      <c r="D3011" s="33"/>
      <c r="E3011" s="33"/>
      <c r="F3011" s="33"/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5"/>
      <c r="AH3011" s="32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/>
      <c r="AV3011" s="33"/>
      <c r="AW3011" s="33"/>
      <c r="AX3011" s="33"/>
      <c r="AY3011" s="33"/>
    </row>
    <row r="3012" spans="1:51" s="12" customFormat="1" ht="39.950000000000003" customHeight="1">
      <c r="A3012" s="3"/>
      <c r="B3012" s="16"/>
      <c r="C3012" s="33"/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5"/>
      <c r="AH3012" s="32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  <c r="AX3012" s="33"/>
      <c r="AY3012" s="33"/>
    </row>
    <row r="3013" spans="1:51" s="12" customFormat="1" ht="39.950000000000003" customHeight="1">
      <c r="A3013" s="3"/>
      <c r="B3013" s="16"/>
      <c r="C3013" s="33"/>
      <c r="D3013" s="33"/>
      <c r="E3013" s="33"/>
      <c r="F3013" s="33"/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5"/>
      <c r="AH3013" s="32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/>
      <c r="AV3013" s="33"/>
      <c r="AW3013" s="33"/>
      <c r="AX3013" s="33"/>
      <c r="AY3013" s="33"/>
    </row>
    <row r="3014" spans="1:51" s="12" customFormat="1" ht="39.950000000000003" customHeight="1">
      <c r="A3014" s="3"/>
      <c r="B3014" s="16"/>
      <c r="C3014" s="33"/>
      <c r="D3014" s="33"/>
      <c r="E3014" s="33"/>
      <c r="F3014" s="33"/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5"/>
      <c r="AH3014" s="32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  <c r="AX3014" s="33"/>
      <c r="AY3014" s="33"/>
    </row>
    <row r="3015" spans="1:51" s="12" customFormat="1" ht="39.950000000000003" customHeight="1">
      <c r="A3015" s="3"/>
      <c r="B3015" s="16"/>
      <c r="C3015" s="33"/>
      <c r="D3015" s="33"/>
      <c r="E3015" s="33"/>
      <c r="F3015" s="33"/>
      <c r="G3015" s="33"/>
      <c r="H3015" s="3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5"/>
      <c r="AH3015" s="32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33"/>
      <c r="AX3015" s="33"/>
      <c r="AY3015" s="33"/>
    </row>
    <row r="3016" spans="1:51" s="12" customFormat="1" ht="39.950000000000003" customHeight="1">
      <c r="A3016" s="3"/>
      <c r="B3016" s="16"/>
      <c r="C3016" s="33"/>
      <c r="D3016" s="33"/>
      <c r="E3016" s="33"/>
      <c r="F3016" s="33"/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5"/>
      <c r="AH3016" s="32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33"/>
      <c r="AX3016" s="33"/>
      <c r="AY3016" s="33"/>
    </row>
    <row r="3017" spans="1:51" s="12" customFormat="1" ht="39.950000000000003" customHeight="1">
      <c r="A3017" s="3"/>
      <c r="B3017" s="16"/>
      <c r="C3017" s="33"/>
      <c r="D3017" s="33"/>
      <c r="E3017" s="33"/>
      <c r="F3017" s="33"/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5"/>
      <c r="AH3017" s="32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/>
      <c r="AV3017" s="33"/>
      <c r="AW3017" s="33"/>
      <c r="AX3017" s="33"/>
      <c r="AY3017" s="33"/>
    </row>
    <row r="3018" spans="1:51" s="12" customFormat="1" ht="39.950000000000003" customHeight="1">
      <c r="A3018" s="3"/>
      <c r="B3018" s="16"/>
      <c r="C3018" s="33"/>
      <c r="D3018" s="33"/>
      <c r="E3018" s="33"/>
      <c r="F3018" s="33"/>
      <c r="G3018" s="33"/>
      <c r="H3018" s="33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5"/>
      <c r="AH3018" s="32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  <c r="AX3018" s="33"/>
      <c r="AY3018" s="33"/>
    </row>
    <row r="3019" spans="1:51" s="12" customFormat="1" ht="39.950000000000003" customHeight="1">
      <c r="A3019" s="3"/>
      <c r="B3019" s="16"/>
      <c r="C3019" s="33"/>
      <c r="D3019" s="33"/>
      <c r="E3019" s="33"/>
      <c r="F3019" s="33"/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5"/>
      <c r="AH3019" s="32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/>
      <c r="AV3019" s="33"/>
      <c r="AW3019" s="33"/>
      <c r="AX3019" s="33"/>
      <c r="AY3019" s="33"/>
    </row>
    <row r="3020" spans="1:51" s="12" customFormat="1" ht="39.950000000000003" customHeight="1">
      <c r="A3020" s="3"/>
      <c r="B3020" s="16"/>
      <c r="C3020" s="33"/>
      <c r="D3020" s="33"/>
      <c r="E3020" s="33"/>
      <c r="F3020" s="33"/>
      <c r="G3020" s="33"/>
      <c r="H3020" s="3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5"/>
      <c r="AH3020" s="32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  <c r="AX3020" s="33"/>
      <c r="AY3020" s="33"/>
    </row>
    <row r="3021" spans="1:51" s="12" customFormat="1" ht="39.950000000000003" customHeight="1">
      <c r="A3021" s="3"/>
      <c r="B3021" s="16"/>
      <c r="C3021" s="33"/>
      <c r="D3021" s="33"/>
      <c r="E3021" s="33"/>
      <c r="F3021" s="33"/>
      <c r="G3021" s="33"/>
      <c r="H3021" s="33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5"/>
      <c r="AH3021" s="32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33"/>
      <c r="AX3021" s="33"/>
      <c r="AY3021" s="33"/>
    </row>
    <row r="3022" spans="1:51" s="12" customFormat="1" ht="39.950000000000003" customHeight="1">
      <c r="A3022" s="3"/>
      <c r="B3022" s="16"/>
      <c r="C3022" s="33"/>
      <c r="D3022" s="33"/>
      <c r="E3022" s="33"/>
      <c r="F3022" s="33"/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5"/>
      <c r="AH3022" s="32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33"/>
      <c r="AX3022" s="33"/>
      <c r="AY3022" s="33"/>
    </row>
    <row r="3023" spans="1:51" s="12" customFormat="1" ht="39.950000000000003" customHeight="1">
      <c r="A3023" s="3"/>
      <c r="B3023" s="16"/>
      <c r="C3023" s="33"/>
      <c r="D3023" s="33"/>
      <c r="E3023" s="33"/>
      <c r="F3023" s="33"/>
      <c r="G3023" s="33"/>
      <c r="H3023" s="3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5"/>
      <c r="AH3023" s="32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/>
      <c r="AV3023" s="33"/>
      <c r="AW3023" s="33"/>
      <c r="AX3023" s="33"/>
      <c r="AY3023" s="33"/>
    </row>
    <row r="3024" spans="1:51" s="12" customFormat="1" ht="39.950000000000003" customHeight="1">
      <c r="A3024" s="3"/>
      <c r="B3024" s="16"/>
      <c r="C3024" s="33"/>
      <c r="D3024" s="33"/>
      <c r="E3024" s="33"/>
      <c r="F3024" s="33"/>
      <c r="G3024" s="33"/>
      <c r="H3024" s="3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5"/>
      <c r="AH3024" s="32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  <c r="AX3024" s="33"/>
      <c r="AY3024" s="33"/>
    </row>
    <row r="3025" spans="1:51" s="12" customFormat="1" ht="39.950000000000003" customHeight="1">
      <c r="A3025" s="3"/>
      <c r="B3025" s="16"/>
      <c r="C3025" s="33"/>
      <c r="D3025" s="33"/>
      <c r="E3025" s="33"/>
      <c r="F3025" s="33"/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5"/>
      <c r="AH3025" s="32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/>
      <c r="AV3025" s="33"/>
      <c r="AW3025" s="33"/>
      <c r="AX3025" s="33"/>
      <c r="AY3025" s="33"/>
    </row>
    <row r="3026" spans="1:51" s="12" customFormat="1" ht="39.950000000000003" customHeight="1">
      <c r="A3026" s="3"/>
      <c r="B3026" s="16"/>
      <c r="C3026" s="33"/>
      <c r="D3026" s="33"/>
      <c r="E3026" s="33"/>
      <c r="F3026" s="33"/>
      <c r="G3026" s="33"/>
      <c r="H3026" s="33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5"/>
      <c r="AH3026" s="32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  <c r="AX3026" s="33"/>
      <c r="AY3026" s="33"/>
    </row>
    <row r="3027" spans="1:51" s="12" customFormat="1" ht="39.950000000000003" customHeight="1">
      <c r="A3027" s="3"/>
      <c r="B3027" s="16"/>
      <c r="C3027" s="33"/>
      <c r="D3027" s="33"/>
      <c r="E3027" s="33"/>
      <c r="F3027" s="33"/>
      <c r="G3027" s="33"/>
      <c r="H3027" s="33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5"/>
      <c r="AH3027" s="32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</row>
    <row r="3028" spans="1:51" s="12" customFormat="1" ht="39.950000000000003" customHeight="1">
      <c r="A3028" s="3"/>
      <c r="B3028" s="16"/>
      <c r="C3028" s="33"/>
      <c r="D3028" s="33"/>
      <c r="E3028" s="33"/>
      <c r="F3028" s="33"/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5"/>
      <c r="AH3028" s="32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</row>
    <row r="3029" spans="1:51" s="12" customFormat="1" ht="39.950000000000003" customHeight="1">
      <c r="A3029" s="3"/>
      <c r="B3029" s="16"/>
      <c r="C3029" s="33"/>
      <c r="D3029" s="33"/>
      <c r="E3029" s="33"/>
      <c r="F3029" s="33"/>
      <c r="G3029" s="33"/>
      <c r="H3029" s="33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5"/>
      <c r="AH3029" s="32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33"/>
      <c r="AX3029" s="33"/>
      <c r="AY3029" s="33"/>
    </row>
    <row r="3030" spans="1:51" s="12" customFormat="1" ht="39.950000000000003" customHeight="1">
      <c r="A3030" s="3"/>
      <c r="B3030" s="16"/>
      <c r="C3030" s="33"/>
      <c r="D3030" s="33"/>
      <c r="E3030" s="33"/>
      <c r="F3030" s="33"/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5"/>
      <c r="AH3030" s="32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</row>
    <row r="3031" spans="1:51" s="12" customFormat="1" ht="39.950000000000003" customHeight="1">
      <c r="A3031" s="3"/>
      <c r="B3031" s="16"/>
      <c r="C3031" s="33"/>
      <c r="D3031" s="33"/>
      <c r="E3031" s="33"/>
      <c r="F3031" s="33"/>
      <c r="G3031" s="33"/>
      <c r="H3031" s="3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5"/>
      <c r="AH3031" s="32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</row>
    <row r="3032" spans="1:51" s="12" customFormat="1" ht="39.950000000000003" customHeight="1">
      <c r="A3032" s="3"/>
      <c r="B3032" s="16"/>
      <c r="C3032" s="33"/>
      <c r="D3032" s="33"/>
      <c r="E3032" s="33"/>
      <c r="F3032" s="33"/>
      <c r="G3032" s="33"/>
      <c r="H3032" s="3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5"/>
      <c r="AH3032" s="32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</row>
    <row r="3033" spans="1:51" s="12" customFormat="1" ht="39.950000000000003" customHeight="1">
      <c r="A3033" s="3"/>
      <c r="B3033" s="16"/>
      <c r="C3033" s="33"/>
      <c r="D3033" s="33"/>
      <c r="E3033" s="33"/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5"/>
      <c r="AH3033" s="32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</row>
    <row r="3034" spans="1:51" s="12" customFormat="1" ht="39.950000000000003" customHeight="1">
      <c r="A3034" s="3"/>
      <c r="B3034" s="16"/>
      <c r="C3034" s="33"/>
      <c r="D3034" s="33"/>
      <c r="E3034" s="33"/>
      <c r="F3034" s="33"/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5"/>
      <c r="AH3034" s="32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</row>
    <row r="3035" spans="1:51" s="12" customFormat="1" ht="39.950000000000003" customHeight="1">
      <c r="A3035" s="3"/>
      <c r="B3035" s="16"/>
      <c r="C3035" s="33"/>
      <c r="D3035" s="33"/>
      <c r="E3035" s="33"/>
      <c r="F3035" s="33"/>
      <c r="G3035" s="33"/>
      <c r="H3035" s="3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5"/>
      <c r="AH3035" s="32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/>
      <c r="AV3035" s="33"/>
      <c r="AW3035" s="33"/>
      <c r="AX3035" s="33"/>
      <c r="AY3035" s="33"/>
    </row>
    <row r="3036" spans="1:51" s="12" customFormat="1" ht="39.950000000000003" customHeight="1">
      <c r="A3036" s="3"/>
      <c r="B3036" s="16"/>
      <c r="C3036" s="33"/>
      <c r="D3036" s="33"/>
      <c r="E3036" s="33"/>
      <c r="F3036" s="33"/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5"/>
      <c r="AH3036" s="32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</row>
    <row r="3037" spans="1:51" s="12" customFormat="1" ht="39.950000000000003" customHeight="1">
      <c r="A3037" s="3"/>
      <c r="B3037" s="16"/>
      <c r="C3037" s="33"/>
      <c r="D3037" s="33"/>
      <c r="E3037" s="33"/>
      <c r="F3037" s="33"/>
      <c r="G3037" s="33"/>
      <c r="H3037" s="3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5"/>
      <c r="AH3037" s="32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</row>
    <row r="3038" spans="1:51" s="12" customFormat="1" ht="39.950000000000003" customHeight="1">
      <c r="A3038" s="3"/>
      <c r="B3038" s="16"/>
      <c r="C3038" s="33"/>
      <c r="D3038" s="33"/>
      <c r="E3038" s="33"/>
      <c r="F3038" s="33"/>
      <c r="G3038" s="33"/>
      <c r="H3038" s="3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5"/>
      <c r="AH3038" s="32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</row>
    <row r="3039" spans="1:51" s="12" customFormat="1" ht="39.950000000000003" customHeight="1">
      <c r="A3039" s="3"/>
      <c r="B3039" s="16"/>
      <c r="C3039" s="33"/>
      <c r="D3039" s="33"/>
      <c r="E3039" s="33"/>
      <c r="F3039" s="33"/>
      <c r="G3039" s="33"/>
      <c r="H3039" s="33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5"/>
      <c r="AH3039" s="32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</row>
    <row r="3040" spans="1:51" s="12" customFormat="1" ht="39.950000000000003" customHeight="1">
      <c r="A3040" s="3"/>
      <c r="B3040" s="16"/>
      <c r="C3040" s="33"/>
      <c r="D3040" s="33"/>
      <c r="E3040" s="33"/>
      <c r="F3040" s="33"/>
      <c r="G3040" s="33"/>
      <c r="H3040" s="33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5"/>
      <c r="AH3040" s="32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</row>
    <row r="3041" spans="1:51" s="12" customFormat="1" ht="39.950000000000003" customHeight="1">
      <c r="A3041" s="3"/>
      <c r="B3041" s="16"/>
      <c r="C3041" s="33"/>
      <c r="D3041" s="33"/>
      <c r="E3041" s="33"/>
      <c r="F3041" s="33"/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5"/>
      <c r="AH3041" s="32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</row>
    <row r="3042" spans="1:51" s="12" customFormat="1" ht="39.950000000000003" customHeight="1">
      <c r="A3042" s="3"/>
      <c r="B3042" s="16"/>
      <c r="C3042" s="33"/>
      <c r="D3042" s="33"/>
      <c r="E3042" s="33"/>
      <c r="F3042" s="33"/>
      <c r="G3042" s="33"/>
      <c r="H3042" s="3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5"/>
      <c r="AH3042" s="32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  <c r="AX3042" s="33"/>
      <c r="AY3042" s="33"/>
    </row>
    <row r="3043" spans="1:51" s="12" customFormat="1" ht="39.950000000000003" customHeight="1">
      <c r="A3043" s="3"/>
      <c r="B3043" s="16"/>
      <c r="C3043" s="33"/>
      <c r="D3043" s="33"/>
      <c r="E3043" s="33"/>
      <c r="F3043" s="33"/>
      <c r="G3043" s="33"/>
      <c r="H3043" s="3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5"/>
      <c r="AH3043" s="32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</row>
    <row r="3044" spans="1:51" s="12" customFormat="1" ht="39.950000000000003" customHeight="1">
      <c r="A3044" s="3"/>
      <c r="B3044" s="16"/>
      <c r="C3044" s="33"/>
      <c r="D3044" s="33"/>
      <c r="E3044" s="33"/>
      <c r="F3044" s="33"/>
      <c r="G3044" s="33"/>
      <c r="H3044" s="33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5"/>
      <c r="AH3044" s="32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</row>
    <row r="3045" spans="1:51" s="12" customFormat="1" ht="39.950000000000003" customHeight="1">
      <c r="A3045" s="3"/>
      <c r="B3045" s="16"/>
      <c r="C3045" s="33"/>
      <c r="D3045" s="33"/>
      <c r="E3045" s="33"/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5"/>
      <c r="AH3045" s="32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</row>
    <row r="3046" spans="1:51" s="12" customFormat="1" ht="39.950000000000003" customHeight="1">
      <c r="A3046" s="3"/>
      <c r="B3046" s="16"/>
      <c r="C3046" s="33"/>
      <c r="D3046" s="33"/>
      <c r="E3046" s="33"/>
      <c r="F3046" s="33"/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5"/>
      <c r="AH3046" s="32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</row>
    <row r="3047" spans="1:51" s="12" customFormat="1" ht="39.950000000000003" customHeight="1">
      <c r="A3047" s="3"/>
      <c r="B3047" s="16"/>
      <c r="C3047" s="33"/>
      <c r="D3047" s="33"/>
      <c r="E3047" s="33"/>
      <c r="F3047" s="33"/>
      <c r="G3047" s="33"/>
      <c r="H3047" s="3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5"/>
      <c r="AH3047" s="32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</row>
    <row r="3048" spans="1:51" s="12" customFormat="1" ht="39.950000000000003" customHeight="1">
      <c r="A3048" s="3"/>
      <c r="B3048" s="16"/>
      <c r="C3048" s="33"/>
      <c r="D3048" s="33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5"/>
      <c r="AH3048" s="32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  <c r="AX3048" s="33"/>
      <c r="AY3048" s="33"/>
    </row>
    <row r="3049" spans="1:51" s="12" customFormat="1" ht="39.950000000000003" customHeight="1">
      <c r="A3049" s="3"/>
      <c r="B3049" s="16"/>
      <c r="C3049" s="33"/>
      <c r="D3049" s="33"/>
      <c r="E3049" s="33"/>
      <c r="F3049" s="33"/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5"/>
      <c r="AH3049" s="32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3"/>
      <c r="AW3049" s="33"/>
      <c r="AX3049" s="33"/>
      <c r="AY3049" s="33"/>
    </row>
    <row r="3050" spans="1:51" s="12" customFormat="1" ht="39.950000000000003" customHeight="1">
      <c r="A3050" s="3"/>
      <c r="B3050" s="16"/>
      <c r="C3050" s="33"/>
      <c r="D3050" s="33"/>
      <c r="E3050" s="33"/>
      <c r="F3050" s="33"/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5"/>
      <c r="AH3050" s="32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  <c r="AX3050" s="33"/>
      <c r="AY3050" s="33"/>
    </row>
    <row r="3051" spans="1:51" s="12" customFormat="1" ht="39.950000000000003" customHeight="1">
      <c r="A3051" s="3"/>
      <c r="B3051" s="16"/>
      <c r="C3051" s="33"/>
      <c r="D3051" s="33"/>
      <c r="E3051" s="33"/>
      <c r="F3051" s="33"/>
      <c r="G3051" s="33"/>
      <c r="H3051" s="3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5"/>
      <c r="AH3051" s="32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33"/>
      <c r="AX3051" s="33"/>
      <c r="AY3051" s="33"/>
    </row>
    <row r="3052" spans="1:51" s="12" customFormat="1" ht="39.950000000000003" customHeight="1">
      <c r="A3052" s="3"/>
      <c r="B3052" s="16"/>
      <c r="C3052" s="33"/>
      <c r="D3052" s="33"/>
      <c r="E3052" s="33"/>
      <c r="F3052" s="33"/>
      <c r="G3052" s="33"/>
      <c r="H3052" s="33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5"/>
      <c r="AH3052" s="32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  <c r="AX3052" s="33"/>
      <c r="AY3052" s="33"/>
    </row>
    <row r="3053" spans="1:51" s="12" customFormat="1" ht="39.950000000000003" customHeight="1">
      <c r="A3053" s="3"/>
      <c r="B3053" s="16"/>
      <c r="C3053" s="33"/>
      <c r="D3053" s="33"/>
      <c r="E3053" s="33"/>
      <c r="F3053" s="33"/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5"/>
      <c r="AH3053" s="32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  <c r="AX3053" s="33"/>
      <c r="AY3053" s="33"/>
    </row>
    <row r="3054" spans="1:51" s="12" customFormat="1" ht="39.950000000000003" customHeight="1">
      <c r="A3054" s="3"/>
      <c r="B3054" s="16"/>
      <c r="C3054" s="33"/>
      <c r="D3054" s="33"/>
      <c r="E3054" s="33"/>
      <c r="F3054" s="33"/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5"/>
      <c r="AH3054" s="32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33"/>
      <c r="AX3054" s="33"/>
      <c r="AY3054" s="33"/>
    </row>
    <row r="3055" spans="1:51" s="12" customFormat="1" ht="39.950000000000003" customHeight="1">
      <c r="A3055" s="3"/>
      <c r="B3055" s="16"/>
      <c r="C3055" s="33"/>
      <c r="D3055" s="33"/>
      <c r="E3055" s="33"/>
      <c r="F3055" s="33"/>
      <c r="G3055" s="33"/>
      <c r="H3055" s="33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5"/>
      <c r="AH3055" s="32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33"/>
      <c r="AX3055" s="33"/>
      <c r="AY3055" s="33"/>
    </row>
    <row r="3056" spans="1:51" s="12" customFormat="1" ht="39.950000000000003" customHeight="1">
      <c r="A3056" s="3"/>
      <c r="B3056" s="16"/>
      <c r="C3056" s="33"/>
      <c r="D3056" s="33"/>
      <c r="E3056" s="33"/>
      <c r="F3056" s="33"/>
      <c r="G3056" s="33"/>
      <c r="H3056" s="33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5"/>
      <c r="AH3056" s="32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33"/>
      <c r="AX3056" s="33"/>
      <c r="AY3056" s="33"/>
    </row>
    <row r="3057" spans="1:51" s="12" customFormat="1" ht="39.950000000000003" customHeight="1">
      <c r="A3057" s="3"/>
      <c r="B3057" s="16"/>
      <c r="C3057" s="33"/>
      <c r="D3057" s="33"/>
      <c r="E3057" s="33"/>
      <c r="F3057" s="33"/>
      <c r="G3057" s="33"/>
      <c r="H3057" s="33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5"/>
      <c r="AH3057" s="32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33"/>
      <c r="AX3057" s="33"/>
      <c r="AY3057" s="33"/>
    </row>
    <row r="3058" spans="1:51" s="12" customFormat="1" ht="39.950000000000003" customHeight="1">
      <c r="A3058" s="3"/>
      <c r="B3058" s="16"/>
      <c r="C3058" s="33"/>
      <c r="D3058" s="33"/>
      <c r="E3058" s="33"/>
      <c r="F3058" s="33"/>
      <c r="G3058" s="33"/>
      <c r="H3058" s="3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5"/>
      <c r="AH3058" s="32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33"/>
      <c r="AX3058" s="33"/>
      <c r="AY3058" s="33"/>
    </row>
    <row r="3059" spans="1:51" s="12" customFormat="1" ht="39.950000000000003" customHeight="1">
      <c r="A3059" s="3"/>
      <c r="B3059" s="16"/>
      <c r="C3059" s="33"/>
      <c r="D3059" s="33"/>
      <c r="E3059" s="33"/>
      <c r="F3059" s="33"/>
      <c r="G3059" s="33"/>
      <c r="H3059" s="3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5"/>
      <c r="AH3059" s="32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  <c r="AX3059" s="33"/>
      <c r="AY3059" s="33"/>
    </row>
    <row r="3060" spans="1:51" s="12" customFormat="1" ht="39.950000000000003" customHeight="1">
      <c r="A3060" s="3"/>
      <c r="B3060" s="16"/>
      <c r="C3060" s="33"/>
      <c r="D3060" s="33"/>
      <c r="E3060" s="33"/>
      <c r="F3060" s="33"/>
      <c r="G3060" s="33"/>
      <c r="H3060" s="33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5"/>
      <c r="AH3060" s="32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  <c r="AX3060" s="33"/>
      <c r="AY3060" s="33"/>
    </row>
    <row r="3061" spans="1:51" s="12" customFormat="1" ht="39.950000000000003" customHeight="1">
      <c r="A3061" s="3"/>
      <c r="B3061" s="16"/>
      <c r="C3061" s="33"/>
      <c r="D3061" s="33"/>
      <c r="E3061" s="33"/>
      <c r="F3061" s="33"/>
      <c r="G3061" s="33"/>
      <c r="H3061" s="3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5"/>
      <c r="AH3061" s="32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  <c r="AX3061" s="33"/>
      <c r="AY3061" s="33"/>
    </row>
    <row r="3062" spans="1:51" s="12" customFormat="1" ht="39.950000000000003" customHeight="1">
      <c r="A3062" s="3"/>
      <c r="B3062" s="16"/>
      <c r="C3062" s="33"/>
      <c r="D3062" s="33"/>
      <c r="E3062" s="33"/>
      <c r="F3062" s="33"/>
      <c r="G3062" s="33"/>
      <c r="H3062" s="33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5"/>
      <c r="AH3062" s="32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33"/>
      <c r="AX3062" s="33"/>
      <c r="AY3062" s="33"/>
    </row>
    <row r="3063" spans="1:51" s="12" customFormat="1" ht="39.950000000000003" customHeight="1">
      <c r="A3063" s="3"/>
      <c r="B3063" s="16"/>
      <c r="C3063" s="33"/>
      <c r="D3063" s="33"/>
      <c r="E3063" s="33"/>
      <c r="F3063" s="33"/>
      <c r="G3063" s="33"/>
      <c r="H3063" s="33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5"/>
      <c r="AH3063" s="32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33"/>
      <c r="AX3063" s="33"/>
      <c r="AY3063" s="33"/>
    </row>
    <row r="3064" spans="1:51" s="12" customFormat="1" ht="39.950000000000003" customHeight="1">
      <c r="A3064" s="3"/>
      <c r="B3064" s="16"/>
      <c r="C3064" s="33"/>
      <c r="D3064" s="33"/>
      <c r="E3064" s="33"/>
      <c r="F3064" s="33"/>
      <c r="G3064" s="33"/>
      <c r="H3064" s="33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5"/>
      <c r="AH3064" s="32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33"/>
      <c r="AX3064" s="33"/>
      <c r="AY3064" s="33"/>
    </row>
    <row r="3065" spans="1:51" s="12" customFormat="1" ht="39.950000000000003" customHeight="1">
      <c r="A3065" s="3"/>
      <c r="B3065" s="16"/>
      <c r="C3065" s="33"/>
      <c r="D3065" s="33"/>
      <c r="E3065" s="33"/>
      <c r="F3065" s="33"/>
      <c r="G3065" s="33"/>
      <c r="H3065" s="33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5"/>
      <c r="AH3065" s="32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33"/>
      <c r="AX3065" s="33"/>
      <c r="AY3065" s="33"/>
    </row>
    <row r="3066" spans="1:51" s="12" customFormat="1" ht="39.950000000000003" customHeight="1">
      <c r="A3066" s="3"/>
      <c r="B3066" s="16"/>
      <c r="C3066" s="33"/>
      <c r="D3066" s="33"/>
      <c r="E3066" s="33"/>
      <c r="F3066" s="33"/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5"/>
      <c r="AH3066" s="32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33"/>
      <c r="AX3066" s="33"/>
      <c r="AY3066" s="33"/>
    </row>
    <row r="3067" spans="1:51" s="12" customFormat="1" ht="39.950000000000003" customHeight="1">
      <c r="A3067" s="3"/>
      <c r="B3067" s="16"/>
      <c r="C3067" s="33"/>
      <c r="D3067" s="33"/>
      <c r="E3067" s="33"/>
      <c r="F3067" s="33"/>
      <c r="G3067" s="33"/>
      <c r="H3067" s="3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5"/>
      <c r="AH3067" s="32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33"/>
      <c r="AX3067" s="33"/>
      <c r="AY3067" s="33"/>
    </row>
    <row r="3068" spans="1:51" s="12" customFormat="1" ht="39.950000000000003" customHeight="1">
      <c r="A3068" s="3"/>
      <c r="B3068" s="16"/>
      <c r="C3068" s="33"/>
      <c r="D3068" s="33"/>
      <c r="E3068" s="33"/>
      <c r="F3068" s="33"/>
      <c r="G3068" s="33"/>
      <c r="H3068" s="33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5"/>
      <c r="AH3068" s="32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33"/>
      <c r="AX3068" s="33"/>
      <c r="AY3068" s="33"/>
    </row>
    <row r="3069" spans="1:51" s="12" customFormat="1" ht="39.950000000000003" customHeight="1">
      <c r="A3069" s="3"/>
      <c r="B3069" s="16"/>
      <c r="C3069" s="33"/>
      <c r="D3069" s="33"/>
      <c r="E3069" s="33"/>
      <c r="F3069" s="33"/>
      <c r="G3069" s="33"/>
      <c r="H3069" s="33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5"/>
      <c r="AH3069" s="32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  <c r="AX3069" s="33"/>
      <c r="AY3069" s="33"/>
    </row>
    <row r="3070" spans="1:51" s="12" customFormat="1" ht="39.950000000000003" customHeight="1">
      <c r="A3070" s="3"/>
      <c r="B3070" s="16"/>
      <c r="C3070" s="33"/>
      <c r="D3070" s="33"/>
      <c r="E3070" s="33"/>
      <c r="F3070" s="33"/>
      <c r="G3070" s="33"/>
      <c r="H3070" s="33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5"/>
      <c r="AH3070" s="32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33"/>
      <c r="AX3070" s="33"/>
      <c r="AY3070" s="33"/>
    </row>
    <row r="3071" spans="1:51" s="12" customFormat="1" ht="39.950000000000003" customHeight="1">
      <c r="A3071" s="3"/>
      <c r="B3071" s="16"/>
      <c r="C3071" s="33"/>
      <c r="D3071" s="33"/>
      <c r="E3071" s="33"/>
      <c r="F3071" s="33"/>
      <c r="G3071" s="33"/>
      <c r="H3071" s="3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5"/>
      <c r="AH3071" s="32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/>
      <c r="AV3071" s="33"/>
      <c r="AW3071" s="33"/>
      <c r="AX3071" s="33"/>
      <c r="AY3071" s="33"/>
    </row>
    <row r="3072" spans="1:51" s="12" customFormat="1" ht="39.950000000000003" customHeight="1">
      <c r="A3072" s="3"/>
      <c r="B3072" s="16"/>
      <c r="C3072" s="33"/>
      <c r="D3072" s="33"/>
      <c r="E3072" s="33"/>
      <c r="F3072" s="33"/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5"/>
      <c r="AH3072" s="32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33"/>
      <c r="AX3072" s="33"/>
      <c r="AY3072" s="33"/>
    </row>
    <row r="3073" spans="1:51" s="12" customFormat="1" ht="39.950000000000003" customHeight="1">
      <c r="A3073" s="3"/>
      <c r="B3073" s="16"/>
      <c r="C3073" s="33"/>
      <c r="D3073" s="33"/>
      <c r="E3073" s="33"/>
      <c r="F3073" s="33"/>
      <c r="G3073" s="33"/>
      <c r="H3073" s="33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5"/>
      <c r="AH3073" s="32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33"/>
      <c r="AX3073" s="33"/>
      <c r="AY3073" s="33"/>
    </row>
    <row r="3074" spans="1:51" s="12" customFormat="1" ht="39.950000000000003" customHeight="1">
      <c r="A3074" s="3"/>
      <c r="B3074" s="16"/>
      <c r="C3074" s="33"/>
      <c r="D3074" s="33"/>
      <c r="E3074" s="33"/>
      <c r="F3074" s="33"/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5"/>
      <c r="AH3074" s="32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33"/>
      <c r="AX3074" s="33"/>
      <c r="AY3074" s="33"/>
    </row>
    <row r="3075" spans="1:51" s="12" customFormat="1" ht="39.950000000000003" customHeight="1">
      <c r="A3075" s="3"/>
      <c r="B3075" s="16"/>
      <c r="C3075" s="33"/>
      <c r="D3075" s="33"/>
      <c r="E3075" s="33"/>
      <c r="F3075" s="33"/>
      <c r="G3075" s="33"/>
      <c r="H3075" s="3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5"/>
      <c r="AH3075" s="32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33"/>
      <c r="AX3075" s="33"/>
      <c r="AY3075" s="33"/>
    </row>
    <row r="3076" spans="1:51" s="12" customFormat="1" ht="39.950000000000003" customHeight="1">
      <c r="A3076" s="3"/>
      <c r="B3076" s="16"/>
      <c r="C3076" s="33"/>
      <c r="D3076" s="33"/>
      <c r="E3076" s="33"/>
      <c r="F3076" s="33"/>
      <c r="G3076" s="33"/>
      <c r="H3076" s="33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5"/>
      <c r="AH3076" s="32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33"/>
      <c r="AX3076" s="33"/>
      <c r="AY3076" s="33"/>
    </row>
    <row r="3077" spans="1:51" s="12" customFormat="1" ht="39.950000000000003" customHeight="1">
      <c r="A3077" s="3"/>
      <c r="B3077" s="16"/>
      <c r="C3077" s="33"/>
      <c r="D3077" s="33"/>
      <c r="E3077" s="33"/>
      <c r="F3077" s="33"/>
      <c r="G3077" s="33"/>
      <c r="H3077" s="33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5"/>
      <c r="AH3077" s="32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33"/>
      <c r="AX3077" s="33"/>
      <c r="AY3077" s="33"/>
    </row>
    <row r="3078" spans="1:51" s="12" customFormat="1" ht="39.950000000000003" customHeight="1">
      <c r="A3078" s="3"/>
      <c r="B3078" s="16"/>
      <c r="C3078" s="33"/>
      <c r="D3078" s="33"/>
      <c r="E3078" s="33"/>
      <c r="F3078" s="33"/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5"/>
      <c r="AH3078" s="32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  <c r="AX3078" s="33"/>
      <c r="AY3078" s="33"/>
    </row>
    <row r="3079" spans="1:51" s="12" customFormat="1" ht="39.950000000000003" customHeight="1">
      <c r="A3079" s="3"/>
      <c r="B3079" s="16"/>
      <c r="C3079" s="33"/>
      <c r="D3079" s="33"/>
      <c r="E3079" s="33"/>
      <c r="F3079" s="33"/>
      <c r="G3079" s="33"/>
      <c r="H3079" s="33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5"/>
      <c r="AH3079" s="32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</row>
    <row r="3080" spans="1:51" s="12" customFormat="1" ht="39.950000000000003" customHeight="1">
      <c r="A3080" s="3"/>
      <c r="B3080" s="16"/>
      <c r="C3080" s="33"/>
      <c r="D3080" s="33"/>
      <c r="E3080" s="33"/>
      <c r="F3080" s="33"/>
      <c r="G3080" s="33"/>
      <c r="H3080" s="33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5"/>
      <c r="AH3080" s="32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  <c r="AX3080" s="33"/>
      <c r="AY3080" s="33"/>
    </row>
    <row r="3081" spans="1:51" s="12" customFormat="1" ht="39.950000000000003" customHeight="1">
      <c r="A3081" s="3"/>
      <c r="B3081" s="16"/>
      <c r="C3081" s="33"/>
      <c r="D3081" s="33"/>
      <c r="E3081" s="33"/>
      <c r="F3081" s="33"/>
      <c r="G3081" s="33"/>
      <c r="H3081" s="33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5"/>
      <c r="AH3081" s="32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</row>
    <row r="3082" spans="1:51" s="12" customFormat="1" ht="39.950000000000003" customHeight="1">
      <c r="A3082" s="3"/>
      <c r="B3082" s="16"/>
      <c r="C3082" s="33"/>
      <c r="D3082" s="33"/>
      <c r="E3082" s="33"/>
      <c r="F3082" s="33"/>
      <c r="G3082" s="33"/>
      <c r="H3082" s="3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5"/>
      <c r="AH3082" s="32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</row>
    <row r="3083" spans="1:51" s="12" customFormat="1" ht="39.950000000000003" customHeight="1">
      <c r="A3083" s="3"/>
      <c r="B3083" s="16"/>
      <c r="C3083" s="33"/>
      <c r="D3083" s="33"/>
      <c r="E3083" s="33"/>
      <c r="F3083" s="33"/>
      <c r="G3083" s="33"/>
      <c r="H3083" s="3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5"/>
      <c r="AH3083" s="32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</row>
    <row r="3084" spans="1:51" s="12" customFormat="1" ht="39.950000000000003" customHeight="1">
      <c r="A3084" s="3"/>
      <c r="B3084" s="16"/>
      <c r="C3084" s="33"/>
      <c r="D3084" s="33"/>
      <c r="E3084" s="33"/>
      <c r="F3084" s="33"/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5"/>
      <c r="AH3084" s="32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</row>
    <row r="3085" spans="1:51" s="12" customFormat="1" ht="39.950000000000003" customHeight="1">
      <c r="A3085" s="3"/>
      <c r="B3085" s="16"/>
      <c r="C3085" s="33"/>
      <c r="D3085" s="33"/>
      <c r="E3085" s="33"/>
      <c r="F3085" s="33"/>
      <c r="G3085" s="33"/>
      <c r="H3085" s="3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5"/>
      <c r="AH3085" s="32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33"/>
      <c r="AX3085" s="33"/>
      <c r="AY3085" s="33"/>
    </row>
    <row r="3086" spans="1:51" s="12" customFormat="1" ht="39.950000000000003" customHeight="1">
      <c r="A3086" s="3"/>
      <c r="B3086" s="16"/>
      <c r="C3086" s="33"/>
      <c r="D3086" s="33"/>
      <c r="E3086" s="33"/>
      <c r="F3086" s="33"/>
      <c r="G3086" s="33"/>
      <c r="H3086" s="3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5"/>
      <c r="AH3086" s="32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</row>
    <row r="3087" spans="1:51" s="12" customFormat="1" ht="39.950000000000003" customHeight="1">
      <c r="A3087" s="3"/>
      <c r="B3087" s="16"/>
      <c r="C3087" s="33"/>
      <c r="D3087" s="33"/>
      <c r="E3087" s="33"/>
      <c r="F3087" s="33"/>
      <c r="G3087" s="33"/>
      <c r="H3087" s="33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5"/>
      <c r="AH3087" s="32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</row>
    <row r="3088" spans="1:51" s="12" customFormat="1" ht="39.950000000000003" customHeight="1">
      <c r="A3088" s="3"/>
      <c r="B3088" s="16"/>
      <c r="C3088" s="33"/>
      <c r="D3088" s="33"/>
      <c r="E3088" s="33"/>
      <c r="F3088" s="33"/>
      <c r="G3088" s="33"/>
      <c r="H3088" s="33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5"/>
      <c r="AH3088" s="32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33"/>
      <c r="AX3088" s="33"/>
      <c r="AY3088" s="33"/>
    </row>
    <row r="3089" spans="1:51" s="12" customFormat="1" ht="39.950000000000003" customHeight="1">
      <c r="A3089" s="3"/>
      <c r="B3089" s="16"/>
      <c r="C3089" s="33"/>
      <c r="D3089" s="33"/>
      <c r="E3089" s="33"/>
      <c r="F3089" s="33"/>
      <c r="G3089" s="33"/>
      <c r="H3089" s="33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5"/>
      <c r="AH3089" s="32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</row>
    <row r="3090" spans="1:51" s="12" customFormat="1" ht="39.950000000000003" customHeight="1">
      <c r="A3090" s="3"/>
      <c r="B3090" s="16"/>
      <c r="C3090" s="33"/>
      <c r="D3090" s="33"/>
      <c r="E3090" s="33"/>
      <c r="F3090" s="33"/>
      <c r="G3090" s="33"/>
      <c r="H3090" s="3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5"/>
      <c r="AH3090" s="32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</row>
    <row r="3091" spans="1:51" s="12" customFormat="1" ht="39.950000000000003" customHeight="1">
      <c r="A3091" s="3"/>
      <c r="B3091" s="16"/>
      <c r="C3091" s="33"/>
      <c r="D3091" s="33"/>
      <c r="E3091" s="33"/>
      <c r="F3091" s="33"/>
      <c r="G3091" s="33"/>
      <c r="H3091" s="3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5"/>
      <c r="AH3091" s="32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</row>
    <row r="3092" spans="1:51" s="12" customFormat="1" ht="39.950000000000003" customHeight="1">
      <c r="A3092" s="3"/>
      <c r="B3092" s="16"/>
      <c r="C3092" s="33"/>
      <c r="D3092" s="33"/>
      <c r="E3092" s="33"/>
      <c r="F3092" s="33"/>
      <c r="G3092" s="33"/>
      <c r="H3092" s="3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5"/>
      <c r="AH3092" s="32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</row>
    <row r="3093" spans="1:51" s="12" customFormat="1" ht="39.950000000000003" customHeight="1">
      <c r="A3093" s="3"/>
      <c r="B3093" s="16"/>
      <c r="C3093" s="33"/>
      <c r="D3093" s="33"/>
      <c r="E3093" s="33"/>
      <c r="F3093" s="33"/>
      <c r="G3093" s="33"/>
      <c r="H3093" s="3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5"/>
      <c r="AH3093" s="32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</row>
    <row r="3094" spans="1:51" s="12" customFormat="1" ht="39.950000000000003" customHeight="1">
      <c r="A3094" s="3"/>
      <c r="B3094" s="16"/>
      <c r="C3094" s="33"/>
      <c r="D3094" s="33"/>
      <c r="E3094" s="33"/>
      <c r="F3094" s="33"/>
      <c r="G3094" s="33"/>
      <c r="H3094" s="33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5"/>
      <c r="AH3094" s="32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</row>
    <row r="3095" spans="1:51" s="12" customFormat="1" ht="39.950000000000003" customHeight="1">
      <c r="A3095" s="3"/>
      <c r="B3095" s="16"/>
      <c r="C3095" s="33"/>
      <c r="D3095" s="33"/>
      <c r="E3095" s="33"/>
      <c r="F3095" s="33"/>
      <c r="G3095" s="33"/>
      <c r="H3095" s="33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5"/>
      <c r="AH3095" s="32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</row>
    <row r="3096" spans="1:51" s="12" customFormat="1" ht="39.950000000000003" customHeight="1">
      <c r="A3096" s="3"/>
      <c r="B3096" s="16"/>
      <c r="C3096" s="33"/>
      <c r="D3096" s="33"/>
      <c r="E3096" s="33"/>
      <c r="F3096" s="33"/>
      <c r="G3096" s="33"/>
      <c r="H3096" s="3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5"/>
      <c r="AH3096" s="32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</row>
    <row r="3097" spans="1:51" s="12" customFormat="1" ht="39.950000000000003" customHeight="1">
      <c r="A3097" s="3"/>
      <c r="B3097" s="16"/>
      <c r="C3097" s="33"/>
      <c r="D3097" s="33"/>
      <c r="E3097" s="33"/>
      <c r="F3097" s="33"/>
      <c r="G3097" s="33"/>
      <c r="H3097" s="3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5"/>
      <c r="AH3097" s="32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</row>
    <row r="3098" spans="1:51" s="12" customFormat="1" ht="39.950000000000003" customHeight="1">
      <c r="A3098" s="3"/>
      <c r="B3098" s="16"/>
      <c r="C3098" s="33"/>
      <c r="D3098" s="33"/>
      <c r="E3098" s="33"/>
      <c r="F3098" s="33"/>
      <c r="G3098" s="33"/>
      <c r="H3098" s="33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5"/>
      <c r="AH3098" s="32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</row>
    <row r="3099" spans="1:51" s="12" customFormat="1" ht="39.950000000000003" customHeight="1">
      <c r="A3099" s="3"/>
      <c r="B3099" s="16"/>
      <c r="C3099" s="33"/>
      <c r="D3099" s="33"/>
      <c r="E3099" s="33"/>
      <c r="F3099" s="33"/>
      <c r="G3099" s="33"/>
      <c r="H3099" s="33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5"/>
      <c r="AH3099" s="32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</row>
    <row r="3100" spans="1:51" s="12" customFormat="1" ht="39.950000000000003" customHeight="1">
      <c r="A3100" s="3"/>
      <c r="B3100" s="16"/>
      <c r="C3100" s="33"/>
      <c r="D3100" s="33"/>
      <c r="E3100" s="33"/>
      <c r="F3100" s="33"/>
      <c r="G3100" s="33"/>
      <c r="H3100" s="3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5"/>
      <c r="AH3100" s="32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</row>
    <row r="3101" spans="1:51" s="12" customFormat="1" ht="39.950000000000003" customHeight="1">
      <c r="A3101" s="3"/>
      <c r="B3101" s="16"/>
      <c r="C3101" s="33"/>
      <c r="D3101" s="33"/>
      <c r="E3101" s="33"/>
      <c r="F3101" s="33"/>
      <c r="G3101" s="33"/>
      <c r="H3101" s="3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5"/>
      <c r="AH3101" s="32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</row>
    <row r="3102" spans="1:51" s="12" customFormat="1" ht="39.950000000000003" customHeight="1">
      <c r="A3102" s="3"/>
      <c r="B3102" s="16"/>
      <c r="C3102" s="33"/>
      <c r="D3102" s="33"/>
      <c r="E3102" s="33"/>
      <c r="F3102" s="33"/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5"/>
      <c r="AH3102" s="32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  <c r="AX3102" s="33"/>
      <c r="AY3102" s="33"/>
    </row>
    <row r="3103" spans="1:51" s="12" customFormat="1" ht="39.950000000000003" customHeight="1">
      <c r="A3103" s="3"/>
      <c r="B3103" s="16"/>
      <c r="C3103" s="33"/>
      <c r="D3103" s="33"/>
      <c r="E3103" s="33"/>
      <c r="F3103" s="33"/>
      <c r="G3103" s="33"/>
      <c r="H3103" s="33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5"/>
      <c r="AH3103" s="32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  <c r="AX3103" s="33"/>
      <c r="AY3103" s="33"/>
    </row>
    <row r="3104" spans="1:51" s="12" customFormat="1" ht="39.950000000000003" customHeight="1">
      <c r="A3104" s="3"/>
      <c r="B3104" s="16"/>
      <c r="C3104" s="33"/>
      <c r="D3104" s="33"/>
      <c r="E3104" s="33"/>
      <c r="F3104" s="33"/>
      <c r="G3104" s="33"/>
      <c r="H3104" s="33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5"/>
      <c r="AH3104" s="32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33"/>
      <c r="AX3104" s="33"/>
      <c r="AY3104" s="33"/>
    </row>
    <row r="3105" spans="1:51" s="12" customFormat="1" ht="39.950000000000003" customHeight="1">
      <c r="A3105" s="3"/>
      <c r="B3105" s="16"/>
      <c r="C3105" s="33"/>
      <c r="D3105" s="33"/>
      <c r="E3105" s="33"/>
      <c r="F3105" s="33"/>
      <c r="G3105" s="33"/>
      <c r="H3105" s="33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5"/>
      <c r="AH3105" s="32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33"/>
      <c r="AX3105" s="33"/>
      <c r="AY3105" s="33"/>
    </row>
    <row r="3106" spans="1:51" s="12" customFormat="1" ht="39.950000000000003" customHeight="1">
      <c r="A3106" s="3"/>
      <c r="B3106" s="16"/>
      <c r="C3106" s="33"/>
      <c r="D3106" s="33"/>
      <c r="E3106" s="33"/>
      <c r="F3106" s="33"/>
      <c r="G3106" s="33"/>
      <c r="H3106" s="33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5"/>
      <c r="AH3106" s="32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33"/>
      <c r="AX3106" s="33"/>
      <c r="AY3106" s="33"/>
    </row>
    <row r="3107" spans="1:51" s="12" customFormat="1" ht="39.950000000000003" customHeight="1">
      <c r="A3107" s="3"/>
      <c r="B3107" s="16"/>
      <c r="C3107" s="33"/>
      <c r="D3107" s="33"/>
      <c r="E3107" s="33"/>
      <c r="F3107" s="33"/>
      <c r="G3107" s="33"/>
      <c r="H3107" s="33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5"/>
      <c r="AH3107" s="32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/>
      <c r="AV3107" s="33"/>
      <c r="AW3107" s="33"/>
      <c r="AX3107" s="33"/>
      <c r="AY3107" s="33"/>
    </row>
    <row r="3108" spans="1:51" s="12" customFormat="1" ht="39.950000000000003" customHeight="1">
      <c r="A3108" s="3"/>
      <c r="B3108" s="16"/>
      <c r="C3108" s="33"/>
      <c r="D3108" s="33"/>
      <c r="E3108" s="33"/>
      <c r="F3108" s="33"/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5"/>
      <c r="AH3108" s="32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33"/>
      <c r="AX3108" s="33"/>
      <c r="AY3108" s="33"/>
    </row>
    <row r="3109" spans="1:51" s="12" customFormat="1" ht="39.950000000000003" customHeight="1">
      <c r="A3109" s="3"/>
      <c r="B3109" s="16"/>
      <c r="C3109" s="33"/>
      <c r="D3109" s="33"/>
      <c r="E3109" s="33"/>
      <c r="F3109" s="33"/>
      <c r="G3109" s="33"/>
      <c r="H3109" s="33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5"/>
      <c r="AH3109" s="32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  <c r="AX3109" s="33"/>
      <c r="AY3109" s="33"/>
    </row>
    <row r="3110" spans="1:51" s="12" customFormat="1" ht="39.950000000000003" customHeight="1">
      <c r="A3110" s="3"/>
      <c r="B3110" s="16"/>
      <c r="C3110" s="33"/>
      <c r="D3110" s="33"/>
      <c r="E3110" s="33"/>
      <c r="F3110" s="33"/>
      <c r="G3110" s="33"/>
      <c r="H3110" s="33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5"/>
      <c r="AH3110" s="32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  <c r="AU3110" s="33"/>
      <c r="AV3110" s="33"/>
      <c r="AW3110" s="33"/>
      <c r="AX3110" s="33"/>
      <c r="AY3110" s="33"/>
    </row>
    <row r="3111" spans="1:51" s="12" customFormat="1" ht="39.950000000000003" customHeight="1">
      <c r="A3111" s="3"/>
      <c r="B3111" s="16"/>
      <c r="C3111" s="33"/>
      <c r="D3111" s="33"/>
      <c r="E3111" s="33"/>
      <c r="F3111" s="33"/>
      <c r="G3111" s="33"/>
      <c r="H3111" s="33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5"/>
      <c r="AH3111" s="32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  <c r="AX3111" s="33"/>
      <c r="AY3111" s="33"/>
    </row>
    <row r="3112" spans="1:51" s="12" customFormat="1" ht="39.950000000000003" customHeight="1">
      <c r="A3112" s="3"/>
      <c r="B3112" s="16"/>
      <c r="C3112" s="33"/>
      <c r="D3112" s="33"/>
      <c r="E3112" s="33"/>
      <c r="F3112" s="33"/>
      <c r="G3112" s="33"/>
      <c r="H3112" s="33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5"/>
      <c r="AH3112" s="32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33"/>
      <c r="AX3112" s="33"/>
      <c r="AY3112" s="33"/>
    </row>
    <row r="3113" spans="1:51" s="12" customFormat="1" ht="39.950000000000003" customHeight="1">
      <c r="A3113" s="3"/>
      <c r="B3113" s="16"/>
      <c r="C3113" s="33"/>
      <c r="D3113" s="33"/>
      <c r="E3113" s="33"/>
      <c r="F3113" s="33"/>
      <c r="G3113" s="33"/>
      <c r="H3113" s="33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5"/>
      <c r="AH3113" s="32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33"/>
      <c r="AX3113" s="33"/>
      <c r="AY3113" s="33"/>
    </row>
    <row r="3114" spans="1:51" s="12" customFormat="1" ht="39.950000000000003" customHeight="1">
      <c r="A3114" s="3"/>
      <c r="B3114" s="16"/>
      <c r="C3114" s="33"/>
      <c r="D3114" s="33"/>
      <c r="E3114" s="33"/>
      <c r="F3114" s="33"/>
      <c r="G3114" s="33"/>
      <c r="H3114" s="33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5"/>
      <c r="AH3114" s="32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  <c r="AX3114" s="33"/>
      <c r="AY3114" s="33"/>
    </row>
    <row r="3115" spans="1:51" s="12" customFormat="1" ht="39.950000000000003" customHeight="1">
      <c r="A3115" s="3"/>
      <c r="B3115" s="16"/>
      <c r="C3115" s="33"/>
      <c r="D3115" s="33"/>
      <c r="E3115" s="33"/>
      <c r="F3115" s="33"/>
      <c r="G3115" s="33"/>
      <c r="H3115" s="33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5"/>
      <c r="AH3115" s="32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  <c r="AX3115" s="33"/>
      <c r="AY3115" s="33"/>
    </row>
    <row r="3116" spans="1:51" s="12" customFormat="1" ht="39.950000000000003" customHeight="1">
      <c r="A3116" s="3"/>
      <c r="B3116" s="16"/>
      <c r="C3116" s="33"/>
      <c r="D3116" s="33"/>
      <c r="E3116" s="33"/>
      <c r="F3116" s="33"/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5"/>
      <c r="AH3116" s="32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33"/>
      <c r="AX3116" s="33"/>
      <c r="AY3116" s="33"/>
    </row>
    <row r="3117" spans="1:51" s="12" customFormat="1" ht="39.950000000000003" customHeight="1">
      <c r="A3117" s="3"/>
      <c r="B3117" s="16"/>
      <c r="C3117" s="33"/>
      <c r="D3117" s="33"/>
      <c r="E3117" s="33"/>
      <c r="F3117" s="33"/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5"/>
      <c r="AH3117" s="32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33"/>
      <c r="AX3117" s="33"/>
      <c r="AY3117" s="33"/>
    </row>
    <row r="3118" spans="1:51" s="12" customFormat="1" ht="39.950000000000003" customHeight="1">
      <c r="A3118" s="3"/>
      <c r="B3118" s="16"/>
      <c r="C3118" s="33"/>
      <c r="D3118" s="33"/>
      <c r="E3118" s="33"/>
      <c r="F3118" s="33"/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5"/>
      <c r="AH3118" s="32"/>
      <c r="AI3118" s="33"/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/>
      <c r="AV3118" s="33"/>
      <c r="AW3118" s="33"/>
      <c r="AX3118" s="33"/>
      <c r="AY3118" s="33"/>
    </row>
    <row r="3119" spans="1:51" s="12" customFormat="1" ht="39.950000000000003" customHeight="1">
      <c r="A3119" s="3"/>
      <c r="B3119" s="16"/>
      <c r="C3119" s="33"/>
      <c r="D3119" s="33"/>
      <c r="E3119" s="33"/>
      <c r="F3119" s="33"/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5"/>
      <c r="AH3119" s="32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33"/>
      <c r="AX3119" s="33"/>
      <c r="AY3119" s="33"/>
    </row>
    <row r="3120" spans="1:51" s="12" customFormat="1" ht="39.950000000000003" customHeight="1">
      <c r="A3120" s="3"/>
      <c r="B3120" s="16"/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5"/>
      <c r="AH3120" s="32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/>
      <c r="AV3120" s="33"/>
      <c r="AW3120" s="33"/>
      <c r="AX3120" s="33"/>
      <c r="AY3120" s="33"/>
    </row>
    <row r="3121" spans="1:51" s="12" customFormat="1" ht="39.950000000000003" customHeight="1">
      <c r="A3121" s="3"/>
      <c r="B3121" s="16"/>
      <c r="C3121" s="33"/>
      <c r="D3121" s="33"/>
      <c r="E3121" s="33"/>
      <c r="F3121" s="33"/>
      <c r="G3121" s="33"/>
      <c r="H3121" s="33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5"/>
      <c r="AH3121" s="32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/>
      <c r="AV3121" s="33"/>
      <c r="AW3121" s="33"/>
      <c r="AX3121" s="33"/>
      <c r="AY3121" s="33"/>
    </row>
    <row r="3122" spans="1:51" s="12" customFormat="1" ht="39.950000000000003" customHeight="1">
      <c r="A3122" s="3"/>
      <c r="B3122" s="16"/>
      <c r="C3122" s="33"/>
      <c r="D3122" s="33"/>
      <c r="E3122" s="33"/>
      <c r="F3122" s="33"/>
      <c r="G3122" s="33"/>
      <c r="H3122" s="33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5"/>
      <c r="AH3122" s="32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  <c r="AU3122" s="33"/>
      <c r="AV3122" s="33"/>
      <c r="AW3122" s="33"/>
      <c r="AX3122" s="33"/>
      <c r="AY3122" s="33"/>
    </row>
    <row r="3123" spans="1:51" s="12" customFormat="1" ht="39.950000000000003" customHeight="1">
      <c r="A3123" s="3"/>
      <c r="B3123" s="16"/>
      <c r="C3123" s="33"/>
      <c r="D3123" s="33"/>
      <c r="E3123" s="33"/>
      <c r="F3123" s="33"/>
      <c r="G3123" s="33"/>
      <c r="H3123" s="33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5"/>
      <c r="AH3123" s="32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33"/>
      <c r="AX3123" s="33"/>
      <c r="AY3123" s="33"/>
    </row>
    <row r="3124" spans="1:51" s="12" customFormat="1" ht="39.950000000000003" customHeight="1">
      <c r="A3124" s="3"/>
      <c r="B3124" s="16"/>
      <c r="C3124" s="33"/>
      <c r="D3124" s="33"/>
      <c r="E3124" s="33"/>
      <c r="F3124" s="33"/>
      <c r="G3124" s="33"/>
      <c r="H3124" s="33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5"/>
      <c r="AH3124" s="32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/>
      <c r="AV3124" s="33"/>
      <c r="AW3124" s="33"/>
      <c r="AX3124" s="33"/>
      <c r="AY3124" s="33"/>
    </row>
    <row r="3125" spans="1:51" s="12" customFormat="1" ht="39.950000000000003" customHeight="1">
      <c r="A3125" s="3"/>
      <c r="B3125" s="16"/>
      <c r="C3125" s="33"/>
      <c r="D3125" s="33"/>
      <c r="E3125" s="33"/>
      <c r="F3125" s="33"/>
      <c r="G3125" s="33"/>
      <c r="H3125" s="33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5"/>
      <c r="AH3125" s="32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/>
      <c r="AV3125" s="33"/>
      <c r="AW3125" s="33"/>
      <c r="AX3125" s="33"/>
      <c r="AY3125" s="33"/>
    </row>
    <row r="3126" spans="1:51" s="12" customFormat="1" ht="39.950000000000003" customHeight="1">
      <c r="A3126" s="3"/>
      <c r="B3126" s="16"/>
      <c r="C3126" s="33"/>
      <c r="D3126" s="33"/>
      <c r="E3126" s="33"/>
      <c r="F3126" s="33"/>
      <c r="G3126" s="33"/>
      <c r="H3126" s="33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5"/>
      <c r="AH3126" s="32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/>
      <c r="AV3126" s="33"/>
      <c r="AW3126" s="33"/>
      <c r="AX3126" s="33"/>
      <c r="AY3126" s="33"/>
    </row>
    <row r="3127" spans="1:51" s="12" customFormat="1" ht="39.950000000000003" customHeight="1">
      <c r="A3127" s="3"/>
      <c r="B3127" s="16"/>
      <c r="C3127" s="33"/>
      <c r="D3127" s="33"/>
      <c r="E3127" s="33"/>
      <c r="F3127" s="33"/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5"/>
      <c r="AH3127" s="32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</row>
    <row r="3128" spans="1:51" s="12" customFormat="1" ht="39.950000000000003" customHeight="1">
      <c r="A3128" s="3"/>
      <c r="B3128" s="16"/>
      <c r="C3128" s="33"/>
      <c r="D3128" s="33"/>
      <c r="E3128" s="33"/>
      <c r="F3128" s="33"/>
      <c r="G3128" s="33"/>
      <c r="H3128" s="33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5"/>
      <c r="AH3128" s="32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33"/>
      <c r="AX3128" s="33"/>
      <c r="AY3128" s="33"/>
    </row>
    <row r="3129" spans="1:51" s="12" customFormat="1" ht="39.950000000000003" customHeight="1">
      <c r="A3129" s="3"/>
      <c r="B3129" s="16"/>
      <c r="C3129" s="33"/>
      <c r="D3129" s="33"/>
      <c r="E3129" s="33"/>
      <c r="F3129" s="33"/>
      <c r="G3129" s="33"/>
      <c r="H3129" s="33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5"/>
      <c r="AH3129" s="32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</row>
    <row r="3130" spans="1:51" s="12" customFormat="1" ht="39.950000000000003" customHeight="1">
      <c r="A3130" s="3"/>
      <c r="B3130" s="16"/>
      <c r="C3130" s="33"/>
      <c r="D3130" s="33"/>
      <c r="E3130" s="33"/>
      <c r="F3130" s="33"/>
      <c r="G3130" s="33"/>
      <c r="H3130" s="33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5"/>
      <c r="AH3130" s="32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  <c r="AU3130" s="33"/>
      <c r="AV3130" s="33"/>
      <c r="AW3130" s="33"/>
      <c r="AX3130" s="33"/>
      <c r="AY3130" s="33"/>
    </row>
    <row r="3131" spans="1:51" s="12" customFormat="1" ht="39.950000000000003" customHeight="1">
      <c r="A3131" s="3"/>
      <c r="B3131" s="16"/>
      <c r="C3131" s="33"/>
      <c r="D3131" s="33"/>
      <c r="E3131" s="33"/>
      <c r="F3131" s="33"/>
      <c r="G3131" s="33"/>
      <c r="H3131" s="3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5"/>
      <c r="AH3131" s="32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/>
      <c r="AV3131" s="33"/>
      <c r="AW3131" s="33"/>
      <c r="AX3131" s="33"/>
      <c r="AY3131" s="33"/>
    </row>
    <row r="3132" spans="1:51" s="12" customFormat="1" ht="39.950000000000003" customHeight="1">
      <c r="A3132" s="3"/>
      <c r="B3132" s="16"/>
      <c r="C3132" s="33"/>
      <c r="D3132" s="33"/>
      <c r="E3132" s="33"/>
      <c r="F3132" s="33"/>
      <c r="G3132" s="33"/>
      <c r="H3132" s="3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5"/>
      <c r="AH3132" s="32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  <c r="AU3132" s="33"/>
      <c r="AV3132" s="33"/>
      <c r="AW3132" s="33"/>
      <c r="AX3132" s="33"/>
      <c r="AY3132" s="33"/>
    </row>
    <row r="3133" spans="1:51" s="12" customFormat="1" ht="39.950000000000003" customHeight="1">
      <c r="A3133" s="3"/>
      <c r="B3133" s="16"/>
      <c r="C3133" s="33"/>
      <c r="D3133" s="33"/>
      <c r="E3133" s="33"/>
      <c r="F3133" s="33"/>
      <c r="G3133" s="33"/>
      <c r="H3133" s="33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5"/>
      <c r="AH3133" s="32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33"/>
      <c r="AX3133" s="33"/>
      <c r="AY3133" s="33"/>
    </row>
    <row r="3134" spans="1:51" s="12" customFormat="1" ht="39.950000000000003" customHeight="1">
      <c r="A3134" s="3"/>
      <c r="B3134" s="16"/>
      <c r="C3134" s="33"/>
      <c r="D3134" s="33"/>
      <c r="E3134" s="33"/>
      <c r="F3134" s="33"/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5"/>
      <c r="AH3134" s="32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  <c r="AU3134" s="33"/>
      <c r="AV3134" s="33"/>
      <c r="AW3134" s="33"/>
      <c r="AX3134" s="33"/>
      <c r="AY3134" s="33"/>
    </row>
    <row r="3135" spans="1:51" s="12" customFormat="1" ht="39.950000000000003" customHeight="1">
      <c r="A3135" s="3"/>
      <c r="B3135" s="16"/>
      <c r="C3135" s="33"/>
      <c r="D3135" s="33"/>
      <c r="E3135" s="33"/>
      <c r="F3135" s="33"/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5"/>
      <c r="AH3135" s="32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  <c r="AX3135" s="33"/>
      <c r="AY3135" s="33"/>
    </row>
    <row r="3136" spans="1:51" s="12" customFormat="1" ht="39.950000000000003" customHeight="1">
      <c r="A3136" s="3"/>
      <c r="B3136" s="16"/>
      <c r="C3136" s="33"/>
      <c r="D3136" s="33"/>
      <c r="E3136" s="33"/>
      <c r="F3136" s="33"/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5"/>
      <c r="AH3136" s="32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  <c r="AU3136" s="33"/>
      <c r="AV3136" s="33"/>
      <c r="AW3136" s="33"/>
      <c r="AX3136" s="33"/>
      <c r="AY3136" s="33"/>
    </row>
    <row r="3137" spans="1:51" s="12" customFormat="1" ht="39.950000000000003" customHeight="1">
      <c r="A3137" s="3"/>
      <c r="B3137" s="16"/>
      <c r="C3137" s="33"/>
      <c r="D3137" s="33"/>
      <c r="E3137" s="33"/>
      <c r="F3137" s="33"/>
      <c r="G3137" s="33"/>
      <c r="H3137" s="3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5"/>
      <c r="AH3137" s="32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33"/>
      <c r="AX3137" s="33"/>
      <c r="AY3137" s="33"/>
    </row>
    <row r="3138" spans="1:51" s="12" customFormat="1" ht="39.950000000000003" customHeight="1">
      <c r="A3138" s="3"/>
      <c r="B3138" s="16"/>
      <c r="C3138" s="33"/>
      <c r="D3138" s="33"/>
      <c r="E3138" s="33"/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5"/>
      <c r="AH3138" s="32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  <c r="AU3138" s="33"/>
      <c r="AV3138" s="33"/>
      <c r="AW3138" s="33"/>
      <c r="AX3138" s="33"/>
      <c r="AY3138" s="33"/>
    </row>
    <row r="3139" spans="1:51" s="12" customFormat="1" ht="39.950000000000003" customHeight="1">
      <c r="A3139" s="3"/>
      <c r="B3139" s="16"/>
      <c r="C3139" s="33"/>
      <c r="D3139" s="33"/>
      <c r="E3139" s="33"/>
      <c r="F3139" s="33"/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5"/>
      <c r="AH3139" s="32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</row>
    <row r="3140" spans="1:51" s="12" customFormat="1" ht="39.950000000000003" customHeight="1">
      <c r="A3140" s="3"/>
      <c r="B3140" s="16"/>
      <c r="C3140" s="33"/>
      <c r="D3140" s="33"/>
      <c r="E3140" s="33"/>
      <c r="F3140" s="33"/>
      <c r="G3140" s="33"/>
      <c r="H3140" s="33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5"/>
      <c r="AH3140" s="32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</row>
    <row r="3141" spans="1:51" s="12" customFormat="1" ht="39.950000000000003" customHeight="1">
      <c r="A3141" s="3"/>
      <c r="B3141" s="16"/>
      <c r="C3141" s="33"/>
      <c r="D3141" s="33"/>
      <c r="E3141" s="33"/>
      <c r="F3141" s="33"/>
      <c r="G3141" s="33"/>
      <c r="H3141" s="33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5"/>
      <c r="AH3141" s="32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</row>
    <row r="3142" spans="1:51" s="12" customFormat="1" ht="39.950000000000003" customHeight="1">
      <c r="A3142" s="3"/>
      <c r="B3142" s="16"/>
      <c r="C3142" s="33"/>
      <c r="D3142" s="33"/>
      <c r="E3142" s="33"/>
      <c r="F3142" s="33"/>
      <c r="G3142" s="33"/>
      <c r="H3142" s="33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5"/>
      <c r="AH3142" s="32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  <c r="AU3142" s="33"/>
      <c r="AV3142" s="33"/>
      <c r="AW3142" s="33"/>
      <c r="AX3142" s="33"/>
      <c r="AY3142" s="33"/>
    </row>
    <row r="3143" spans="1:51" s="12" customFormat="1" ht="39.950000000000003" customHeight="1">
      <c r="A3143" s="3"/>
      <c r="B3143" s="16"/>
      <c r="C3143" s="33"/>
      <c r="D3143" s="33"/>
      <c r="E3143" s="33"/>
      <c r="F3143" s="33"/>
      <c r="G3143" s="33"/>
      <c r="H3143" s="3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5"/>
      <c r="AH3143" s="32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/>
      <c r="AV3143" s="33"/>
      <c r="AW3143" s="33"/>
      <c r="AX3143" s="33"/>
      <c r="AY3143" s="33"/>
    </row>
    <row r="3144" spans="1:51" s="12" customFormat="1" ht="39.950000000000003" customHeight="1">
      <c r="A3144" s="3"/>
      <c r="B3144" s="16"/>
      <c r="C3144" s="33"/>
      <c r="D3144" s="33"/>
      <c r="E3144" s="33"/>
      <c r="F3144" s="33"/>
      <c r="G3144" s="33"/>
      <c r="H3144" s="3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5"/>
      <c r="AH3144" s="32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/>
      <c r="AV3144" s="33"/>
      <c r="AW3144" s="33"/>
      <c r="AX3144" s="33"/>
      <c r="AY3144" s="33"/>
    </row>
    <row r="3145" spans="1:51" s="12" customFormat="1" ht="39.950000000000003" customHeight="1">
      <c r="A3145" s="3"/>
      <c r="B3145" s="16"/>
      <c r="C3145" s="33"/>
      <c r="D3145" s="33"/>
      <c r="E3145" s="33"/>
      <c r="F3145" s="33"/>
      <c r="G3145" s="33"/>
      <c r="H3145" s="33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5"/>
      <c r="AH3145" s="32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  <c r="AX3145" s="33"/>
      <c r="AY3145" s="33"/>
    </row>
    <row r="3146" spans="1:51" s="12" customFormat="1" ht="39.950000000000003" customHeight="1">
      <c r="A3146" s="3"/>
      <c r="B3146" s="16"/>
      <c r="C3146" s="33"/>
      <c r="D3146" s="33"/>
      <c r="E3146" s="33"/>
      <c r="F3146" s="33"/>
      <c r="G3146" s="33"/>
      <c r="H3146" s="3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5"/>
      <c r="AH3146" s="32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33"/>
      <c r="AX3146" s="33"/>
      <c r="AY3146" s="33"/>
    </row>
    <row r="3147" spans="1:51" s="12" customFormat="1" ht="39.950000000000003" customHeight="1">
      <c r="A3147" s="3"/>
      <c r="B3147" s="16"/>
      <c r="C3147" s="33"/>
      <c r="D3147" s="33"/>
      <c r="E3147" s="33"/>
      <c r="F3147" s="33"/>
      <c r="G3147" s="33"/>
      <c r="H3147" s="3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5"/>
      <c r="AH3147" s="32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  <c r="AX3147" s="33"/>
      <c r="AY3147" s="33"/>
    </row>
    <row r="3148" spans="1:51" s="12" customFormat="1" ht="39.950000000000003" customHeight="1">
      <c r="A3148" s="3"/>
      <c r="B3148" s="16"/>
      <c r="C3148" s="33"/>
      <c r="D3148" s="33"/>
      <c r="E3148" s="33"/>
      <c r="F3148" s="33"/>
      <c r="G3148" s="33"/>
      <c r="H3148" s="3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5"/>
      <c r="AH3148" s="32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/>
      <c r="AV3148" s="33"/>
      <c r="AW3148" s="33"/>
      <c r="AX3148" s="33"/>
      <c r="AY3148" s="33"/>
    </row>
    <row r="3149" spans="1:51" s="12" customFormat="1" ht="39.950000000000003" customHeight="1">
      <c r="A3149" s="3"/>
      <c r="B3149" s="16"/>
      <c r="C3149" s="33"/>
      <c r="D3149" s="33"/>
      <c r="E3149" s="33"/>
      <c r="F3149" s="33"/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5"/>
      <c r="AH3149" s="32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</row>
    <row r="3150" spans="1:51" s="12" customFormat="1" ht="39.950000000000003" customHeight="1">
      <c r="A3150" s="3"/>
      <c r="B3150" s="16"/>
      <c r="C3150" s="33"/>
      <c r="D3150" s="33"/>
      <c r="E3150" s="33"/>
      <c r="F3150" s="33"/>
      <c r="G3150" s="33"/>
      <c r="H3150" s="3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5"/>
      <c r="AH3150" s="32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/>
      <c r="AV3150" s="33"/>
      <c r="AW3150" s="33"/>
      <c r="AX3150" s="33"/>
      <c r="AY3150" s="33"/>
    </row>
    <row r="3151" spans="1:51" s="12" customFormat="1" ht="39.950000000000003" customHeight="1">
      <c r="A3151" s="3"/>
      <c r="B3151" s="16"/>
      <c r="C3151" s="33"/>
      <c r="D3151" s="33"/>
      <c r="E3151" s="33"/>
      <c r="F3151" s="33"/>
      <c r="G3151" s="33"/>
      <c r="H3151" s="33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5"/>
      <c r="AH3151" s="32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  <c r="AX3151" s="33"/>
      <c r="AY3151" s="33"/>
    </row>
    <row r="3152" spans="1:51" s="12" customFormat="1" ht="39.950000000000003" customHeight="1">
      <c r="A3152" s="3"/>
      <c r="B3152" s="16"/>
      <c r="C3152" s="33"/>
      <c r="D3152" s="33"/>
      <c r="E3152" s="33"/>
      <c r="F3152" s="33"/>
      <c r="G3152" s="33"/>
      <c r="H3152" s="3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5"/>
      <c r="AH3152" s="32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33"/>
      <c r="AX3152" s="33"/>
      <c r="AY3152" s="33"/>
    </row>
    <row r="3153" spans="1:51" s="12" customFormat="1" ht="39.950000000000003" customHeight="1">
      <c r="A3153" s="3"/>
      <c r="B3153" s="16"/>
      <c r="C3153" s="33"/>
      <c r="D3153" s="33"/>
      <c r="E3153" s="33"/>
      <c r="F3153" s="33"/>
      <c r="G3153" s="33"/>
      <c r="H3153" s="33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5"/>
      <c r="AH3153" s="32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  <c r="AY3153" s="33"/>
    </row>
    <row r="3154" spans="1:51" s="12" customFormat="1" ht="39.950000000000003" customHeight="1">
      <c r="A3154" s="3"/>
      <c r="B3154" s="16"/>
      <c r="C3154" s="33"/>
      <c r="D3154" s="33"/>
      <c r="E3154" s="33"/>
      <c r="F3154" s="33"/>
      <c r="G3154" s="33"/>
      <c r="H3154" s="33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5"/>
      <c r="AH3154" s="32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33"/>
      <c r="AX3154" s="33"/>
      <c r="AY3154" s="33"/>
    </row>
    <row r="3155" spans="1:51" s="12" customFormat="1" ht="39.950000000000003" customHeight="1">
      <c r="A3155" s="3"/>
      <c r="B3155" s="16"/>
      <c r="C3155" s="33"/>
      <c r="D3155" s="33"/>
      <c r="E3155" s="33"/>
      <c r="F3155" s="33"/>
      <c r="G3155" s="33"/>
      <c r="H3155" s="3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5"/>
      <c r="AH3155" s="32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</row>
    <row r="3156" spans="1:51" s="12" customFormat="1" ht="39.950000000000003" customHeight="1">
      <c r="A3156" s="3"/>
      <c r="B3156" s="16"/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5"/>
      <c r="AH3156" s="32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33"/>
      <c r="AX3156" s="33"/>
      <c r="AY3156" s="33"/>
    </row>
    <row r="3157" spans="1:51" s="12" customFormat="1" ht="39.950000000000003" customHeight="1">
      <c r="A3157" s="3"/>
      <c r="B3157" s="16"/>
      <c r="C3157" s="33"/>
      <c r="D3157" s="33"/>
      <c r="E3157" s="33"/>
      <c r="F3157" s="33"/>
      <c r="G3157" s="33"/>
      <c r="H3157" s="3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5"/>
      <c r="AH3157" s="32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33"/>
      <c r="AX3157" s="33"/>
      <c r="AY3157" s="33"/>
    </row>
    <row r="3158" spans="1:51" s="12" customFormat="1" ht="39.950000000000003" customHeight="1">
      <c r="A3158" s="3"/>
      <c r="B3158" s="16"/>
      <c r="C3158" s="33"/>
      <c r="D3158" s="33"/>
      <c r="E3158" s="33"/>
      <c r="F3158" s="33"/>
      <c r="G3158" s="33"/>
      <c r="H3158" s="3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5"/>
      <c r="AH3158" s="32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33"/>
      <c r="AX3158" s="33"/>
      <c r="AY3158" s="33"/>
    </row>
    <row r="3159" spans="1:51" s="12" customFormat="1" ht="39.950000000000003" customHeight="1">
      <c r="A3159" s="3"/>
      <c r="B3159" s="16"/>
      <c r="C3159" s="33"/>
      <c r="D3159" s="33"/>
      <c r="E3159" s="33"/>
      <c r="F3159" s="33"/>
      <c r="G3159" s="33"/>
      <c r="H3159" s="3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5"/>
      <c r="AH3159" s="32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  <c r="AX3159" s="33"/>
      <c r="AY3159" s="33"/>
    </row>
    <row r="3160" spans="1:51" s="12" customFormat="1" ht="39.950000000000003" customHeight="1">
      <c r="A3160" s="3"/>
      <c r="B3160" s="16"/>
      <c r="C3160" s="33"/>
      <c r="D3160" s="33"/>
      <c r="E3160" s="33"/>
      <c r="F3160" s="33"/>
      <c r="G3160" s="33"/>
      <c r="H3160" s="3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5"/>
      <c r="AH3160" s="32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  <c r="AX3160" s="33"/>
      <c r="AY3160" s="33"/>
    </row>
    <row r="3161" spans="1:51" s="12" customFormat="1" ht="39.950000000000003" customHeight="1">
      <c r="A3161" s="3"/>
      <c r="B3161" s="16"/>
      <c r="C3161" s="33"/>
      <c r="D3161" s="33"/>
      <c r="E3161" s="33"/>
      <c r="F3161" s="33"/>
      <c r="G3161" s="33"/>
      <c r="H3161" s="3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5"/>
      <c r="AH3161" s="32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</row>
    <row r="3162" spans="1:51" s="12" customFormat="1" ht="39.950000000000003" customHeight="1">
      <c r="A3162" s="3"/>
      <c r="B3162" s="16"/>
      <c r="C3162" s="33"/>
      <c r="D3162" s="33"/>
      <c r="E3162" s="33"/>
      <c r="F3162" s="33"/>
      <c r="G3162" s="33"/>
      <c r="H3162" s="33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5"/>
      <c r="AH3162" s="32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  <c r="AX3162" s="33"/>
      <c r="AY3162" s="33"/>
    </row>
    <row r="3163" spans="1:51" s="12" customFormat="1" ht="39.950000000000003" customHeight="1">
      <c r="A3163" s="3"/>
      <c r="B3163" s="16"/>
      <c r="C3163" s="33"/>
      <c r="D3163" s="33"/>
      <c r="E3163" s="33"/>
      <c r="F3163" s="33"/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5"/>
      <c r="AH3163" s="32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</row>
    <row r="3164" spans="1:51" s="12" customFormat="1" ht="39.950000000000003" customHeight="1">
      <c r="A3164" s="3"/>
      <c r="B3164" s="16"/>
      <c r="C3164" s="33"/>
      <c r="D3164" s="33"/>
      <c r="E3164" s="33"/>
      <c r="F3164" s="33"/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5"/>
      <c r="AH3164" s="32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  <c r="AX3164" s="33"/>
      <c r="AY3164" s="33"/>
    </row>
    <row r="3165" spans="1:51" s="12" customFormat="1" ht="39.950000000000003" customHeight="1">
      <c r="A3165" s="3"/>
      <c r="B3165" s="16"/>
      <c r="C3165" s="33"/>
      <c r="D3165" s="33"/>
      <c r="E3165" s="33"/>
      <c r="F3165" s="33"/>
      <c r="G3165" s="33"/>
      <c r="H3165" s="33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5"/>
      <c r="AH3165" s="32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  <c r="AX3165" s="33"/>
      <c r="AY3165" s="33"/>
    </row>
    <row r="3166" spans="1:51" s="12" customFormat="1" ht="39.950000000000003" customHeight="1">
      <c r="A3166" s="3"/>
      <c r="B3166" s="16"/>
      <c r="C3166" s="33"/>
      <c r="D3166" s="33"/>
      <c r="E3166" s="33"/>
      <c r="F3166" s="33"/>
      <c r="G3166" s="33"/>
      <c r="H3166" s="33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5"/>
      <c r="AH3166" s="32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</row>
    <row r="3167" spans="1:51" s="12" customFormat="1" ht="39.950000000000003" customHeight="1">
      <c r="A3167" s="3"/>
      <c r="B3167" s="16"/>
      <c r="C3167" s="33"/>
      <c r="D3167" s="33"/>
      <c r="E3167" s="33"/>
      <c r="F3167" s="33"/>
      <c r="G3167" s="33"/>
      <c r="H3167" s="33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5"/>
      <c r="AH3167" s="32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  <c r="AX3167" s="33"/>
      <c r="AY3167" s="33"/>
    </row>
    <row r="3168" spans="1:51" s="12" customFormat="1" ht="39.950000000000003" customHeight="1">
      <c r="A3168" s="3"/>
      <c r="B3168" s="16"/>
      <c r="C3168" s="33"/>
      <c r="D3168" s="33"/>
      <c r="E3168" s="33"/>
      <c r="F3168" s="33"/>
      <c r="G3168" s="33"/>
      <c r="H3168" s="3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5"/>
      <c r="AH3168" s="32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</row>
    <row r="3169" spans="1:51" s="12" customFormat="1" ht="39.950000000000003" customHeight="1">
      <c r="A3169" s="3"/>
      <c r="B3169" s="16"/>
      <c r="C3169" s="33"/>
      <c r="D3169" s="33"/>
      <c r="E3169" s="33"/>
      <c r="F3169" s="33"/>
      <c r="G3169" s="33"/>
      <c r="H3169" s="33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5"/>
      <c r="AH3169" s="32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33"/>
      <c r="AX3169" s="33"/>
      <c r="AY3169" s="33"/>
    </row>
    <row r="3170" spans="1:51" s="12" customFormat="1" ht="39.950000000000003" customHeight="1">
      <c r="A3170" s="3"/>
      <c r="B3170" s="16"/>
      <c r="C3170" s="33"/>
      <c r="D3170" s="33"/>
      <c r="E3170" s="33"/>
      <c r="F3170" s="33"/>
      <c r="G3170" s="33"/>
      <c r="H3170" s="33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5"/>
      <c r="AH3170" s="32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</row>
    <row r="3171" spans="1:51" s="12" customFormat="1" ht="39.950000000000003" customHeight="1">
      <c r="A3171" s="3"/>
      <c r="B3171" s="16"/>
      <c r="C3171" s="33"/>
      <c r="D3171" s="33"/>
      <c r="E3171" s="33"/>
      <c r="F3171" s="33"/>
      <c r="G3171" s="33"/>
      <c r="H3171" s="33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5"/>
      <c r="AH3171" s="32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</row>
    <row r="3172" spans="1:51" s="12" customFormat="1" ht="39.950000000000003" customHeight="1">
      <c r="A3172" s="3"/>
      <c r="B3172" s="16"/>
      <c r="C3172" s="33"/>
      <c r="D3172" s="33"/>
      <c r="E3172" s="33"/>
      <c r="F3172" s="33"/>
      <c r="G3172" s="33"/>
      <c r="H3172" s="33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5"/>
      <c r="AH3172" s="32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  <c r="AX3172" s="33"/>
      <c r="AY3172" s="33"/>
    </row>
    <row r="3173" spans="1:51" s="12" customFormat="1" ht="39.950000000000003" customHeight="1">
      <c r="A3173" s="3"/>
      <c r="B3173" s="16"/>
      <c r="C3173" s="33"/>
      <c r="D3173" s="33"/>
      <c r="E3173" s="33"/>
      <c r="F3173" s="33"/>
      <c r="G3173" s="33"/>
      <c r="H3173" s="33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5"/>
      <c r="AH3173" s="32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  <c r="AX3173" s="33"/>
      <c r="AY3173" s="33"/>
    </row>
    <row r="3174" spans="1:51" s="12" customFormat="1" ht="39.950000000000003" customHeight="1">
      <c r="A3174" s="3"/>
      <c r="B3174" s="16"/>
      <c r="C3174" s="33"/>
      <c r="D3174" s="33"/>
      <c r="E3174" s="33"/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5"/>
      <c r="AH3174" s="32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</row>
    <row r="3175" spans="1:51" s="12" customFormat="1" ht="39.950000000000003" customHeight="1">
      <c r="A3175" s="3"/>
      <c r="B3175" s="16"/>
      <c r="C3175" s="33"/>
      <c r="D3175" s="33"/>
      <c r="E3175" s="33"/>
      <c r="F3175" s="33"/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5"/>
      <c r="AH3175" s="32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33"/>
      <c r="AX3175" s="33"/>
      <c r="AY3175" s="33"/>
    </row>
    <row r="3176" spans="1:51" s="12" customFormat="1" ht="39.950000000000003" customHeight="1">
      <c r="A3176" s="3"/>
      <c r="B3176" s="16"/>
      <c r="C3176" s="33"/>
      <c r="D3176" s="33"/>
      <c r="E3176" s="33"/>
      <c r="F3176" s="33"/>
      <c r="G3176" s="33"/>
      <c r="H3176" s="33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5"/>
      <c r="AH3176" s="32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</row>
    <row r="3177" spans="1:51" s="12" customFormat="1" ht="39.950000000000003" customHeight="1">
      <c r="A3177" s="3"/>
      <c r="B3177" s="16"/>
      <c r="C3177" s="33"/>
      <c r="D3177" s="33"/>
      <c r="E3177" s="33"/>
      <c r="F3177" s="33"/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5"/>
      <c r="AH3177" s="32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  <c r="AX3177" s="33"/>
      <c r="AY3177" s="33"/>
    </row>
    <row r="3178" spans="1:51" s="12" customFormat="1" ht="39.950000000000003" customHeight="1">
      <c r="A3178" s="3"/>
      <c r="B3178" s="16"/>
      <c r="C3178" s="33"/>
      <c r="D3178" s="33"/>
      <c r="E3178" s="33"/>
      <c r="F3178" s="33"/>
      <c r="G3178" s="33"/>
      <c r="H3178" s="33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5"/>
      <c r="AH3178" s="32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  <c r="AX3178" s="33"/>
      <c r="AY3178" s="33"/>
    </row>
    <row r="3179" spans="1:51" s="12" customFormat="1" ht="39.950000000000003" customHeight="1">
      <c r="A3179" s="3"/>
      <c r="B3179" s="16"/>
      <c r="C3179" s="33"/>
      <c r="D3179" s="33"/>
      <c r="E3179" s="33"/>
      <c r="F3179" s="33"/>
      <c r="G3179" s="33"/>
      <c r="H3179" s="3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5"/>
      <c r="AH3179" s="32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33"/>
      <c r="AX3179" s="33"/>
      <c r="AY3179" s="33"/>
    </row>
    <row r="3180" spans="1:51" s="12" customFormat="1" ht="39.950000000000003" customHeight="1">
      <c r="A3180" s="3"/>
      <c r="B3180" s="16"/>
      <c r="C3180" s="33"/>
      <c r="D3180" s="33"/>
      <c r="E3180" s="33"/>
      <c r="F3180" s="33"/>
      <c r="G3180" s="33"/>
      <c r="H3180" s="3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5"/>
      <c r="AH3180" s="32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  <c r="AX3180" s="33"/>
      <c r="AY3180" s="33"/>
    </row>
    <row r="3181" spans="1:51" s="12" customFormat="1" ht="39.950000000000003" customHeight="1">
      <c r="A3181" s="3"/>
      <c r="B3181" s="16"/>
      <c r="C3181" s="33"/>
      <c r="D3181" s="33"/>
      <c r="E3181" s="33"/>
      <c r="F3181" s="33"/>
      <c r="G3181" s="33"/>
      <c r="H3181" s="33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5"/>
      <c r="AH3181" s="32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33"/>
      <c r="AX3181" s="33"/>
      <c r="AY3181" s="33"/>
    </row>
    <row r="3182" spans="1:51" s="12" customFormat="1" ht="39.950000000000003" customHeight="1">
      <c r="A3182" s="3"/>
      <c r="B3182" s="16"/>
      <c r="C3182" s="33"/>
      <c r="D3182" s="33"/>
      <c r="E3182" s="33"/>
      <c r="F3182" s="33"/>
      <c r="G3182" s="33"/>
      <c r="H3182" s="33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5"/>
      <c r="AH3182" s="32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  <c r="AX3182" s="33"/>
      <c r="AY3182" s="33"/>
    </row>
    <row r="3183" spans="1:51" s="12" customFormat="1" ht="39.950000000000003" customHeight="1">
      <c r="A3183" s="3"/>
      <c r="B3183" s="16"/>
      <c r="C3183" s="33"/>
      <c r="D3183" s="33"/>
      <c r="E3183" s="33"/>
      <c r="F3183" s="33"/>
      <c r="G3183" s="33"/>
      <c r="H3183" s="3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5"/>
      <c r="AH3183" s="32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33"/>
      <c r="AX3183" s="33"/>
      <c r="AY3183" s="33"/>
    </row>
    <row r="3184" spans="1:51" s="12" customFormat="1" ht="39.950000000000003" customHeight="1">
      <c r="A3184" s="3"/>
      <c r="B3184" s="16"/>
      <c r="C3184" s="33"/>
      <c r="D3184" s="33"/>
      <c r="E3184" s="33"/>
      <c r="F3184" s="33"/>
      <c r="G3184" s="33"/>
      <c r="H3184" s="3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5"/>
      <c r="AH3184" s="32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33"/>
      <c r="AX3184" s="33"/>
      <c r="AY3184" s="33"/>
    </row>
    <row r="3185" spans="1:51" s="12" customFormat="1" ht="39.950000000000003" customHeight="1">
      <c r="A3185" s="3"/>
      <c r="B3185" s="16"/>
      <c r="C3185" s="33"/>
      <c r="D3185" s="33"/>
      <c r="E3185" s="33"/>
      <c r="F3185" s="33"/>
      <c r="G3185" s="33"/>
      <c r="H3185" s="3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5"/>
      <c r="AH3185" s="32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33"/>
      <c r="AX3185" s="33"/>
      <c r="AY3185" s="33"/>
    </row>
    <row r="3186" spans="1:51" s="12" customFormat="1" ht="39.950000000000003" customHeight="1">
      <c r="A3186" s="3"/>
      <c r="B3186" s="16"/>
      <c r="C3186" s="33"/>
      <c r="D3186" s="33"/>
      <c r="E3186" s="33"/>
      <c r="F3186" s="33"/>
      <c r="G3186" s="33"/>
      <c r="H3186" s="3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5"/>
      <c r="AH3186" s="32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33"/>
      <c r="AX3186" s="33"/>
      <c r="AY3186" s="33"/>
    </row>
    <row r="3187" spans="1:51" s="12" customFormat="1" ht="39.950000000000003" customHeight="1">
      <c r="A3187" s="3"/>
      <c r="B3187" s="16"/>
      <c r="C3187" s="33"/>
      <c r="D3187" s="33"/>
      <c r="E3187" s="33"/>
      <c r="F3187" s="33"/>
      <c r="G3187" s="33"/>
      <c r="H3187" s="3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5"/>
      <c r="AH3187" s="32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/>
      <c r="AV3187" s="33"/>
      <c r="AW3187" s="33"/>
      <c r="AX3187" s="33"/>
      <c r="AY3187" s="33"/>
    </row>
    <row r="3188" spans="1:51" s="12" customFormat="1" ht="39.950000000000003" customHeight="1">
      <c r="A3188" s="3"/>
      <c r="B3188" s="16"/>
      <c r="C3188" s="33"/>
      <c r="D3188" s="33"/>
      <c r="E3188" s="33"/>
      <c r="F3188" s="33"/>
      <c r="G3188" s="33"/>
      <c r="H3188" s="3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5"/>
      <c r="AH3188" s="32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  <c r="AX3188" s="33"/>
      <c r="AY3188" s="33"/>
    </row>
    <row r="3189" spans="1:51" s="12" customFormat="1" ht="39.950000000000003" customHeight="1">
      <c r="A3189" s="3"/>
      <c r="B3189" s="16"/>
      <c r="C3189" s="33"/>
      <c r="D3189" s="33"/>
      <c r="E3189" s="33"/>
      <c r="F3189" s="33"/>
      <c r="G3189" s="33"/>
      <c r="H3189" s="33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5"/>
      <c r="AH3189" s="32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33"/>
      <c r="AX3189" s="33"/>
      <c r="AY3189" s="33"/>
    </row>
    <row r="3190" spans="1:51" s="12" customFormat="1" ht="39.950000000000003" customHeight="1">
      <c r="A3190" s="3"/>
      <c r="B3190" s="16"/>
      <c r="C3190" s="33"/>
      <c r="D3190" s="33"/>
      <c r="E3190" s="33"/>
      <c r="F3190" s="33"/>
      <c r="G3190" s="33"/>
      <c r="H3190" s="33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5"/>
      <c r="AH3190" s="32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33"/>
      <c r="AX3190" s="33"/>
      <c r="AY3190" s="33"/>
    </row>
    <row r="3191" spans="1:51" s="12" customFormat="1" ht="39.950000000000003" customHeight="1">
      <c r="A3191" s="3"/>
      <c r="B3191" s="16"/>
      <c r="C3191" s="33"/>
      <c r="D3191" s="33"/>
      <c r="E3191" s="33"/>
      <c r="F3191" s="33"/>
      <c r="G3191" s="33"/>
      <c r="H3191" s="33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5"/>
      <c r="AH3191" s="32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33"/>
      <c r="AX3191" s="33"/>
      <c r="AY3191" s="33"/>
    </row>
    <row r="3192" spans="1:51" s="12" customFormat="1" ht="39.950000000000003" customHeight="1">
      <c r="A3192" s="3"/>
      <c r="B3192" s="16"/>
      <c r="C3192" s="33"/>
      <c r="D3192" s="33"/>
      <c r="E3192" s="33"/>
      <c r="F3192" s="33"/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5"/>
      <c r="AH3192" s="32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33"/>
      <c r="AX3192" s="33"/>
      <c r="AY3192" s="33"/>
    </row>
    <row r="3193" spans="1:51" s="12" customFormat="1" ht="39.950000000000003" customHeight="1">
      <c r="A3193" s="3"/>
      <c r="B3193" s="16"/>
      <c r="C3193" s="33"/>
      <c r="D3193" s="33"/>
      <c r="E3193" s="33"/>
      <c r="F3193" s="33"/>
      <c r="G3193" s="33"/>
      <c r="H3193" s="3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5"/>
      <c r="AH3193" s="32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33"/>
      <c r="AX3193" s="33"/>
      <c r="AY3193" s="33"/>
    </row>
    <row r="3194" spans="1:51" s="12" customFormat="1" ht="39.950000000000003" customHeight="1">
      <c r="A3194" s="3"/>
      <c r="B3194" s="16"/>
      <c r="C3194" s="33"/>
      <c r="D3194" s="33"/>
      <c r="E3194" s="33"/>
      <c r="F3194" s="33"/>
      <c r="G3194" s="33"/>
      <c r="H3194" s="33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5"/>
      <c r="AH3194" s="32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  <c r="AX3194" s="33"/>
      <c r="AY3194" s="33"/>
    </row>
    <row r="3195" spans="1:51" s="12" customFormat="1" ht="39.950000000000003" customHeight="1">
      <c r="A3195" s="3"/>
      <c r="B3195" s="16"/>
      <c r="C3195" s="33"/>
      <c r="D3195" s="33"/>
      <c r="E3195" s="33"/>
      <c r="F3195" s="33"/>
      <c r="G3195" s="33"/>
      <c r="H3195" s="3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5"/>
      <c r="AH3195" s="32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33"/>
      <c r="AX3195" s="33"/>
      <c r="AY3195" s="33"/>
    </row>
    <row r="3196" spans="1:51" s="12" customFormat="1" ht="39.950000000000003" customHeight="1">
      <c r="A3196" s="3"/>
      <c r="B3196" s="16"/>
      <c r="C3196" s="33"/>
      <c r="D3196" s="33"/>
      <c r="E3196" s="33"/>
      <c r="F3196" s="33"/>
      <c r="G3196" s="33"/>
      <c r="H3196" s="33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5"/>
      <c r="AH3196" s="32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</row>
    <row r="3197" spans="1:51" s="12" customFormat="1" ht="39.950000000000003" customHeight="1">
      <c r="A3197" s="3"/>
      <c r="B3197" s="16"/>
      <c r="C3197" s="33"/>
      <c r="D3197" s="33"/>
      <c r="E3197" s="33"/>
      <c r="F3197" s="33"/>
      <c r="G3197" s="33"/>
      <c r="H3197" s="33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5"/>
      <c r="AH3197" s="32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</row>
    <row r="3198" spans="1:51" s="12" customFormat="1" ht="39.950000000000003" customHeight="1">
      <c r="A3198" s="3"/>
      <c r="B3198" s="16"/>
      <c r="C3198" s="33"/>
      <c r="D3198" s="33"/>
      <c r="E3198" s="33"/>
      <c r="F3198" s="33"/>
      <c r="G3198" s="33"/>
      <c r="H3198" s="33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5"/>
      <c r="AH3198" s="32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</row>
    <row r="3199" spans="1:51" s="12" customFormat="1" ht="39.950000000000003" customHeight="1">
      <c r="A3199" s="3"/>
      <c r="B3199" s="16"/>
      <c r="C3199" s="33"/>
      <c r="D3199" s="33"/>
      <c r="E3199" s="33"/>
      <c r="F3199" s="33"/>
      <c r="G3199" s="33"/>
      <c r="H3199" s="33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5"/>
      <c r="AH3199" s="32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</row>
    <row r="3200" spans="1:51" s="12" customFormat="1" ht="39.950000000000003" customHeight="1">
      <c r="A3200" s="3"/>
      <c r="B3200" s="16"/>
      <c r="C3200" s="33"/>
      <c r="D3200" s="33"/>
      <c r="E3200" s="33"/>
      <c r="F3200" s="33"/>
      <c r="G3200" s="33"/>
      <c r="H3200" s="33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5"/>
      <c r="AH3200" s="32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  <c r="AX3200" s="33"/>
      <c r="AY3200" s="33"/>
    </row>
    <row r="3201" spans="1:51" s="12" customFormat="1" ht="39.950000000000003" customHeight="1">
      <c r="A3201" s="3"/>
      <c r="B3201" s="16"/>
      <c r="C3201" s="33"/>
      <c r="D3201" s="33"/>
      <c r="E3201" s="33"/>
      <c r="F3201" s="33"/>
      <c r="G3201" s="33"/>
      <c r="H3201" s="33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5"/>
      <c r="AH3201" s="32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</row>
    <row r="3202" spans="1:51" s="12" customFormat="1" ht="39.950000000000003" customHeight="1">
      <c r="A3202" s="3"/>
      <c r="B3202" s="16"/>
      <c r="C3202" s="33"/>
      <c r="D3202" s="33"/>
      <c r="E3202" s="33"/>
      <c r="F3202" s="33"/>
      <c r="G3202" s="33"/>
      <c r="H3202" s="33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5"/>
      <c r="AH3202" s="32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</row>
    <row r="3203" spans="1:51" s="12" customFormat="1" ht="39.950000000000003" customHeight="1">
      <c r="A3203" s="3"/>
      <c r="B3203" s="16"/>
      <c r="C3203" s="33"/>
      <c r="D3203" s="33"/>
      <c r="E3203" s="33"/>
      <c r="F3203" s="33"/>
      <c r="G3203" s="33"/>
      <c r="H3203" s="33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5"/>
      <c r="AH3203" s="32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</row>
    <row r="3204" spans="1:51" s="12" customFormat="1" ht="39.950000000000003" customHeight="1">
      <c r="A3204" s="3"/>
      <c r="B3204" s="16"/>
      <c r="C3204" s="33"/>
      <c r="D3204" s="33"/>
      <c r="E3204" s="33"/>
      <c r="F3204" s="33"/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5"/>
      <c r="AH3204" s="32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</row>
    <row r="3205" spans="1:51" s="12" customFormat="1" ht="39.950000000000003" customHeight="1">
      <c r="A3205" s="3"/>
      <c r="B3205" s="16"/>
      <c r="C3205" s="33"/>
      <c r="D3205" s="33"/>
      <c r="E3205" s="33"/>
      <c r="F3205" s="33"/>
      <c r="G3205" s="33"/>
      <c r="H3205" s="33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5"/>
      <c r="AH3205" s="32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</row>
    <row r="3206" spans="1:51" s="12" customFormat="1" ht="39.950000000000003" customHeight="1">
      <c r="A3206" s="3"/>
      <c r="B3206" s="16"/>
      <c r="C3206" s="33"/>
      <c r="D3206" s="33"/>
      <c r="E3206" s="33"/>
      <c r="F3206" s="33"/>
      <c r="G3206" s="33"/>
      <c r="H3206" s="33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5"/>
      <c r="AH3206" s="32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</row>
    <row r="3207" spans="1:51" s="12" customFormat="1" ht="39.950000000000003" customHeight="1">
      <c r="A3207" s="3"/>
      <c r="B3207" s="16"/>
      <c r="C3207" s="33"/>
      <c r="D3207" s="33"/>
      <c r="E3207" s="33"/>
      <c r="F3207" s="33"/>
      <c r="G3207" s="33"/>
      <c r="H3207" s="33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5"/>
      <c r="AH3207" s="32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</row>
    <row r="3208" spans="1:51" s="12" customFormat="1" ht="39.950000000000003" customHeight="1">
      <c r="A3208" s="3"/>
      <c r="B3208" s="16"/>
      <c r="C3208" s="33"/>
      <c r="D3208" s="33"/>
      <c r="E3208" s="33"/>
      <c r="F3208" s="33"/>
      <c r="G3208" s="33"/>
      <c r="H3208" s="33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5"/>
      <c r="AH3208" s="32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</row>
    <row r="3209" spans="1:51" s="12" customFormat="1" ht="39.950000000000003" customHeight="1">
      <c r="A3209" s="3"/>
      <c r="B3209" s="16"/>
      <c r="C3209" s="33"/>
      <c r="D3209" s="33"/>
      <c r="E3209" s="33"/>
      <c r="F3209" s="33"/>
      <c r="G3209" s="33"/>
      <c r="H3209" s="33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5"/>
      <c r="AH3209" s="32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</row>
    <row r="3210" spans="1:51" s="12" customFormat="1" ht="39.950000000000003" customHeight="1">
      <c r="A3210" s="3"/>
      <c r="B3210" s="16"/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5"/>
      <c r="AH3210" s="32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</row>
    <row r="3211" spans="1:51" s="12" customFormat="1" ht="39.950000000000003" customHeight="1">
      <c r="A3211" s="3"/>
      <c r="B3211" s="16"/>
      <c r="C3211" s="33"/>
      <c r="D3211" s="33"/>
      <c r="E3211" s="33"/>
      <c r="F3211" s="33"/>
      <c r="G3211" s="33"/>
      <c r="H3211" s="33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5"/>
      <c r="AH3211" s="32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</row>
    <row r="3212" spans="1:51" s="12" customFormat="1" ht="39.950000000000003" customHeight="1">
      <c r="A3212" s="3"/>
      <c r="B3212" s="16"/>
      <c r="C3212" s="33"/>
      <c r="D3212" s="33"/>
      <c r="E3212" s="33"/>
      <c r="F3212" s="33"/>
      <c r="G3212" s="33"/>
      <c r="H3212" s="33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5"/>
      <c r="AH3212" s="32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</row>
    <row r="3213" spans="1:51" s="12" customFormat="1" ht="39.950000000000003" customHeight="1">
      <c r="A3213" s="3"/>
      <c r="B3213" s="16"/>
      <c r="C3213" s="33"/>
      <c r="D3213" s="33"/>
      <c r="E3213" s="33"/>
      <c r="F3213" s="33"/>
      <c r="G3213" s="33"/>
      <c r="H3213" s="33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5"/>
      <c r="AH3213" s="32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</row>
    <row r="3214" spans="1:51" s="12" customFormat="1" ht="39.950000000000003" customHeight="1">
      <c r="A3214" s="3"/>
      <c r="B3214" s="16"/>
      <c r="C3214" s="33"/>
      <c r="D3214" s="33"/>
      <c r="E3214" s="33"/>
      <c r="F3214" s="33"/>
      <c r="G3214" s="33"/>
      <c r="H3214" s="33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5"/>
      <c r="AH3214" s="32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</row>
    <row r="3215" spans="1:51" s="12" customFormat="1" ht="39.950000000000003" customHeight="1">
      <c r="A3215" s="3"/>
      <c r="B3215" s="16"/>
      <c r="C3215" s="33"/>
      <c r="D3215" s="33"/>
      <c r="E3215" s="33"/>
      <c r="F3215" s="33"/>
      <c r="G3215" s="33"/>
      <c r="H3215" s="33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5"/>
      <c r="AH3215" s="32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</row>
    <row r="3216" spans="1:51" s="12" customFormat="1" ht="39.950000000000003" customHeight="1">
      <c r="A3216" s="3"/>
      <c r="B3216" s="16"/>
      <c r="C3216" s="33"/>
      <c r="D3216" s="33"/>
      <c r="E3216" s="33"/>
      <c r="F3216" s="33"/>
      <c r="G3216" s="33"/>
      <c r="H3216" s="33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5"/>
      <c r="AH3216" s="32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</row>
    <row r="3217" spans="1:51" s="12" customFormat="1" ht="39.950000000000003" customHeight="1">
      <c r="A3217" s="3"/>
      <c r="B3217" s="16"/>
      <c r="C3217" s="33"/>
      <c r="D3217" s="33"/>
      <c r="E3217" s="33"/>
      <c r="F3217" s="33"/>
      <c r="G3217" s="33"/>
      <c r="H3217" s="33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5"/>
      <c r="AH3217" s="32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33"/>
      <c r="AX3217" s="33"/>
      <c r="AY3217" s="33"/>
    </row>
    <row r="3218" spans="1:51" s="12" customFormat="1" ht="39.950000000000003" customHeight="1">
      <c r="A3218" s="3"/>
      <c r="B3218" s="16"/>
      <c r="C3218" s="33"/>
      <c r="D3218" s="33"/>
      <c r="E3218" s="33"/>
      <c r="F3218" s="33"/>
      <c r="G3218" s="33"/>
      <c r="H3218" s="33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5"/>
      <c r="AH3218" s="32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  <c r="AX3218" s="33"/>
      <c r="AY3218" s="33"/>
    </row>
    <row r="3219" spans="1:51" s="12" customFormat="1" ht="39.950000000000003" customHeight="1">
      <c r="A3219" s="3"/>
      <c r="B3219" s="16"/>
      <c r="C3219" s="33"/>
      <c r="D3219" s="33"/>
      <c r="E3219" s="33"/>
      <c r="F3219" s="33"/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5"/>
      <c r="AH3219" s="32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33"/>
      <c r="AX3219" s="33"/>
      <c r="AY3219" s="33"/>
    </row>
    <row r="3220" spans="1:51" s="12" customFormat="1" ht="39.950000000000003" customHeight="1">
      <c r="A3220" s="3"/>
      <c r="B3220" s="16"/>
      <c r="C3220" s="33"/>
      <c r="D3220" s="33"/>
      <c r="E3220" s="33"/>
      <c r="F3220" s="33"/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5"/>
      <c r="AH3220" s="32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33"/>
      <c r="AX3220" s="33"/>
      <c r="AY3220" s="33"/>
    </row>
    <row r="3221" spans="1:51" s="12" customFormat="1" ht="39.950000000000003" customHeight="1">
      <c r="A3221" s="3"/>
      <c r="B3221" s="16"/>
      <c r="C3221" s="33"/>
      <c r="D3221" s="33"/>
      <c r="E3221" s="33"/>
      <c r="F3221" s="33"/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5"/>
      <c r="AH3221" s="32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33"/>
      <c r="AX3221" s="33"/>
      <c r="AY3221" s="33"/>
    </row>
    <row r="3222" spans="1:51" s="12" customFormat="1" ht="39.950000000000003" customHeight="1">
      <c r="A3222" s="3"/>
      <c r="B3222" s="16"/>
      <c r="C3222" s="33"/>
      <c r="D3222" s="33"/>
      <c r="E3222" s="33"/>
      <c r="F3222" s="33"/>
      <c r="G3222" s="33"/>
      <c r="H3222" s="33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5"/>
      <c r="AH3222" s="32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33"/>
      <c r="AX3222" s="33"/>
      <c r="AY3222" s="33"/>
    </row>
    <row r="3223" spans="1:51" s="12" customFormat="1" ht="39.950000000000003" customHeight="1">
      <c r="A3223" s="3"/>
      <c r="B3223" s="16"/>
      <c r="C3223" s="33"/>
      <c r="D3223" s="33"/>
      <c r="E3223" s="33"/>
      <c r="F3223" s="33"/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5"/>
      <c r="AH3223" s="32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/>
      <c r="AV3223" s="33"/>
      <c r="AW3223" s="33"/>
      <c r="AX3223" s="33"/>
      <c r="AY3223" s="33"/>
    </row>
    <row r="3224" spans="1:51" s="12" customFormat="1" ht="39.950000000000003" customHeight="1">
      <c r="A3224" s="3"/>
      <c r="B3224" s="16"/>
      <c r="C3224" s="33"/>
      <c r="D3224" s="33"/>
      <c r="E3224" s="33"/>
      <c r="F3224" s="33"/>
      <c r="G3224" s="33"/>
      <c r="H3224" s="33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5"/>
      <c r="AH3224" s="32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33"/>
      <c r="AX3224" s="33"/>
      <c r="AY3224" s="33"/>
    </row>
    <row r="3225" spans="1:51" s="12" customFormat="1" ht="39.950000000000003" customHeight="1">
      <c r="A3225" s="3"/>
      <c r="B3225" s="16"/>
      <c r="C3225" s="33"/>
      <c r="D3225" s="33"/>
      <c r="E3225" s="33"/>
      <c r="F3225" s="33"/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5"/>
      <c r="AH3225" s="32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/>
      <c r="AV3225" s="33"/>
      <c r="AW3225" s="33"/>
      <c r="AX3225" s="33"/>
      <c r="AY3225" s="33"/>
    </row>
    <row r="3226" spans="1:51" s="12" customFormat="1" ht="39.950000000000003" customHeight="1">
      <c r="A3226" s="3"/>
      <c r="B3226" s="16"/>
      <c r="C3226" s="33"/>
      <c r="D3226" s="33"/>
      <c r="E3226" s="33"/>
      <c r="F3226" s="33"/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5"/>
      <c r="AH3226" s="32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33"/>
      <c r="AX3226" s="33"/>
      <c r="AY3226" s="33"/>
    </row>
    <row r="3227" spans="1:51" s="12" customFormat="1" ht="39.950000000000003" customHeight="1">
      <c r="A3227" s="3"/>
      <c r="B3227" s="16"/>
      <c r="C3227" s="33"/>
      <c r="D3227" s="33"/>
      <c r="E3227" s="33"/>
      <c r="F3227" s="33"/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5"/>
      <c r="AH3227" s="32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/>
      <c r="AV3227" s="33"/>
      <c r="AW3227" s="33"/>
      <c r="AX3227" s="33"/>
      <c r="AY3227" s="33"/>
    </row>
    <row r="3228" spans="1:51" s="12" customFormat="1" ht="39.950000000000003" customHeight="1">
      <c r="A3228" s="3"/>
      <c r="B3228" s="16"/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5"/>
      <c r="AH3228" s="32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</row>
    <row r="3229" spans="1:51" s="12" customFormat="1" ht="39.950000000000003" customHeight="1">
      <c r="A3229" s="3"/>
      <c r="B3229" s="16"/>
      <c r="C3229" s="33"/>
      <c r="D3229" s="33"/>
      <c r="E3229" s="33"/>
      <c r="F3229" s="33"/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5"/>
      <c r="AH3229" s="32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33"/>
      <c r="AX3229" s="33"/>
      <c r="AY3229" s="33"/>
    </row>
    <row r="3230" spans="1:51" s="12" customFormat="1" ht="39.950000000000003" customHeight="1">
      <c r="A3230" s="3"/>
      <c r="B3230" s="16"/>
      <c r="C3230" s="33"/>
      <c r="D3230" s="33"/>
      <c r="E3230" s="33"/>
      <c r="F3230" s="33"/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5"/>
      <c r="AH3230" s="32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33"/>
      <c r="AX3230" s="33"/>
      <c r="AY3230" s="33"/>
    </row>
    <row r="3231" spans="1:51" s="12" customFormat="1" ht="39.950000000000003" customHeight="1">
      <c r="A3231" s="3"/>
      <c r="B3231" s="16"/>
      <c r="C3231" s="33"/>
      <c r="D3231" s="33"/>
      <c r="E3231" s="33"/>
      <c r="F3231" s="33"/>
      <c r="G3231" s="33"/>
      <c r="H3231" s="33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5"/>
      <c r="AH3231" s="32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33"/>
      <c r="AX3231" s="33"/>
      <c r="AY3231" s="33"/>
    </row>
    <row r="3232" spans="1:51" s="12" customFormat="1" ht="39.950000000000003" customHeight="1">
      <c r="A3232" s="3"/>
      <c r="B3232" s="16"/>
      <c r="C3232" s="33"/>
      <c r="D3232" s="33"/>
      <c r="E3232" s="33"/>
      <c r="F3232" s="33"/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5"/>
      <c r="AH3232" s="32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</row>
    <row r="3233" spans="1:51" s="12" customFormat="1" ht="39.950000000000003" customHeight="1">
      <c r="A3233" s="3"/>
      <c r="B3233" s="16"/>
      <c r="C3233" s="33"/>
      <c r="D3233" s="33"/>
      <c r="E3233" s="33"/>
      <c r="F3233" s="33"/>
      <c r="G3233" s="33"/>
      <c r="H3233" s="33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5"/>
      <c r="AH3233" s="32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33"/>
      <c r="AX3233" s="33"/>
      <c r="AY3233" s="33"/>
    </row>
    <row r="3234" spans="1:51" s="12" customFormat="1" ht="39.950000000000003" customHeight="1">
      <c r="A3234" s="3"/>
      <c r="B3234" s="16"/>
      <c r="C3234" s="33"/>
      <c r="D3234" s="33"/>
      <c r="E3234" s="33"/>
      <c r="F3234" s="33"/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5"/>
      <c r="AH3234" s="32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  <c r="AX3234" s="33"/>
      <c r="AY3234" s="33"/>
    </row>
    <row r="3235" spans="1:51" s="12" customFormat="1" ht="39.950000000000003" customHeight="1">
      <c r="A3235" s="3"/>
      <c r="B3235" s="16"/>
      <c r="C3235" s="33"/>
      <c r="D3235" s="33"/>
      <c r="E3235" s="33"/>
      <c r="F3235" s="33"/>
      <c r="G3235" s="33"/>
      <c r="H3235" s="33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5"/>
      <c r="AH3235" s="32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33"/>
      <c r="AX3235" s="33"/>
      <c r="AY3235" s="33"/>
    </row>
    <row r="3236" spans="1:51" s="12" customFormat="1" ht="39.950000000000003" customHeight="1">
      <c r="A3236" s="3"/>
      <c r="B3236" s="16"/>
      <c r="C3236" s="33"/>
      <c r="D3236" s="33"/>
      <c r="E3236" s="33"/>
      <c r="F3236" s="33"/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5"/>
      <c r="AH3236" s="32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33"/>
      <c r="AX3236" s="33"/>
      <c r="AY3236" s="33"/>
    </row>
    <row r="3237" spans="1:51" s="12" customFormat="1" ht="39.950000000000003" customHeight="1">
      <c r="A3237" s="3"/>
      <c r="B3237" s="16"/>
      <c r="C3237" s="33"/>
      <c r="D3237" s="33"/>
      <c r="E3237" s="33"/>
      <c r="F3237" s="33"/>
      <c r="G3237" s="33"/>
      <c r="H3237" s="33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5"/>
      <c r="AH3237" s="32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33"/>
      <c r="AX3237" s="33"/>
      <c r="AY3237" s="33"/>
    </row>
    <row r="3238" spans="1:51" s="12" customFormat="1" ht="39.950000000000003" customHeight="1">
      <c r="A3238" s="3"/>
      <c r="B3238" s="16"/>
      <c r="C3238" s="33"/>
      <c r="D3238" s="33"/>
      <c r="E3238" s="33"/>
      <c r="F3238" s="33"/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5"/>
      <c r="AH3238" s="32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</row>
    <row r="3239" spans="1:51" s="12" customFormat="1" ht="39.950000000000003" customHeight="1">
      <c r="A3239" s="3"/>
      <c r="B3239" s="16"/>
      <c r="C3239" s="33"/>
      <c r="D3239" s="33"/>
      <c r="E3239" s="33"/>
      <c r="F3239" s="33"/>
      <c r="G3239" s="33"/>
      <c r="H3239" s="33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5"/>
      <c r="AH3239" s="32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  <c r="AX3239" s="33"/>
      <c r="AY3239" s="33"/>
    </row>
    <row r="3240" spans="1:51" s="12" customFormat="1" ht="39.950000000000003" customHeight="1">
      <c r="A3240" s="3"/>
      <c r="B3240" s="16"/>
      <c r="C3240" s="33"/>
      <c r="D3240" s="33"/>
      <c r="E3240" s="33"/>
      <c r="F3240" s="33"/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5"/>
      <c r="AH3240" s="32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</row>
    <row r="3241" spans="1:51" s="12" customFormat="1" ht="39.950000000000003" customHeight="1">
      <c r="A3241" s="3"/>
      <c r="B3241" s="16"/>
      <c r="C3241" s="33"/>
      <c r="D3241" s="33"/>
      <c r="E3241" s="33"/>
      <c r="F3241" s="33"/>
      <c r="G3241" s="33"/>
      <c r="H3241" s="33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5"/>
      <c r="AH3241" s="32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33"/>
      <c r="AX3241" s="33"/>
      <c r="AY3241" s="33"/>
    </row>
    <row r="3242" spans="1:51" s="12" customFormat="1" ht="39.950000000000003" customHeight="1">
      <c r="A3242" s="3"/>
      <c r="B3242" s="16"/>
      <c r="C3242" s="33"/>
      <c r="D3242" s="33"/>
      <c r="E3242" s="33"/>
      <c r="F3242" s="33"/>
      <c r="G3242" s="33"/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5"/>
      <c r="AH3242" s="32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  <c r="AX3242" s="33"/>
      <c r="AY3242" s="33"/>
    </row>
    <row r="3243" spans="1:51" s="12" customFormat="1" ht="39.950000000000003" customHeight="1">
      <c r="A3243" s="3"/>
      <c r="B3243" s="16"/>
      <c r="C3243" s="33"/>
      <c r="D3243" s="33"/>
      <c r="E3243" s="33"/>
      <c r="F3243" s="33"/>
      <c r="G3243" s="33"/>
      <c r="H3243" s="33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5"/>
      <c r="AH3243" s="32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33"/>
      <c r="AX3243" s="33"/>
      <c r="AY3243" s="33"/>
    </row>
    <row r="3244" spans="1:51" s="12" customFormat="1" ht="39.950000000000003" customHeight="1">
      <c r="A3244" s="3"/>
      <c r="B3244" s="16"/>
      <c r="C3244" s="33"/>
      <c r="D3244" s="33"/>
      <c r="E3244" s="33"/>
      <c r="F3244" s="33"/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5"/>
      <c r="AH3244" s="32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  <c r="AX3244" s="33"/>
      <c r="AY3244" s="33"/>
    </row>
    <row r="3245" spans="1:51" s="12" customFormat="1" ht="39.950000000000003" customHeight="1">
      <c r="A3245" s="3"/>
      <c r="B3245" s="16"/>
      <c r="C3245" s="33"/>
      <c r="D3245" s="33"/>
      <c r="E3245" s="33"/>
      <c r="F3245" s="33"/>
      <c r="G3245" s="33"/>
      <c r="H3245" s="33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5"/>
      <c r="AH3245" s="32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/>
      <c r="AV3245" s="33"/>
      <c r="AW3245" s="33"/>
      <c r="AX3245" s="33"/>
      <c r="AY3245" s="33"/>
    </row>
    <row r="3246" spans="1:51" s="12" customFormat="1" ht="39.950000000000003" customHeight="1">
      <c r="A3246" s="3"/>
      <c r="B3246" s="16"/>
      <c r="C3246" s="33"/>
      <c r="D3246" s="33"/>
      <c r="E3246" s="33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5"/>
      <c r="AH3246" s="32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  <c r="AX3246" s="33"/>
      <c r="AY3246" s="33"/>
    </row>
    <row r="3247" spans="1:51" s="12" customFormat="1" ht="39.950000000000003" customHeight="1">
      <c r="A3247" s="3"/>
      <c r="B3247" s="16"/>
      <c r="C3247" s="33"/>
      <c r="D3247" s="33"/>
      <c r="E3247" s="33"/>
      <c r="F3247" s="33"/>
      <c r="G3247" s="33"/>
      <c r="H3247" s="33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5"/>
      <c r="AH3247" s="32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33"/>
      <c r="AX3247" s="33"/>
      <c r="AY3247" s="33"/>
    </row>
    <row r="3248" spans="1:51" s="12" customFormat="1" ht="39.950000000000003" customHeight="1">
      <c r="A3248" s="3"/>
      <c r="B3248" s="16"/>
      <c r="C3248" s="33"/>
      <c r="D3248" s="33"/>
      <c r="E3248" s="33"/>
      <c r="F3248" s="33"/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5"/>
      <c r="AH3248" s="32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33"/>
      <c r="AX3248" s="33"/>
      <c r="AY3248" s="33"/>
    </row>
    <row r="3249" spans="1:51" s="12" customFormat="1" ht="39.950000000000003" customHeight="1">
      <c r="A3249" s="3"/>
      <c r="B3249" s="16"/>
      <c r="C3249" s="33"/>
      <c r="D3249" s="33"/>
      <c r="E3249" s="33"/>
      <c r="F3249" s="33"/>
      <c r="G3249" s="33"/>
      <c r="H3249" s="33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5"/>
      <c r="AH3249" s="32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/>
      <c r="AV3249" s="33"/>
      <c r="AW3249" s="33"/>
      <c r="AX3249" s="33"/>
      <c r="AY3249" s="33"/>
    </row>
    <row r="3250" spans="1:51" s="12" customFormat="1" ht="39.950000000000003" customHeight="1">
      <c r="A3250" s="3"/>
      <c r="B3250" s="16"/>
      <c r="C3250" s="33"/>
      <c r="D3250" s="33"/>
      <c r="E3250" s="33"/>
      <c r="F3250" s="33"/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5"/>
      <c r="AH3250" s="32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  <c r="AX3250" s="33"/>
      <c r="AY3250" s="33"/>
    </row>
    <row r="3251" spans="1:51" s="12" customFormat="1" ht="39.950000000000003" customHeight="1">
      <c r="A3251" s="3"/>
      <c r="B3251" s="16"/>
      <c r="C3251" s="33"/>
      <c r="D3251" s="33"/>
      <c r="E3251" s="33"/>
      <c r="F3251" s="33"/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5"/>
      <c r="AH3251" s="32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</row>
    <row r="3252" spans="1:51" s="12" customFormat="1" ht="39.950000000000003" customHeight="1">
      <c r="A3252" s="3"/>
      <c r="B3252" s="16"/>
      <c r="C3252" s="33"/>
      <c r="D3252" s="33"/>
      <c r="E3252" s="33"/>
      <c r="F3252" s="33"/>
      <c r="G3252" s="33"/>
      <c r="H3252" s="33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5"/>
      <c r="AH3252" s="32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</row>
    <row r="3253" spans="1:51" s="12" customFormat="1" ht="39.950000000000003" customHeight="1">
      <c r="A3253" s="3"/>
      <c r="B3253" s="16"/>
      <c r="C3253" s="33"/>
      <c r="D3253" s="33"/>
      <c r="E3253" s="33"/>
      <c r="F3253" s="33"/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5"/>
      <c r="AH3253" s="32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</row>
    <row r="3254" spans="1:51" s="12" customFormat="1" ht="39.950000000000003" customHeight="1">
      <c r="A3254" s="3"/>
      <c r="B3254" s="16"/>
      <c r="C3254" s="33"/>
      <c r="D3254" s="33"/>
      <c r="E3254" s="33"/>
      <c r="F3254" s="33"/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5"/>
      <c r="AH3254" s="32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</row>
    <row r="3255" spans="1:51" s="12" customFormat="1" ht="39.950000000000003" customHeight="1">
      <c r="A3255" s="3"/>
      <c r="B3255" s="16"/>
      <c r="C3255" s="33"/>
      <c r="D3255" s="33"/>
      <c r="E3255" s="33"/>
      <c r="F3255" s="33"/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5"/>
      <c r="AH3255" s="32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</row>
    <row r="3256" spans="1:51" s="12" customFormat="1" ht="39.950000000000003" customHeight="1">
      <c r="A3256" s="3"/>
      <c r="B3256" s="16"/>
      <c r="C3256" s="33"/>
      <c r="D3256" s="33"/>
      <c r="E3256" s="33"/>
      <c r="F3256" s="33"/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5"/>
      <c r="AH3256" s="32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</row>
    <row r="3257" spans="1:51" s="12" customFormat="1" ht="39.950000000000003" customHeight="1">
      <c r="A3257" s="3"/>
      <c r="B3257" s="16"/>
      <c r="C3257" s="33"/>
      <c r="D3257" s="33"/>
      <c r="E3257" s="33"/>
      <c r="F3257" s="33"/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5"/>
      <c r="AH3257" s="32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</row>
    <row r="3258" spans="1:51" s="12" customFormat="1" ht="39.950000000000003" customHeight="1">
      <c r="A3258" s="3"/>
      <c r="B3258" s="16"/>
      <c r="C3258" s="33"/>
      <c r="D3258" s="33"/>
      <c r="E3258" s="33"/>
      <c r="F3258" s="33"/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5"/>
      <c r="AH3258" s="32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33"/>
      <c r="AX3258" s="33"/>
      <c r="AY3258" s="33"/>
    </row>
    <row r="3259" spans="1:51" s="12" customFormat="1" ht="39.950000000000003" customHeight="1">
      <c r="A3259" s="3"/>
      <c r="B3259" s="16"/>
      <c r="C3259" s="33"/>
      <c r="D3259" s="33"/>
      <c r="E3259" s="33"/>
      <c r="F3259" s="33"/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5"/>
      <c r="AH3259" s="32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33"/>
      <c r="AX3259" s="33"/>
      <c r="AY3259" s="33"/>
    </row>
    <row r="3260" spans="1:51" s="12" customFormat="1" ht="39.950000000000003" customHeight="1">
      <c r="A3260" s="3"/>
      <c r="B3260" s="16"/>
      <c r="C3260" s="33"/>
      <c r="D3260" s="33"/>
      <c r="E3260" s="33"/>
      <c r="F3260" s="33"/>
      <c r="G3260" s="33"/>
      <c r="H3260" s="33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5"/>
      <c r="AH3260" s="32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33"/>
      <c r="AX3260" s="33"/>
      <c r="AY3260" s="33"/>
    </row>
    <row r="3261" spans="1:51" s="12" customFormat="1" ht="39.950000000000003" customHeight="1">
      <c r="A3261" s="3"/>
      <c r="B3261" s="16"/>
      <c r="C3261" s="33"/>
      <c r="D3261" s="33"/>
      <c r="E3261" s="33"/>
      <c r="F3261" s="33"/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5"/>
      <c r="AH3261" s="32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</row>
    <row r="3262" spans="1:51" s="12" customFormat="1" ht="39.950000000000003" customHeight="1">
      <c r="A3262" s="3"/>
      <c r="B3262" s="16"/>
      <c r="C3262" s="33"/>
      <c r="D3262" s="33"/>
      <c r="E3262" s="33"/>
      <c r="F3262" s="33"/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5"/>
      <c r="AH3262" s="32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</row>
    <row r="3263" spans="1:51" s="12" customFormat="1" ht="39.950000000000003" customHeight="1">
      <c r="A3263" s="3"/>
      <c r="B3263" s="16"/>
      <c r="C3263" s="33"/>
      <c r="D3263" s="33"/>
      <c r="E3263" s="33"/>
      <c r="F3263" s="33"/>
      <c r="G3263" s="33"/>
      <c r="H3263" s="33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5"/>
      <c r="AH3263" s="32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</row>
    <row r="3264" spans="1:51" s="12" customFormat="1" ht="39.950000000000003" customHeight="1">
      <c r="A3264" s="3"/>
      <c r="B3264" s="16"/>
      <c r="C3264" s="33"/>
      <c r="D3264" s="33"/>
      <c r="E3264" s="33"/>
      <c r="F3264" s="33"/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5"/>
      <c r="AH3264" s="32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</row>
    <row r="3265" spans="1:51" s="12" customFormat="1" ht="39.950000000000003" customHeight="1">
      <c r="A3265" s="3"/>
      <c r="B3265" s="16"/>
      <c r="C3265" s="33"/>
      <c r="D3265" s="33"/>
      <c r="E3265" s="33"/>
      <c r="F3265" s="33"/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5"/>
      <c r="AH3265" s="32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</row>
    <row r="3266" spans="1:51" s="12" customFormat="1" ht="39.950000000000003" customHeight="1">
      <c r="A3266" s="3"/>
      <c r="B3266" s="16"/>
      <c r="C3266" s="33"/>
      <c r="D3266" s="33"/>
      <c r="E3266" s="33"/>
      <c r="F3266" s="33"/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5"/>
      <c r="AH3266" s="32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</row>
    <row r="3267" spans="1:51" s="12" customFormat="1" ht="39.950000000000003" customHeight="1">
      <c r="A3267" s="3"/>
      <c r="B3267" s="16"/>
      <c r="C3267" s="33"/>
      <c r="D3267" s="33"/>
      <c r="E3267" s="33"/>
      <c r="F3267" s="33"/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5"/>
      <c r="AH3267" s="32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</row>
    <row r="3268" spans="1:51" s="12" customFormat="1" ht="39.950000000000003" customHeight="1">
      <c r="A3268" s="3"/>
      <c r="B3268" s="16"/>
      <c r="C3268" s="33"/>
      <c r="D3268" s="33"/>
      <c r="E3268" s="33"/>
      <c r="F3268" s="33"/>
      <c r="G3268" s="33"/>
      <c r="H3268" s="33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5"/>
      <c r="AH3268" s="32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</row>
    <row r="3269" spans="1:51" s="12" customFormat="1" ht="39.950000000000003" customHeight="1">
      <c r="A3269" s="3"/>
      <c r="B3269" s="16"/>
      <c r="C3269" s="33"/>
      <c r="D3269" s="33"/>
      <c r="E3269" s="33"/>
      <c r="F3269" s="33"/>
      <c r="G3269" s="33"/>
      <c r="H3269" s="33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5"/>
      <c r="AH3269" s="32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</row>
    <row r="3270" spans="1:51" s="12" customFormat="1" ht="39.950000000000003" customHeight="1">
      <c r="A3270" s="3"/>
      <c r="B3270" s="16"/>
      <c r="C3270" s="33"/>
      <c r="D3270" s="33"/>
      <c r="E3270" s="33"/>
      <c r="F3270" s="33"/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5"/>
      <c r="AH3270" s="32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</row>
    <row r="3271" spans="1:51" s="12" customFormat="1" ht="39.950000000000003" customHeight="1">
      <c r="A3271" s="3"/>
      <c r="B3271" s="16"/>
      <c r="C3271" s="33"/>
      <c r="D3271" s="33"/>
      <c r="E3271" s="33"/>
      <c r="F3271" s="33"/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5"/>
      <c r="AH3271" s="32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</row>
    <row r="3272" spans="1:51" s="12" customFormat="1" ht="39.950000000000003" customHeight="1">
      <c r="A3272" s="3"/>
      <c r="B3272" s="16"/>
      <c r="C3272" s="33"/>
      <c r="D3272" s="33"/>
      <c r="E3272" s="33"/>
      <c r="F3272" s="33"/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5"/>
      <c r="AH3272" s="32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  <c r="AX3272" s="33"/>
      <c r="AY3272" s="33"/>
    </row>
    <row r="3273" spans="1:51" s="12" customFormat="1" ht="39.950000000000003" customHeight="1">
      <c r="A3273" s="3"/>
      <c r="B3273" s="16"/>
      <c r="C3273" s="33"/>
      <c r="D3273" s="33"/>
      <c r="E3273" s="33"/>
      <c r="F3273" s="33"/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5"/>
      <c r="AH3273" s="32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/>
      <c r="AV3273" s="33"/>
      <c r="AW3273" s="33"/>
      <c r="AX3273" s="33"/>
      <c r="AY3273" s="33"/>
    </row>
    <row r="3274" spans="1:51" s="12" customFormat="1" ht="39.950000000000003" customHeight="1">
      <c r="A3274" s="3"/>
      <c r="B3274" s="16"/>
      <c r="C3274" s="33"/>
      <c r="D3274" s="33"/>
      <c r="E3274" s="33"/>
      <c r="F3274" s="33"/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5"/>
      <c r="AH3274" s="32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  <c r="AX3274" s="33"/>
      <c r="AY3274" s="33"/>
    </row>
    <row r="3275" spans="1:51" s="12" customFormat="1" ht="39.950000000000003" customHeight="1">
      <c r="A3275" s="3"/>
      <c r="B3275" s="16"/>
      <c r="C3275" s="33"/>
      <c r="D3275" s="33"/>
      <c r="E3275" s="33"/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5"/>
      <c r="AH3275" s="32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33"/>
      <c r="AX3275" s="33"/>
      <c r="AY3275" s="33"/>
    </row>
    <row r="3276" spans="1:51" s="12" customFormat="1" ht="39.950000000000003" customHeight="1">
      <c r="A3276" s="3"/>
      <c r="B3276" s="16"/>
      <c r="C3276" s="33"/>
      <c r="D3276" s="33"/>
      <c r="E3276" s="33"/>
      <c r="F3276" s="33"/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5"/>
      <c r="AH3276" s="32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  <c r="AX3276" s="33"/>
      <c r="AY3276" s="33"/>
    </row>
    <row r="3277" spans="1:51" s="12" customFormat="1" ht="39.950000000000003" customHeight="1">
      <c r="A3277" s="3"/>
      <c r="B3277" s="16"/>
      <c r="C3277" s="33"/>
      <c r="D3277" s="33"/>
      <c r="E3277" s="33"/>
      <c r="F3277" s="33"/>
      <c r="G3277" s="33"/>
      <c r="H3277" s="33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5"/>
      <c r="AH3277" s="32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33"/>
      <c r="AX3277" s="33"/>
      <c r="AY3277" s="33"/>
    </row>
    <row r="3278" spans="1:51" s="12" customFormat="1" ht="39.950000000000003" customHeight="1">
      <c r="A3278" s="3"/>
      <c r="B3278" s="16"/>
      <c r="C3278" s="33"/>
      <c r="D3278" s="33"/>
      <c r="E3278" s="33"/>
      <c r="F3278" s="33"/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5"/>
      <c r="AH3278" s="32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</row>
    <row r="3279" spans="1:51" s="12" customFormat="1" ht="39.950000000000003" customHeight="1">
      <c r="A3279" s="3"/>
      <c r="B3279" s="16"/>
      <c r="C3279" s="33"/>
      <c r="D3279" s="33"/>
      <c r="E3279" s="33"/>
      <c r="F3279" s="33"/>
      <c r="G3279" s="33"/>
      <c r="H3279" s="33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5"/>
      <c r="AH3279" s="32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  <c r="AX3279" s="33"/>
      <c r="AY3279" s="33"/>
    </row>
    <row r="3280" spans="1:51" s="12" customFormat="1" ht="39.950000000000003" customHeight="1">
      <c r="A3280" s="3"/>
      <c r="B3280" s="16"/>
      <c r="C3280" s="33"/>
      <c r="D3280" s="33"/>
      <c r="E3280" s="33"/>
      <c r="F3280" s="33"/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5"/>
      <c r="AH3280" s="32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</row>
    <row r="3281" spans="1:51" s="12" customFormat="1" ht="39.950000000000003" customHeight="1">
      <c r="A3281" s="3"/>
      <c r="B3281" s="16"/>
      <c r="C3281" s="33"/>
      <c r="D3281" s="33"/>
      <c r="E3281" s="33"/>
      <c r="F3281" s="33"/>
      <c r="G3281" s="33"/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5"/>
      <c r="AH3281" s="32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  <c r="AX3281" s="33"/>
      <c r="AY3281" s="33"/>
    </row>
    <row r="3282" spans="1:51" s="12" customFormat="1" ht="39.950000000000003" customHeight="1">
      <c r="A3282" s="3"/>
      <c r="B3282" s="16"/>
      <c r="C3282" s="33"/>
      <c r="D3282" s="33"/>
      <c r="E3282" s="33"/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5"/>
      <c r="AH3282" s="32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</row>
    <row r="3283" spans="1:51" s="12" customFormat="1" ht="39.950000000000003" customHeight="1">
      <c r="A3283" s="3"/>
      <c r="B3283" s="16"/>
      <c r="C3283" s="33"/>
      <c r="D3283" s="33"/>
      <c r="E3283" s="33"/>
      <c r="F3283" s="33"/>
      <c r="G3283" s="33"/>
      <c r="H3283" s="33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5"/>
      <c r="AH3283" s="32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  <c r="AX3283" s="33"/>
      <c r="AY3283" s="33"/>
    </row>
    <row r="3284" spans="1:51" s="12" customFormat="1" ht="39.950000000000003" customHeight="1">
      <c r="A3284" s="3"/>
      <c r="B3284" s="16"/>
      <c r="C3284" s="33"/>
      <c r="D3284" s="33"/>
      <c r="E3284" s="33"/>
      <c r="F3284" s="33"/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5"/>
      <c r="AH3284" s="32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</row>
    <row r="3285" spans="1:51" s="12" customFormat="1" ht="39.950000000000003" customHeight="1">
      <c r="A3285" s="3"/>
      <c r="B3285" s="16"/>
      <c r="C3285" s="33"/>
      <c r="D3285" s="33"/>
      <c r="E3285" s="33"/>
      <c r="F3285" s="33"/>
      <c r="G3285" s="33"/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5"/>
      <c r="AH3285" s="32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</row>
    <row r="3286" spans="1:51" s="12" customFormat="1" ht="39.950000000000003" customHeight="1">
      <c r="A3286" s="3"/>
      <c r="B3286" s="16"/>
      <c r="C3286" s="33"/>
      <c r="D3286" s="33"/>
      <c r="E3286" s="33"/>
      <c r="F3286" s="33"/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5"/>
      <c r="AH3286" s="32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</row>
    <row r="3287" spans="1:51" s="12" customFormat="1" ht="39.950000000000003" customHeight="1">
      <c r="A3287" s="3"/>
      <c r="B3287" s="16"/>
      <c r="C3287" s="33"/>
      <c r="D3287" s="33"/>
      <c r="E3287" s="33"/>
      <c r="F3287" s="33"/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5"/>
      <c r="AH3287" s="32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</row>
    <row r="3288" spans="1:51" s="12" customFormat="1" ht="39.950000000000003" customHeight="1">
      <c r="A3288" s="3"/>
      <c r="B3288" s="16"/>
      <c r="C3288" s="33"/>
      <c r="D3288" s="33"/>
      <c r="E3288" s="33"/>
      <c r="F3288" s="33"/>
      <c r="G3288" s="33"/>
      <c r="H3288" s="33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5"/>
      <c r="AH3288" s="32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/>
      <c r="AV3288" s="33"/>
      <c r="AW3288" s="33"/>
      <c r="AX3288" s="33"/>
      <c r="AY3288" s="33"/>
    </row>
    <row r="3289" spans="1:51" s="12" customFormat="1" ht="39.950000000000003" customHeight="1">
      <c r="A3289" s="3"/>
      <c r="B3289" s="16"/>
      <c r="C3289" s="33"/>
      <c r="D3289" s="33"/>
      <c r="E3289" s="33"/>
      <c r="F3289" s="33"/>
      <c r="G3289" s="33"/>
      <c r="H3289" s="33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5"/>
      <c r="AH3289" s="32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  <c r="AX3289" s="33"/>
      <c r="AY3289" s="33"/>
    </row>
    <row r="3290" spans="1:51" s="12" customFormat="1" ht="39.950000000000003" customHeight="1">
      <c r="A3290" s="3"/>
      <c r="B3290" s="16"/>
      <c r="C3290" s="33"/>
      <c r="D3290" s="33"/>
      <c r="E3290" s="33"/>
      <c r="F3290" s="33"/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5"/>
      <c r="AH3290" s="32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  <c r="AX3290" s="33"/>
      <c r="AY3290" s="33"/>
    </row>
    <row r="3291" spans="1:51" s="12" customFormat="1" ht="39.950000000000003" customHeight="1">
      <c r="A3291" s="3"/>
      <c r="B3291" s="16"/>
      <c r="C3291" s="33"/>
      <c r="D3291" s="33"/>
      <c r="E3291" s="33"/>
      <c r="F3291" s="33"/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5"/>
      <c r="AH3291" s="32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</row>
    <row r="3292" spans="1:51" s="12" customFormat="1" ht="39.950000000000003" customHeight="1">
      <c r="A3292" s="3"/>
      <c r="B3292" s="16"/>
      <c r="C3292" s="33"/>
      <c r="D3292" s="33"/>
      <c r="E3292" s="33"/>
      <c r="F3292" s="33"/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5"/>
      <c r="AH3292" s="32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33"/>
      <c r="AX3292" s="33"/>
      <c r="AY3292" s="33"/>
    </row>
    <row r="3293" spans="1:51" s="12" customFormat="1" ht="39.950000000000003" customHeight="1">
      <c r="A3293" s="3"/>
      <c r="B3293" s="16"/>
      <c r="C3293" s="33"/>
      <c r="D3293" s="33"/>
      <c r="E3293" s="33"/>
      <c r="F3293" s="33"/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5"/>
      <c r="AH3293" s="32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</row>
    <row r="3294" spans="1:51" s="12" customFormat="1" ht="39.950000000000003" customHeight="1">
      <c r="A3294" s="3"/>
      <c r="B3294" s="16"/>
      <c r="C3294" s="33"/>
      <c r="D3294" s="33"/>
      <c r="E3294" s="33"/>
      <c r="F3294" s="33"/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5"/>
      <c r="AH3294" s="32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  <c r="AX3294" s="33"/>
      <c r="AY3294" s="33"/>
    </row>
    <row r="3295" spans="1:51" s="12" customFormat="1" ht="39.950000000000003" customHeight="1">
      <c r="A3295" s="3"/>
      <c r="B3295" s="16"/>
      <c r="C3295" s="33"/>
      <c r="D3295" s="33"/>
      <c r="E3295" s="33"/>
      <c r="F3295" s="33"/>
      <c r="G3295" s="33"/>
      <c r="H3295" s="33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5"/>
      <c r="AH3295" s="32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</row>
    <row r="3296" spans="1:51" s="12" customFormat="1" ht="39.950000000000003" customHeight="1">
      <c r="A3296" s="3"/>
      <c r="B3296" s="16"/>
      <c r="C3296" s="33"/>
      <c r="D3296" s="33"/>
      <c r="E3296" s="33"/>
      <c r="F3296" s="33"/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5"/>
      <c r="AH3296" s="32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33"/>
      <c r="AX3296" s="33"/>
      <c r="AY3296" s="33"/>
    </row>
    <row r="3297" spans="1:51" s="12" customFormat="1" ht="39.950000000000003" customHeight="1">
      <c r="A3297" s="3"/>
      <c r="B3297" s="16"/>
      <c r="C3297" s="33"/>
      <c r="D3297" s="33"/>
      <c r="E3297" s="33"/>
      <c r="F3297" s="33"/>
      <c r="G3297" s="33"/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5"/>
      <c r="AH3297" s="32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  <c r="AX3297" s="33"/>
      <c r="AY3297" s="33"/>
    </row>
    <row r="3298" spans="1:51" s="12" customFormat="1" ht="39.950000000000003" customHeight="1">
      <c r="A3298" s="3"/>
      <c r="B3298" s="16"/>
      <c r="C3298" s="33"/>
      <c r="D3298" s="33"/>
      <c r="E3298" s="33"/>
      <c r="F3298" s="33"/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5"/>
      <c r="AH3298" s="32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33"/>
      <c r="AX3298" s="33"/>
      <c r="AY3298" s="33"/>
    </row>
    <row r="3299" spans="1:51" s="12" customFormat="1" ht="39.950000000000003" customHeight="1">
      <c r="A3299" s="3"/>
      <c r="B3299" s="16"/>
      <c r="C3299" s="33"/>
      <c r="D3299" s="33"/>
      <c r="E3299" s="33"/>
      <c r="F3299" s="33"/>
      <c r="G3299" s="33"/>
      <c r="H3299" s="33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5"/>
      <c r="AH3299" s="32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  <c r="AX3299" s="33"/>
      <c r="AY3299" s="33"/>
    </row>
    <row r="3300" spans="1:51" s="12" customFormat="1" ht="39.950000000000003" customHeight="1">
      <c r="A3300" s="3"/>
      <c r="B3300" s="16"/>
      <c r="C3300" s="33"/>
      <c r="D3300" s="33"/>
      <c r="E3300" s="33"/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5"/>
      <c r="AH3300" s="32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  <c r="AX3300" s="33"/>
      <c r="AY3300" s="33"/>
    </row>
    <row r="3301" spans="1:51" s="12" customFormat="1" ht="39.950000000000003" customHeight="1">
      <c r="A3301" s="3"/>
      <c r="B3301" s="16"/>
      <c r="C3301" s="33"/>
      <c r="D3301" s="33"/>
      <c r="E3301" s="33"/>
      <c r="F3301" s="33"/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5"/>
      <c r="AH3301" s="32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  <c r="AX3301" s="33"/>
      <c r="AY3301" s="33"/>
    </row>
    <row r="3302" spans="1:51" s="12" customFormat="1" ht="39.950000000000003" customHeight="1">
      <c r="A3302" s="3"/>
      <c r="B3302" s="16"/>
      <c r="C3302" s="33"/>
      <c r="D3302" s="33"/>
      <c r="E3302" s="33"/>
      <c r="F3302" s="33"/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5"/>
      <c r="AH3302" s="32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</row>
    <row r="3303" spans="1:51" s="12" customFormat="1" ht="39.950000000000003" customHeight="1">
      <c r="A3303" s="3"/>
      <c r="B3303" s="16"/>
      <c r="C3303" s="33"/>
      <c r="D3303" s="33"/>
      <c r="E3303" s="33"/>
      <c r="F3303" s="33"/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5"/>
      <c r="AH3303" s="32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</row>
    <row r="3304" spans="1:51" s="12" customFormat="1" ht="39.950000000000003" customHeight="1">
      <c r="A3304" s="3"/>
      <c r="B3304" s="16"/>
      <c r="C3304" s="33"/>
      <c r="D3304" s="33"/>
      <c r="E3304" s="33"/>
      <c r="F3304" s="33"/>
      <c r="G3304" s="33"/>
      <c r="H3304" s="33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5"/>
      <c r="AH3304" s="32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</row>
    <row r="3305" spans="1:51" s="12" customFormat="1" ht="39.950000000000003" customHeight="1">
      <c r="A3305" s="3"/>
      <c r="B3305" s="16"/>
      <c r="C3305" s="33"/>
      <c r="D3305" s="33"/>
      <c r="E3305" s="33"/>
      <c r="F3305" s="33"/>
      <c r="G3305" s="33"/>
      <c r="H3305" s="33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5"/>
      <c r="AH3305" s="32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</row>
    <row r="3306" spans="1:51" s="12" customFormat="1" ht="39.950000000000003" customHeight="1">
      <c r="A3306" s="3"/>
      <c r="B3306" s="16"/>
      <c r="C3306" s="33"/>
      <c r="D3306" s="33"/>
      <c r="E3306" s="33"/>
      <c r="F3306" s="33"/>
      <c r="G3306" s="33"/>
      <c r="H3306" s="33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5"/>
      <c r="AH3306" s="32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</row>
    <row r="3307" spans="1:51" s="12" customFormat="1" ht="39.950000000000003" customHeight="1">
      <c r="A3307" s="3"/>
      <c r="B3307" s="16"/>
      <c r="C3307" s="33"/>
      <c r="D3307" s="33"/>
      <c r="E3307" s="33"/>
      <c r="F3307" s="33"/>
      <c r="G3307" s="33"/>
      <c r="H3307" s="33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5"/>
      <c r="AH3307" s="32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</row>
    <row r="3308" spans="1:51" s="12" customFormat="1" ht="39.950000000000003" customHeight="1">
      <c r="A3308" s="3"/>
      <c r="B3308" s="16"/>
      <c r="C3308" s="33"/>
      <c r="D3308" s="33"/>
      <c r="E3308" s="33"/>
      <c r="F3308" s="33"/>
      <c r="G3308" s="33"/>
      <c r="H3308" s="33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5"/>
      <c r="AH3308" s="32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</row>
    <row r="3309" spans="1:51" s="12" customFormat="1" ht="39.950000000000003" customHeight="1">
      <c r="A3309" s="3"/>
      <c r="B3309" s="16"/>
      <c r="C3309" s="33"/>
      <c r="D3309" s="33"/>
      <c r="E3309" s="33"/>
      <c r="F3309" s="33"/>
      <c r="G3309" s="33"/>
      <c r="H3309" s="33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5"/>
      <c r="AH3309" s="32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</row>
    <row r="3310" spans="1:51" s="12" customFormat="1" ht="39.950000000000003" customHeight="1">
      <c r="A3310" s="3"/>
      <c r="B3310" s="16"/>
      <c r="C3310" s="33"/>
      <c r="D3310" s="33"/>
      <c r="E3310" s="33"/>
      <c r="F3310" s="33"/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5"/>
      <c r="AH3310" s="32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</row>
    <row r="3311" spans="1:51" s="12" customFormat="1" ht="39.950000000000003" customHeight="1">
      <c r="A3311" s="3"/>
      <c r="B3311" s="16"/>
      <c r="C3311" s="33"/>
      <c r="D3311" s="33"/>
      <c r="E3311" s="33"/>
      <c r="F3311" s="33"/>
      <c r="G3311" s="33"/>
      <c r="H3311" s="33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5"/>
      <c r="AH3311" s="32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</row>
    <row r="3312" spans="1:51" s="12" customFormat="1" ht="39.950000000000003" customHeight="1">
      <c r="A3312" s="3"/>
      <c r="B3312" s="16"/>
      <c r="C3312" s="33"/>
      <c r="D3312" s="33"/>
      <c r="E3312" s="33"/>
      <c r="F3312" s="33"/>
      <c r="G3312" s="33"/>
      <c r="H3312" s="33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5"/>
      <c r="AH3312" s="32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</row>
    <row r="3313" spans="1:51" s="12" customFormat="1" ht="39.950000000000003" customHeight="1">
      <c r="A3313" s="3"/>
      <c r="B3313" s="16"/>
      <c r="C3313" s="33"/>
      <c r="D3313" s="33"/>
      <c r="E3313" s="33"/>
      <c r="F3313" s="33"/>
      <c r="G3313" s="33"/>
      <c r="H3313" s="33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5"/>
      <c r="AH3313" s="32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</row>
    <row r="3314" spans="1:51" s="12" customFormat="1" ht="39.950000000000003" customHeight="1">
      <c r="A3314" s="3"/>
      <c r="B3314" s="16"/>
      <c r="C3314" s="33"/>
      <c r="D3314" s="33"/>
      <c r="E3314" s="33"/>
      <c r="F3314" s="33"/>
      <c r="G3314" s="33"/>
      <c r="H3314" s="33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5"/>
      <c r="AH3314" s="32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</row>
    <row r="3315" spans="1:51" s="12" customFormat="1" ht="39.950000000000003" customHeight="1">
      <c r="A3315" s="3"/>
      <c r="B3315" s="16"/>
      <c r="C3315" s="33"/>
      <c r="D3315" s="33"/>
      <c r="E3315" s="33"/>
      <c r="F3315" s="33"/>
      <c r="G3315" s="33"/>
      <c r="H3315" s="33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5"/>
      <c r="AH3315" s="32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</row>
    <row r="3316" spans="1:51" s="12" customFormat="1" ht="39.950000000000003" customHeight="1">
      <c r="A3316" s="3"/>
      <c r="B3316" s="16"/>
      <c r="C3316" s="33"/>
      <c r="D3316" s="33"/>
      <c r="E3316" s="33"/>
      <c r="F3316" s="33"/>
      <c r="G3316" s="33"/>
      <c r="H3316" s="33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5"/>
      <c r="AH3316" s="32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</row>
    <row r="3317" spans="1:51" s="12" customFormat="1" ht="39.950000000000003" customHeight="1">
      <c r="A3317" s="3"/>
      <c r="B3317" s="16"/>
      <c r="C3317" s="33"/>
      <c r="D3317" s="33"/>
      <c r="E3317" s="33"/>
      <c r="F3317" s="33"/>
      <c r="G3317" s="33"/>
      <c r="H3317" s="33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5"/>
      <c r="AH3317" s="32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</row>
    <row r="3318" spans="1:51" s="12" customFormat="1" ht="39.950000000000003" customHeight="1">
      <c r="A3318" s="3"/>
      <c r="B3318" s="16"/>
      <c r="C3318" s="33"/>
      <c r="D3318" s="33"/>
      <c r="E3318" s="33"/>
      <c r="F3318" s="33"/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5"/>
      <c r="AH3318" s="32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</row>
    <row r="3319" spans="1:51" s="12" customFormat="1" ht="39.950000000000003" customHeight="1">
      <c r="A3319" s="3"/>
      <c r="B3319" s="16"/>
      <c r="C3319" s="33"/>
      <c r="D3319" s="33"/>
      <c r="E3319" s="33"/>
      <c r="F3319" s="33"/>
      <c r="G3319" s="33"/>
      <c r="H3319" s="33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5"/>
      <c r="AH3319" s="32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</row>
    <row r="3320" spans="1:51" s="12" customFormat="1" ht="39.950000000000003" customHeight="1">
      <c r="A3320" s="3"/>
      <c r="B3320" s="16"/>
      <c r="C3320" s="33"/>
      <c r="D3320" s="33"/>
      <c r="E3320" s="33"/>
      <c r="F3320" s="33"/>
      <c r="G3320" s="33"/>
      <c r="H3320" s="33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5"/>
      <c r="AH3320" s="32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</row>
    <row r="3321" spans="1:51" s="12" customFormat="1" ht="39.950000000000003" customHeight="1">
      <c r="A3321" s="3"/>
      <c r="B3321" s="16"/>
      <c r="C3321" s="33"/>
      <c r="D3321" s="33"/>
      <c r="E3321" s="33"/>
      <c r="F3321" s="33"/>
      <c r="G3321" s="33"/>
      <c r="H3321" s="33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5"/>
      <c r="AH3321" s="32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</row>
    <row r="3322" spans="1:51" s="12" customFormat="1" ht="39.950000000000003" customHeight="1">
      <c r="A3322" s="3"/>
      <c r="B3322" s="16"/>
      <c r="C3322" s="33"/>
      <c r="D3322" s="33"/>
      <c r="E3322" s="33"/>
      <c r="F3322" s="33"/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5"/>
      <c r="AH3322" s="32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</row>
    <row r="3323" spans="1:51" s="12" customFormat="1" ht="39.950000000000003" customHeight="1">
      <c r="A3323" s="3"/>
      <c r="B3323" s="16"/>
      <c r="C3323" s="33"/>
      <c r="D3323" s="33"/>
      <c r="E3323" s="33"/>
      <c r="F3323" s="33"/>
      <c r="G3323" s="33"/>
      <c r="H3323" s="33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5"/>
      <c r="AH3323" s="32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</row>
    <row r="3324" spans="1:51" s="12" customFormat="1" ht="39.950000000000003" customHeight="1">
      <c r="A3324" s="3"/>
      <c r="B3324" s="16"/>
      <c r="C3324" s="33"/>
      <c r="D3324" s="33"/>
      <c r="E3324" s="33"/>
      <c r="F3324" s="33"/>
      <c r="G3324" s="33"/>
      <c r="H3324" s="33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5"/>
      <c r="AH3324" s="32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</row>
    <row r="3325" spans="1:51" s="12" customFormat="1" ht="39.950000000000003" customHeight="1">
      <c r="A3325" s="3"/>
      <c r="B3325" s="16"/>
      <c r="C3325" s="33"/>
      <c r="D3325" s="33"/>
      <c r="E3325" s="33"/>
      <c r="F3325" s="33"/>
      <c r="G3325" s="33"/>
      <c r="H3325" s="33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5"/>
      <c r="AH3325" s="32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</row>
    <row r="3326" spans="1:51" s="12" customFormat="1" ht="39.950000000000003" customHeight="1">
      <c r="A3326" s="3"/>
      <c r="B3326" s="16"/>
      <c r="C3326" s="33"/>
      <c r="D3326" s="33"/>
      <c r="E3326" s="33"/>
      <c r="F3326" s="33"/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5"/>
      <c r="AH3326" s="32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</row>
    <row r="3327" spans="1:51" s="12" customFormat="1" ht="39.950000000000003" customHeight="1">
      <c r="A3327" s="3"/>
      <c r="B3327" s="16"/>
      <c r="C3327" s="33"/>
      <c r="D3327" s="33"/>
      <c r="E3327" s="33"/>
      <c r="F3327" s="33"/>
      <c r="G3327" s="33"/>
      <c r="H3327" s="33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5"/>
      <c r="AH3327" s="32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</row>
    <row r="3328" spans="1:51" s="12" customFormat="1" ht="39.950000000000003" customHeight="1">
      <c r="A3328" s="3"/>
      <c r="B3328" s="16"/>
      <c r="C3328" s="33"/>
      <c r="D3328" s="33"/>
      <c r="E3328" s="33"/>
      <c r="F3328" s="33"/>
      <c r="G3328" s="33"/>
      <c r="H3328" s="33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5"/>
      <c r="AH3328" s="32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</row>
    <row r="3329" spans="1:51" s="12" customFormat="1" ht="39.950000000000003" customHeight="1">
      <c r="A3329" s="3"/>
      <c r="B3329" s="16"/>
      <c r="C3329" s="33"/>
      <c r="D3329" s="33"/>
      <c r="E3329" s="33"/>
      <c r="F3329" s="33"/>
      <c r="G3329" s="33"/>
      <c r="H3329" s="33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5"/>
      <c r="AH3329" s="32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</row>
    <row r="3330" spans="1:51" s="12" customFormat="1" ht="39.950000000000003" customHeight="1">
      <c r="A3330" s="3"/>
      <c r="B3330" s="16"/>
      <c r="C3330" s="33"/>
      <c r="D3330" s="33"/>
      <c r="E3330" s="33"/>
      <c r="F3330" s="33"/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5"/>
      <c r="AH3330" s="32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  <c r="AX3330" s="33"/>
      <c r="AY3330" s="33"/>
    </row>
    <row r="3331" spans="1:51" s="12" customFormat="1" ht="39.950000000000003" customHeight="1">
      <c r="A3331" s="3"/>
      <c r="B3331" s="16"/>
      <c r="C3331" s="33"/>
      <c r="D3331" s="33"/>
      <c r="E3331" s="33"/>
      <c r="F3331" s="33"/>
      <c r="G3331" s="33"/>
      <c r="H3331" s="33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5"/>
      <c r="AH3331" s="32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</row>
    <row r="3332" spans="1:51" s="12" customFormat="1" ht="39.950000000000003" customHeight="1">
      <c r="A3332" s="3"/>
      <c r="B3332" s="16"/>
      <c r="C3332" s="33"/>
      <c r="D3332" s="33"/>
      <c r="E3332" s="33"/>
      <c r="F3332" s="33"/>
      <c r="G3332" s="33"/>
      <c r="H3332" s="33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5"/>
      <c r="AH3332" s="32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</row>
    <row r="3333" spans="1:51" s="12" customFormat="1" ht="39.950000000000003" customHeight="1">
      <c r="A3333" s="3"/>
      <c r="B3333" s="16"/>
      <c r="C3333" s="33"/>
      <c r="D3333" s="33"/>
      <c r="E3333" s="33"/>
      <c r="F3333" s="33"/>
      <c r="G3333" s="33"/>
      <c r="H3333" s="33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5"/>
      <c r="AH3333" s="32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</row>
    <row r="3334" spans="1:51" s="12" customFormat="1" ht="39.950000000000003" customHeight="1">
      <c r="A3334" s="3"/>
      <c r="B3334" s="16"/>
      <c r="C3334" s="33"/>
      <c r="D3334" s="33"/>
      <c r="E3334" s="33"/>
      <c r="F3334" s="33"/>
      <c r="G3334" s="33"/>
      <c r="H3334" s="33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5"/>
      <c r="AH3334" s="32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</row>
    <row r="3335" spans="1:51" s="12" customFormat="1" ht="39.950000000000003" customHeight="1">
      <c r="A3335" s="3"/>
      <c r="B3335" s="16"/>
      <c r="C3335" s="33"/>
      <c r="D3335" s="33"/>
      <c r="E3335" s="33"/>
      <c r="F3335" s="33"/>
      <c r="G3335" s="33"/>
      <c r="H3335" s="33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5"/>
      <c r="AH3335" s="32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</row>
    <row r="3336" spans="1:51" s="12" customFormat="1" ht="39.950000000000003" customHeight="1">
      <c r="A3336" s="3"/>
      <c r="B3336" s="16"/>
      <c r="C3336" s="33"/>
      <c r="D3336" s="33"/>
      <c r="E3336" s="33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5"/>
      <c r="AH3336" s="32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  <c r="AX3336" s="33"/>
      <c r="AY3336" s="33"/>
    </row>
    <row r="3337" spans="1:51" s="12" customFormat="1" ht="39.950000000000003" customHeight="1">
      <c r="A3337" s="3"/>
      <c r="B3337" s="16"/>
      <c r="C3337" s="33"/>
      <c r="D3337" s="33"/>
      <c r="E3337" s="33"/>
      <c r="F3337" s="33"/>
      <c r="G3337" s="33"/>
      <c r="H3337" s="33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5"/>
      <c r="AH3337" s="32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</row>
    <row r="3338" spans="1:51" s="12" customFormat="1" ht="39.950000000000003" customHeight="1">
      <c r="A3338" s="3"/>
      <c r="B3338" s="16"/>
      <c r="C3338" s="33"/>
      <c r="D3338" s="33"/>
      <c r="E3338" s="33"/>
      <c r="F3338" s="33"/>
      <c r="G3338" s="33"/>
      <c r="H3338" s="33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5"/>
      <c r="AH3338" s="32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</row>
    <row r="3339" spans="1:51" s="12" customFormat="1" ht="39.950000000000003" customHeight="1">
      <c r="A3339" s="3"/>
      <c r="B3339" s="16"/>
      <c r="C3339" s="33"/>
      <c r="D3339" s="33"/>
      <c r="E3339" s="33"/>
      <c r="F3339" s="33"/>
      <c r="G3339" s="33"/>
      <c r="H3339" s="33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5"/>
      <c r="AH3339" s="32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</row>
    <row r="3340" spans="1:51" s="12" customFormat="1" ht="39.950000000000003" customHeight="1">
      <c r="A3340" s="3"/>
      <c r="B3340" s="16"/>
      <c r="C3340" s="33"/>
      <c r="D3340" s="33"/>
      <c r="E3340" s="33"/>
      <c r="F3340" s="33"/>
      <c r="G3340" s="33"/>
      <c r="H3340" s="33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5"/>
      <c r="AH3340" s="32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</row>
    <row r="3341" spans="1:51" s="12" customFormat="1" ht="39.950000000000003" customHeight="1">
      <c r="A3341" s="3"/>
      <c r="B3341" s="16"/>
      <c r="C3341" s="33"/>
      <c r="D3341" s="33"/>
      <c r="E3341" s="33"/>
      <c r="F3341" s="33"/>
      <c r="G3341" s="33"/>
      <c r="H3341" s="33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5"/>
      <c r="AH3341" s="32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</row>
    <row r="3342" spans="1:51" s="12" customFormat="1" ht="39.950000000000003" customHeight="1">
      <c r="A3342" s="3"/>
      <c r="B3342" s="16"/>
      <c r="C3342" s="33"/>
      <c r="D3342" s="33"/>
      <c r="E3342" s="33"/>
      <c r="F3342" s="33"/>
      <c r="G3342" s="33"/>
      <c r="H3342" s="33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5"/>
      <c r="AH3342" s="32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</row>
    <row r="3343" spans="1:51" s="12" customFormat="1" ht="39.950000000000003" customHeight="1">
      <c r="A3343" s="3"/>
      <c r="B3343" s="16"/>
      <c r="C3343" s="33"/>
      <c r="D3343" s="33"/>
      <c r="E3343" s="33"/>
      <c r="F3343" s="33"/>
      <c r="G3343" s="33"/>
      <c r="H3343" s="33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5"/>
      <c r="AH3343" s="32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</row>
    <row r="3344" spans="1:51" s="12" customFormat="1" ht="39.950000000000003" customHeight="1">
      <c r="A3344" s="3"/>
      <c r="B3344" s="16"/>
      <c r="C3344" s="33"/>
      <c r="D3344" s="33"/>
      <c r="E3344" s="33"/>
      <c r="F3344" s="33"/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5"/>
      <c r="AH3344" s="32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</row>
    <row r="3345" spans="1:51" s="12" customFormat="1" ht="39.950000000000003" customHeight="1">
      <c r="A3345" s="3"/>
      <c r="B3345" s="16"/>
      <c r="C3345" s="33"/>
      <c r="D3345" s="33"/>
      <c r="E3345" s="33"/>
      <c r="F3345" s="33"/>
      <c r="G3345" s="33"/>
      <c r="H3345" s="33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5"/>
      <c r="AH3345" s="32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</row>
    <row r="3346" spans="1:51" s="12" customFormat="1" ht="39.950000000000003" customHeight="1">
      <c r="A3346" s="3"/>
      <c r="B3346" s="16"/>
      <c r="C3346" s="33"/>
      <c r="D3346" s="33"/>
      <c r="E3346" s="33"/>
      <c r="F3346" s="33"/>
      <c r="G3346" s="33"/>
      <c r="H3346" s="33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5"/>
      <c r="AH3346" s="32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</row>
    <row r="3347" spans="1:51" s="12" customFormat="1" ht="39.950000000000003" customHeight="1">
      <c r="A3347" s="3"/>
      <c r="B3347" s="16"/>
      <c r="C3347" s="33"/>
      <c r="D3347" s="33"/>
      <c r="E3347" s="33"/>
      <c r="F3347" s="33"/>
      <c r="G3347" s="33"/>
      <c r="H3347" s="33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5"/>
      <c r="AH3347" s="32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</row>
    <row r="3348" spans="1:51" s="12" customFormat="1" ht="39.950000000000003" customHeight="1">
      <c r="A3348" s="3"/>
      <c r="B3348" s="16"/>
      <c r="C3348" s="33"/>
      <c r="D3348" s="33"/>
      <c r="E3348" s="33"/>
      <c r="F3348" s="33"/>
      <c r="G3348" s="33"/>
      <c r="H3348" s="33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5"/>
      <c r="AH3348" s="32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</row>
    <row r="3349" spans="1:51" s="12" customFormat="1" ht="39.950000000000003" customHeight="1">
      <c r="A3349" s="3"/>
      <c r="B3349" s="16"/>
      <c r="C3349" s="33"/>
      <c r="D3349" s="33"/>
      <c r="E3349" s="33"/>
      <c r="F3349" s="33"/>
      <c r="G3349" s="33"/>
      <c r="H3349" s="33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5"/>
      <c r="AH3349" s="32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  <c r="AX3349" s="33"/>
      <c r="AY3349" s="33"/>
    </row>
    <row r="3350" spans="1:51" s="12" customFormat="1" ht="39.950000000000003" customHeight="1">
      <c r="A3350" s="3"/>
      <c r="B3350" s="16"/>
      <c r="C3350" s="33"/>
      <c r="D3350" s="33"/>
      <c r="E3350" s="33"/>
      <c r="F3350" s="33"/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5"/>
      <c r="AH3350" s="32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</row>
    <row r="3351" spans="1:51" s="12" customFormat="1" ht="39.950000000000003" customHeight="1">
      <c r="A3351" s="3"/>
      <c r="B3351" s="16"/>
      <c r="C3351" s="33"/>
      <c r="D3351" s="33"/>
      <c r="E3351" s="33"/>
      <c r="F3351" s="33"/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5"/>
      <c r="AH3351" s="32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</row>
    <row r="3352" spans="1:51" s="12" customFormat="1" ht="39.950000000000003" customHeight="1">
      <c r="A3352" s="3"/>
      <c r="B3352" s="16"/>
      <c r="C3352" s="33"/>
      <c r="D3352" s="33"/>
      <c r="E3352" s="33"/>
      <c r="F3352" s="33"/>
      <c r="G3352" s="33"/>
      <c r="H3352" s="33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5"/>
      <c r="AH3352" s="32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</row>
    <row r="3353" spans="1:51" s="12" customFormat="1" ht="39.950000000000003" customHeight="1">
      <c r="A3353" s="3"/>
      <c r="B3353" s="16"/>
      <c r="C3353" s="33"/>
      <c r="D3353" s="33"/>
      <c r="E3353" s="33"/>
      <c r="F3353" s="33"/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5"/>
      <c r="AH3353" s="32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</row>
    <row r="3354" spans="1:51" s="12" customFormat="1" ht="39.950000000000003" customHeight="1">
      <c r="A3354" s="3"/>
      <c r="B3354" s="16"/>
      <c r="C3354" s="33"/>
      <c r="D3354" s="33"/>
      <c r="E3354" s="33"/>
      <c r="F3354" s="33"/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5"/>
      <c r="AH3354" s="32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</row>
    <row r="3355" spans="1:51" s="12" customFormat="1" ht="39.950000000000003" customHeight="1">
      <c r="A3355" s="3"/>
      <c r="B3355" s="16"/>
      <c r="C3355" s="33"/>
      <c r="D3355" s="33"/>
      <c r="E3355" s="33"/>
      <c r="F3355" s="33"/>
      <c r="G3355" s="33"/>
      <c r="H3355" s="33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5"/>
      <c r="AH3355" s="32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</row>
    <row r="3356" spans="1:51" s="12" customFormat="1" ht="39.950000000000003" customHeight="1">
      <c r="A3356" s="3"/>
      <c r="B3356" s="16"/>
      <c r="C3356" s="33"/>
      <c r="D3356" s="33"/>
      <c r="E3356" s="33"/>
      <c r="F3356" s="33"/>
      <c r="G3356" s="33"/>
      <c r="H3356" s="33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5"/>
      <c r="AH3356" s="32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</row>
    <row r="3357" spans="1:51" s="12" customFormat="1" ht="39.950000000000003" customHeight="1">
      <c r="A3357" s="3"/>
      <c r="B3357" s="16"/>
      <c r="C3357" s="33"/>
      <c r="D3357" s="33"/>
      <c r="E3357" s="33"/>
      <c r="F3357" s="33"/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5"/>
      <c r="AH3357" s="32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</row>
    <row r="3358" spans="1:51" s="12" customFormat="1" ht="39.950000000000003" customHeight="1">
      <c r="A3358" s="3"/>
      <c r="B3358" s="16"/>
      <c r="C3358" s="33"/>
      <c r="D3358" s="33"/>
      <c r="E3358" s="33"/>
      <c r="F3358" s="33"/>
      <c r="G3358" s="33"/>
      <c r="H3358" s="33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5"/>
      <c r="AH3358" s="32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</row>
    <row r="3359" spans="1:51" s="12" customFormat="1" ht="39.950000000000003" customHeight="1">
      <c r="A3359" s="3"/>
      <c r="B3359" s="16"/>
      <c r="C3359" s="33"/>
      <c r="D3359" s="33"/>
      <c r="E3359" s="33"/>
      <c r="F3359" s="33"/>
      <c r="G3359" s="33"/>
      <c r="H3359" s="33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5"/>
      <c r="AH3359" s="32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</row>
    <row r="3360" spans="1:51" s="12" customFormat="1" ht="39.950000000000003" customHeight="1">
      <c r="A3360" s="3"/>
      <c r="B3360" s="16"/>
      <c r="C3360" s="33"/>
      <c r="D3360" s="33"/>
      <c r="E3360" s="33"/>
      <c r="F3360" s="33"/>
      <c r="G3360" s="33"/>
      <c r="H3360" s="33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5"/>
      <c r="AH3360" s="32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</row>
    <row r="3361" spans="1:51" s="12" customFormat="1" ht="39.950000000000003" customHeight="1">
      <c r="A3361" s="3"/>
      <c r="B3361" s="16"/>
      <c r="C3361" s="33"/>
      <c r="D3361" s="33"/>
      <c r="E3361" s="33"/>
      <c r="F3361" s="33"/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5"/>
      <c r="AH3361" s="32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</row>
    <row r="3362" spans="1:51" s="12" customFormat="1" ht="39.950000000000003" customHeight="1">
      <c r="A3362" s="3"/>
      <c r="B3362" s="16"/>
      <c r="C3362" s="33"/>
      <c r="D3362" s="33"/>
      <c r="E3362" s="33"/>
      <c r="F3362" s="33"/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5"/>
      <c r="AH3362" s="32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</row>
    <row r="3363" spans="1:51" s="12" customFormat="1" ht="39.950000000000003" customHeight="1">
      <c r="A3363" s="3"/>
      <c r="B3363" s="16"/>
      <c r="C3363" s="33"/>
      <c r="D3363" s="33"/>
      <c r="E3363" s="33"/>
      <c r="F3363" s="33"/>
      <c r="G3363" s="33"/>
      <c r="H3363" s="33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5"/>
      <c r="AH3363" s="32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</row>
    <row r="3364" spans="1:51" s="12" customFormat="1" ht="39.950000000000003" customHeight="1">
      <c r="A3364" s="3"/>
      <c r="B3364" s="16"/>
      <c r="C3364" s="33"/>
      <c r="D3364" s="33"/>
      <c r="E3364" s="33"/>
      <c r="F3364" s="33"/>
      <c r="G3364" s="33"/>
      <c r="H3364" s="33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5"/>
      <c r="AH3364" s="32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</row>
    <row r="3365" spans="1:51" s="12" customFormat="1" ht="39.950000000000003" customHeight="1">
      <c r="A3365" s="3"/>
      <c r="B3365" s="16"/>
      <c r="C3365" s="33"/>
      <c r="D3365" s="33"/>
      <c r="E3365" s="33"/>
      <c r="F3365" s="33"/>
      <c r="G3365" s="33"/>
      <c r="H3365" s="33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5"/>
      <c r="AH3365" s="32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</row>
    <row r="3366" spans="1:51" s="12" customFormat="1" ht="39.950000000000003" customHeight="1">
      <c r="A3366" s="3"/>
      <c r="B3366" s="16"/>
      <c r="C3366" s="33"/>
      <c r="D3366" s="33"/>
      <c r="E3366" s="33"/>
      <c r="F3366" s="33"/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5"/>
      <c r="AH3366" s="32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</row>
    <row r="3367" spans="1:51" s="12" customFormat="1" ht="39.950000000000003" customHeight="1">
      <c r="A3367" s="3"/>
      <c r="B3367" s="16"/>
      <c r="C3367" s="33"/>
      <c r="D3367" s="33"/>
      <c r="E3367" s="33"/>
      <c r="F3367" s="33"/>
      <c r="G3367" s="33"/>
      <c r="H3367" s="33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5"/>
      <c r="AH3367" s="32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</row>
    <row r="3368" spans="1:51" s="12" customFormat="1" ht="39.950000000000003" customHeight="1">
      <c r="A3368" s="3"/>
      <c r="B3368" s="16"/>
      <c r="C3368" s="33"/>
      <c r="D3368" s="33"/>
      <c r="E3368" s="33"/>
      <c r="F3368" s="33"/>
      <c r="G3368" s="33"/>
      <c r="H3368" s="33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5"/>
      <c r="AH3368" s="32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</row>
    <row r="3369" spans="1:51" s="12" customFormat="1" ht="39.950000000000003" customHeight="1">
      <c r="A3369" s="3"/>
      <c r="B3369" s="16"/>
      <c r="C3369" s="33"/>
      <c r="D3369" s="33"/>
      <c r="E3369" s="33"/>
      <c r="F3369" s="33"/>
      <c r="G3369" s="33"/>
      <c r="H3369" s="33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5"/>
      <c r="AH3369" s="32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</row>
    <row r="3370" spans="1:51" s="12" customFormat="1" ht="39.950000000000003" customHeight="1">
      <c r="A3370" s="3"/>
      <c r="B3370" s="16"/>
      <c r="C3370" s="33"/>
      <c r="D3370" s="33"/>
      <c r="E3370" s="33"/>
      <c r="F3370" s="33"/>
      <c r="G3370" s="33"/>
      <c r="H3370" s="33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5"/>
      <c r="AH3370" s="32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</row>
    <row r="3371" spans="1:51" s="12" customFormat="1" ht="39.950000000000003" customHeight="1">
      <c r="A3371" s="3"/>
      <c r="B3371" s="16"/>
      <c r="C3371" s="33"/>
      <c r="D3371" s="33"/>
      <c r="E3371" s="33"/>
      <c r="F3371" s="33"/>
      <c r="G3371" s="33"/>
      <c r="H3371" s="33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5"/>
      <c r="AH3371" s="32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</row>
    <row r="3372" spans="1:51" s="12" customFormat="1" ht="39.950000000000003" customHeight="1">
      <c r="A3372" s="3"/>
      <c r="B3372" s="16"/>
      <c r="C3372" s="33"/>
      <c r="D3372" s="33"/>
      <c r="E3372" s="33"/>
      <c r="F3372" s="33"/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5"/>
      <c r="AH3372" s="32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</row>
    <row r="3373" spans="1:51" s="12" customFormat="1" ht="39.950000000000003" customHeight="1">
      <c r="A3373" s="3"/>
      <c r="B3373" s="16"/>
      <c r="C3373" s="33"/>
      <c r="D3373" s="33"/>
      <c r="E3373" s="33"/>
      <c r="F3373" s="33"/>
      <c r="G3373" s="33"/>
      <c r="H3373" s="33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5"/>
      <c r="AH3373" s="32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</row>
    <row r="3374" spans="1:51" s="12" customFormat="1" ht="39.950000000000003" customHeight="1">
      <c r="A3374" s="3"/>
      <c r="B3374" s="16"/>
      <c r="C3374" s="33"/>
      <c r="D3374" s="33"/>
      <c r="E3374" s="33"/>
      <c r="F3374" s="33"/>
      <c r="G3374" s="33"/>
      <c r="H3374" s="33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5"/>
      <c r="AH3374" s="32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</row>
    <row r="3375" spans="1:51" s="12" customFormat="1" ht="39.950000000000003" customHeight="1">
      <c r="A3375" s="3"/>
      <c r="B3375" s="16"/>
      <c r="C3375" s="33"/>
      <c r="D3375" s="33"/>
      <c r="E3375" s="33"/>
      <c r="F3375" s="33"/>
      <c r="G3375" s="33"/>
      <c r="H3375" s="33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5"/>
      <c r="AH3375" s="32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</row>
    <row r="3376" spans="1:51" s="12" customFormat="1" ht="39.950000000000003" customHeight="1">
      <c r="A3376" s="3"/>
      <c r="B3376" s="16"/>
      <c r="C3376" s="33"/>
      <c r="D3376" s="33"/>
      <c r="E3376" s="33"/>
      <c r="F3376" s="33"/>
      <c r="G3376" s="33"/>
      <c r="H3376" s="33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5"/>
      <c r="AH3376" s="32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</row>
    <row r="3377" spans="1:51" s="12" customFormat="1" ht="39.950000000000003" customHeight="1">
      <c r="A3377" s="3"/>
      <c r="B3377" s="16"/>
      <c r="C3377" s="33"/>
      <c r="D3377" s="33"/>
      <c r="E3377" s="33"/>
      <c r="F3377" s="33"/>
      <c r="G3377" s="33"/>
      <c r="H3377" s="33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5"/>
      <c r="AH3377" s="32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</row>
    <row r="3378" spans="1:51" s="12" customFormat="1" ht="39.950000000000003" customHeight="1">
      <c r="A3378" s="3"/>
      <c r="B3378" s="16"/>
      <c r="C3378" s="33"/>
      <c r="D3378" s="33"/>
      <c r="E3378" s="33"/>
      <c r="F3378" s="33"/>
      <c r="G3378" s="33"/>
      <c r="H3378" s="33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5"/>
      <c r="AH3378" s="32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</row>
    <row r="3379" spans="1:51" s="12" customFormat="1" ht="39.950000000000003" customHeight="1">
      <c r="A3379" s="3"/>
      <c r="B3379" s="16"/>
      <c r="C3379" s="33"/>
      <c r="D3379" s="33"/>
      <c r="E3379" s="33"/>
      <c r="F3379" s="33"/>
      <c r="G3379" s="33"/>
      <c r="H3379" s="33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5"/>
      <c r="AH3379" s="32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</row>
    <row r="3380" spans="1:51" s="12" customFormat="1" ht="39.950000000000003" customHeight="1">
      <c r="A3380" s="3"/>
      <c r="B3380" s="16"/>
      <c r="C3380" s="33"/>
      <c r="D3380" s="33"/>
      <c r="E3380" s="33"/>
      <c r="F3380" s="33"/>
      <c r="G3380" s="33"/>
      <c r="H3380" s="33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5"/>
      <c r="AH3380" s="32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</row>
    <row r="3381" spans="1:51" s="12" customFormat="1" ht="39.950000000000003" customHeight="1">
      <c r="A3381" s="3"/>
      <c r="B3381" s="16"/>
      <c r="C3381" s="33"/>
      <c r="D3381" s="33"/>
      <c r="E3381" s="33"/>
      <c r="F3381" s="33"/>
      <c r="G3381" s="33"/>
      <c r="H3381" s="33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5"/>
      <c r="AH3381" s="32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  <c r="AX3381" s="33"/>
      <c r="AY3381" s="33"/>
    </row>
    <row r="3382" spans="1:51" s="12" customFormat="1" ht="39.950000000000003" customHeight="1">
      <c r="A3382" s="3"/>
      <c r="B3382" s="16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5"/>
      <c r="AH3382" s="32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</row>
    <row r="3383" spans="1:51" s="12" customFormat="1" ht="39.950000000000003" customHeight="1">
      <c r="A3383" s="3"/>
      <c r="B3383" s="16"/>
      <c r="C3383" s="33"/>
      <c r="D3383" s="33"/>
      <c r="E3383" s="33"/>
      <c r="F3383" s="33"/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5"/>
      <c r="AH3383" s="32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</row>
    <row r="3384" spans="1:51" s="12" customFormat="1" ht="39.950000000000003" customHeight="1">
      <c r="A3384" s="3"/>
      <c r="B3384" s="16"/>
      <c r="C3384" s="33"/>
      <c r="D3384" s="33"/>
      <c r="E3384" s="33"/>
      <c r="F3384" s="33"/>
      <c r="G3384" s="33"/>
      <c r="H3384" s="33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5"/>
      <c r="AH3384" s="32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</row>
    <row r="3385" spans="1:51" s="12" customFormat="1" ht="39.950000000000003" customHeight="1">
      <c r="A3385" s="3"/>
      <c r="B3385" s="16"/>
      <c r="C3385" s="33"/>
      <c r="D3385" s="33"/>
      <c r="E3385" s="33"/>
      <c r="F3385" s="33"/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5"/>
      <c r="AH3385" s="32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</row>
    <row r="3386" spans="1:51" s="12" customFormat="1" ht="39.950000000000003" customHeight="1">
      <c r="A3386" s="3"/>
      <c r="B3386" s="16"/>
      <c r="C3386" s="33"/>
      <c r="D3386" s="33"/>
      <c r="E3386" s="33"/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5"/>
      <c r="AH3386" s="32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</row>
    <row r="3387" spans="1:51" s="12" customFormat="1" ht="39.950000000000003" customHeight="1">
      <c r="A3387" s="3"/>
      <c r="B3387" s="16"/>
      <c r="C3387" s="33"/>
      <c r="D3387" s="33"/>
      <c r="E3387" s="33"/>
      <c r="F3387" s="33"/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5"/>
      <c r="AH3387" s="32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</row>
    <row r="3388" spans="1:51" s="12" customFormat="1" ht="39.950000000000003" customHeight="1">
      <c r="A3388" s="3"/>
      <c r="B3388" s="16"/>
      <c r="C3388" s="33"/>
      <c r="D3388" s="33"/>
      <c r="E3388" s="33"/>
      <c r="F3388" s="33"/>
      <c r="G3388" s="33"/>
      <c r="H3388" s="33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5"/>
      <c r="AH3388" s="32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</row>
    <row r="3389" spans="1:51" s="12" customFormat="1" ht="39.950000000000003" customHeight="1">
      <c r="A3389" s="3"/>
      <c r="B3389" s="16"/>
      <c r="C3389" s="33"/>
      <c r="D3389" s="33"/>
      <c r="E3389" s="33"/>
      <c r="F3389" s="33"/>
      <c r="G3389" s="33"/>
      <c r="H3389" s="33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5"/>
      <c r="AH3389" s="32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  <c r="AX3389" s="33"/>
      <c r="AY3389" s="33"/>
    </row>
    <row r="3390" spans="1:51" s="12" customFormat="1" ht="39.950000000000003" customHeight="1">
      <c r="A3390" s="3"/>
      <c r="B3390" s="16"/>
      <c r="C3390" s="33"/>
      <c r="D3390" s="33"/>
      <c r="E3390" s="33"/>
      <c r="F3390" s="33"/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5"/>
      <c r="AH3390" s="32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  <c r="AX3390" s="33"/>
      <c r="AY3390" s="33"/>
    </row>
    <row r="3391" spans="1:51" s="12" customFormat="1" ht="39.950000000000003" customHeight="1">
      <c r="A3391" s="3"/>
      <c r="B3391" s="16"/>
      <c r="C3391" s="33"/>
      <c r="D3391" s="33"/>
      <c r="E3391" s="33"/>
      <c r="F3391" s="33"/>
      <c r="G3391" s="33"/>
      <c r="H3391" s="33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5"/>
      <c r="AH3391" s="32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  <c r="AX3391" s="33"/>
      <c r="AY3391" s="33"/>
    </row>
    <row r="3392" spans="1:51" s="12" customFormat="1" ht="39.950000000000003" customHeight="1">
      <c r="A3392" s="3"/>
      <c r="B3392" s="16"/>
      <c r="C3392" s="33"/>
      <c r="D3392" s="33"/>
      <c r="E3392" s="33"/>
      <c r="F3392" s="33"/>
      <c r="G3392" s="33"/>
      <c r="H3392" s="33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5"/>
      <c r="AH3392" s="32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</row>
    <row r="3393" spans="1:51" s="12" customFormat="1" ht="39.950000000000003" customHeight="1">
      <c r="A3393" s="3"/>
      <c r="B3393" s="16"/>
      <c r="C3393" s="33"/>
      <c r="D3393" s="33"/>
      <c r="E3393" s="33"/>
      <c r="F3393" s="33"/>
      <c r="G3393" s="33"/>
      <c r="H3393" s="33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5"/>
      <c r="AH3393" s="32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  <c r="AX3393" s="33"/>
      <c r="AY3393" s="33"/>
    </row>
    <row r="3394" spans="1:51" s="12" customFormat="1" ht="39.950000000000003" customHeight="1">
      <c r="A3394" s="3"/>
      <c r="B3394" s="16"/>
      <c r="C3394" s="33"/>
      <c r="D3394" s="33"/>
      <c r="E3394" s="33"/>
      <c r="F3394" s="33"/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5"/>
      <c r="AH3394" s="32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</row>
    <row r="3395" spans="1:51" s="12" customFormat="1" ht="39.950000000000003" customHeight="1">
      <c r="A3395" s="3"/>
      <c r="B3395" s="16"/>
      <c r="C3395" s="33"/>
      <c r="D3395" s="33"/>
      <c r="E3395" s="33"/>
      <c r="F3395" s="33"/>
      <c r="G3395" s="33"/>
      <c r="H3395" s="33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5"/>
      <c r="AH3395" s="32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</row>
    <row r="3396" spans="1:51" s="12" customFormat="1" ht="39.950000000000003" customHeight="1">
      <c r="A3396" s="3"/>
      <c r="B3396" s="16"/>
      <c r="C3396" s="33"/>
      <c r="D3396" s="33"/>
      <c r="E3396" s="33"/>
      <c r="F3396" s="33"/>
      <c r="G3396" s="33"/>
      <c r="H3396" s="33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5"/>
      <c r="AH3396" s="32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</row>
    <row r="3397" spans="1:51" s="12" customFormat="1" ht="39.950000000000003" customHeight="1">
      <c r="A3397" s="3"/>
      <c r="B3397" s="16"/>
      <c r="C3397" s="33"/>
      <c r="D3397" s="33"/>
      <c r="E3397" s="33"/>
      <c r="F3397" s="33"/>
      <c r="G3397" s="33"/>
      <c r="H3397" s="33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5"/>
      <c r="AH3397" s="32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</row>
    <row r="3398" spans="1:51" s="12" customFormat="1" ht="39.950000000000003" customHeight="1">
      <c r="A3398" s="3"/>
      <c r="B3398" s="16"/>
      <c r="C3398" s="33"/>
      <c r="D3398" s="33"/>
      <c r="E3398" s="33"/>
      <c r="F3398" s="33"/>
      <c r="G3398" s="33"/>
      <c r="H3398" s="33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5"/>
      <c r="AH3398" s="32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</row>
    <row r="3399" spans="1:51" s="12" customFormat="1" ht="39.950000000000003" customHeight="1">
      <c r="A3399" s="3"/>
      <c r="B3399" s="16"/>
      <c r="C3399" s="33"/>
      <c r="D3399" s="33"/>
      <c r="E3399" s="33"/>
      <c r="F3399" s="33"/>
      <c r="G3399" s="33"/>
      <c r="H3399" s="33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5"/>
      <c r="AH3399" s="32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  <c r="AX3399" s="33"/>
      <c r="AY3399" s="33"/>
    </row>
    <row r="3400" spans="1:51" s="12" customFormat="1" ht="39.950000000000003" customHeight="1">
      <c r="A3400" s="3"/>
      <c r="B3400" s="16"/>
      <c r="C3400" s="33"/>
      <c r="D3400" s="33"/>
      <c r="E3400" s="33"/>
      <c r="F3400" s="33"/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5"/>
      <c r="AH3400" s="32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</row>
    <row r="3401" spans="1:51" s="12" customFormat="1" ht="39.950000000000003" customHeight="1">
      <c r="A3401" s="3"/>
      <c r="B3401" s="16"/>
      <c r="C3401" s="33"/>
      <c r="D3401" s="33"/>
      <c r="E3401" s="33"/>
      <c r="F3401" s="33"/>
      <c r="G3401" s="33"/>
      <c r="H3401" s="33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5"/>
      <c r="AH3401" s="32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</row>
    <row r="3402" spans="1:51" s="12" customFormat="1" ht="39.950000000000003" customHeight="1">
      <c r="A3402" s="3"/>
      <c r="B3402" s="16"/>
      <c r="C3402" s="33"/>
      <c r="D3402" s="33"/>
      <c r="E3402" s="33"/>
      <c r="F3402" s="33"/>
      <c r="G3402" s="33"/>
      <c r="H3402" s="33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5"/>
      <c r="AH3402" s="32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</row>
    <row r="3403" spans="1:51" s="12" customFormat="1" ht="39.950000000000003" customHeight="1">
      <c r="A3403" s="3"/>
      <c r="B3403" s="16"/>
      <c r="C3403" s="33"/>
      <c r="D3403" s="33"/>
      <c r="E3403" s="33"/>
      <c r="F3403" s="33"/>
      <c r="G3403" s="33"/>
      <c r="H3403" s="33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5"/>
      <c r="AH3403" s="32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</row>
    <row r="3404" spans="1:51" s="12" customFormat="1" ht="39.950000000000003" customHeight="1">
      <c r="A3404" s="3"/>
      <c r="B3404" s="16"/>
      <c r="C3404" s="33"/>
      <c r="D3404" s="33"/>
      <c r="E3404" s="33"/>
      <c r="F3404" s="33"/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5"/>
      <c r="AH3404" s="32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</row>
    <row r="3405" spans="1:51" s="12" customFormat="1" ht="39.950000000000003" customHeight="1">
      <c r="A3405" s="3"/>
      <c r="B3405" s="16"/>
      <c r="C3405" s="33"/>
      <c r="D3405" s="33"/>
      <c r="E3405" s="33"/>
      <c r="F3405" s="33"/>
      <c r="G3405" s="33"/>
      <c r="H3405" s="33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5"/>
      <c r="AH3405" s="32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</row>
    <row r="3406" spans="1:51" s="12" customFormat="1" ht="39.950000000000003" customHeight="1">
      <c r="A3406" s="3"/>
      <c r="B3406" s="16"/>
      <c r="C3406" s="33"/>
      <c r="D3406" s="33"/>
      <c r="E3406" s="33"/>
      <c r="F3406" s="33"/>
      <c r="G3406" s="33"/>
      <c r="H3406" s="33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5"/>
      <c r="AH3406" s="32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</row>
    <row r="3407" spans="1:51" s="12" customFormat="1" ht="39.950000000000003" customHeight="1">
      <c r="A3407" s="3"/>
      <c r="B3407" s="16"/>
      <c r="C3407" s="33"/>
      <c r="D3407" s="33"/>
      <c r="E3407" s="33"/>
      <c r="F3407" s="33"/>
      <c r="G3407" s="33"/>
      <c r="H3407" s="33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5"/>
      <c r="AH3407" s="32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</row>
    <row r="3408" spans="1:51" s="12" customFormat="1" ht="39.950000000000003" customHeight="1">
      <c r="A3408" s="3"/>
      <c r="B3408" s="16"/>
      <c r="C3408" s="33"/>
      <c r="D3408" s="33"/>
      <c r="E3408" s="33"/>
      <c r="F3408" s="33"/>
      <c r="G3408" s="33"/>
      <c r="H3408" s="33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5"/>
      <c r="AH3408" s="32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</row>
    <row r="3409" spans="1:51" s="12" customFormat="1" ht="39.950000000000003" customHeight="1">
      <c r="A3409" s="3"/>
      <c r="B3409" s="16"/>
      <c r="C3409" s="33"/>
      <c r="D3409" s="33"/>
      <c r="E3409" s="33"/>
      <c r="F3409" s="33"/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5"/>
      <c r="AH3409" s="32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</row>
    <row r="3410" spans="1:51" s="12" customFormat="1" ht="39.950000000000003" customHeight="1">
      <c r="A3410" s="3"/>
      <c r="B3410" s="16"/>
      <c r="C3410" s="33"/>
      <c r="D3410" s="33"/>
      <c r="E3410" s="33"/>
      <c r="F3410" s="33"/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5"/>
      <c r="AH3410" s="32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</row>
    <row r="3411" spans="1:51" s="12" customFormat="1" ht="39.950000000000003" customHeight="1">
      <c r="A3411" s="3"/>
      <c r="B3411" s="16"/>
      <c r="C3411" s="33"/>
      <c r="D3411" s="33"/>
      <c r="E3411" s="33"/>
      <c r="F3411" s="33"/>
      <c r="G3411" s="33"/>
      <c r="H3411" s="33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5"/>
      <c r="AH3411" s="32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</row>
    <row r="3412" spans="1:51" s="12" customFormat="1" ht="39.950000000000003" customHeight="1">
      <c r="A3412" s="3"/>
      <c r="B3412" s="16"/>
      <c r="C3412" s="33"/>
      <c r="D3412" s="33"/>
      <c r="E3412" s="33"/>
      <c r="F3412" s="33"/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5"/>
      <c r="AH3412" s="32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</row>
    <row r="3413" spans="1:51" s="12" customFormat="1" ht="39.950000000000003" customHeight="1">
      <c r="A3413" s="3"/>
      <c r="B3413" s="16"/>
      <c r="C3413" s="33"/>
      <c r="D3413" s="33"/>
      <c r="E3413" s="33"/>
      <c r="F3413" s="33"/>
      <c r="G3413" s="33"/>
      <c r="H3413" s="33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5"/>
      <c r="AH3413" s="32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</row>
    <row r="3414" spans="1:51" s="12" customFormat="1" ht="39.950000000000003" customHeight="1">
      <c r="A3414" s="3"/>
      <c r="B3414" s="16"/>
      <c r="C3414" s="33"/>
      <c r="D3414" s="33"/>
      <c r="E3414" s="33"/>
      <c r="F3414" s="33"/>
      <c r="G3414" s="33"/>
      <c r="H3414" s="33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5"/>
      <c r="AH3414" s="32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</row>
    <row r="3415" spans="1:51" s="12" customFormat="1" ht="39.950000000000003" customHeight="1">
      <c r="A3415" s="3"/>
      <c r="B3415" s="16"/>
      <c r="C3415" s="33"/>
      <c r="D3415" s="33"/>
      <c r="E3415" s="33"/>
      <c r="F3415" s="33"/>
      <c r="G3415" s="33"/>
      <c r="H3415" s="33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5"/>
      <c r="AH3415" s="32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</row>
    <row r="3416" spans="1:51" s="12" customFormat="1" ht="39.950000000000003" customHeight="1">
      <c r="A3416" s="3"/>
      <c r="B3416" s="16"/>
      <c r="C3416" s="33"/>
      <c r="D3416" s="33"/>
      <c r="E3416" s="33"/>
      <c r="F3416" s="33"/>
      <c r="G3416" s="33"/>
      <c r="H3416" s="33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5"/>
      <c r="AH3416" s="32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</row>
    <row r="3417" spans="1:51" s="12" customFormat="1" ht="39.950000000000003" customHeight="1">
      <c r="A3417" s="3"/>
      <c r="B3417" s="16"/>
      <c r="C3417" s="33"/>
      <c r="D3417" s="33"/>
      <c r="E3417" s="33"/>
      <c r="F3417" s="33"/>
      <c r="G3417" s="33"/>
      <c r="H3417" s="33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5"/>
      <c r="AH3417" s="32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</row>
    <row r="3418" spans="1:51" s="12" customFormat="1" ht="39.950000000000003" customHeight="1">
      <c r="A3418" s="3"/>
      <c r="B3418" s="16"/>
      <c r="C3418" s="33"/>
      <c r="D3418" s="33"/>
      <c r="E3418" s="33"/>
      <c r="F3418" s="33"/>
      <c r="G3418" s="33"/>
      <c r="H3418" s="33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5"/>
      <c r="AH3418" s="32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</row>
    <row r="3419" spans="1:51" s="12" customFormat="1" ht="39.950000000000003" customHeight="1">
      <c r="A3419" s="3"/>
      <c r="B3419" s="16"/>
      <c r="C3419" s="33"/>
      <c r="D3419" s="33"/>
      <c r="E3419" s="33"/>
      <c r="F3419" s="33"/>
      <c r="G3419" s="33"/>
      <c r="H3419" s="33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5"/>
      <c r="AH3419" s="32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</row>
    <row r="3420" spans="1:51" s="12" customFormat="1" ht="39.950000000000003" customHeight="1">
      <c r="A3420" s="3"/>
      <c r="B3420" s="16"/>
      <c r="C3420" s="33"/>
      <c r="D3420" s="33"/>
      <c r="E3420" s="33"/>
      <c r="F3420" s="33"/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5"/>
      <c r="AH3420" s="32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  <c r="AX3420" s="33"/>
      <c r="AY3420" s="33"/>
    </row>
    <row r="3421" spans="1:51" s="12" customFormat="1" ht="39.950000000000003" customHeight="1">
      <c r="A3421" s="3"/>
      <c r="B3421" s="16"/>
      <c r="C3421" s="33"/>
      <c r="D3421" s="33"/>
      <c r="E3421" s="33"/>
      <c r="F3421" s="33"/>
      <c r="G3421" s="33"/>
      <c r="H3421" s="33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5"/>
      <c r="AH3421" s="32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</row>
    <row r="3422" spans="1:51" s="12" customFormat="1" ht="39.950000000000003" customHeight="1">
      <c r="A3422" s="3"/>
      <c r="B3422" s="16"/>
      <c r="C3422" s="33"/>
      <c r="D3422" s="33"/>
      <c r="E3422" s="33"/>
      <c r="F3422" s="33"/>
      <c r="G3422" s="33"/>
      <c r="H3422" s="33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5"/>
      <c r="AH3422" s="32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  <c r="AX3422" s="33"/>
      <c r="AY3422" s="33"/>
    </row>
    <row r="3423" spans="1:51" s="12" customFormat="1" ht="39.950000000000003" customHeight="1">
      <c r="A3423" s="3"/>
      <c r="B3423" s="16"/>
      <c r="C3423" s="33"/>
      <c r="D3423" s="33"/>
      <c r="E3423" s="33"/>
      <c r="F3423" s="33"/>
      <c r="G3423" s="33"/>
      <c r="H3423" s="33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5"/>
      <c r="AH3423" s="32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  <c r="AX3423" s="33"/>
      <c r="AY3423" s="33"/>
    </row>
    <row r="3424" spans="1:51" s="12" customFormat="1" ht="39.950000000000003" customHeight="1">
      <c r="A3424" s="3"/>
      <c r="B3424" s="16"/>
      <c r="C3424" s="33"/>
      <c r="D3424" s="33"/>
      <c r="E3424" s="33"/>
      <c r="F3424" s="33"/>
      <c r="G3424" s="33"/>
      <c r="H3424" s="33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5"/>
      <c r="AH3424" s="32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  <c r="AX3424" s="33"/>
      <c r="AY3424" s="33"/>
    </row>
    <row r="3425" spans="1:51" s="12" customFormat="1" ht="39.950000000000003" customHeight="1">
      <c r="A3425" s="3"/>
      <c r="B3425" s="16"/>
      <c r="C3425" s="33"/>
      <c r="D3425" s="33"/>
      <c r="E3425" s="33"/>
      <c r="F3425" s="33"/>
      <c r="G3425" s="33"/>
      <c r="H3425" s="33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5"/>
      <c r="AH3425" s="32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</row>
    <row r="3426" spans="1:51" s="12" customFormat="1" ht="39.950000000000003" customHeight="1">
      <c r="A3426" s="3"/>
      <c r="B3426" s="16"/>
      <c r="C3426" s="33"/>
      <c r="D3426" s="33"/>
      <c r="E3426" s="33"/>
      <c r="F3426" s="33"/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5"/>
      <c r="AH3426" s="32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</row>
    <row r="3427" spans="1:51" s="12" customFormat="1" ht="39.950000000000003" customHeight="1">
      <c r="A3427" s="3"/>
      <c r="B3427" s="16"/>
      <c r="C3427" s="33"/>
      <c r="D3427" s="33"/>
      <c r="E3427" s="33"/>
      <c r="F3427" s="33"/>
      <c r="G3427" s="33"/>
      <c r="H3427" s="33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5"/>
      <c r="AH3427" s="32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  <c r="AX3427" s="33"/>
      <c r="AY3427" s="33"/>
    </row>
    <row r="3428" spans="1:51" s="12" customFormat="1" ht="39.950000000000003" customHeight="1">
      <c r="A3428" s="3"/>
      <c r="B3428" s="16"/>
      <c r="C3428" s="33"/>
      <c r="D3428" s="33"/>
      <c r="E3428" s="33"/>
      <c r="F3428" s="33"/>
      <c r="G3428" s="33"/>
      <c r="H3428" s="33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5"/>
      <c r="AH3428" s="32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</row>
    <row r="3429" spans="1:51" s="12" customFormat="1" ht="39.950000000000003" customHeight="1">
      <c r="A3429" s="3"/>
      <c r="B3429" s="16"/>
      <c r="C3429" s="33"/>
      <c r="D3429" s="33"/>
      <c r="E3429" s="33"/>
      <c r="F3429" s="33"/>
      <c r="G3429" s="33"/>
      <c r="H3429" s="33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5"/>
      <c r="AH3429" s="32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</row>
    <row r="3430" spans="1:51" s="12" customFormat="1" ht="39.950000000000003" customHeight="1">
      <c r="A3430" s="3"/>
      <c r="B3430" s="16"/>
      <c r="C3430" s="33"/>
      <c r="D3430" s="33"/>
      <c r="E3430" s="33"/>
      <c r="F3430" s="33"/>
      <c r="G3430" s="33"/>
      <c r="H3430" s="33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5"/>
      <c r="AH3430" s="32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</row>
    <row r="3431" spans="1:51" s="12" customFormat="1" ht="39.950000000000003" customHeight="1">
      <c r="A3431" s="3"/>
      <c r="B3431" s="16"/>
      <c r="C3431" s="33"/>
      <c r="D3431" s="33"/>
      <c r="E3431" s="33"/>
      <c r="F3431" s="33"/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5"/>
      <c r="AH3431" s="32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</row>
    <row r="3432" spans="1:51" s="12" customFormat="1" ht="39.950000000000003" customHeight="1">
      <c r="A3432" s="3"/>
      <c r="B3432" s="16"/>
      <c r="C3432" s="33"/>
      <c r="D3432" s="33"/>
      <c r="E3432" s="33"/>
      <c r="F3432" s="33"/>
      <c r="G3432" s="33"/>
      <c r="H3432" s="33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5"/>
      <c r="AH3432" s="32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  <c r="AX3432" s="33"/>
      <c r="AY3432" s="33"/>
    </row>
    <row r="3433" spans="1:51" s="12" customFormat="1" ht="39.950000000000003" customHeight="1">
      <c r="A3433" s="3"/>
      <c r="B3433" s="16"/>
      <c r="C3433" s="33"/>
      <c r="D3433" s="33"/>
      <c r="E3433" s="33"/>
      <c r="F3433" s="33"/>
      <c r="G3433" s="33"/>
      <c r="H3433" s="33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5"/>
      <c r="AH3433" s="32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</row>
    <row r="3434" spans="1:51" s="12" customFormat="1" ht="39.950000000000003" customHeight="1">
      <c r="A3434" s="3"/>
      <c r="B3434" s="16"/>
      <c r="C3434" s="33"/>
      <c r="D3434" s="33"/>
      <c r="E3434" s="33"/>
      <c r="F3434" s="33"/>
      <c r="G3434" s="33"/>
      <c r="H3434" s="33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5"/>
      <c r="AH3434" s="32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  <c r="AX3434" s="33"/>
      <c r="AY3434" s="33"/>
    </row>
    <row r="3435" spans="1:51" s="12" customFormat="1" ht="39.950000000000003" customHeight="1">
      <c r="A3435" s="3"/>
      <c r="B3435" s="16"/>
      <c r="C3435" s="33"/>
      <c r="D3435" s="33"/>
      <c r="E3435" s="33"/>
      <c r="F3435" s="33"/>
      <c r="G3435" s="33"/>
      <c r="H3435" s="33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5"/>
      <c r="AH3435" s="32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</row>
    <row r="3436" spans="1:51" s="12" customFormat="1" ht="39.950000000000003" customHeight="1">
      <c r="A3436" s="3"/>
      <c r="B3436" s="16"/>
      <c r="C3436" s="33"/>
      <c r="D3436" s="33"/>
      <c r="E3436" s="33"/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5"/>
      <c r="AH3436" s="32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  <c r="AX3436" s="33"/>
      <c r="AY3436" s="33"/>
    </row>
    <row r="3437" spans="1:51" s="12" customFormat="1" ht="39.950000000000003" customHeight="1">
      <c r="A3437" s="3"/>
      <c r="B3437" s="16"/>
      <c r="C3437" s="33"/>
      <c r="D3437" s="33"/>
      <c r="E3437" s="33"/>
      <c r="F3437" s="33"/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5"/>
      <c r="AH3437" s="32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</row>
    <row r="3438" spans="1:51" s="12" customFormat="1" ht="39.950000000000003" customHeight="1">
      <c r="A3438" s="3"/>
      <c r="B3438" s="16"/>
      <c r="C3438" s="33"/>
      <c r="D3438" s="33"/>
      <c r="E3438" s="33"/>
      <c r="F3438" s="33"/>
      <c r="G3438" s="33"/>
      <c r="H3438" s="33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5"/>
      <c r="AH3438" s="32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  <c r="AX3438" s="33"/>
      <c r="AY3438" s="33"/>
    </row>
    <row r="3439" spans="1:51" s="12" customFormat="1" ht="39.950000000000003" customHeight="1">
      <c r="A3439" s="3"/>
      <c r="B3439" s="16"/>
      <c r="C3439" s="33"/>
      <c r="D3439" s="33"/>
      <c r="E3439" s="33"/>
      <c r="F3439" s="33"/>
      <c r="G3439" s="33"/>
      <c r="H3439" s="33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5"/>
      <c r="AH3439" s="32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</row>
    <row r="3440" spans="1:51" s="12" customFormat="1" ht="39.950000000000003" customHeight="1">
      <c r="A3440" s="3"/>
      <c r="B3440" s="16"/>
      <c r="C3440" s="33"/>
      <c r="D3440" s="33"/>
      <c r="E3440" s="33"/>
      <c r="F3440" s="33"/>
      <c r="G3440" s="33"/>
      <c r="H3440" s="33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5"/>
      <c r="AH3440" s="32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</row>
    <row r="3441" spans="1:51" s="12" customFormat="1" ht="39.950000000000003" customHeight="1">
      <c r="A3441" s="3"/>
      <c r="B3441" s="16"/>
      <c r="C3441" s="33"/>
      <c r="D3441" s="33"/>
      <c r="E3441" s="33"/>
      <c r="F3441" s="33"/>
      <c r="G3441" s="33"/>
      <c r="H3441" s="33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5"/>
      <c r="AH3441" s="32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</row>
    <row r="3442" spans="1:51" s="12" customFormat="1" ht="39.950000000000003" customHeight="1">
      <c r="A3442" s="3"/>
      <c r="B3442" s="16"/>
      <c r="C3442" s="33"/>
      <c r="D3442" s="33"/>
      <c r="E3442" s="33"/>
      <c r="F3442" s="33"/>
      <c r="G3442" s="33"/>
      <c r="H3442" s="33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5"/>
      <c r="AH3442" s="32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</row>
    <row r="3443" spans="1:51" s="12" customFormat="1" ht="39.950000000000003" customHeight="1">
      <c r="A3443" s="3"/>
      <c r="B3443" s="16"/>
      <c r="C3443" s="33"/>
      <c r="D3443" s="33"/>
      <c r="E3443" s="33"/>
      <c r="F3443" s="33"/>
      <c r="G3443" s="33"/>
      <c r="H3443" s="33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5"/>
      <c r="AH3443" s="32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</row>
    <row r="3444" spans="1:51" s="12" customFormat="1" ht="39.950000000000003" customHeight="1">
      <c r="A3444" s="3"/>
      <c r="B3444" s="16"/>
      <c r="C3444" s="33"/>
      <c r="D3444" s="33"/>
      <c r="E3444" s="33"/>
      <c r="F3444" s="33"/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5"/>
      <c r="AH3444" s="32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  <c r="AX3444" s="33"/>
      <c r="AY3444" s="33"/>
    </row>
    <row r="3445" spans="1:51" s="12" customFormat="1" ht="39.950000000000003" customHeight="1">
      <c r="A3445" s="3"/>
      <c r="B3445" s="16"/>
      <c r="C3445" s="33"/>
      <c r="D3445" s="33"/>
      <c r="E3445" s="33"/>
      <c r="F3445" s="33"/>
      <c r="G3445" s="33"/>
      <c r="H3445" s="33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5"/>
      <c r="AH3445" s="32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  <c r="AX3445" s="33"/>
      <c r="AY3445" s="33"/>
    </row>
    <row r="3446" spans="1:51" s="12" customFormat="1" ht="39.950000000000003" customHeight="1">
      <c r="A3446" s="3"/>
      <c r="B3446" s="16"/>
      <c r="C3446" s="33"/>
      <c r="D3446" s="33"/>
      <c r="E3446" s="33"/>
      <c r="F3446" s="33"/>
      <c r="G3446" s="33"/>
      <c r="H3446" s="33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5"/>
      <c r="AH3446" s="32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  <c r="AX3446" s="33"/>
      <c r="AY3446" s="33"/>
    </row>
    <row r="3447" spans="1:51" s="12" customFormat="1" ht="39.950000000000003" customHeight="1">
      <c r="A3447" s="3"/>
      <c r="B3447" s="16"/>
      <c r="C3447" s="33"/>
      <c r="D3447" s="33"/>
      <c r="E3447" s="33"/>
      <c r="F3447" s="33"/>
      <c r="G3447" s="33"/>
      <c r="H3447" s="33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5"/>
      <c r="AH3447" s="32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</row>
    <row r="3448" spans="1:51" s="12" customFormat="1" ht="39.950000000000003" customHeight="1">
      <c r="A3448" s="3"/>
      <c r="B3448" s="16"/>
      <c r="C3448" s="33"/>
      <c r="D3448" s="33"/>
      <c r="E3448" s="33"/>
      <c r="F3448" s="33"/>
      <c r="G3448" s="33"/>
      <c r="H3448" s="33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5"/>
      <c r="AH3448" s="32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</row>
    <row r="3449" spans="1:51" s="12" customFormat="1" ht="39.950000000000003" customHeight="1">
      <c r="A3449" s="3"/>
      <c r="B3449" s="16"/>
      <c r="C3449" s="33"/>
      <c r="D3449" s="33"/>
      <c r="E3449" s="33"/>
      <c r="F3449" s="33"/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5"/>
      <c r="AH3449" s="32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</row>
    <row r="3450" spans="1:51" s="12" customFormat="1" ht="39.950000000000003" customHeight="1">
      <c r="A3450" s="3"/>
      <c r="B3450" s="16"/>
      <c r="C3450" s="33"/>
      <c r="D3450" s="33"/>
      <c r="E3450" s="33"/>
      <c r="F3450" s="33"/>
      <c r="G3450" s="33"/>
      <c r="H3450" s="33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5"/>
      <c r="AH3450" s="32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  <c r="AX3450" s="33"/>
      <c r="AY3450" s="33"/>
    </row>
    <row r="3451" spans="1:51" s="12" customFormat="1" ht="39.950000000000003" customHeight="1">
      <c r="A3451" s="3"/>
      <c r="B3451" s="16"/>
      <c r="C3451" s="33"/>
      <c r="D3451" s="33"/>
      <c r="E3451" s="33"/>
      <c r="F3451" s="33"/>
      <c r="G3451" s="33"/>
      <c r="H3451" s="33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5"/>
      <c r="AH3451" s="32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</row>
    <row r="3452" spans="1:51" s="12" customFormat="1" ht="39.950000000000003" customHeight="1">
      <c r="A3452" s="3"/>
      <c r="B3452" s="16"/>
      <c r="C3452" s="33"/>
      <c r="D3452" s="33"/>
      <c r="E3452" s="33"/>
      <c r="F3452" s="33"/>
      <c r="G3452" s="33"/>
      <c r="H3452" s="33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5"/>
      <c r="AH3452" s="32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  <c r="AX3452" s="33"/>
      <c r="AY3452" s="33"/>
    </row>
    <row r="3453" spans="1:51" s="12" customFormat="1" ht="39.950000000000003" customHeight="1">
      <c r="A3453" s="3"/>
      <c r="B3453" s="16"/>
      <c r="C3453" s="33"/>
      <c r="D3453" s="33"/>
      <c r="E3453" s="33"/>
      <c r="F3453" s="33"/>
      <c r="G3453" s="33"/>
      <c r="H3453" s="33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5"/>
      <c r="AH3453" s="32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  <c r="AX3453" s="33"/>
      <c r="AY3453" s="33"/>
    </row>
    <row r="3454" spans="1:51" s="12" customFormat="1" ht="39.950000000000003" customHeight="1">
      <c r="A3454" s="3"/>
      <c r="B3454" s="16"/>
      <c r="C3454" s="33"/>
      <c r="D3454" s="33"/>
      <c r="E3454" s="33"/>
      <c r="F3454" s="33"/>
      <c r="G3454" s="33"/>
      <c r="H3454" s="33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5"/>
      <c r="AH3454" s="32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  <c r="AX3454" s="33"/>
      <c r="AY3454" s="33"/>
    </row>
    <row r="3455" spans="1:51" s="12" customFormat="1" ht="39.950000000000003" customHeight="1">
      <c r="A3455" s="3"/>
      <c r="B3455" s="16"/>
      <c r="C3455" s="33"/>
      <c r="D3455" s="33"/>
      <c r="E3455" s="33"/>
      <c r="F3455" s="33"/>
      <c r="G3455" s="33"/>
      <c r="H3455" s="33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5"/>
      <c r="AH3455" s="32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  <c r="AX3455" s="33"/>
      <c r="AY3455" s="33"/>
    </row>
    <row r="3456" spans="1:51" s="12" customFormat="1" ht="39.950000000000003" customHeight="1">
      <c r="A3456" s="3"/>
      <c r="B3456" s="16"/>
      <c r="C3456" s="33"/>
      <c r="D3456" s="33"/>
      <c r="E3456" s="33"/>
      <c r="F3456" s="33"/>
      <c r="G3456" s="33"/>
      <c r="H3456" s="33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5"/>
      <c r="AH3456" s="32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</row>
    <row r="3457" spans="1:51" s="12" customFormat="1" ht="39.950000000000003" customHeight="1">
      <c r="A3457" s="3"/>
      <c r="B3457" s="16"/>
      <c r="C3457" s="33"/>
      <c r="D3457" s="33"/>
      <c r="E3457" s="33"/>
      <c r="F3457" s="33"/>
      <c r="G3457" s="33"/>
      <c r="H3457" s="33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5"/>
      <c r="AH3457" s="32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</row>
    <row r="3458" spans="1:51" s="12" customFormat="1" ht="39.950000000000003" customHeight="1">
      <c r="A3458" s="3"/>
      <c r="B3458" s="16"/>
      <c r="C3458" s="33"/>
      <c r="D3458" s="33"/>
      <c r="E3458" s="33"/>
      <c r="F3458" s="33"/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5"/>
      <c r="AH3458" s="32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</row>
    <row r="3459" spans="1:51" s="12" customFormat="1" ht="39.950000000000003" customHeight="1">
      <c r="A3459" s="3"/>
      <c r="B3459" s="16"/>
      <c r="C3459" s="33"/>
      <c r="D3459" s="33"/>
      <c r="E3459" s="33"/>
      <c r="F3459" s="33"/>
      <c r="G3459" s="33"/>
      <c r="H3459" s="33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5"/>
      <c r="AH3459" s="32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  <c r="AX3459" s="33"/>
      <c r="AY3459" s="33"/>
    </row>
    <row r="3460" spans="1:51" s="12" customFormat="1" ht="39.950000000000003" customHeight="1">
      <c r="A3460" s="3"/>
      <c r="B3460" s="16"/>
      <c r="C3460" s="33"/>
      <c r="D3460" s="33"/>
      <c r="E3460" s="33"/>
      <c r="F3460" s="33"/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5"/>
      <c r="AH3460" s="32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  <c r="AX3460" s="33"/>
      <c r="AY3460" s="33"/>
    </row>
    <row r="3461" spans="1:51" s="12" customFormat="1" ht="39.950000000000003" customHeight="1">
      <c r="A3461" s="3"/>
      <c r="B3461" s="16"/>
      <c r="C3461" s="33"/>
      <c r="D3461" s="33"/>
      <c r="E3461" s="33"/>
      <c r="F3461" s="33"/>
      <c r="G3461" s="33"/>
      <c r="H3461" s="33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5"/>
      <c r="AH3461" s="32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  <c r="AX3461" s="33"/>
      <c r="AY3461" s="33"/>
    </row>
    <row r="3462" spans="1:51" s="12" customFormat="1" ht="39.950000000000003" customHeight="1">
      <c r="A3462" s="3"/>
      <c r="B3462" s="16"/>
      <c r="C3462" s="33"/>
      <c r="D3462" s="33"/>
      <c r="E3462" s="33"/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5"/>
      <c r="AH3462" s="32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</row>
    <row r="3463" spans="1:51" s="12" customFormat="1" ht="39.950000000000003" customHeight="1">
      <c r="A3463" s="3"/>
      <c r="B3463" s="16"/>
      <c r="C3463" s="33"/>
      <c r="D3463" s="33"/>
      <c r="E3463" s="33"/>
      <c r="F3463" s="33"/>
      <c r="G3463" s="33"/>
      <c r="H3463" s="33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5"/>
      <c r="AH3463" s="32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  <c r="AX3463" s="33"/>
      <c r="AY3463" s="33"/>
    </row>
    <row r="3464" spans="1:51" s="12" customFormat="1" ht="39.950000000000003" customHeight="1">
      <c r="A3464" s="3"/>
      <c r="B3464" s="16"/>
      <c r="C3464" s="33"/>
      <c r="D3464" s="33"/>
      <c r="E3464" s="33"/>
      <c r="F3464" s="33"/>
      <c r="G3464" s="33"/>
      <c r="H3464" s="33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5"/>
      <c r="AH3464" s="32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</row>
    <row r="3465" spans="1:51" s="12" customFormat="1" ht="39.950000000000003" customHeight="1">
      <c r="A3465" s="3"/>
      <c r="B3465" s="16"/>
      <c r="C3465" s="33"/>
      <c r="D3465" s="33"/>
      <c r="E3465" s="33"/>
      <c r="F3465" s="33"/>
      <c r="G3465" s="33"/>
      <c r="H3465" s="33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5"/>
      <c r="AH3465" s="32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</row>
    <row r="3466" spans="1:51" s="12" customFormat="1" ht="39.950000000000003" customHeight="1">
      <c r="A3466" s="3"/>
      <c r="B3466" s="16"/>
      <c r="C3466" s="33"/>
      <c r="D3466" s="33"/>
      <c r="E3466" s="33"/>
      <c r="F3466" s="33"/>
      <c r="G3466" s="33"/>
      <c r="H3466" s="33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5"/>
      <c r="AH3466" s="32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  <c r="AX3466" s="33"/>
      <c r="AY3466" s="33"/>
    </row>
    <row r="3467" spans="1:51" s="12" customFormat="1" ht="39.950000000000003" customHeight="1">
      <c r="A3467" s="3"/>
      <c r="B3467" s="16"/>
      <c r="C3467" s="33"/>
      <c r="D3467" s="33"/>
      <c r="E3467" s="33"/>
      <c r="F3467" s="33"/>
      <c r="G3467" s="33"/>
      <c r="H3467" s="33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5"/>
      <c r="AH3467" s="32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</row>
    <row r="3468" spans="1:51" s="12" customFormat="1" ht="39.950000000000003" customHeight="1">
      <c r="A3468" s="3"/>
      <c r="B3468" s="16"/>
      <c r="C3468" s="33"/>
      <c r="D3468" s="33"/>
      <c r="E3468" s="33"/>
      <c r="F3468" s="33"/>
      <c r="G3468" s="33"/>
      <c r="H3468" s="33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5"/>
      <c r="AH3468" s="32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</row>
    <row r="3469" spans="1:51" s="12" customFormat="1" ht="39.950000000000003" customHeight="1">
      <c r="A3469" s="3"/>
      <c r="B3469" s="16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5"/>
      <c r="AH3469" s="32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  <c r="AX3469" s="33"/>
      <c r="AY3469" s="33"/>
    </row>
    <row r="3470" spans="1:51" s="12" customFormat="1" ht="39.950000000000003" customHeight="1">
      <c r="A3470" s="3"/>
      <c r="B3470" s="16"/>
      <c r="C3470" s="33"/>
      <c r="D3470" s="33"/>
      <c r="E3470" s="33"/>
      <c r="F3470" s="33"/>
      <c r="G3470" s="33"/>
      <c r="H3470" s="33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5"/>
      <c r="AH3470" s="32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</row>
    <row r="3471" spans="1:51" s="12" customFormat="1" ht="39.950000000000003" customHeight="1">
      <c r="A3471" s="3"/>
      <c r="B3471" s="16"/>
      <c r="C3471" s="33"/>
      <c r="D3471" s="33"/>
      <c r="E3471" s="33"/>
      <c r="F3471" s="33"/>
      <c r="G3471" s="33"/>
      <c r="H3471" s="33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5"/>
      <c r="AH3471" s="32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</row>
    <row r="3472" spans="1:51" s="12" customFormat="1" ht="39.950000000000003" customHeight="1">
      <c r="A3472" s="3"/>
      <c r="B3472" s="16"/>
      <c r="C3472" s="33"/>
      <c r="D3472" s="33"/>
      <c r="E3472" s="33"/>
      <c r="F3472" s="33"/>
      <c r="G3472" s="33"/>
      <c r="H3472" s="33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5"/>
      <c r="AH3472" s="32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</row>
    <row r="3473" spans="1:51" s="12" customFormat="1" ht="39.950000000000003" customHeight="1">
      <c r="A3473" s="3"/>
      <c r="B3473" s="16"/>
      <c r="C3473" s="33"/>
      <c r="D3473" s="33"/>
      <c r="E3473" s="33"/>
      <c r="F3473" s="33"/>
      <c r="G3473" s="33"/>
      <c r="H3473" s="33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5"/>
      <c r="AH3473" s="32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</row>
    <row r="3474" spans="1:51" s="12" customFormat="1" ht="39.950000000000003" customHeight="1">
      <c r="A3474" s="3"/>
      <c r="B3474" s="16"/>
      <c r="C3474" s="33"/>
      <c r="D3474" s="33"/>
      <c r="E3474" s="33"/>
      <c r="F3474" s="33"/>
      <c r="G3474" s="33"/>
      <c r="H3474" s="33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5"/>
      <c r="AH3474" s="32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</row>
    <row r="3475" spans="1:51" s="12" customFormat="1" ht="39.950000000000003" customHeight="1">
      <c r="A3475" s="3"/>
      <c r="B3475" s="16"/>
      <c r="C3475" s="33"/>
      <c r="D3475" s="33"/>
      <c r="E3475" s="33"/>
      <c r="F3475" s="33"/>
      <c r="G3475" s="33"/>
      <c r="H3475" s="33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5"/>
      <c r="AH3475" s="32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</row>
    <row r="3476" spans="1:51" s="12" customFormat="1" ht="39.950000000000003" customHeight="1">
      <c r="A3476" s="3"/>
      <c r="B3476" s="16"/>
      <c r="C3476" s="33"/>
      <c r="D3476" s="33"/>
      <c r="E3476" s="33"/>
      <c r="F3476" s="33"/>
      <c r="G3476" s="33"/>
      <c r="H3476" s="33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5"/>
      <c r="AH3476" s="32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</row>
    <row r="3477" spans="1:51" s="12" customFormat="1" ht="39.950000000000003" customHeight="1">
      <c r="A3477" s="3"/>
      <c r="B3477" s="16"/>
      <c r="C3477" s="33"/>
      <c r="D3477" s="33"/>
      <c r="E3477" s="33"/>
      <c r="F3477" s="33"/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5"/>
      <c r="AH3477" s="32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</row>
    <row r="3478" spans="1:51" s="12" customFormat="1" ht="39.950000000000003" customHeight="1">
      <c r="A3478" s="3"/>
      <c r="B3478" s="16"/>
      <c r="C3478" s="33"/>
      <c r="D3478" s="33"/>
      <c r="E3478" s="33"/>
      <c r="F3478" s="33"/>
      <c r="G3478" s="33"/>
      <c r="H3478" s="33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5"/>
      <c r="AH3478" s="32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</row>
    <row r="3479" spans="1:51" s="12" customFormat="1" ht="39.950000000000003" customHeight="1">
      <c r="A3479" s="3"/>
      <c r="B3479" s="16"/>
      <c r="C3479" s="33"/>
      <c r="D3479" s="33"/>
      <c r="E3479" s="33"/>
      <c r="F3479" s="33"/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5"/>
      <c r="AH3479" s="32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</row>
    <row r="3480" spans="1:51" s="12" customFormat="1" ht="39.950000000000003" customHeight="1">
      <c r="A3480" s="3"/>
      <c r="B3480" s="16"/>
      <c r="C3480" s="33"/>
      <c r="D3480" s="33"/>
      <c r="E3480" s="33"/>
      <c r="F3480" s="33"/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5"/>
      <c r="AH3480" s="32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</row>
    <row r="3481" spans="1:51" s="12" customFormat="1" ht="39.950000000000003" customHeight="1">
      <c r="A3481" s="3"/>
      <c r="B3481" s="16"/>
      <c r="C3481" s="33"/>
      <c r="D3481" s="33"/>
      <c r="E3481" s="33"/>
      <c r="F3481" s="33"/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5"/>
      <c r="AH3481" s="32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</row>
    <row r="3482" spans="1:51" s="12" customFormat="1" ht="39.950000000000003" customHeight="1">
      <c r="A3482" s="3"/>
      <c r="B3482" s="16"/>
      <c r="C3482" s="33"/>
      <c r="D3482" s="33"/>
      <c r="E3482" s="33"/>
      <c r="F3482" s="33"/>
      <c r="G3482" s="33"/>
      <c r="H3482" s="33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5"/>
      <c r="AH3482" s="32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</row>
    <row r="3483" spans="1:51" s="12" customFormat="1" ht="39.950000000000003" customHeight="1">
      <c r="A3483" s="3"/>
      <c r="B3483" s="16"/>
      <c r="C3483" s="33"/>
      <c r="D3483" s="33"/>
      <c r="E3483" s="33"/>
      <c r="F3483" s="33"/>
      <c r="G3483" s="33"/>
      <c r="H3483" s="33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5"/>
      <c r="AH3483" s="32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</row>
    <row r="3484" spans="1:51" s="12" customFormat="1" ht="39.950000000000003" customHeight="1">
      <c r="A3484" s="3"/>
      <c r="B3484" s="16"/>
      <c r="C3484" s="33"/>
      <c r="D3484" s="33"/>
      <c r="E3484" s="33"/>
      <c r="F3484" s="33"/>
      <c r="G3484" s="33"/>
      <c r="H3484" s="33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5"/>
      <c r="AH3484" s="32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</row>
    <row r="3485" spans="1:51" s="12" customFormat="1" ht="39.950000000000003" customHeight="1">
      <c r="A3485" s="3"/>
      <c r="B3485" s="16"/>
      <c r="C3485" s="33"/>
      <c r="D3485" s="33"/>
      <c r="E3485" s="33"/>
      <c r="F3485" s="33"/>
      <c r="G3485" s="33"/>
      <c r="H3485" s="33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5"/>
      <c r="AH3485" s="32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</row>
    <row r="3486" spans="1:51" s="12" customFormat="1" ht="39.950000000000003" customHeight="1">
      <c r="A3486" s="3"/>
      <c r="B3486" s="16"/>
      <c r="C3486" s="33"/>
      <c r="D3486" s="33"/>
      <c r="E3486" s="33"/>
      <c r="F3486" s="33"/>
      <c r="G3486" s="33"/>
      <c r="H3486" s="33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5"/>
      <c r="AH3486" s="32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</row>
    <row r="3487" spans="1:51" s="12" customFormat="1" ht="39.950000000000003" customHeight="1">
      <c r="A3487" s="3"/>
      <c r="B3487" s="16"/>
      <c r="C3487" s="33"/>
      <c r="D3487" s="33"/>
      <c r="E3487" s="33"/>
      <c r="F3487" s="33"/>
      <c r="G3487" s="33"/>
      <c r="H3487" s="33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5"/>
      <c r="AH3487" s="32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</row>
    <row r="3488" spans="1:51" s="12" customFormat="1" ht="39.950000000000003" customHeight="1">
      <c r="A3488" s="3"/>
      <c r="B3488" s="16"/>
      <c r="C3488" s="33"/>
      <c r="D3488" s="33"/>
      <c r="E3488" s="33"/>
      <c r="F3488" s="33"/>
      <c r="G3488" s="33"/>
      <c r="H3488" s="33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5"/>
      <c r="AH3488" s="32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</row>
    <row r="3489" spans="1:51" s="12" customFormat="1" ht="39.950000000000003" customHeight="1">
      <c r="A3489" s="3"/>
      <c r="B3489" s="16"/>
      <c r="C3489" s="33"/>
      <c r="D3489" s="33"/>
      <c r="E3489" s="33"/>
      <c r="F3489" s="33"/>
      <c r="G3489" s="33"/>
      <c r="H3489" s="33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5"/>
      <c r="AH3489" s="32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</row>
    <row r="3490" spans="1:51" s="12" customFormat="1" ht="39.950000000000003" customHeight="1">
      <c r="A3490" s="3"/>
      <c r="B3490" s="16"/>
      <c r="C3490" s="33"/>
      <c r="D3490" s="33"/>
      <c r="E3490" s="33"/>
      <c r="F3490" s="33"/>
      <c r="G3490" s="33"/>
      <c r="H3490" s="33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5"/>
      <c r="AH3490" s="32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</row>
    <row r="3491" spans="1:51" s="12" customFormat="1" ht="39.950000000000003" customHeight="1">
      <c r="A3491" s="3"/>
      <c r="B3491" s="16"/>
      <c r="C3491" s="33"/>
      <c r="D3491" s="33"/>
      <c r="E3491" s="33"/>
      <c r="F3491" s="33"/>
      <c r="G3491" s="33"/>
      <c r="H3491" s="33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5"/>
      <c r="AH3491" s="32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</row>
    <row r="3492" spans="1:51" s="12" customFormat="1" ht="39.950000000000003" customHeight="1">
      <c r="A3492" s="3"/>
      <c r="B3492" s="16"/>
      <c r="C3492" s="33"/>
      <c r="D3492" s="33"/>
      <c r="E3492" s="33"/>
      <c r="F3492" s="33"/>
      <c r="G3492" s="33"/>
      <c r="H3492" s="33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5"/>
      <c r="AH3492" s="32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</row>
    <row r="3493" spans="1:51" s="12" customFormat="1" ht="39.950000000000003" customHeight="1">
      <c r="A3493" s="3"/>
      <c r="B3493" s="16"/>
      <c r="C3493" s="33"/>
      <c r="D3493" s="33"/>
      <c r="E3493" s="33"/>
      <c r="F3493" s="33"/>
      <c r="G3493" s="33"/>
      <c r="H3493" s="33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5"/>
      <c r="AH3493" s="32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</row>
    <row r="3494" spans="1:51" s="12" customFormat="1" ht="39.950000000000003" customHeight="1">
      <c r="A3494" s="3"/>
      <c r="B3494" s="16"/>
      <c r="C3494" s="33"/>
      <c r="D3494" s="33"/>
      <c r="E3494" s="33"/>
      <c r="F3494" s="33"/>
      <c r="G3494" s="33"/>
      <c r="H3494" s="33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5"/>
      <c r="AH3494" s="32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</row>
    <row r="3495" spans="1:51" s="12" customFormat="1" ht="39.950000000000003" customHeight="1">
      <c r="A3495" s="3"/>
      <c r="B3495" s="16"/>
      <c r="C3495" s="33"/>
      <c r="D3495" s="33"/>
      <c r="E3495" s="33"/>
      <c r="F3495" s="33"/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5"/>
      <c r="AH3495" s="32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</row>
    <row r="3496" spans="1:51" s="12" customFormat="1" ht="39.950000000000003" customHeight="1">
      <c r="A3496" s="3"/>
      <c r="B3496" s="16"/>
      <c r="C3496" s="33"/>
      <c r="D3496" s="33"/>
      <c r="E3496" s="33"/>
      <c r="F3496" s="33"/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5"/>
      <c r="AH3496" s="32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</row>
    <row r="3497" spans="1:51" s="12" customFormat="1" ht="39.950000000000003" customHeight="1">
      <c r="A3497" s="3"/>
      <c r="B3497" s="16"/>
      <c r="C3497" s="33"/>
      <c r="D3497" s="33"/>
      <c r="E3497" s="33"/>
      <c r="F3497" s="33"/>
      <c r="G3497" s="33"/>
      <c r="H3497" s="33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5"/>
      <c r="AH3497" s="32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</row>
    <row r="3498" spans="1:51" s="12" customFormat="1" ht="39.950000000000003" customHeight="1">
      <c r="A3498" s="3"/>
      <c r="B3498" s="16"/>
      <c r="C3498" s="33"/>
      <c r="D3498" s="33"/>
      <c r="E3498" s="33"/>
      <c r="F3498" s="33"/>
      <c r="G3498" s="33"/>
      <c r="H3498" s="33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5"/>
      <c r="AH3498" s="32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</row>
    <row r="3499" spans="1:51" s="12" customFormat="1" ht="39.950000000000003" customHeight="1">
      <c r="A3499" s="3"/>
      <c r="B3499" s="16"/>
      <c r="C3499" s="33"/>
      <c r="D3499" s="33"/>
      <c r="E3499" s="33"/>
      <c r="F3499" s="33"/>
      <c r="G3499" s="33"/>
      <c r="H3499" s="33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5"/>
      <c r="AH3499" s="32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</row>
    <row r="3500" spans="1:51" s="12" customFormat="1" ht="39.950000000000003" customHeight="1">
      <c r="A3500" s="3"/>
      <c r="B3500" s="16"/>
      <c r="C3500" s="33"/>
      <c r="D3500" s="33"/>
      <c r="E3500" s="33"/>
      <c r="F3500" s="33"/>
      <c r="G3500" s="33"/>
      <c r="H3500" s="33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5"/>
      <c r="AH3500" s="32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</row>
    <row r="3501" spans="1:51" s="12" customFormat="1" ht="39.950000000000003" customHeight="1">
      <c r="A3501" s="3"/>
      <c r="B3501" s="16"/>
      <c r="C3501" s="33"/>
      <c r="D3501" s="33"/>
      <c r="E3501" s="33"/>
      <c r="F3501" s="33"/>
      <c r="G3501" s="33"/>
      <c r="H3501" s="33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5"/>
      <c r="AH3501" s="32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</row>
    <row r="3502" spans="1:51" s="12" customFormat="1" ht="39.950000000000003" customHeight="1">
      <c r="A3502" s="3"/>
      <c r="B3502" s="16"/>
      <c r="C3502" s="33"/>
      <c r="D3502" s="33"/>
      <c r="E3502" s="33"/>
      <c r="F3502" s="33"/>
      <c r="G3502" s="33"/>
      <c r="H3502" s="33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5"/>
      <c r="AH3502" s="32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</row>
    <row r="3503" spans="1:51" s="12" customFormat="1" ht="39.950000000000003" customHeight="1">
      <c r="A3503" s="3"/>
      <c r="B3503" s="16"/>
      <c r="C3503" s="33"/>
      <c r="D3503" s="33"/>
      <c r="E3503" s="33"/>
      <c r="F3503" s="33"/>
      <c r="G3503" s="33"/>
      <c r="H3503" s="33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5"/>
      <c r="AH3503" s="32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</row>
    <row r="3504" spans="1:51" s="12" customFormat="1" ht="39.950000000000003" customHeight="1">
      <c r="A3504" s="3"/>
      <c r="B3504" s="16"/>
      <c r="C3504" s="33"/>
      <c r="D3504" s="33"/>
      <c r="E3504" s="33"/>
      <c r="F3504" s="33"/>
      <c r="G3504" s="33"/>
      <c r="H3504" s="33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5"/>
      <c r="AH3504" s="32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</row>
    <row r="3505" spans="1:51" s="12" customFormat="1" ht="39.950000000000003" customHeight="1">
      <c r="A3505" s="3"/>
      <c r="B3505" s="16"/>
      <c r="C3505" s="33"/>
      <c r="D3505" s="33"/>
      <c r="E3505" s="33"/>
      <c r="F3505" s="33"/>
      <c r="G3505" s="33"/>
      <c r="H3505" s="33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5"/>
      <c r="AH3505" s="32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</row>
    <row r="3506" spans="1:51" s="12" customFormat="1" ht="39.950000000000003" customHeight="1">
      <c r="A3506" s="3"/>
      <c r="B3506" s="16"/>
      <c r="C3506" s="33"/>
      <c r="D3506" s="33"/>
      <c r="E3506" s="33"/>
      <c r="F3506" s="33"/>
      <c r="G3506" s="33"/>
      <c r="H3506" s="33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5"/>
      <c r="AH3506" s="32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  <c r="AX3506" s="33"/>
      <c r="AY3506" s="33"/>
    </row>
    <row r="3507" spans="1:51" s="12" customFormat="1" ht="39.950000000000003" customHeight="1">
      <c r="A3507" s="3"/>
      <c r="B3507" s="16"/>
      <c r="C3507" s="33"/>
      <c r="D3507" s="33"/>
      <c r="E3507" s="33"/>
      <c r="F3507" s="33"/>
      <c r="G3507" s="33"/>
      <c r="H3507" s="33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5"/>
      <c r="AH3507" s="32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</row>
    <row r="3508" spans="1:51" s="12" customFormat="1" ht="39.950000000000003" customHeight="1">
      <c r="A3508" s="3"/>
      <c r="B3508" s="16"/>
      <c r="C3508" s="33"/>
      <c r="D3508" s="33"/>
      <c r="E3508" s="33"/>
      <c r="F3508" s="33"/>
      <c r="G3508" s="33"/>
      <c r="H3508" s="33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5"/>
      <c r="AH3508" s="32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</row>
    <row r="3509" spans="1:51" s="12" customFormat="1" ht="39.950000000000003" customHeight="1">
      <c r="A3509" s="3"/>
      <c r="B3509" s="16"/>
      <c r="C3509" s="33"/>
      <c r="D3509" s="33"/>
      <c r="E3509" s="33"/>
      <c r="F3509" s="33"/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5"/>
      <c r="AH3509" s="32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</row>
    <row r="3510" spans="1:51" s="12" customFormat="1" ht="39.950000000000003" customHeight="1">
      <c r="A3510" s="3"/>
      <c r="B3510" s="16"/>
      <c r="C3510" s="33"/>
      <c r="D3510" s="33"/>
      <c r="E3510" s="33"/>
      <c r="F3510" s="33"/>
      <c r="G3510" s="33"/>
      <c r="H3510" s="33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5"/>
      <c r="AH3510" s="32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</row>
    <row r="3511" spans="1:51" s="12" customFormat="1" ht="39.950000000000003" customHeight="1">
      <c r="A3511" s="3"/>
      <c r="B3511" s="16"/>
      <c r="C3511" s="33"/>
      <c r="D3511" s="33"/>
      <c r="E3511" s="33"/>
      <c r="F3511" s="33"/>
      <c r="G3511" s="33"/>
      <c r="H3511" s="33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5"/>
      <c r="AH3511" s="32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  <c r="AX3511" s="33"/>
      <c r="AY3511" s="33"/>
    </row>
    <row r="3512" spans="1:51" s="12" customFormat="1" ht="39.950000000000003" customHeight="1">
      <c r="A3512" s="3"/>
      <c r="B3512" s="16"/>
      <c r="C3512" s="33"/>
      <c r="D3512" s="33"/>
      <c r="E3512" s="33"/>
      <c r="F3512" s="33"/>
      <c r="G3512" s="33"/>
      <c r="H3512" s="33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5"/>
      <c r="AH3512" s="32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  <c r="AX3512" s="33"/>
      <c r="AY3512" s="33"/>
    </row>
    <row r="3513" spans="1:51" s="12" customFormat="1" ht="39.950000000000003" customHeight="1">
      <c r="A3513" s="3"/>
      <c r="B3513" s="16"/>
      <c r="C3513" s="33"/>
      <c r="D3513" s="33"/>
      <c r="E3513" s="33"/>
      <c r="F3513" s="33"/>
      <c r="G3513" s="33"/>
      <c r="H3513" s="33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5"/>
      <c r="AH3513" s="32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  <c r="AX3513" s="33"/>
      <c r="AY3513" s="33"/>
    </row>
    <row r="3514" spans="1:51" s="12" customFormat="1" ht="39.950000000000003" customHeight="1">
      <c r="A3514" s="3"/>
      <c r="B3514" s="16"/>
      <c r="C3514" s="33"/>
      <c r="D3514" s="33"/>
      <c r="E3514" s="33"/>
      <c r="F3514" s="33"/>
      <c r="G3514" s="33"/>
      <c r="H3514" s="33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5"/>
      <c r="AH3514" s="32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  <c r="AX3514" s="33"/>
      <c r="AY3514" s="33"/>
    </row>
    <row r="3515" spans="1:51" s="12" customFormat="1" ht="39.950000000000003" customHeight="1">
      <c r="A3515" s="3"/>
      <c r="B3515" s="16"/>
      <c r="C3515" s="33"/>
      <c r="D3515" s="33"/>
      <c r="E3515" s="33"/>
      <c r="F3515" s="33"/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5"/>
      <c r="AH3515" s="32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  <c r="AX3515" s="33"/>
      <c r="AY3515" s="33"/>
    </row>
    <row r="3516" spans="1:51" s="12" customFormat="1" ht="39.950000000000003" customHeight="1">
      <c r="A3516" s="3"/>
      <c r="B3516" s="16"/>
      <c r="C3516" s="33"/>
      <c r="D3516" s="33"/>
      <c r="E3516" s="33"/>
      <c r="F3516" s="33"/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5"/>
      <c r="AH3516" s="32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33"/>
      <c r="AX3516" s="33"/>
      <c r="AY3516" s="33"/>
    </row>
    <row r="3517" spans="1:51" s="12" customFormat="1" ht="39.950000000000003" customHeight="1">
      <c r="A3517" s="3"/>
      <c r="B3517" s="16"/>
      <c r="C3517" s="33"/>
      <c r="D3517" s="33"/>
      <c r="E3517" s="33"/>
      <c r="F3517" s="33"/>
      <c r="G3517" s="33"/>
      <c r="H3517" s="33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5"/>
      <c r="AH3517" s="32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  <c r="AX3517" s="33"/>
      <c r="AY3517" s="33"/>
    </row>
    <row r="3518" spans="1:51" s="12" customFormat="1" ht="39.950000000000003" customHeight="1">
      <c r="A3518" s="3"/>
      <c r="B3518" s="16"/>
      <c r="C3518" s="33"/>
      <c r="D3518" s="33"/>
      <c r="E3518" s="33"/>
      <c r="F3518" s="33"/>
      <c r="G3518" s="33"/>
      <c r="H3518" s="33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5"/>
      <c r="AH3518" s="32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</row>
    <row r="3519" spans="1:51" s="12" customFormat="1" ht="39.950000000000003" customHeight="1">
      <c r="A3519" s="3"/>
      <c r="B3519" s="16"/>
      <c r="C3519" s="33"/>
      <c r="D3519" s="33"/>
      <c r="E3519" s="33"/>
      <c r="F3519" s="33"/>
      <c r="G3519" s="33"/>
      <c r="H3519" s="33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5"/>
      <c r="AH3519" s="32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</row>
    <row r="3520" spans="1:51" s="12" customFormat="1" ht="39.950000000000003" customHeight="1">
      <c r="A3520" s="3"/>
      <c r="B3520" s="16"/>
      <c r="C3520" s="33"/>
      <c r="D3520" s="33"/>
      <c r="E3520" s="33"/>
      <c r="F3520" s="33"/>
      <c r="G3520" s="33"/>
      <c r="H3520" s="33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5"/>
      <c r="AH3520" s="32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</row>
    <row r="3521" spans="1:51" s="12" customFormat="1" ht="39.950000000000003" customHeight="1">
      <c r="A3521" s="3"/>
      <c r="B3521" s="16"/>
      <c r="C3521" s="33"/>
      <c r="D3521" s="33"/>
      <c r="E3521" s="33"/>
      <c r="F3521" s="33"/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5"/>
      <c r="AH3521" s="32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</row>
    <row r="3522" spans="1:51" s="12" customFormat="1" ht="39.950000000000003" customHeight="1">
      <c r="A3522" s="3"/>
      <c r="B3522" s="16"/>
      <c r="C3522" s="33"/>
      <c r="D3522" s="33"/>
      <c r="E3522" s="33"/>
      <c r="F3522" s="33"/>
      <c r="G3522" s="33"/>
      <c r="H3522" s="33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5"/>
      <c r="AH3522" s="32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  <c r="AX3522" s="33"/>
      <c r="AY3522" s="33"/>
    </row>
    <row r="3523" spans="1:51" s="12" customFormat="1" ht="39.950000000000003" customHeight="1">
      <c r="A3523" s="3"/>
      <c r="B3523" s="16"/>
      <c r="C3523" s="33"/>
      <c r="D3523" s="33"/>
      <c r="E3523" s="33"/>
      <c r="F3523" s="33"/>
      <c r="G3523" s="33"/>
      <c r="H3523" s="33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5"/>
      <c r="AH3523" s="32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  <c r="AX3523" s="33"/>
      <c r="AY3523" s="33"/>
    </row>
    <row r="3524" spans="1:51" s="12" customFormat="1" ht="39.950000000000003" customHeight="1">
      <c r="A3524" s="3"/>
      <c r="B3524" s="16"/>
      <c r="C3524" s="33"/>
      <c r="D3524" s="33"/>
      <c r="E3524" s="33"/>
      <c r="F3524" s="33"/>
      <c r="G3524" s="33"/>
      <c r="H3524" s="33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5"/>
      <c r="AH3524" s="32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  <c r="AX3524" s="33"/>
      <c r="AY3524" s="33"/>
    </row>
    <row r="3525" spans="1:51" s="12" customFormat="1" ht="39.950000000000003" customHeight="1">
      <c r="A3525" s="3"/>
      <c r="B3525" s="16"/>
      <c r="C3525" s="33"/>
      <c r="D3525" s="33"/>
      <c r="E3525" s="33"/>
      <c r="F3525" s="33"/>
      <c r="G3525" s="33"/>
      <c r="H3525" s="33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5"/>
      <c r="AH3525" s="32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  <c r="AX3525" s="33"/>
      <c r="AY3525" s="33"/>
    </row>
    <row r="3526" spans="1:51" s="12" customFormat="1" ht="39.950000000000003" customHeight="1">
      <c r="A3526" s="3"/>
      <c r="B3526" s="16"/>
      <c r="C3526" s="33"/>
      <c r="D3526" s="33"/>
      <c r="E3526" s="33"/>
      <c r="F3526" s="33"/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5"/>
      <c r="AH3526" s="32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</row>
    <row r="3527" spans="1:51" s="12" customFormat="1" ht="39.950000000000003" customHeight="1">
      <c r="A3527" s="3"/>
      <c r="B3527" s="16"/>
      <c r="C3527" s="33"/>
      <c r="D3527" s="33"/>
      <c r="E3527" s="33"/>
      <c r="F3527" s="33"/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5"/>
      <c r="AH3527" s="32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</row>
    <row r="3528" spans="1:51" s="12" customFormat="1" ht="39.950000000000003" customHeight="1">
      <c r="A3528" s="3"/>
      <c r="B3528" s="16"/>
      <c r="C3528" s="33"/>
      <c r="D3528" s="33"/>
      <c r="E3528" s="33"/>
      <c r="F3528" s="33"/>
      <c r="G3528" s="33"/>
      <c r="H3528" s="33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5"/>
      <c r="AH3528" s="32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</row>
    <row r="3529" spans="1:51" s="12" customFormat="1" ht="39.950000000000003" customHeight="1">
      <c r="A3529" s="3"/>
      <c r="B3529" s="16"/>
      <c r="C3529" s="33"/>
      <c r="D3529" s="33"/>
      <c r="E3529" s="33"/>
      <c r="F3529" s="33"/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5"/>
      <c r="AH3529" s="32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</row>
    <row r="3530" spans="1:51" s="12" customFormat="1" ht="39.950000000000003" customHeight="1">
      <c r="A3530" s="3"/>
      <c r="B3530" s="16"/>
      <c r="C3530" s="33"/>
      <c r="D3530" s="33"/>
      <c r="E3530" s="33"/>
      <c r="F3530" s="33"/>
      <c r="G3530" s="33"/>
      <c r="H3530" s="33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5"/>
      <c r="AH3530" s="32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</row>
    <row r="3531" spans="1:51" s="12" customFormat="1" ht="39.950000000000003" customHeight="1">
      <c r="A3531" s="3"/>
      <c r="B3531" s="16"/>
      <c r="C3531" s="33"/>
      <c r="D3531" s="33"/>
      <c r="E3531" s="33"/>
      <c r="F3531" s="33"/>
      <c r="G3531" s="33"/>
      <c r="H3531" s="33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5"/>
      <c r="AH3531" s="32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</row>
    <row r="3532" spans="1:51" s="12" customFormat="1" ht="39.950000000000003" customHeight="1">
      <c r="A3532" s="3"/>
      <c r="B3532" s="16"/>
      <c r="C3532" s="33"/>
      <c r="D3532" s="33"/>
      <c r="E3532" s="33"/>
      <c r="F3532" s="33"/>
      <c r="G3532" s="33"/>
      <c r="H3532" s="33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5"/>
      <c r="AH3532" s="32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  <c r="AX3532" s="33"/>
      <c r="AY3532" s="33"/>
    </row>
    <row r="3533" spans="1:51" s="12" customFormat="1" ht="39.950000000000003" customHeight="1">
      <c r="A3533" s="3"/>
      <c r="B3533" s="16"/>
      <c r="C3533" s="33"/>
      <c r="D3533" s="33"/>
      <c r="E3533" s="33"/>
      <c r="F3533" s="33"/>
      <c r="G3533" s="33"/>
      <c r="H3533" s="33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5"/>
      <c r="AH3533" s="32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  <c r="AX3533" s="33"/>
      <c r="AY3533" s="33"/>
    </row>
    <row r="3534" spans="1:51" s="12" customFormat="1" ht="39.950000000000003" customHeight="1">
      <c r="A3534" s="3"/>
      <c r="B3534" s="16"/>
      <c r="C3534" s="33"/>
      <c r="D3534" s="33"/>
      <c r="E3534" s="33"/>
      <c r="F3534" s="33"/>
      <c r="G3534" s="33"/>
      <c r="H3534" s="33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5"/>
      <c r="AH3534" s="32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33"/>
      <c r="AX3534" s="33"/>
      <c r="AY3534" s="33"/>
    </row>
    <row r="3535" spans="1:51" s="12" customFormat="1" ht="39.950000000000003" customHeight="1">
      <c r="A3535" s="3"/>
      <c r="B3535" s="16"/>
      <c r="C3535" s="33"/>
      <c r="D3535" s="33"/>
      <c r="E3535" s="33"/>
      <c r="F3535" s="33"/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5"/>
      <c r="AH3535" s="32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  <c r="AX3535" s="33"/>
      <c r="AY3535" s="33"/>
    </row>
    <row r="3536" spans="1:51" s="12" customFormat="1" ht="39.950000000000003" customHeight="1">
      <c r="A3536" s="3"/>
      <c r="B3536" s="16"/>
      <c r="C3536" s="33"/>
      <c r="D3536" s="33"/>
      <c r="E3536" s="33"/>
      <c r="F3536" s="33"/>
      <c r="G3536" s="33"/>
      <c r="H3536" s="33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5"/>
      <c r="AH3536" s="32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  <c r="AX3536" s="33"/>
      <c r="AY3536" s="33"/>
    </row>
    <row r="3537" spans="1:51" s="12" customFormat="1" ht="39.950000000000003" customHeight="1">
      <c r="A3537" s="3"/>
      <c r="B3537" s="16"/>
      <c r="C3537" s="33"/>
      <c r="D3537" s="33"/>
      <c r="E3537" s="33"/>
      <c r="F3537" s="33"/>
      <c r="G3537" s="33"/>
      <c r="H3537" s="33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5"/>
      <c r="AH3537" s="32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</row>
    <row r="3538" spans="1:51" s="12" customFormat="1" ht="39.950000000000003" customHeight="1">
      <c r="A3538" s="3"/>
      <c r="B3538" s="16"/>
      <c r="C3538" s="33"/>
      <c r="D3538" s="33"/>
      <c r="E3538" s="33"/>
      <c r="F3538" s="33"/>
      <c r="G3538" s="33"/>
      <c r="H3538" s="33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5"/>
      <c r="AH3538" s="32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</row>
    <row r="3539" spans="1:51" s="12" customFormat="1" ht="39.950000000000003" customHeight="1">
      <c r="A3539" s="3"/>
      <c r="B3539" s="16"/>
      <c r="C3539" s="33"/>
      <c r="D3539" s="33"/>
      <c r="E3539" s="33"/>
      <c r="F3539" s="33"/>
      <c r="G3539" s="33"/>
      <c r="H3539" s="33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5"/>
      <c r="AH3539" s="32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</row>
    <row r="3540" spans="1:51" s="12" customFormat="1" ht="39.950000000000003" customHeight="1">
      <c r="A3540" s="3"/>
      <c r="B3540" s="16"/>
      <c r="C3540" s="33"/>
      <c r="D3540" s="33"/>
      <c r="E3540" s="33"/>
      <c r="F3540" s="33"/>
      <c r="G3540" s="33"/>
      <c r="H3540" s="33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5"/>
      <c r="AH3540" s="32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</row>
    <row r="3541" spans="1:51" s="12" customFormat="1" ht="39.950000000000003" customHeight="1">
      <c r="A3541" s="3"/>
      <c r="B3541" s="16"/>
      <c r="C3541" s="33"/>
      <c r="D3541" s="33"/>
      <c r="E3541" s="33"/>
      <c r="F3541" s="33"/>
      <c r="G3541" s="33"/>
      <c r="H3541" s="33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5"/>
      <c r="AH3541" s="32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</row>
    <row r="3542" spans="1:51" s="12" customFormat="1" ht="39.950000000000003" customHeight="1">
      <c r="A3542" s="3"/>
      <c r="B3542" s="16"/>
      <c r="C3542" s="33"/>
      <c r="D3542" s="33"/>
      <c r="E3542" s="33"/>
      <c r="F3542" s="33"/>
      <c r="G3542" s="33"/>
      <c r="H3542" s="33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5"/>
      <c r="AH3542" s="32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</row>
    <row r="3543" spans="1:51" s="12" customFormat="1" ht="39.950000000000003" customHeight="1">
      <c r="A3543" s="3"/>
      <c r="B3543" s="16"/>
      <c r="C3543" s="33"/>
      <c r="D3543" s="33"/>
      <c r="E3543" s="33"/>
      <c r="F3543" s="33"/>
      <c r="G3543" s="33"/>
      <c r="H3543" s="33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5"/>
      <c r="AH3543" s="32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</row>
    <row r="3544" spans="1:51" s="12" customFormat="1" ht="39.950000000000003" customHeight="1">
      <c r="A3544" s="3"/>
      <c r="B3544" s="16"/>
      <c r="C3544" s="33"/>
      <c r="D3544" s="33"/>
      <c r="E3544" s="33"/>
      <c r="F3544" s="33"/>
      <c r="G3544" s="33"/>
      <c r="H3544" s="33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5"/>
      <c r="AH3544" s="32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  <c r="AX3544" s="33"/>
      <c r="AY3544" s="33"/>
    </row>
    <row r="3545" spans="1:51" s="12" customFormat="1" ht="39.950000000000003" customHeight="1">
      <c r="A3545" s="3"/>
      <c r="B3545" s="16"/>
      <c r="C3545" s="33"/>
      <c r="D3545" s="33"/>
      <c r="E3545" s="33"/>
      <c r="F3545" s="33"/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5"/>
      <c r="AH3545" s="32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</row>
    <row r="3546" spans="1:51" s="12" customFormat="1" ht="39.950000000000003" customHeight="1">
      <c r="A3546" s="3"/>
      <c r="B3546" s="16"/>
      <c r="C3546" s="33"/>
      <c r="D3546" s="33"/>
      <c r="E3546" s="33"/>
      <c r="F3546" s="33"/>
      <c r="G3546" s="33"/>
      <c r="H3546" s="33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5"/>
      <c r="AH3546" s="32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  <c r="AX3546" s="33"/>
      <c r="AY3546" s="33"/>
    </row>
    <row r="3547" spans="1:51" s="12" customFormat="1" ht="39.950000000000003" customHeight="1">
      <c r="A3547" s="3"/>
      <c r="B3547" s="16"/>
      <c r="C3547" s="33"/>
      <c r="D3547" s="33"/>
      <c r="E3547" s="33"/>
      <c r="F3547" s="33"/>
      <c r="G3547" s="33"/>
      <c r="H3547" s="33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5"/>
      <c r="AH3547" s="32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</row>
    <row r="3548" spans="1:51" s="12" customFormat="1" ht="39.950000000000003" customHeight="1">
      <c r="A3548" s="3"/>
      <c r="B3548" s="16"/>
      <c r="C3548" s="33"/>
      <c r="D3548" s="33"/>
      <c r="E3548" s="33"/>
      <c r="F3548" s="33"/>
      <c r="G3548" s="33"/>
      <c r="H3548" s="33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5"/>
      <c r="AH3548" s="32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</row>
    <row r="3549" spans="1:51" s="12" customFormat="1" ht="39.950000000000003" customHeight="1">
      <c r="A3549" s="3"/>
      <c r="B3549" s="16"/>
      <c r="C3549" s="33"/>
      <c r="D3549" s="33"/>
      <c r="E3549" s="33"/>
      <c r="F3549" s="33"/>
      <c r="G3549" s="33"/>
      <c r="H3549" s="33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5"/>
      <c r="AH3549" s="32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</row>
    <row r="3550" spans="1:51" s="12" customFormat="1" ht="39.950000000000003" customHeight="1">
      <c r="A3550" s="3"/>
      <c r="B3550" s="16"/>
      <c r="C3550" s="33"/>
      <c r="D3550" s="33"/>
      <c r="E3550" s="33"/>
      <c r="F3550" s="33"/>
      <c r="G3550" s="33"/>
      <c r="H3550" s="33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5"/>
      <c r="AH3550" s="32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</row>
    <row r="3551" spans="1:51" s="12" customFormat="1" ht="39.950000000000003" customHeight="1">
      <c r="A3551" s="3"/>
      <c r="B3551" s="16"/>
      <c r="C3551" s="33"/>
      <c r="D3551" s="33"/>
      <c r="E3551" s="33"/>
      <c r="F3551" s="33"/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5"/>
      <c r="AH3551" s="32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</row>
    <row r="3552" spans="1:51" s="12" customFormat="1" ht="39.950000000000003" customHeight="1">
      <c r="A3552" s="3"/>
      <c r="B3552" s="16"/>
      <c r="C3552" s="33"/>
      <c r="D3552" s="33"/>
      <c r="E3552" s="33"/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5"/>
      <c r="AH3552" s="32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</row>
    <row r="3553" spans="1:51" s="12" customFormat="1" ht="39.950000000000003" customHeight="1">
      <c r="A3553" s="3"/>
      <c r="B3553" s="16"/>
      <c r="C3553" s="33"/>
      <c r="D3553" s="33"/>
      <c r="E3553" s="33"/>
      <c r="F3553" s="33"/>
      <c r="G3553" s="33"/>
      <c r="H3553" s="33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5"/>
      <c r="AH3553" s="32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</row>
    <row r="3554" spans="1:51" s="12" customFormat="1" ht="39.950000000000003" customHeight="1">
      <c r="A3554" s="3"/>
      <c r="B3554" s="16"/>
      <c r="C3554" s="33"/>
      <c r="D3554" s="33"/>
      <c r="E3554" s="33"/>
      <c r="F3554" s="33"/>
      <c r="G3554" s="33"/>
      <c r="H3554" s="33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5"/>
      <c r="AH3554" s="32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</row>
    <row r="3555" spans="1:51" s="12" customFormat="1" ht="39.950000000000003" customHeight="1">
      <c r="A3555" s="3"/>
      <c r="B3555" s="16"/>
      <c r="C3555" s="33"/>
      <c r="D3555" s="33"/>
      <c r="E3555" s="33"/>
      <c r="F3555" s="33"/>
      <c r="G3555" s="33"/>
      <c r="H3555" s="33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5"/>
      <c r="AH3555" s="32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</row>
    <row r="3556" spans="1:51" s="12" customFormat="1" ht="39.950000000000003" customHeight="1">
      <c r="A3556" s="3"/>
      <c r="B3556" s="16"/>
      <c r="C3556" s="33"/>
      <c r="D3556" s="33"/>
      <c r="E3556" s="33"/>
      <c r="F3556" s="33"/>
      <c r="G3556" s="33"/>
      <c r="H3556" s="33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5"/>
      <c r="AH3556" s="32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</row>
    <row r="3557" spans="1:51" s="12" customFormat="1" ht="39.950000000000003" customHeight="1">
      <c r="A3557" s="3"/>
      <c r="B3557" s="16"/>
      <c r="C3557" s="33"/>
      <c r="D3557" s="33"/>
      <c r="E3557" s="33"/>
      <c r="F3557" s="33"/>
      <c r="G3557" s="33"/>
      <c r="H3557" s="33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5"/>
      <c r="AH3557" s="32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</row>
    <row r="3558" spans="1:51" s="12" customFormat="1" ht="39.950000000000003" customHeight="1">
      <c r="A3558" s="3"/>
      <c r="B3558" s="16"/>
      <c r="C3558" s="33"/>
      <c r="D3558" s="33"/>
      <c r="E3558" s="33"/>
      <c r="F3558" s="33"/>
      <c r="G3558" s="33"/>
      <c r="H3558" s="33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5"/>
      <c r="AH3558" s="32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  <c r="AX3558" s="33"/>
      <c r="AY3558" s="33"/>
    </row>
    <row r="3559" spans="1:51" s="12" customFormat="1" ht="39.950000000000003" customHeight="1">
      <c r="A3559" s="3"/>
      <c r="B3559" s="16"/>
      <c r="C3559" s="33"/>
      <c r="D3559" s="33"/>
      <c r="E3559" s="33"/>
      <c r="F3559" s="33"/>
      <c r="G3559" s="33"/>
      <c r="H3559" s="33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5"/>
      <c r="AH3559" s="32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  <c r="AX3559" s="33"/>
      <c r="AY3559" s="33"/>
    </row>
    <row r="3560" spans="1:51" s="12" customFormat="1" ht="39.950000000000003" customHeight="1">
      <c r="A3560" s="3"/>
      <c r="B3560" s="16"/>
      <c r="C3560" s="33"/>
      <c r="D3560" s="33"/>
      <c r="E3560" s="33"/>
      <c r="F3560" s="33"/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5"/>
      <c r="AH3560" s="32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</row>
    <row r="3561" spans="1:51" s="12" customFormat="1" ht="39.950000000000003" customHeight="1">
      <c r="A3561" s="3"/>
      <c r="B3561" s="16"/>
      <c r="C3561" s="33"/>
      <c r="D3561" s="33"/>
      <c r="E3561" s="33"/>
      <c r="F3561" s="33"/>
      <c r="G3561" s="33"/>
      <c r="H3561" s="33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5"/>
      <c r="AH3561" s="32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33"/>
      <c r="AX3561" s="33"/>
      <c r="AY3561" s="33"/>
    </row>
    <row r="3562" spans="1:51" s="12" customFormat="1" ht="39.950000000000003" customHeight="1">
      <c r="A3562" s="3"/>
      <c r="B3562" s="16"/>
      <c r="C3562" s="33"/>
      <c r="D3562" s="33"/>
      <c r="E3562" s="33"/>
      <c r="F3562" s="33"/>
      <c r="G3562" s="33"/>
      <c r="H3562" s="33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5"/>
      <c r="AH3562" s="32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  <c r="AX3562" s="33"/>
      <c r="AY3562" s="33"/>
    </row>
    <row r="3563" spans="1:51" s="12" customFormat="1" ht="39.950000000000003" customHeight="1">
      <c r="A3563" s="3"/>
      <c r="B3563" s="16"/>
      <c r="C3563" s="33"/>
      <c r="D3563" s="33"/>
      <c r="E3563" s="33"/>
      <c r="F3563" s="33"/>
      <c r="G3563" s="33"/>
      <c r="H3563" s="33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5"/>
      <c r="AH3563" s="32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33"/>
      <c r="AX3563" s="33"/>
      <c r="AY3563" s="33"/>
    </row>
    <row r="3564" spans="1:51" s="12" customFormat="1" ht="39.950000000000003" customHeight="1">
      <c r="A3564" s="3"/>
      <c r="B3564" s="16"/>
      <c r="C3564" s="33"/>
      <c r="D3564" s="33"/>
      <c r="E3564" s="33"/>
      <c r="F3564" s="33"/>
      <c r="G3564" s="33"/>
      <c r="H3564" s="33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5"/>
      <c r="AH3564" s="32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  <c r="AX3564" s="33"/>
      <c r="AY3564" s="33"/>
    </row>
    <row r="3565" spans="1:51" s="12" customFormat="1" ht="39.950000000000003" customHeight="1">
      <c r="A3565" s="3"/>
      <c r="B3565" s="16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5"/>
      <c r="AH3565" s="32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33"/>
      <c r="AX3565" s="33"/>
      <c r="AY3565" s="33"/>
    </row>
    <row r="3566" spans="1:51" s="12" customFormat="1" ht="39.950000000000003" customHeight="1">
      <c r="A3566" s="3"/>
      <c r="B3566" s="16"/>
      <c r="C3566" s="33"/>
      <c r="D3566" s="33"/>
      <c r="E3566" s="33"/>
      <c r="F3566" s="33"/>
      <c r="G3566" s="33"/>
      <c r="H3566" s="33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5"/>
      <c r="AH3566" s="32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33"/>
      <c r="AX3566" s="33"/>
      <c r="AY3566" s="33"/>
    </row>
    <row r="3567" spans="1:51" s="12" customFormat="1" ht="39.950000000000003" customHeight="1">
      <c r="A3567" s="3"/>
      <c r="B3567" s="16"/>
      <c r="C3567" s="33"/>
      <c r="D3567" s="33"/>
      <c r="E3567" s="33"/>
      <c r="F3567" s="33"/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5"/>
      <c r="AH3567" s="32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33"/>
      <c r="AX3567" s="33"/>
      <c r="AY3567" s="33"/>
    </row>
    <row r="3568" spans="1:51" s="12" customFormat="1" ht="39.950000000000003" customHeight="1">
      <c r="A3568" s="3"/>
      <c r="B3568" s="16"/>
      <c r="C3568" s="33"/>
      <c r="D3568" s="33"/>
      <c r="E3568" s="33"/>
      <c r="F3568" s="33"/>
      <c r="G3568" s="33"/>
      <c r="H3568" s="33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5"/>
      <c r="AH3568" s="32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  <c r="AX3568" s="33"/>
      <c r="AY3568" s="33"/>
    </row>
    <row r="3569" spans="1:51" s="12" customFormat="1" ht="39.950000000000003" customHeight="1">
      <c r="A3569" s="3"/>
      <c r="B3569" s="16"/>
      <c r="C3569" s="33"/>
      <c r="D3569" s="33"/>
      <c r="E3569" s="33"/>
      <c r="F3569" s="33"/>
      <c r="G3569" s="33"/>
      <c r="H3569" s="33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5"/>
      <c r="AH3569" s="32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33"/>
      <c r="AX3569" s="33"/>
      <c r="AY3569" s="33"/>
    </row>
    <row r="3570" spans="1:51" s="12" customFormat="1" ht="39.950000000000003" customHeight="1">
      <c r="A3570" s="3"/>
      <c r="B3570" s="16"/>
      <c r="C3570" s="33"/>
      <c r="D3570" s="33"/>
      <c r="E3570" s="33"/>
      <c r="F3570" s="33"/>
      <c r="G3570" s="33"/>
      <c r="H3570" s="33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5"/>
      <c r="AH3570" s="32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33"/>
      <c r="AX3570" s="33"/>
      <c r="AY3570" s="33"/>
    </row>
    <row r="3571" spans="1:51" s="12" customFormat="1" ht="39.950000000000003" customHeight="1">
      <c r="A3571" s="3"/>
      <c r="B3571" s="16"/>
      <c r="C3571" s="33"/>
      <c r="D3571" s="33"/>
      <c r="E3571" s="33"/>
      <c r="F3571" s="33"/>
      <c r="G3571" s="33"/>
      <c r="H3571" s="33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5"/>
      <c r="AH3571" s="32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33"/>
      <c r="AX3571" s="33"/>
      <c r="AY3571" s="33"/>
    </row>
    <row r="3572" spans="1:51" s="12" customFormat="1" ht="39.950000000000003" customHeight="1">
      <c r="A3572" s="3"/>
      <c r="B3572" s="16"/>
      <c r="C3572" s="33"/>
      <c r="D3572" s="33"/>
      <c r="E3572" s="33"/>
      <c r="F3572" s="33"/>
      <c r="G3572" s="33"/>
      <c r="H3572" s="33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5"/>
      <c r="AH3572" s="32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  <c r="AX3572" s="33"/>
      <c r="AY3572" s="33"/>
    </row>
    <row r="3573" spans="1:51" s="12" customFormat="1" ht="39.950000000000003" customHeight="1">
      <c r="A3573" s="3"/>
      <c r="B3573" s="16"/>
      <c r="C3573" s="33"/>
      <c r="D3573" s="33"/>
      <c r="E3573" s="33"/>
      <c r="F3573" s="33"/>
      <c r="G3573" s="33"/>
      <c r="H3573" s="33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5"/>
      <c r="AH3573" s="32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33"/>
      <c r="AX3573" s="33"/>
      <c r="AY3573" s="33"/>
    </row>
    <row r="3574" spans="1:51" s="12" customFormat="1" ht="39.950000000000003" customHeight="1">
      <c r="A3574" s="3"/>
      <c r="B3574" s="16"/>
      <c r="C3574" s="33"/>
      <c r="D3574" s="33"/>
      <c r="E3574" s="33"/>
      <c r="F3574" s="33"/>
      <c r="G3574" s="33"/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5"/>
      <c r="AH3574" s="32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  <c r="AX3574" s="33"/>
      <c r="AY3574" s="33"/>
    </row>
    <row r="3575" spans="1:51" s="12" customFormat="1" ht="39.950000000000003" customHeight="1">
      <c r="A3575" s="3"/>
      <c r="B3575" s="16"/>
      <c r="C3575" s="33"/>
      <c r="D3575" s="33"/>
      <c r="E3575" s="33"/>
      <c r="F3575" s="33"/>
      <c r="G3575" s="33"/>
      <c r="H3575" s="33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5"/>
      <c r="AH3575" s="32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  <c r="AX3575" s="33"/>
      <c r="AY3575" s="33"/>
    </row>
    <row r="3576" spans="1:51" s="12" customFormat="1" ht="39.950000000000003" customHeight="1">
      <c r="A3576" s="3"/>
      <c r="B3576" s="16"/>
      <c r="C3576" s="33"/>
      <c r="D3576" s="33"/>
      <c r="E3576" s="33"/>
      <c r="F3576" s="33"/>
      <c r="G3576" s="33"/>
      <c r="H3576" s="33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5"/>
      <c r="AH3576" s="32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33"/>
      <c r="AX3576" s="33"/>
      <c r="AY3576" s="33"/>
    </row>
    <row r="3577" spans="1:51" s="12" customFormat="1" ht="39.950000000000003" customHeight="1">
      <c r="A3577" s="3"/>
      <c r="B3577" s="16"/>
      <c r="C3577" s="33"/>
      <c r="D3577" s="33"/>
      <c r="E3577" s="33"/>
      <c r="F3577" s="33"/>
      <c r="G3577" s="33"/>
      <c r="H3577" s="33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5"/>
      <c r="AH3577" s="32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33"/>
      <c r="AX3577" s="33"/>
      <c r="AY3577" s="33"/>
    </row>
    <row r="3578" spans="1:51" s="12" customFormat="1" ht="39.950000000000003" customHeight="1">
      <c r="A3578" s="3"/>
      <c r="B3578" s="16"/>
      <c r="C3578" s="33"/>
      <c r="D3578" s="33"/>
      <c r="E3578" s="33"/>
      <c r="F3578" s="33"/>
      <c r="G3578" s="33"/>
      <c r="H3578" s="33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5"/>
      <c r="AH3578" s="32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  <c r="AX3578" s="33"/>
      <c r="AY3578" s="33"/>
    </row>
    <row r="3579" spans="1:51" s="12" customFormat="1" ht="39.950000000000003" customHeight="1">
      <c r="A3579" s="3"/>
      <c r="B3579" s="16"/>
      <c r="C3579" s="33"/>
      <c r="D3579" s="33"/>
      <c r="E3579" s="33"/>
      <c r="F3579" s="33"/>
      <c r="G3579" s="33"/>
      <c r="H3579" s="33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5"/>
      <c r="AH3579" s="32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33"/>
      <c r="AX3579" s="33"/>
      <c r="AY3579" s="33"/>
    </row>
    <row r="3580" spans="1:51" s="12" customFormat="1" ht="39.950000000000003" customHeight="1">
      <c r="A3580" s="3"/>
      <c r="B3580" s="16"/>
      <c r="C3580" s="33"/>
      <c r="D3580" s="33"/>
      <c r="E3580" s="33"/>
      <c r="F3580" s="33"/>
      <c r="G3580" s="33"/>
      <c r="H3580" s="33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5"/>
      <c r="AH3580" s="32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33"/>
      <c r="AX3580" s="33"/>
      <c r="AY3580" s="33"/>
    </row>
    <row r="3581" spans="1:51" s="12" customFormat="1" ht="39.950000000000003" customHeight="1">
      <c r="A3581" s="3"/>
      <c r="B3581" s="16"/>
      <c r="C3581" s="33"/>
      <c r="D3581" s="33"/>
      <c r="E3581" s="33"/>
      <c r="F3581" s="33"/>
      <c r="G3581" s="33"/>
      <c r="H3581" s="33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5"/>
      <c r="AH3581" s="32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</row>
    <row r="3582" spans="1:51" s="12" customFormat="1" ht="39.950000000000003" customHeight="1">
      <c r="A3582" s="3"/>
      <c r="B3582" s="16"/>
      <c r="C3582" s="33"/>
      <c r="D3582" s="33"/>
      <c r="E3582" s="33"/>
      <c r="F3582" s="33"/>
      <c r="G3582" s="33"/>
      <c r="H3582" s="33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5"/>
      <c r="AH3582" s="32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  <c r="AX3582" s="33"/>
      <c r="AY3582" s="33"/>
    </row>
    <row r="3583" spans="1:51" s="12" customFormat="1" ht="39.950000000000003" customHeight="1">
      <c r="A3583" s="3"/>
      <c r="B3583" s="16"/>
      <c r="C3583" s="33"/>
      <c r="D3583" s="33"/>
      <c r="E3583" s="33"/>
      <c r="F3583" s="33"/>
      <c r="G3583" s="33"/>
      <c r="H3583" s="33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5"/>
      <c r="AH3583" s="32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  <c r="AX3583" s="33"/>
      <c r="AY3583" s="33"/>
    </row>
    <row r="3584" spans="1:51" s="12" customFormat="1" ht="39.950000000000003" customHeight="1">
      <c r="A3584" s="3"/>
      <c r="B3584" s="16"/>
      <c r="C3584" s="33"/>
      <c r="D3584" s="33"/>
      <c r="E3584" s="33"/>
      <c r="F3584" s="33"/>
      <c r="G3584" s="33"/>
      <c r="H3584" s="33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5"/>
      <c r="AH3584" s="32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</row>
    <row r="3585" spans="1:51" s="12" customFormat="1" ht="39.950000000000003" customHeight="1">
      <c r="A3585" s="3"/>
      <c r="B3585" s="16"/>
      <c r="C3585" s="33"/>
      <c r="D3585" s="33"/>
      <c r="E3585" s="33"/>
      <c r="F3585" s="33"/>
      <c r="G3585" s="33"/>
      <c r="H3585" s="33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5"/>
      <c r="AH3585" s="32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33"/>
      <c r="AX3585" s="33"/>
      <c r="AY3585" s="33"/>
    </row>
    <row r="3586" spans="1:51" s="12" customFormat="1" ht="39.950000000000003" customHeight="1">
      <c r="A3586" s="3"/>
      <c r="B3586" s="16"/>
      <c r="C3586" s="33"/>
      <c r="D3586" s="33"/>
      <c r="E3586" s="33"/>
      <c r="F3586" s="33"/>
      <c r="G3586" s="33"/>
      <c r="H3586" s="33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5"/>
      <c r="AH3586" s="32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  <c r="AX3586" s="33"/>
      <c r="AY3586" s="33"/>
    </row>
    <row r="3587" spans="1:51" s="12" customFormat="1" ht="39.950000000000003" customHeight="1">
      <c r="A3587" s="3"/>
      <c r="B3587" s="16"/>
      <c r="C3587" s="33"/>
      <c r="D3587" s="33"/>
      <c r="E3587" s="33"/>
      <c r="F3587" s="33"/>
      <c r="G3587" s="33"/>
      <c r="H3587" s="33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5"/>
      <c r="AH3587" s="32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  <c r="AX3587" s="33"/>
      <c r="AY3587" s="33"/>
    </row>
    <row r="3588" spans="1:51" s="12" customFormat="1" ht="39.950000000000003" customHeight="1">
      <c r="A3588" s="3"/>
      <c r="B3588" s="16"/>
      <c r="C3588" s="33"/>
      <c r="D3588" s="33"/>
      <c r="E3588" s="33"/>
      <c r="F3588" s="33"/>
      <c r="G3588" s="33"/>
      <c r="H3588" s="33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5"/>
      <c r="AH3588" s="32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  <c r="AX3588" s="33"/>
      <c r="AY3588" s="33"/>
    </row>
    <row r="3589" spans="1:51" s="12" customFormat="1" ht="39.950000000000003" customHeight="1">
      <c r="A3589" s="3"/>
      <c r="B3589" s="16"/>
      <c r="C3589" s="33"/>
      <c r="D3589" s="33"/>
      <c r="E3589" s="33"/>
      <c r="F3589" s="33"/>
      <c r="G3589" s="33"/>
      <c r="H3589" s="33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5"/>
      <c r="AH3589" s="32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  <c r="AX3589" s="33"/>
      <c r="AY3589" s="33"/>
    </row>
    <row r="3590" spans="1:51" s="12" customFormat="1" ht="39.950000000000003" customHeight="1">
      <c r="A3590" s="3"/>
      <c r="B3590" s="16"/>
      <c r="C3590" s="33"/>
      <c r="D3590" s="33"/>
      <c r="E3590" s="33"/>
      <c r="F3590" s="33"/>
      <c r="G3590" s="33"/>
      <c r="H3590" s="33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5"/>
      <c r="AH3590" s="32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</row>
    <row r="3591" spans="1:51" s="12" customFormat="1" ht="39.950000000000003" customHeight="1">
      <c r="A3591" s="3"/>
      <c r="B3591" s="16"/>
      <c r="C3591" s="33"/>
      <c r="D3591" s="33"/>
      <c r="E3591" s="33"/>
      <c r="F3591" s="33"/>
      <c r="G3591" s="33"/>
      <c r="H3591" s="33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5"/>
      <c r="AH3591" s="32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  <c r="AX3591" s="33"/>
      <c r="AY3591" s="33"/>
    </row>
    <row r="3592" spans="1:51" s="12" customFormat="1" ht="39.950000000000003" customHeight="1">
      <c r="A3592" s="3"/>
      <c r="B3592" s="16"/>
      <c r="C3592" s="33"/>
      <c r="D3592" s="33"/>
      <c r="E3592" s="33"/>
      <c r="F3592" s="33"/>
      <c r="G3592" s="33"/>
      <c r="H3592" s="33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5"/>
      <c r="AH3592" s="32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  <c r="AX3592" s="33"/>
      <c r="AY3592" s="33"/>
    </row>
    <row r="3593" spans="1:51" s="12" customFormat="1" ht="39.950000000000003" customHeight="1">
      <c r="A3593" s="3"/>
      <c r="B3593" s="16"/>
      <c r="C3593" s="33"/>
      <c r="D3593" s="33"/>
      <c r="E3593" s="33"/>
      <c r="F3593" s="33"/>
      <c r="G3593" s="33"/>
      <c r="H3593" s="33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5"/>
      <c r="AH3593" s="32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</row>
    <row r="3594" spans="1:51" s="12" customFormat="1" ht="39.950000000000003" customHeight="1">
      <c r="A3594" s="3"/>
      <c r="B3594" s="16"/>
      <c r="C3594" s="33"/>
      <c r="D3594" s="33"/>
      <c r="E3594" s="33"/>
      <c r="F3594" s="33"/>
      <c r="G3594" s="33"/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5"/>
      <c r="AH3594" s="32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</row>
    <row r="3595" spans="1:51" s="12" customFormat="1" ht="39.950000000000003" customHeight="1">
      <c r="A3595" s="3"/>
      <c r="B3595" s="16"/>
      <c r="C3595" s="33"/>
      <c r="D3595" s="33"/>
      <c r="E3595" s="33"/>
      <c r="F3595" s="33"/>
      <c r="G3595" s="33"/>
      <c r="H3595" s="33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5"/>
      <c r="AH3595" s="32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</row>
    <row r="3596" spans="1:51" s="12" customFormat="1" ht="39.950000000000003" customHeight="1">
      <c r="A3596" s="3"/>
      <c r="B3596" s="16"/>
      <c r="C3596" s="33"/>
      <c r="D3596" s="33"/>
      <c r="E3596" s="33"/>
      <c r="F3596" s="33"/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5"/>
      <c r="AH3596" s="32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</row>
    <row r="3597" spans="1:51" s="12" customFormat="1" ht="39.950000000000003" customHeight="1">
      <c r="A3597" s="3"/>
      <c r="B3597" s="16"/>
      <c r="C3597" s="33"/>
      <c r="D3597" s="33"/>
      <c r="E3597" s="33"/>
      <c r="F3597" s="33"/>
      <c r="G3597" s="33"/>
      <c r="H3597" s="33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5"/>
      <c r="AH3597" s="32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  <c r="AX3597" s="33"/>
      <c r="AY3597" s="33"/>
    </row>
    <row r="3598" spans="1:51" s="12" customFormat="1" ht="39.950000000000003" customHeight="1">
      <c r="A3598" s="3"/>
      <c r="B3598" s="16"/>
      <c r="C3598" s="33"/>
      <c r="D3598" s="33"/>
      <c r="E3598" s="33"/>
      <c r="F3598" s="33"/>
      <c r="G3598" s="33"/>
      <c r="H3598" s="33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5"/>
      <c r="AH3598" s="32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</row>
    <row r="3599" spans="1:51" s="12" customFormat="1" ht="39.950000000000003" customHeight="1">
      <c r="A3599" s="3"/>
      <c r="B3599" s="16"/>
      <c r="C3599" s="33"/>
      <c r="D3599" s="33"/>
      <c r="E3599" s="33"/>
      <c r="F3599" s="33"/>
      <c r="G3599" s="33"/>
      <c r="H3599" s="3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5"/>
      <c r="AH3599" s="32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</row>
    <row r="3600" spans="1:51" s="12" customFormat="1" ht="39.950000000000003" customHeight="1">
      <c r="A3600" s="3"/>
      <c r="B3600" s="16"/>
      <c r="C3600" s="33"/>
      <c r="D3600" s="33"/>
      <c r="E3600" s="33"/>
      <c r="F3600" s="33"/>
      <c r="G3600" s="33"/>
      <c r="H3600" s="3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5"/>
      <c r="AH3600" s="32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</row>
    <row r="3601" spans="1:51" s="12" customFormat="1" ht="39.950000000000003" customHeight="1">
      <c r="A3601" s="3"/>
      <c r="B3601" s="16"/>
      <c r="C3601" s="33"/>
      <c r="D3601" s="33"/>
      <c r="E3601" s="33"/>
      <c r="F3601" s="33"/>
      <c r="G3601" s="33"/>
      <c r="H3601" s="33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5"/>
      <c r="AH3601" s="32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</row>
    <row r="3602" spans="1:51" s="12" customFormat="1" ht="39.950000000000003" customHeight="1">
      <c r="A3602" s="3"/>
      <c r="B3602" s="16"/>
      <c r="C3602" s="33"/>
      <c r="D3602" s="33"/>
      <c r="E3602" s="33"/>
      <c r="F3602" s="33"/>
      <c r="G3602" s="33"/>
      <c r="H3602" s="3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5"/>
      <c r="AH3602" s="32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</row>
    <row r="3603" spans="1:51" s="12" customFormat="1" ht="39.950000000000003" customHeight="1">
      <c r="A3603" s="3"/>
      <c r="B3603" s="16"/>
      <c r="C3603" s="33"/>
      <c r="D3603" s="33"/>
      <c r="E3603" s="33"/>
      <c r="F3603" s="33"/>
      <c r="G3603" s="33"/>
      <c r="H3603" s="33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5"/>
      <c r="AH3603" s="32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</row>
    <row r="3604" spans="1:51" s="12" customFormat="1" ht="39.950000000000003" customHeight="1">
      <c r="A3604" s="3"/>
      <c r="B3604" s="16"/>
      <c r="C3604" s="33"/>
      <c r="D3604" s="33"/>
      <c r="E3604" s="33"/>
      <c r="F3604" s="33"/>
      <c r="G3604" s="33"/>
      <c r="H3604" s="33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5"/>
      <c r="AH3604" s="32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</row>
    <row r="3605" spans="1:51" s="12" customFormat="1" ht="39.950000000000003" customHeight="1">
      <c r="A3605" s="3"/>
      <c r="B3605" s="16"/>
      <c r="C3605" s="33"/>
      <c r="D3605" s="33"/>
      <c r="E3605" s="33"/>
      <c r="F3605" s="33"/>
      <c r="G3605" s="33"/>
      <c r="H3605" s="33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5"/>
      <c r="AH3605" s="32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</row>
    <row r="3606" spans="1:51" s="12" customFormat="1" ht="39.950000000000003" customHeight="1">
      <c r="A3606" s="3"/>
      <c r="B3606" s="16"/>
      <c r="C3606" s="33"/>
      <c r="D3606" s="33"/>
      <c r="E3606" s="33"/>
      <c r="F3606" s="33"/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5"/>
      <c r="AH3606" s="32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</row>
    <row r="3607" spans="1:51" s="12" customFormat="1" ht="39.950000000000003" customHeight="1">
      <c r="A3607" s="3"/>
      <c r="B3607" s="16"/>
      <c r="C3607" s="33"/>
      <c r="D3607" s="33"/>
      <c r="E3607" s="33"/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5"/>
      <c r="AH3607" s="32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</row>
    <row r="3608" spans="1:51" s="12" customFormat="1" ht="39.950000000000003" customHeight="1">
      <c r="A3608" s="3"/>
      <c r="B3608" s="16"/>
      <c r="C3608" s="33"/>
      <c r="D3608" s="33"/>
      <c r="E3608" s="33"/>
      <c r="F3608" s="33"/>
      <c r="G3608" s="33"/>
      <c r="H3608" s="33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5"/>
      <c r="AH3608" s="32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</row>
    <row r="3609" spans="1:51" s="12" customFormat="1" ht="39.950000000000003" customHeight="1">
      <c r="A3609" s="3"/>
      <c r="B3609" s="16"/>
      <c r="C3609" s="33"/>
      <c r="D3609" s="33"/>
      <c r="E3609" s="33"/>
      <c r="F3609" s="33"/>
      <c r="G3609" s="33"/>
      <c r="H3609" s="33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5"/>
      <c r="AH3609" s="32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</row>
    <row r="3610" spans="1:51" s="12" customFormat="1" ht="39.950000000000003" customHeight="1">
      <c r="A3610" s="3"/>
      <c r="B3610" s="16"/>
      <c r="C3610" s="33"/>
      <c r="D3610" s="33"/>
      <c r="E3610" s="33"/>
      <c r="F3610" s="33"/>
      <c r="G3610" s="33"/>
      <c r="H3610" s="33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5"/>
      <c r="AH3610" s="32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33"/>
      <c r="AX3610" s="33"/>
      <c r="AY3610" s="33"/>
    </row>
    <row r="3611" spans="1:51" s="12" customFormat="1" ht="39.950000000000003" customHeight="1">
      <c r="A3611" s="3"/>
      <c r="B3611" s="16"/>
      <c r="C3611" s="33"/>
      <c r="D3611" s="33"/>
      <c r="E3611" s="33"/>
      <c r="F3611" s="33"/>
      <c r="G3611" s="33"/>
      <c r="H3611" s="33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5"/>
      <c r="AH3611" s="32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</row>
    <row r="3612" spans="1:51" s="12" customFormat="1" ht="39.950000000000003" customHeight="1">
      <c r="A3612" s="3"/>
      <c r="B3612" s="16"/>
      <c r="C3612" s="33"/>
      <c r="D3612" s="33"/>
      <c r="E3612" s="33"/>
      <c r="F3612" s="33"/>
      <c r="G3612" s="33"/>
      <c r="H3612" s="33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5"/>
      <c r="AH3612" s="32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</row>
    <row r="3613" spans="1:51" s="12" customFormat="1" ht="39.950000000000003" customHeight="1">
      <c r="A3613" s="3"/>
      <c r="B3613" s="16"/>
      <c r="C3613" s="33"/>
      <c r="D3613" s="33"/>
      <c r="E3613" s="33"/>
      <c r="F3613" s="33"/>
      <c r="G3613" s="33"/>
      <c r="H3613" s="33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5"/>
      <c r="AH3613" s="32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</row>
    <row r="3614" spans="1:51" s="12" customFormat="1" ht="39.950000000000003" customHeight="1">
      <c r="A3614" s="3"/>
      <c r="B3614" s="16"/>
      <c r="C3614" s="33"/>
      <c r="D3614" s="33"/>
      <c r="E3614" s="33"/>
      <c r="F3614" s="33"/>
      <c r="G3614" s="33"/>
      <c r="H3614" s="33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5"/>
      <c r="AH3614" s="32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</row>
    <row r="3615" spans="1:51" s="12" customFormat="1" ht="39.950000000000003" customHeight="1">
      <c r="A3615" s="3"/>
      <c r="B3615" s="16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5"/>
      <c r="AH3615" s="32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</row>
    <row r="3616" spans="1:51" s="12" customFormat="1" ht="39.950000000000003" customHeight="1">
      <c r="A3616" s="3"/>
      <c r="B3616" s="16"/>
      <c r="C3616" s="33"/>
      <c r="D3616" s="33"/>
      <c r="E3616" s="33"/>
      <c r="F3616" s="33"/>
      <c r="G3616" s="33"/>
      <c r="H3616" s="33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5"/>
      <c r="AH3616" s="32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  <c r="AX3616" s="33"/>
      <c r="AY3616" s="33"/>
    </row>
    <row r="3617" spans="1:51" s="12" customFormat="1" ht="39.950000000000003" customHeight="1">
      <c r="A3617" s="3"/>
      <c r="B3617" s="16"/>
      <c r="C3617" s="33"/>
      <c r="D3617" s="33"/>
      <c r="E3617" s="33"/>
      <c r="F3617" s="33"/>
      <c r="G3617" s="33"/>
      <c r="H3617" s="33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5"/>
      <c r="AH3617" s="32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33"/>
      <c r="AX3617" s="33"/>
      <c r="AY3617" s="33"/>
    </row>
    <row r="3618" spans="1:51" s="12" customFormat="1" ht="39.950000000000003" customHeight="1">
      <c r="A3618" s="3"/>
      <c r="B3618" s="16"/>
      <c r="C3618" s="33"/>
      <c r="D3618" s="33"/>
      <c r="E3618" s="33"/>
      <c r="F3618" s="33"/>
      <c r="G3618" s="33"/>
      <c r="H3618" s="33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5"/>
      <c r="AH3618" s="32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  <c r="AX3618" s="33"/>
      <c r="AY3618" s="33"/>
    </row>
    <row r="3619" spans="1:51" s="12" customFormat="1" ht="39.950000000000003" customHeight="1">
      <c r="A3619" s="3"/>
      <c r="B3619" s="16"/>
      <c r="C3619" s="33"/>
      <c r="D3619" s="33"/>
      <c r="E3619" s="33"/>
      <c r="F3619" s="33"/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5"/>
      <c r="AH3619" s="32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  <c r="AX3619" s="33"/>
      <c r="AY3619" s="33"/>
    </row>
    <row r="3620" spans="1:51" s="12" customFormat="1" ht="39.950000000000003" customHeight="1">
      <c r="A3620" s="3"/>
      <c r="B3620" s="16"/>
      <c r="C3620" s="33"/>
      <c r="D3620" s="33"/>
      <c r="E3620" s="33"/>
      <c r="F3620" s="33"/>
      <c r="G3620" s="33"/>
      <c r="H3620" s="33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5"/>
      <c r="AH3620" s="32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  <c r="AX3620" s="33"/>
      <c r="AY3620" s="33"/>
    </row>
    <row r="3621" spans="1:51" s="12" customFormat="1" ht="39.950000000000003" customHeight="1">
      <c r="A3621" s="3"/>
      <c r="B3621" s="16"/>
      <c r="C3621" s="33"/>
      <c r="D3621" s="33"/>
      <c r="E3621" s="33"/>
      <c r="F3621" s="33"/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5"/>
      <c r="AH3621" s="32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</row>
    <row r="3622" spans="1:51" s="12" customFormat="1" ht="39.950000000000003" customHeight="1">
      <c r="A3622" s="3"/>
      <c r="B3622" s="16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5"/>
      <c r="AH3622" s="32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  <c r="AX3622" s="33"/>
      <c r="AY3622" s="33"/>
    </row>
    <row r="3623" spans="1:51" s="12" customFormat="1" ht="39.950000000000003" customHeight="1">
      <c r="A3623" s="3"/>
      <c r="B3623" s="16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5"/>
      <c r="AH3623" s="32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  <c r="AX3623" s="33"/>
      <c r="AY3623" s="33"/>
    </row>
    <row r="3624" spans="1:51" s="12" customFormat="1" ht="39.950000000000003" customHeight="1">
      <c r="A3624" s="3"/>
      <c r="B3624" s="16"/>
      <c r="C3624" s="33"/>
      <c r="D3624" s="33"/>
      <c r="E3624" s="33"/>
      <c r="F3624" s="33"/>
      <c r="G3624" s="33"/>
      <c r="H3624" s="33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5"/>
      <c r="AH3624" s="32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33"/>
      <c r="AX3624" s="33"/>
      <c r="AY3624" s="33"/>
    </row>
    <row r="3625" spans="1:51" s="12" customFormat="1" ht="39.950000000000003" customHeight="1">
      <c r="A3625" s="3"/>
      <c r="B3625" s="16"/>
      <c r="C3625" s="33"/>
      <c r="D3625" s="33"/>
      <c r="E3625" s="33"/>
      <c r="F3625" s="33"/>
      <c r="G3625" s="33"/>
      <c r="H3625" s="33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5"/>
      <c r="AH3625" s="32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  <c r="AX3625" s="33"/>
      <c r="AY3625" s="33"/>
    </row>
    <row r="3626" spans="1:51" s="12" customFormat="1" ht="39.950000000000003" customHeight="1">
      <c r="A3626" s="3"/>
      <c r="B3626" s="16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5"/>
      <c r="AH3626" s="32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33"/>
      <c r="AX3626" s="33"/>
      <c r="AY3626" s="33"/>
    </row>
    <row r="3627" spans="1:51" s="12" customFormat="1" ht="39.950000000000003" customHeight="1">
      <c r="A3627" s="3"/>
      <c r="B3627" s="16"/>
      <c r="C3627" s="33"/>
      <c r="D3627" s="33"/>
      <c r="E3627" s="33"/>
      <c r="F3627" s="33"/>
      <c r="G3627" s="33"/>
      <c r="H3627" s="33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5"/>
      <c r="AH3627" s="32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  <c r="AX3627" s="33"/>
      <c r="AY3627" s="33"/>
    </row>
    <row r="3628" spans="1:51" s="12" customFormat="1" ht="39.950000000000003" customHeight="1">
      <c r="A3628" s="3"/>
      <c r="B3628" s="16"/>
      <c r="C3628" s="33"/>
      <c r="D3628" s="33"/>
      <c r="E3628" s="33"/>
      <c r="F3628" s="33"/>
      <c r="G3628" s="33"/>
      <c r="H3628" s="33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5"/>
      <c r="AH3628" s="32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  <c r="AX3628" s="33"/>
      <c r="AY3628" s="33"/>
    </row>
    <row r="3629" spans="1:51" s="12" customFormat="1" ht="39.950000000000003" customHeight="1">
      <c r="A3629" s="3"/>
      <c r="B3629" s="16"/>
      <c r="C3629" s="33"/>
      <c r="D3629" s="33"/>
      <c r="E3629" s="33"/>
      <c r="F3629" s="33"/>
      <c r="G3629" s="33"/>
      <c r="H3629" s="33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5"/>
      <c r="AH3629" s="32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  <c r="AX3629" s="33"/>
      <c r="AY3629" s="33"/>
    </row>
    <row r="3630" spans="1:51" s="12" customFormat="1" ht="39.950000000000003" customHeight="1">
      <c r="A3630" s="3"/>
      <c r="B3630" s="16"/>
      <c r="C3630" s="33"/>
      <c r="D3630" s="33"/>
      <c r="E3630" s="33"/>
      <c r="F3630" s="33"/>
      <c r="G3630" s="33"/>
      <c r="H3630" s="33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5"/>
      <c r="AH3630" s="32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  <c r="AX3630" s="33"/>
      <c r="AY3630" s="33"/>
    </row>
    <row r="3631" spans="1:51" s="12" customFormat="1" ht="39.950000000000003" customHeight="1">
      <c r="A3631" s="3"/>
      <c r="B3631" s="16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5"/>
      <c r="AH3631" s="32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  <c r="AX3631" s="33"/>
      <c r="AY3631" s="33"/>
    </row>
    <row r="3632" spans="1:51" s="12" customFormat="1" ht="39.950000000000003" customHeight="1">
      <c r="A3632" s="3"/>
      <c r="B3632" s="16"/>
      <c r="C3632" s="33"/>
      <c r="D3632" s="33"/>
      <c r="E3632" s="33"/>
      <c r="F3632" s="33"/>
      <c r="G3632" s="33"/>
      <c r="H3632" s="33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5"/>
      <c r="AH3632" s="32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33"/>
      <c r="AX3632" s="33"/>
      <c r="AY3632" s="33"/>
    </row>
    <row r="3633" spans="1:51" s="12" customFormat="1" ht="39.950000000000003" customHeight="1">
      <c r="A3633" s="3"/>
      <c r="B3633" s="16"/>
      <c r="C3633" s="33"/>
      <c r="D3633" s="33"/>
      <c r="E3633" s="33"/>
      <c r="F3633" s="33"/>
      <c r="G3633" s="33"/>
      <c r="H3633" s="33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5"/>
      <c r="AH3633" s="32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33"/>
      <c r="AX3633" s="33"/>
      <c r="AY3633" s="33"/>
    </row>
    <row r="3634" spans="1:51" s="12" customFormat="1" ht="39.950000000000003" customHeight="1">
      <c r="A3634" s="3"/>
      <c r="B3634" s="16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5"/>
      <c r="AH3634" s="32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  <c r="AX3634" s="33"/>
      <c r="AY3634" s="33"/>
    </row>
    <row r="3635" spans="1:51" s="12" customFormat="1" ht="39.950000000000003" customHeight="1">
      <c r="A3635" s="3"/>
      <c r="B3635" s="16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5"/>
      <c r="AH3635" s="32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  <c r="AX3635" s="33"/>
      <c r="AY3635" s="33"/>
    </row>
    <row r="3636" spans="1:51" s="12" customFormat="1" ht="39.950000000000003" customHeight="1">
      <c r="A3636" s="3"/>
      <c r="B3636" s="16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5"/>
      <c r="AH3636" s="32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33"/>
      <c r="AX3636" s="33"/>
      <c r="AY3636" s="33"/>
    </row>
    <row r="3637" spans="1:51" s="12" customFormat="1" ht="39.950000000000003" customHeight="1">
      <c r="A3637" s="3"/>
      <c r="B3637" s="16"/>
      <c r="C3637" s="33"/>
      <c r="D3637" s="33"/>
      <c r="E3637" s="33"/>
      <c r="F3637" s="33"/>
      <c r="G3637" s="33"/>
      <c r="H3637" s="33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5"/>
      <c r="AH3637" s="32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33"/>
      <c r="AX3637" s="33"/>
      <c r="AY3637" s="33"/>
    </row>
    <row r="3638" spans="1:51" s="12" customFormat="1" ht="39.950000000000003" customHeight="1">
      <c r="A3638" s="3"/>
      <c r="B3638" s="16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5"/>
      <c r="AH3638" s="32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33"/>
      <c r="AX3638" s="33"/>
      <c r="AY3638" s="33"/>
    </row>
    <row r="3639" spans="1:51" s="12" customFormat="1" ht="39.950000000000003" customHeight="1">
      <c r="A3639" s="3"/>
      <c r="B3639" s="16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5"/>
      <c r="AH3639" s="32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  <c r="AX3639" s="33"/>
      <c r="AY3639" s="33"/>
    </row>
    <row r="3640" spans="1:51" s="12" customFormat="1" ht="39.950000000000003" customHeight="1">
      <c r="A3640" s="3"/>
      <c r="B3640" s="16"/>
      <c r="C3640" s="33"/>
      <c r="D3640" s="33"/>
      <c r="E3640" s="33"/>
      <c r="F3640" s="33"/>
      <c r="G3640" s="33"/>
      <c r="H3640" s="33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5"/>
      <c r="AH3640" s="32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33"/>
      <c r="AX3640" s="33"/>
      <c r="AY3640" s="33"/>
    </row>
    <row r="3641" spans="1:51" s="12" customFormat="1" ht="39.950000000000003" customHeight="1">
      <c r="A3641" s="3"/>
      <c r="B3641" s="16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5"/>
      <c r="AH3641" s="32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33"/>
      <c r="AX3641" s="33"/>
      <c r="AY3641" s="33"/>
    </row>
    <row r="3642" spans="1:51" s="12" customFormat="1" ht="39.950000000000003" customHeight="1">
      <c r="A3642" s="3"/>
      <c r="B3642" s="16"/>
      <c r="C3642" s="33"/>
      <c r="D3642" s="33"/>
      <c r="E3642" s="33"/>
      <c r="F3642" s="33"/>
      <c r="G3642" s="33"/>
      <c r="H3642" s="33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5"/>
      <c r="AH3642" s="32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33"/>
      <c r="AX3642" s="33"/>
      <c r="AY3642" s="33"/>
    </row>
    <row r="3643" spans="1:51" s="12" customFormat="1" ht="39.950000000000003" customHeight="1">
      <c r="A3643" s="3"/>
      <c r="B3643" s="16"/>
      <c r="C3643" s="33"/>
      <c r="D3643" s="33"/>
      <c r="E3643" s="33"/>
      <c r="F3643" s="33"/>
      <c r="G3643" s="33"/>
      <c r="H3643" s="3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5"/>
      <c r="AH3643" s="32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  <c r="AX3643" s="33"/>
      <c r="AY3643" s="33"/>
    </row>
    <row r="3644" spans="1:51" s="12" customFormat="1" ht="39.950000000000003" customHeight="1">
      <c r="A3644" s="3"/>
      <c r="B3644" s="16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5"/>
      <c r="AH3644" s="32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  <c r="AX3644" s="33"/>
      <c r="AY3644" s="33"/>
    </row>
    <row r="3645" spans="1:51" s="12" customFormat="1" ht="39.950000000000003" customHeight="1">
      <c r="A3645" s="3"/>
      <c r="B3645" s="16"/>
      <c r="C3645" s="33"/>
      <c r="D3645" s="33"/>
      <c r="E3645" s="33"/>
      <c r="F3645" s="33"/>
      <c r="G3645" s="33"/>
      <c r="H3645" s="3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5"/>
      <c r="AH3645" s="32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33"/>
      <c r="AX3645" s="33"/>
      <c r="AY3645" s="33"/>
    </row>
    <row r="3646" spans="1:51" s="12" customFormat="1" ht="39.950000000000003" customHeight="1">
      <c r="A3646" s="3"/>
      <c r="B3646" s="16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5"/>
      <c r="AH3646" s="32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33"/>
      <c r="AX3646" s="33"/>
      <c r="AY3646" s="33"/>
    </row>
    <row r="3647" spans="1:51" s="12" customFormat="1" ht="39.950000000000003" customHeight="1">
      <c r="A3647" s="3"/>
      <c r="B3647" s="16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5"/>
      <c r="AH3647" s="32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33"/>
      <c r="AX3647" s="33"/>
      <c r="AY3647" s="33"/>
    </row>
    <row r="3648" spans="1:51" s="12" customFormat="1" ht="39.950000000000003" customHeight="1">
      <c r="A3648" s="3"/>
      <c r="B3648" s="16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5"/>
      <c r="AH3648" s="32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  <c r="AX3648" s="33"/>
      <c r="AY3648" s="33"/>
    </row>
    <row r="3649" spans="1:51" s="12" customFormat="1" ht="39.950000000000003" customHeight="1">
      <c r="A3649" s="3"/>
      <c r="B3649" s="16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5"/>
      <c r="AH3649" s="32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  <c r="AX3649" s="33"/>
      <c r="AY3649" s="33"/>
    </row>
    <row r="3650" spans="1:51" s="12" customFormat="1" ht="39.950000000000003" customHeight="1">
      <c r="A3650" s="3"/>
      <c r="B3650" s="16"/>
      <c r="C3650" s="33"/>
      <c r="D3650" s="33"/>
      <c r="E3650" s="33"/>
      <c r="F3650" s="33"/>
      <c r="G3650" s="33"/>
      <c r="H3650" s="33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5"/>
      <c r="AH3650" s="32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  <c r="AX3650" s="33"/>
      <c r="AY3650" s="33"/>
    </row>
    <row r="3651" spans="1:51" s="12" customFormat="1" ht="39.950000000000003" customHeight="1">
      <c r="A3651" s="3"/>
      <c r="B3651" s="16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5"/>
      <c r="AH3651" s="32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33"/>
      <c r="AX3651" s="33"/>
      <c r="AY3651" s="33"/>
    </row>
    <row r="3652" spans="1:51" s="12" customFormat="1" ht="39.950000000000003" customHeight="1">
      <c r="A3652" s="3"/>
      <c r="B3652" s="16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5"/>
      <c r="AH3652" s="32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  <c r="AX3652" s="33"/>
      <c r="AY3652" s="33"/>
    </row>
    <row r="3653" spans="1:51" s="12" customFormat="1" ht="39.950000000000003" customHeight="1">
      <c r="A3653" s="3"/>
      <c r="B3653" s="16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5"/>
      <c r="AH3653" s="32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  <c r="AX3653" s="33"/>
      <c r="AY3653" s="33"/>
    </row>
    <row r="3654" spans="1:51" s="12" customFormat="1" ht="39.950000000000003" customHeight="1">
      <c r="A3654" s="3"/>
      <c r="B3654" s="16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5"/>
      <c r="AH3654" s="32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  <c r="AX3654" s="33"/>
      <c r="AY3654" s="33"/>
    </row>
    <row r="3655" spans="1:51" s="12" customFormat="1" ht="39.950000000000003" customHeight="1">
      <c r="A3655" s="3"/>
      <c r="B3655" s="16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5"/>
      <c r="AH3655" s="32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  <c r="AX3655" s="33"/>
      <c r="AY3655" s="33"/>
    </row>
    <row r="3656" spans="1:51" s="12" customFormat="1" ht="39.950000000000003" customHeight="1">
      <c r="A3656" s="3"/>
      <c r="B3656" s="16"/>
      <c r="C3656" s="33"/>
      <c r="D3656" s="33"/>
      <c r="E3656" s="33"/>
      <c r="F3656" s="33"/>
      <c r="G3656" s="33"/>
      <c r="H3656" s="33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5"/>
      <c r="AH3656" s="32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  <c r="AX3656" s="33"/>
      <c r="AY3656" s="33"/>
    </row>
    <row r="3657" spans="1:51" s="12" customFormat="1" ht="39.950000000000003" customHeight="1">
      <c r="A3657" s="3"/>
      <c r="B3657" s="16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5"/>
      <c r="AH3657" s="32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</row>
    <row r="3658" spans="1:51" s="12" customFormat="1" ht="39.950000000000003" customHeight="1">
      <c r="A3658" s="3"/>
      <c r="B3658" s="16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5"/>
      <c r="AH3658" s="32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  <c r="AX3658" s="33"/>
      <c r="AY3658" s="33"/>
    </row>
    <row r="3659" spans="1:51" s="12" customFormat="1" ht="39.950000000000003" customHeight="1">
      <c r="A3659" s="3"/>
      <c r="B3659" s="16"/>
      <c r="C3659" s="33"/>
      <c r="D3659" s="33"/>
      <c r="E3659" s="33"/>
      <c r="F3659" s="33"/>
      <c r="G3659" s="33"/>
      <c r="H3659" s="33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5"/>
      <c r="AH3659" s="32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  <c r="AX3659" s="33"/>
      <c r="AY3659" s="33"/>
    </row>
    <row r="3660" spans="1:51" s="12" customFormat="1" ht="39.950000000000003" customHeight="1">
      <c r="A3660" s="3"/>
      <c r="B3660" s="16"/>
      <c r="C3660" s="33"/>
      <c r="D3660" s="33"/>
      <c r="E3660" s="33"/>
      <c r="F3660" s="33"/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5"/>
      <c r="AH3660" s="32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33"/>
      <c r="AX3660" s="33"/>
      <c r="AY3660" s="33"/>
    </row>
    <row r="3661" spans="1:51" s="12" customFormat="1" ht="39.950000000000003" customHeight="1">
      <c r="A3661" s="3"/>
      <c r="B3661" s="16"/>
      <c r="C3661" s="33"/>
      <c r="D3661" s="33"/>
      <c r="E3661" s="33"/>
      <c r="F3661" s="33"/>
      <c r="G3661" s="33"/>
      <c r="H3661" s="33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5"/>
      <c r="AH3661" s="32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  <c r="AX3661" s="33"/>
      <c r="AY3661" s="33"/>
    </row>
    <row r="3662" spans="1:51" s="12" customFormat="1" ht="39.950000000000003" customHeight="1">
      <c r="A3662" s="3"/>
      <c r="B3662" s="16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5"/>
      <c r="AH3662" s="32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  <c r="AX3662" s="33"/>
      <c r="AY3662" s="33"/>
    </row>
    <row r="3663" spans="1:51" s="12" customFormat="1" ht="39.950000000000003" customHeight="1">
      <c r="A3663" s="3"/>
      <c r="B3663" s="16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5"/>
      <c r="AH3663" s="32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33"/>
      <c r="AX3663" s="33"/>
      <c r="AY3663" s="33"/>
    </row>
    <row r="3664" spans="1:51" s="12" customFormat="1" ht="39.950000000000003" customHeight="1">
      <c r="A3664" s="3"/>
      <c r="B3664" s="16"/>
      <c r="C3664" s="33"/>
      <c r="D3664" s="33"/>
      <c r="E3664" s="33"/>
      <c r="F3664" s="33"/>
      <c r="G3664" s="33"/>
      <c r="H3664" s="33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5"/>
      <c r="AH3664" s="32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  <c r="AX3664" s="33"/>
      <c r="AY3664" s="33"/>
    </row>
    <row r="3665" spans="1:51" s="12" customFormat="1" ht="39.950000000000003" customHeight="1">
      <c r="A3665" s="3"/>
      <c r="B3665" s="16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5"/>
      <c r="AH3665" s="32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  <c r="AX3665" s="33"/>
      <c r="AY3665" s="33"/>
    </row>
    <row r="3666" spans="1:51" s="12" customFormat="1" ht="39.950000000000003" customHeight="1">
      <c r="A3666" s="3"/>
      <c r="B3666" s="16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5"/>
      <c r="AH3666" s="32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  <c r="AX3666" s="33"/>
      <c r="AY3666" s="33"/>
    </row>
    <row r="3667" spans="1:51" s="12" customFormat="1" ht="39.950000000000003" customHeight="1">
      <c r="A3667" s="3"/>
      <c r="B3667" s="16"/>
      <c r="C3667" s="33"/>
      <c r="D3667" s="33"/>
      <c r="E3667" s="33"/>
      <c r="F3667" s="33"/>
      <c r="G3667" s="33"/>
      <c r="H3667" s="33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5"/>
      <c r="AH3667" s="32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</row>
    <row r="3668" spans="1:51" s="12" customFormat="1" ht="39.950000000000003" customHeight="1">
      <c r="A3668" s="3"/>
      <c r="B3668" s="16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5"/>
      <c r="AH3668" s="32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3"/>
    </row>
    <row r="3669" spans="1:51" s="12" customFormat="1" ht="39.950000000000003" customHeight="1">
      <c r="A3669" s="3"/>
      <c r="B3669" s="16"/>
      <c r="C3669" s="33"/>
      <c r="D3669" s="33"/>
      <c r="E3669" s="33"/>
      <c r="F3669" s="33"/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5"/>
      <c r="AH3669" s="32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</row>
    <row r="3670" spans="1:51" s="12" customFormat="1" ht="39.950000000000003" customHeight="1">
      <c r="A3670" s="3"/>
      <c r="B3670" s="16"/>
      <c r="C3670" s="33"/>
      <c r="D3670" s="33"/>
      <c r="E3670" s="33"/>
      <c r="F3670" s="33"/>
      <c r="G3670" s="33"/>
      <c r="H3670" s="33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5"/>
      <c r="AH3670" s="32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</row>
    <row r="3671" spans="1:51" s="12" customFormat="1" ht="39.950000000000003" customHeight="1">
      <c r="A3671" s="3"/>
      <c r="B3671" s="16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5"/>
      <c r="AH3671" s="32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33"/>
      <c r="AX3671" s="33"/>
      <c r="AY3671" s="33"/>
    </row>
    <row r="3672" spans="1:51" s="12" customFormat="1" ht="39.950000000000003" customHeight="1">
      <c r="A3672" s="3"/>
      <c r="B3672" s="16"/>
      <c r="C3672" s="33"/>
      <c r="D3672" s="33"/>
      <c r="E3672" s="33"/>
      <c r="F3672" s="33"/>
      <c r="G3672" s="33"/>
      <c r="H3672" s="33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5"/>
      <c r="AH3672" s="32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  <c r="AX3672" s="33"/>
      <c r="AY3672" s="33"/>
    </row>
    <row r="3673" spans="1:51" s="12" customFormat="1" ht="39.950000000000003" customHeight="1">
      <c r="A3673" s="3"/>
      <c r="B3673" s="16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5"/>
      <c r="AH3673" s="32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  <c r="AX3673" s="33"/>
      <c r="AY3673" s="33"/>
    </row>
    <row r="3674" spans="1:51" s="12" customFormat="1" ht="39.950000000000003" customHeight="1">
      <c r="A3674" s="3"/>
      <c r="B3674" s="16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5"/>
      <c r="AH3674" s="32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</row>
    <row r="3675" spans="1:51" s="12" customFormat="1" ht="39.950000000000003" customHeight="1">
      <c r="A3675" s="3"/>
      <c r="B3675" s="16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5"/>
      <c r="AH3675" s="32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  <c r="AX3675" s="33"/>
      <c r="AY3675" s="33"/>
    </row>
    <row r="3676" spans="1:51" s="12" customFormat="1" ht="39.950000000000003" customHeight="1">
      <c r="A3676" s="3"/>
      <c r="B3676" s="16"/>
      <c r="C3676" s="33"/>
      <c r="D3676" s="33"/>
      <c r="E3676" s="33"/>
      <c r="F3676" s="33"/>
      <c r="G3676" s="33"/>
      <c r="H3676" s="33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5"/>
      <c r="AH3676" s="32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33"/>
      <c r="AX3676" s="33"/>
      <c r="AY3676" s="33"/>
    </row>
    <row r="3677" spans="1:51" s="12" customFormat="1" ht="39.950000000000003" customHeight="1">
      <c r="A3677" s="3"/>
      <c r="B3677" s="16"/>
      <c r="C3677" s="33"/>
      <c r="D3677" s="33"/>
      <c r="E3677" s="33"/>
      <c r="F3677" s="33"/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5"/>
      <c r="AH3677" s="32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</row>
    <row r="3678" spans="1:51" s="12" customFormat="1" ht="39.950000000000003" customHeight="1">
      <c r="A3678" s="3"/>
      <c r="B3678" s="16"/>
      <c r="C3678" s="33"/>
      <c r="D3678" s="33"/>
      <c r="E3678" s="33"/>
      <c r="F3678" s="33"/>
      <c r="G3678" s="33"/>
      <c r="H3678" s="33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5"/>
      <c r="AH3678" s="32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/>
      <c r="AY3678" s="33"/>
    </row>
    <row r="3679" spans="1:51" s="12" customFormat="1" ht="39.950000000000003" customHeight="1">
      <c r="A3679" s="3"/>
      <c r="B3679" s="16"/>
      <c r="C3679" s="33"/>
      <c r="D3679" s="33"/>
      <c r="E3679" s="33"/>
      <c r="F3679" s="33"/>
      <c r="G3679" s="33"/>
      <c r="H3679" s="33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5"/>
      <c r="AH3679" s="32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  <c r="AX3679" s="33"/>
      <c r="AY3679" s="33"/>
    </row>
    <row r="3680" spans="1:51" s="12" customFormat="1" ht="39.950000000000003" customHeight="1">
      <c r="A3680" s="3"/>
      <c r="B3680" s="16"/>
      <c r="C3680" s="33"/>
      <c r="D3680" s="33"/>
      <c r="E3680" s="33"/>
      <c r="F3680" s="33"/>
      <c r="G3680" s="33"/>
      <c r="H3680" s="33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5"/>
      <c r="AH3680" s="32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  <c r="AX3680" s="33"/>
      <c r="AY3680" s="33"/>
    </row>
    <row r="3681" spans="1:51" s="12" customFormat="1" ht="39.950000000000003" customHeight="1">
      <c r="A3681" s="3"/>
      <c r="B3681" s="16"/>
      <c r="C3681" s="33"/>
      <c r="D3681" s="33"/>
      <c r="E3681" s="33"/>
      <c r="F3681" s="33"/>
      <c r="G3681" s="33"/>
      <c r="H3681" s="33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5"/>
      <c r="AH3681" s="32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</row>
    <row r="3682" spans="1:51" s="12" customFormat="1" ht="39.950000000000003" customHeight="1">
      <c r="A3682" s="3"/>
      <c r="B3682" s="16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5"/>
      <c r="AH3682" s="32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  <c r="AX3682" s="33"/>
      <c r="AY3682" s="33"/>
    </row>
    <row r="3683" spans="1:51" s="12" customFormat="1" ht="39.950000000000003" customHeight="1">
      <c r="A3683" s="3"/>
      <c r="B3683" s="16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5"/>
      <c r="AH3683" s="32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33"/>
      <c r="AX3683" s="33"/>
      <c r="AY3683" s="33"/>
    </row>
    <row r="3684" spans="1:51" s="12" customFormat="1" ht="39.950000000000003" customHeight="1">
      <c r="A3684" s="3"/>
      <c r="B3684" s="16"/>
      <c r="C3684" s="33"/>
      <c r="D3684" s="33"/>
      <c r="E3684" s="33"/>
      <c r="F3684" s="33"/>
      <c r="G3684" s="33"/>
      <c r="H3684" s="3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5"/>
      <c r="AH3684" s="32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  <c r="AX3684" s="33"/>
      <c r="AY3684" s="33"/>
    </row>
    <row r="3685" spans="1:51" s="12" customFormat="1" ht="39.950000000000003" customHeight="1">
      <c r="A3685" s="3"/>
      <c r="B3685" s="16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5"/>
      <c r="AH3685" s="32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33"/>
      <c r="AX3685" s="33"/>
      <c r="AY3685" s="33"/>
    </row>
    <row r="3686" spans="1:51" s="12" customFormat="1" ht="39.950000000000003" customHeight="1">
      <c r="A3686" s="3"/>
      <c r="B3686" s="16"/>
      <c r="C3686" s="33"/>
      <c r="D3686" s="33"/>
      <c r="E3686" s="33"/>
      <c r="F3686" s="33"/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5"/>
      <c r="AH3686" s="32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  <c r="AX3686" s="33"/>
      <c r="AY3686" s="33"/>
    </row>
    <row r="3687" spans="1:51" s="12" customFormat="1" ht="39.950000000000003" customHeight="1">
      <c r="A3687" s="3"/>
      <c r="B3687" s="16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5"/>
      <c r="AH3687" s="32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  <c r="AX3687" s="33"/>
      <c r="AY3687" s="33"/>
    </row>
    <row r="3688" spans="1:51" s="12" customFormat="1" ht="39.950000000000003" customHeight="1">
      <c r="A3688" s="3"/>
      <c r="B3688" s="16"/>
      <c r="C3688" s="33"/>
      <c r="D3688" s="33"/>
      <c r="E3688" s="33"/>
      <c r="F3688" s="33"/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5"/>
      <c r="AH3688" s="32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  <c r="AX3688" s="33"/>
      <c r="AY3688" s="33"/>
    </row>
    <row r="3689" spans="1:51" s="12" customFormat="1" ht="39.950000000000003" customHeight="1">
      <c r="A3689" s="3"/>
      <c r="B3689" s="16"/>
      <c r="C3689" s="33"/>
      <c r="D3689" s="33"/>
      <c r="E3689" s="33"/>
      <c r="F3689" s="33"/>
      <c r="G3689" s="33"/>
      <c r="H3689" s="33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5"/>
      <c r="AH3689" s="32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  <c r="AX3689" s="33"/>
      <c r="AY3689" s="33"/>
    </row>
    <row r="3690" spans="1:51" s="12" customFormat="1" ht="39.950000000000003" customHeight="1">
      <c r="A3690" s="3"/>
      <c r="B3690" s="16"/>
      <c r="C3690" s="33"/>
      <c r="D3690" s="33"/>
      <c r="E3690" s="33"/>
      <c r="F3690" s="33"/>
      <c r="G3690" s="33"/>
      <c r="H3690" s="33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5"/>
      <c r="AH3690" s="32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33"/>
      <c r="AX3690" s="33"/>
      <c r="AY3690" s="33"/>
    </row>
    <row r="3691" spans="1:51" s="12" customFormat="1" ht="39.950000000000003" customHeight="1">
      <c r="A3691" s="3"/>
      <c r="B3691" s="16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5"/>
      <c r="AH3691" s="32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33"/>
      <c r="AX3691" s="33"/>
      <c r="AY3691" s="33"/>
    </row>
    <row r="3692" spans="1:51" s="12" customFormat="1" ht="39.950000000000003" customHeight="1">
      <c r="A3692" s="3"/>
      <c r="B3692" s="16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5"/>
      <c r="AH3692" s="32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</row>
    <row r="3693" spans="1:51" s="12" customFormat="1" ht="39.950000000000003" customHeight="1">
      <c r="A3693" s="3"/>
      <c r="B3693" s="16"/>
      <c r="C3693" s="33"/>
      <c r="D3693" s="33"/>
      <c r="E3693" s="33"/>
      <c r="F3693" s="33"/>
      <c r="G3693" s="33"/>
      <c r="H3693" s="33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5"/>
      <c r="AH3693" s="32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</row>
    <row r="3694" spans="1:51" s="12" customFormat="1" ht="39.950000000000003" customHeight="1">
      <c r="A3694" s="3"/>
      <c r="B3694" s="16"/>
      <c r="C3694" s="33"/>
      <c r="D3694" s="33"/>
      <c r="E3694" s="33"/>
      <c r="F3694" s="33"/>
      <c r="G3694" s="33"/>
      <c r="H3694" s="33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5"/>
      <c r="AH3694" s="32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  <c r="AX3694" s="33"/>
      <c r="AY3694" s="33"/>
    </row>
    <row r="3695" spans="1:51" s="12" customFormat="1" ht="39.950000000000003" customHeight="1">
      <c r="A3695" s="3"/>
      <c r="B3695" s="16"/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5"/>
      <c r="AH3695" s="32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</row>
    <row r="3696" spans="1:51" s="12" customFormat="1" ht="39.950000000000003" customHeight="1">
      <c r="A3696" s="3"/>
      <c r="B3696" s="16"/>
      <c r="C3696" s="33"/>
      <c r="D3696" s="33"/>
      <c r="E3696" s="33"/>
      <c r="F3696" s="33"/>
      <c r="G3696" s="33"/>
      <c r="H3696" s="33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5"/>
      <c r="AH3696" s="32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</row>
    <row r="3697" spans="1:51" s="12" customFormat="1" ht="39.950000000000003" customHeight="1">
      <c r="A3697" s="3"/>
      <c r="B3697" s="16"/>
      <c r="C3697" s="33"/>
      <c r="D3697" s="33"/>
      <c r="E3697" s="33"/>
      <c r="F3697" s="33"/>
      <c r="G3697" s="33"/>
      <c r="H3697" s="33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5"/>
      <c r="AH3697" s="32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</row>
    <row r="3698" spans="1:51" s="12" customFormat="1" ht="39.950000000000003" customHeight="1">
      <c r="A3698" s="3"/>
      <c r="B3698" s="16"/>
      <c r="C3698" s="33"/>
      <c r="D3698" s="33"/>
      <c r="E3698" s="33"/>
      <c r="F3698" s="33"/>
      <c r="G3698" s="33"/>
      <c r="H3698" s="33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5"/>
      <c r="AH3698" s="32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</row>
    <row r="3699" spans="1:51" s="12" customFormat="1" ht="39.950000000000003" customHeight="1">
      <c r="A3699" s="3"/>
      <c r="B3699" s="16"/>
      <c r="C3699" s="33"/>
      <c r="D3699" s="33"/>
      <c r="E3699" s="33"/>
      <c r="F3699" s="33"/>
      <c r="G3699" s="33"/>
      <c r="H3699" s="33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5"/>
      <c r="AH3699" s="32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</row>
    <row r="3700" spans="1:51" s="12" customFormat="1" ht="39.950000000000003" customHeight="1">
      <c r="A3700" s="3"/>
      <c r="B3700" s="16"/>
      <c r="C3700" s="33"/>
      <c r="D3700" s="33"/>
      <c r="E3700" s="33"/>
      <c r="F3700" s="33"/>
      <c r="G3700" s="33"/>
      <c r="H3700" s="33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5"/>
      <c r="AH3700" s="32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  <c r="AX3700" s="33"/>
      <c r="AY3700" s="33"/>
    </row>
    <row r="3701" spans="1:51" s="12" customFormat="1" ht="39.950000000000003" customHeight="1">
      <c r="A3701" s="3"/>
      <c r="B3701" s="16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5"/>
      <c r="AH3701" s="32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33"/>
      <c r="AX3701" s="33"/>
      <c r="AY3701" s="33"/>
    </row>
    <row r="3702" spans="1:51" s="12" customFormat="1" ht="39.950000000000003" customHeight="1">
      <c r="A3702" s="3"/>
      <c r="B3702" s="16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5"/>
      <c r="AH3702" s="32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</row>
    <row r="3703" spans="1:51" s="12" customFormat="1" ht="39.950000000000003" customHeight="1">
      <c r="A3703" s="3"/>
      <c r="B3703" s="16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5"/>
      <c r="AH3703" s="32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  <c r="AX3703" s="33"/>
      <c r="AY3703" s="33"/>
    </row>
    <row r="3704" spans="1:51" s="12" customFormat="1" ht="39.950000000000003" customHeight="1">
      <c r="A3704" s="3"/>
      <c r="B3704" s="16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5"/>
      <c r="AH3704" s="32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</row>
    <row r="3705" spans="1:51" s="12" customFormat="1" ht="39.950000000000003" customHeight="1">
      <c r="A3705" s="3"/>
      <c r="B3705" s="16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5"/>
      <c r="AH3705" s="32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</row>
    <row r="3706" spans="1:51" s="12" customFormat="1" ht="39.950000000000003" customHeight="1">
      <c r="A3706" s="3"/>
      <c r="B3706" s="16"/>
      <c r="C3706" s="33"/>
      <c r="D3706" s="33"/>
      <c r="E3706" s="33"/>
      <c r="F3706" s="33"/>
      <c r="G3706" s="33"/>
      <c r="H3706" s="33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5"/>
      <c r="AH3706" s="32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</row>
    <row r="3707" spans="1:51" s="12" customFormat="1" ht="39.950000000000003" customHeight="1">
      <c r="A3707" s="3"/>
      <c r="B3707" s="16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5"/>
      <c r="AH3707" s="32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</row>
    <row r="3708" spans="1:51" s="12" customFormat="1" ht="39.950000000000003" customHeight="1">
      <c r="A3708" s="3"/>
      <c r="B3708" s="16"/>
      <c r="C3708" s="33"/>
      <c r="D3708" s="33"/>
      <c r="E3708" s="33"/>
      <c r="F3708" s="33"/>
      <c r="G3708" s="33"/>
      <c r="H3708" s="33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5"/>
      <c r="AH3708" s="32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</row>
    <row r="3709" spans="1:51" s="12" customFormat="1" ht="39.950000000000003" customHeight="1">
      <c r="A3709" s="3"/>
      <c r="B3709" s="16"/>
      <c r="C3709" s="33"/>
      <c r="D3709" s="33"/>
      <c r="E3709" s="33"/>
      <c r="F3709" s="33"/>
      <c r="G3709" s="33"/>
      <c r="H3709" s="33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5"/>
      <c r="AH3709" s="32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</row>
    <row r="3710" spans="1:51" s="12" customFormat="1" ht="39.950000000000003" customHeight="1">
      <c r="A3710" s="3"/>
      <c r="B3710" s="16"/>
      <c r="C3710" s="33"/>
      <c r="D3710" s="33"/>
      <c r="E3710" s="33"/>
      <c r="F3710" s="33"/>
      <c r="G3710" s="33"/>
      <c r="H3710" s="33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5"/>
      <c r="AH3710" s="32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</row>
    <row r="3711" spans="1:51" s="12" customFormat="1" ht="39.950000000000003" customHeight="1">
      <c r="A3711" s="3"/>
      <c r="B3711" s="16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5"/>
      <c r="AH3711" s="32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</row>
    <row r="3712" spans="1:51" s="12" customFormat="1" ht="39.950000000000003" customHeight="1">
      <c r="A3712" s="3"/>
      <c r="B3712" s="16"/>
      <c r="C3712" s="33"/>
      <c r="D3712" s="33"/>
      <c r="E3712" s="33"/>
      <c r="F3712" s="33"/>
      <c r="G3712" s="33"/>
      <c r="H3712" s="33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5"/>
      <c r="AH3712" s="32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</row>
    <row r="3713" spans="1:51" s="12" customFormat="1" ht="39.950000000000003" customHeight="1">
      <c r="A3713" s="3"/>
      <c r="B3713" s="16"/>
      <c r="C3713" s="33"/>
      <c r="D3713" s="33"/>
      <c r="E3713" s="33"/>
      <c r="F3713" s="33"/>
      <c r="G3713" s="33"/>
      <c r="H3713" s="3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5"/>
      <c r="AH3713" s="32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</row>
    <row r="3714" spans="1:51" s="12" customFormat="1" ht="39.950000000000003" customHeight="1">
      <c r="A3714" s="3"/>
      <c r="B3714" s="16"/>
      <c r="C3714" s="33"/>
      <c r="D3714" s="33"/>
      <c r="E3714" s="33"/>
      <c r="F3714" s="33"/>
      <c r="G3714" s="33"/>
      <c r="H3714" s="3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5"/>
      <c r="AH3714" s="32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</row>
    <row r="3715" spans="1:51" s="12" customFormat="1" ht="39.950000000000003" customHeight="1">
      <c r="A3715" s="3"/>
      <c r="B3715" s="16"/>
      <c r="C3715" s="33"/>
      <c r="D3715" s="33"/>
      <c r="E3715" s="33"/>
      <c r="F3715" s="33"/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5"/>
      <c r="AH3715" s="32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</row>
    <row r="3716" spans="1:51" s="12" customFormat="1" ht="39.950000000000003" customHeight="1">
      <c r="A3716" s="3"/>
      <c r="B3716" s="16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5"/>
      <c r="AH3716" s="32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33"/>
      <c r="AX3716" s="33"/>
      <c r="AY3716" s="33"/>
    </row>
    <row r="3717" spans="1:51" s="12" customFormat="1" ht="39.950000000000003" customHeight="1">
      <c r="A3717" s="3"/>
      <c r="B3717" s="16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5"/>
      <c r="AH3717" s="32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</row>
    <row r="3718" spans="1:51" s="12" customFormat="1" ht="39.950000000000003" customHeight="1">
      <c r="A3718" s="3"/>
      <c r="B3718" s="16"/>
      <c r="C3718" s="33"/>
      <c r="D3718" s="33"/>
      <c r="E3718" s="33"/>
      <c r="F3718" s="33"/>
      <c r="G3718" s="33"/>
      <c r="H3718" s="33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5"/>
      <c r="AH3718" s="32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  <c r="AX3718" s="33"/>
      <c r="AY3718" s="33"/>
    </row>
    <row r="3719" spans="1:51" s="12" customFormat="1" ht="39.950000000000003" customHeight="1">
      <c r="A3719" s="3"/>
      <c r="B3719" s="16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5"/>
      <c r="AH3719" s="32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  <c r="AX3719" s="33"/>
      <c r="AY3719" s="33"/>
    </row>
    <row r="3720" spans="1:51" s="12" customFormat="1" ht="39.950000000000003" customHeight="1">
      <c r="A3720" s="3"/>
      <c r="B3720" s="16"/>
      <c r="C3720" s="33"/>
      <c r="D3720" s="33"/>
      <c r="E3720" s="33"/>
      <c r="F3720" s="33"/>
      <c r="G3720" s="33"/>
      <c r="H3720" s="3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5"/>
      <c r="AH3720" s="32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33"/>
      <c r="AX3720" s="33"/>
      <c r="AY3720" s="33"/>
    </row>
    <row r="3721" spans="1:51" s="12" customFormat="1" ht="39.950000000000003" customHeight="1">
      <c r="A3721" s="3"/>
      <c r="B3721" s="16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5"/>
      <c r="AH3721" s="32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  <c r="AX3721" s="33"/>
      <c r="AY3721" s="33"/>
    </row>
    <row r="3722" spans="1:51" s="12" customFormat="1" ht="39.950000000000003" customHeight="1">
      <c r="A3722" s="3"/>
      <c r="B3722" s="16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5"/>
      <c r="AH3722" s="32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33"/>
      <c r="AX3722" s="33"/>
      <c r="AY3722" s="33"/>
    </row>
    <row r="3723" spans="1:51" s="12" customFormat="1" ht="39.950000000000003" customHeight="1">
      <c r="A3723" s="3"/>
      <c r="B3723" s="16"/>
      <c r="C3723" s="33"/>
      <c r="D3723" s="33"/>
      <c r="E3723" s="33"/>
      <c r="F3723" s="33"/>
      <c r="G3723" s="33"/>
      <c r="H3723" s="33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5"/>
      <c r="AH3723" s="32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33"/>
      <c r="AX3723" s="33"/>
      <c r="AY3723" s="33"/>
    </row>
    <row r="3724" spans="1:51" s="12" customFormat="1" ht="39.950000000000003" customHeight="1">
      <c r="A3724" s="3"/>
      <c r="B3724" s="16"/>
      <c r="C3724" s="33"/>
      <c r="D3724" s="33"/>
      <c r="E3724" s="33"/>
      <c r="F3724" s="33"/>
      <c r="G3724" s="33"/>
      <c r="H3724" s="33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5"/>
      <c r="AH3724" s="32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  <c r="AX3724" s="33"/>
      <c r="AY3724" s="33"/>
    </row>
    <row r="3725" spans="1:51" s="12" customFormat="1" ht="39.950000000000003" customHeight="1">
      <c r="A3725" s="3"/>
      <c r="B3725" s="16"/>
      <c r="C3725" s="33"/>
      <c r="D3725" s="33"/>
      <c r="E3725" s="33"/>
      <c r="F3725" s="33"/>
      <c r="G3725" s="33"/>
      <c r="H3725" s="3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5"/>
      <c r="AH3725" s="32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  <c r="AX3725" s="33"/>
      <c r="AY3725" s="33"/>
    </row>
    <row r="3726" spans="1:51" s="12" customFormat="1" ht="39.950000000000003" customHeight="1">
      <c r="A3726" s="3"/>
      <c r="B3726" s="16"/>
      <c r="C3726" s="33"/>
      <c r="D3726" s="33"/>
      <c r="E3726" s="33"/>
      <c r="F3726" s="33"/>
      <c r="G3726" s="33"/>
      <c r="H3726" s="3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5"/>
      <c r="AH3726" s="32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/>
      <c r="AV3726" s="33"/>
      <c r="AW3726" s="33"/>
      <c r="AX3726" s="33"/>
      <c r="AY3726" s="33"/>
    </row>
    <row r="3727" spans="1:51" s="12" customFormat="1" ht="39.950000000000003" customHeight="1">
      <c r="A3727" s="3"/>
      <c r="B3727" s="16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5"/>
      <c r="AH3727" s="32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  <c r="AX3727" s="33"/>
      <c r="AY3727" s="33"/>
    </row>
    <row r="3728" spans="1:51" s="12" customFormat="1" ht="39.950000000000003" customHeight="1">
      <c r="A3728" s="3"/>
      <c r="B3728" s="16"/>
      <c r="C3728" s="33"/>
      <c r="D3728" s="33"/>
      <c r="E3728" s="33"/>
      <c r="F3728" s="33"/>
      <c r="G3728" s="33"/>
      <c r="H3728" s="3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5"/>
      <c r="AH3728" s="32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  <c r="AX3728" s="33"/>
      <c r="AY3728" s="33"/>
    </row>
    <row r="3729" spans="1:51" s="12" customFormat="1" ht="39.950000000000003" customHeight="1">
      <c r="A3729" s="3"/>
      <c r="B3729" s="16"/>
      <c r="C3729" s="33"/>
      <c r="D3729" s="33"/>
      <c r="E3729" s="33"/>
      <c r="F3729" s="33"/>
      <c r="G3729" s="33"/>
      <c r="H3729" s="3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5"/>
      <c r="AH3729" s="32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33"/>
      <c r="AX3729" s="33"/>
      <c r="AY3729" s="33"/>
    </row>
    <row r="3730" spans="1:51" s="12" customFormat="1" ht="39.950000000000003" customHeight="1">
      <c r="A3730" s="3"/>
      <c r="B3730" s="16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5"/>
      <c r="AH3730" s="32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  <c r="AX3730" s="33"/>
      <c r="AY3730" s="33"/>
    </row>
    <row r="3731" spans="1:51" s="12" customFormat="1" ht="39.950000000000003" customHeight="1">
      <c r="A3731" s="3"/>
      <c r="B3731" s="16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5"/>
      <c r="AH3731" s="32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  <c r="AX3731" s="33"/>
      <c r="AY3731" s="33"/>
    </row>
    <row r="3732" spans="1:51" s="12" customFormat="1" ht="39.950000000000003" customHeight="1">
      <c r="A3732" s="3"/>
      <c r="B3732" s="16"/>
      <c r="C3732" s="33"/>
      <c r="D3732" s="33"/>
      <c r="E3732" s="33"/>
      <c r="F3732" s="33"/>
      <c r="G3732" s="33"/>
      <c r="H3732" s="33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5"/>
      <c r="AH3732" s="32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  <c r="AX3732" s="33"/>
      <c r="AY3732" s="33"/>
    </row>
    <row r="3733" spans="1:51" s="12" customFormat="1" ht="39.950000000000003" customHeight="1">
      <c r="A3733" s="3"/>
      <c r="B3733" s="16"/>
      <c r="C3733" s="33"/>
      <c r="D3733" s="33"/>
      <c r="E3733" s="33"/>
      <c r="F3733" s="33"/>
      <c r="G3733" s="33"/>
      <c r="H3733" s="3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5"/>
      <c r="AH3733" s="32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  <c r="AX3733" s="33"/>
      <c r="AY3733" s="33"/>
    </row>
    <row r="3734" spans="1:51" s="12" customFormat="1" ht="39.950000000000003" customHeight="1">
      <c r="A3734" s="3"/>
      <c r="B3734" s="16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5"/>
      <c r="AH3734" s="32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  <c r="AX3734" s="33"/>
      <c r="AY3734" s="33"/>
    </row>
    <row r="3735" spans="1:51" s="12" customFormat="1" ht="39.950000000000003" customHeight="1">
      <c r="A3735" s="3"/>
      <c r="B3735" s="16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5"/>
      <c r="AH3735" s="32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  <c r="AX3735" s="33"/>
      <c r="AY3735" s="33"/>
    </row>
    <row r="3736" spans="1:51" s="12" customFormat="1" ht="39.950000000000003" customHeight="1">
      <c r="A3736" s="3"/>
      <c r="B3736" s="16"/>
      <c r="C3736" s="33"/>
      <c r="D3736" s="33"/>
      <c r="E3736" s="33"/>
      <c r="F3736" s="33"/>
      <c r="G3736" s="33"/>
      <c r="H3736" s="33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5"/>
      <c r="AH3736" s="32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  <c r="AX3736" s="33"/>
      <c r="AY3736" s="33"/>
    </row>
    <row r="3737" spans="1:51" s="12" customFormat="1" ht="39.950000000000003" customHeight="1">
      <c r="A3737" s="3"/>
      <c r="B3737" s="16"/>
      <c r="C3737" s="33"/>
      <c r="D3737" s="33"/>
      <c r="E3737" s="33"/>
      <c r="F3737" s="33"/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5"/>
      <c r="AH3737" s="32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33"/>
      <c r="AX3737" s="33"/>
      <c r="AY3737" s="33"/>
    </row>
    <row r="3738" spans="1:51" s="12" customFormat="1" ht="39.950000000000003" customHeight="1">
      <c r="A3738" s="3"/>
      <c r="B3738" s="16"/>
      <c r="C3738" s="33"/>
      <c r="D3738" s="33"/>
      <c r="E3738" s="33"/>
      <c r="F3738" s="33"/>
      <c r="G3738" s="33"/>
      <c r="H3738" s="33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5"/>
      <c r="AH3738" s="32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  <c r="AX3738" s="33"/>
      <c r="AY3738" s="33"/>
    </row>
    <row r="3739" spans="1:51" s="12" customFormat="1" ht="39.950000000000003" customHeight="1">
      <c r="A3739" s="3"/>
      <c r="B3739" s="16"/>
      <c r="C3739" s="33"/>
      <c r="D3739" s="33"/>
      <c r="E3739" s="33"/>
      <c r="F3739" s="33"/>
      <c r="G3739" s="33"/>
      <c r="H3739" s="3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5"/>
      <c r="AH3739" s="32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  <c r="AX3739" s="33"/>
      <c r="AY3739" s="33"/>
    </row>
    <row r="3740" spans="1:51" s="12" customFormat="1" ht="39.950000000000003" customHeight="1">
      <c r="A3740" s="3"/>
      <c r="B3740" s="16"/>
      <c r="C3740" s="33"/>
      <c r="D3740" s="33"/>
      <c r="E3740" s="33"/>
      <c r="F3740" s="33"/>
      <c r="G3740" s="33"/>
      <c r="H3740" s="33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5"/>
      <c r="AH3740" s="32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33"/>
      <c r="AX3740" s="33"/>
      <c r="AY3740" s="33"/>
    </row>
    <row r="3741" spans="1:51" s="12" customFormat="1" ht="39.950000000000003" customHeight="1">
      <c r="A3741" s="3"/>
      <c r="B3741" s="16"/>
      <c r="C3741" s="33"/>
      <c r="D3741" s="33"/>
      <c r="E3741" s="33"/>
      <c r="F3741" s="33"/>
      <c r="G3741" s="33"/>
      <c r="H3741" s="33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5"/>
      <c r="AH3741" s="32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33"/>
      <c r="AX3741" s="33"/>
      <c r="AY3741" s="33"/>
    </row>
    <row r="3742" spans="1:51" s="12" customFormat="1" ht="39.950000000000003" customHeight="1">
      <c r="A3742" s="3"/>
      <c r="B3742" s="16"/>
      <c r="C3742" s="33"/>
      <c r="D3742" s="33"/>
      <c r="E3742" s="33"/>
      <c r="F3742" s="33"/>
      <c r="G3742" s="33"/>
      <c r="H3742" s="3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5"/>
      <c r="AH3742" s="32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  <c r="AX3742" s="33"/>
      <c r="AY3742" s="33"/>
    </row>
    <row r="3743" spans="1:51" s="12" customFormat="1" ht="39.950000000000003" customHeight="1">
      <c r="A3743" s="3"/>
      <c r="B3743" s="16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5"/>
      <c r="AH3743" s="32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33"/>
      <c r="AX3743" s="33"/>
      <c r="AY3743" s="33"/>
    </row>
    <row r="3744" spans="1:51" s="12" customFormat="1" ht="39.950000000000003" customHeight="1">
      <c r="A3744" s="3"/>
      <c r="B3744" s="16"/>
      <c r="C3744" s="33"/>
      <c r="D3744" s="33"/>
      <c r="E3744" s="33"/>
      <c r="F3744" s="33"/>
      <c r="G3744" s="33"/>
      <c r="H3744" s="3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5"/>
      <c r="AH3744" s="32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  <c r="AX3744" s="33"/>
      <c r="AY3744" s="33"/>
    </row>
    <row r="3745" spans="1:51" s="12" customFormat="1" ht="39.950000000000003" customHeight="1">
      <c r="A3745" s="3"/>
      <c r="B3745" s="16"/>
      <c r="C3745" s="33"/>
      <c r="D3745" s="33"/>
      <c r="E3745" s="33"/>
      <c r="F3745" s="33"/>
      <c r="G3745" s="33"/>
      <c r="H3745" s="33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5"/>
      <c r="AH3745" s="32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  <c r="AX3745" s="33"/>
      <c r="AY3745" s="33"/>
    </row>
    <row r="3746" spans="1:51" s="12" customFormat="1" ht="39.950000000000003" customHeight="1">
      <c r="A3746" s="3"/>
      <c r="B3746" s="16"/>
      <c r="C3746" s="33"/>
      <c r="D3746" s="33"/>
      <c r="E3746" s="33"/>
      <c r="F3746" s="33"/>
      <c r="G3746" s="33"/>
      <c r="H3746" s="3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5"/>
      <c r="AH3746" s="32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33"/>
      <c r="AX3746" s="33"/>
      <c r="AY3746" s="33"/>
    </row>
    <row r="3747" spans="1:51" s="12" customFormat="1" ht="39.950000000000003" customHeight="1">
      <c r="A3747" s="3"/>
      <c r="B3747" s="16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5"/>
      <c r="AH3747" s="32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  <c r="AX3747" s="33"/>
      <c r="AY3747" s="33"/>
    </row>
    <row r="3748" spans="1:51" s="12" customFormat="1" ht="39.950000000000003" customHeight="1">
      <c r="A3748" s="3"/>
      <c r="B3748" s="16"/>
      <c r="C3748" s="33"/>
      <c r="D3748" s="33"/>
      <c r="E3748" s="33"/>
      <c r="F3748" s="33"/>
      <c r="G3748" s="33"/>
      <c r="H3748" s="33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5"/>
      <c r="AH3748" s="32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  <c r="AX3748" s="33"/>
      <c r="AY3748" s="33"/>
    </row>
    <row r="3749" spans="1:51" s="12" customFormat="1" ht="39.950000000000003" customHeight="1">
      <c r="A3749" s="3"/>
      <c r="B3749" s="16"/>
      <c r="C3749" s="33"/>
      <c r="D3749" s="33"/>
      <c r="E3749" s="33"/>
      <c r="F3749" s="33"/>
      <c r="G3749" s="33"/>
      <c r="H3749" s="33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5"/>
      <c r="AH3749" s="32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</row>
    <row r="3750" spans="1:51" s="12" customFormat="1" ht="39.950000000000003" customHeight="1">
      <c r="A3750" s="3"/>
      <c r="B3750" s="16"/>
      <c r="C3750" s="33"/>
      <c r="D3750" s="33"/>
      <c r="E3750" s="33"/>
      <c r="F3750" s="33"/>
      <c r="G3750" s="33"/>
      <c r="H3750" s="33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5"/>
      <c r="AH3750" s="32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33"/>
      <c r="AX3750" s="33"/>
      <c r="AY3750" s="33"/>
    </row>
    <row r="3751" spans="1:51" s="12" customFormat="1" ht="39.950000000000003" customHeight="1">
      <c r="A3751" s="3"/>
      <c r="B3751" s="16"/>
      <c r="C3751" s="33"/>
      <c r="D3751" s="33"/>
      <c r="E3751" s="33"/>
      <c r="F3751" s="33"/>
      <c r="G3751" s="33"/>
      <c r="H3751" s="33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5"/>
      <c r="AH3751" s="32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/>
      <c r="AV3751" s="33"/>
      <c r="AW3751" s="33"/>
      <c r="AX3751" s="33"/>
      <c r="AY3751" s="33"/>
    </row>
    <row r="3752" spans="1:51" s="12" customFormat="1" ht="39.950000000000003" customHeight="1">
      <c r="A3752" s="3"/>
      <c r="B3752" s="16"/>
      <c r="C3752" s="33"/>
      <c r="D3752" s="33"/>
      <c r="E3752" s="33"/>
      <c r="F3752" s="33"/>
      <c r="G3752" s="33"/>
      <c r="H3752" s="3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5"/>
      <c r="AH3752" s="32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  <c r="AX3752" s="33"/>
      <c r="AY3752" s="33"/>
    </row>
    <row r="3753" spans="1:51" s="12" customFormat="1" ht="39.950000000000003" customHeight="1">
      <c r="A3753" s="3"/>
      <c r="B3753" s="16"/>
      <c r="C3753" s="33"/>
      <c r="D3753" s="33"/>
      <c r="E3753" s="33"/>
      <c r="F3753" s="33"/>
      <c r="G3753" s="33"/>
      <c r="H3753" s="33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5"/>
      <c r="AH3753" s="32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33"/>
      <c r="AX3753" s="33"/>
      <c r="AY3753" s="33"/>
    </row>
    <row r="3754" spans="1:51" s="12" customFormat="1" ht="39.950000000000003" customHeight="1">
      <c r="A3754" s="3"/>
      <c r="B3754" s="16"/>
      <c r="C3754" s="33"/>
      <c r="D3754" s="33"/>
      <c r="E3754" s="33"/>
      <c r="F3754" s="33"/>
      <c r="G3754" s="33"/>
      <c r="H3754" s="33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5"/>
      <c r="AH3754" s="32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  <c r="AX3754" s="33"/>
      <c r="AY3754" s="33"/>
    </row>
    <row r="3755" spans="1:51" s="12" customFormat="1" ht="39.950000000000003" customHeight="1">
      <c r="A3755" s="3"/>
      <c r="B3755" s="16"/>
      <c r="C3755" s="33"/>
      <c r="D3755" s="33"/>
      <c r="E3755" s="33"/>
      <c r="F3755" s="33"/>
      <c r="G3755" s="33"/>
      <c r="H3755" s="33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5"/>
      <c r="AH3755" s="32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33"/>
      <c r="AX3755" s="33"/>
      <c r="AY3755" s="33"/>
    </row>
    <row r="3756" spans="1:51" s="12" customFormat="1" ht="39.950000000000003" customHeight="1">
      <c r="A3756" s="3"/>
      <c r="B3756" s="16"/>
      <c r="C3756" s="33"/>
      <c r="D3756" s="33"/>
      <c r="E3756" s="33"/>
      <c r="F3756" s="33"/>
      <c r="G3756" s="33"/>
      <c r="H3756" s="33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3"/>
      <c r="AE3756" s="33"/>
      <c r="AF3756" s="33"/>
      <c r="AG3756" s="35"/>
      <c r="AH3756" s="32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33"/>
      <c r="AX3756" s="33"/>
      <c r="AY3756" s="33"/>
    </row>
    <row r="3757" spans="1:51" s="12" customFormat="1" ht="39.950000000000003" customHeight="1">
      <c r="A3757" s="3"/>
      <c r="B3757" s="16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3"/>
      <c r="AE3757" s="33"/>
      <c r="AF3757" s="33"/>
      <c r="AG3757" s="35"/>
      <c r="AH3757" s="32"/>
      <c r="AI3757" s="33"/>
      <c r="AJ3757" s="33"/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/>
      <c r="AV3757" s="33"/>
      <c r="AW3757" s="33"/>
      <c r="AX3757" s="33"/>
      <c r="AY3757" s="33"/>
    </row>
    <row r="3758" spans="1:51" s="12" customFormat="1" ht="39.950000000000003" customHeight="1">
      <c r="A3758" s="3"/>
      <c r="B3758" s="16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5"/>
      <c r="AH3758" s="32"/>
      <c r="AI3758" s="33"/>
      <c r="AJ3758" s="33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33"/>
      <c r="AX3758" s="33"/>
      <c r="AY3758" s="33"/>
    </row>
    <row r="3759" spans="1:51" s="12" customFormat="1" ht="39.950000000000003" customHeight="1">
      <c r="A3759" s="3"/>
      <c r="B3759" s="16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5"/>
      <c r="AH3759" s="32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33"/>
      <c r="AX3759" s="33"/>
      <c r="AY3759" s="33"/>
    </row>
    <row r="3760" spans="1:51" s="12" customFormat="1" ht="39.950000000000003" customHeight="1">
      <c r="A3760" s="3"/>
      <c r="B3760" s="16"/>
      <c r="C3760" s="33"/>
      <c r="D3760" s="33"/>
      <c r="E3760" s="33"/>
      <c r="F3760" s="33"/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3"/>
      <c r="AF3760" s="33"/>
      <c r="AG3760" s="35"/>
      <c r="AH3760" s="32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33"/>
      <c r="AX3760" s="33"/>
      <c r="AY3760" s="33"/>
    </row>
    <row r="3761" spans="1:51" s="12" customFormat="1" ht="39.950000000000003" customHeight="1">
      <c r="A3761" s="3"/>
      <c r="B3761" s="16"/>
      <c r="C3761" s="33"/>
      <c r="D3761" s="33"/>
      <c r="E3761" s="33"/>
      <c r="F3761" s="33"/>
      <c r="G3761" s="33"/>
      <c r="H3761" s="33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  <c r="Y3761" s="33"/>
      <c r="Z3761" s="33"/>
      <c r="AA3761" s="33"/>
      <c r="AB3761" s="33"/>
      <c r="AC3761" s="33"/>
      <c r="AD3761" s="33"/>
      <c r="AE3761" s="33"/>
      <c r="AF3761" s="33"/>
      <c r="AG3761" s="35"/>
      <c r="AH3761" s="32"/>
      <c r="AI3761" s="33"/>
      <c r="AJ3761" s="33"/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/>
      <c r="AV3761" s="33"/>
      <c r="AW3761" s="33"/>
      <c r="AX3761" s="33"/>
      <c r="AY3761" s="33"/>
    </row>
    <row r="3762" spans="1:51" s="12" customFormat="1" ht="39.950000000000003" customHeight="1">
      <c r="A3762" s="3"/>
      <c r="B3762" s="16"/>
      <c r="C3762" s="33"/>
      <c r="D3762" s="33"/>
      <c r="E3762" s="33"/>
      <c r="F3762" s="33"/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5"/>
      <c r="AH3762" s="32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33"/>
      <c r="AX3762" s="33"/>
      <c r="AY3762" s="33"/>
    </row>
    <row r="3763" spans="1:51" s="12" customFormat="1" ht="39.950000000000003" customHeight="1">
      <c r="A3763" s="3"/>
      <c r="B3763" s="16"/>
      <c r="C3763" s="33"/>
      <c r="D3763" s="33"/>
      <c r="E3763" s="33"/>
      <c r="F3763" s="33"/>
      <c r="G3763" s="33"/>
      <c r="H3763" s="3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3"/>
      <c r="AE3763" s="33"/>
      <c r="AF3763" s="33"/>
      <c r="AG3763" s="35"/>
      <c r="AH3763" s="32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</row>
    <row r="3764" spans="1:51" s="12" customFormat="1" ht="39.950000000000003" customHeight="1">
      <c r="A3764" s="3"/>
      <c r="B3764" s="16"/>
      <c r="C3764" s="33"/>
      <c r="D3764" s="33"/>
      <c r="E3764" s="33"/>
      <c r="F3764" s="33"/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3"/>
      <c r="AE3764" s="33"/>
      <c r="AF3764" s="33"/>
      <c r="AG3764" s="35"/>
      <c r="AH3764" s="32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33"/>
      <c r="AX3764" s="33"/>
      <c r="AY3764" s="33"/>
    </row>
    <row r="3765" spans="1:51" s="12" customFormat="1" ht="39.950000000000003" customHeight="1">
      <c r="A3765" s="3"/>
      <c r="B3765" s="16"/>
      <c r="C3765" s="33"/>
      <c r="D3765" s="33"/>
      <c r="E3765" s="33"/>
      <c r="F3765" s="33"/>
      <c r="G3765" s="33"/>
      <c r="H3765" s="3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3"/>
      <c r="AE3765" s="33"/>
      <c r="AF3765" s="33"/>
      <c r="AG3765" s="35"/>
      <c r="AH3765" s="32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33"/>
      <c r="AX3765" s="33"/>
      <c r="AY3765" s="33"/>
    </row>
    <row r="3766" spans="1:51" s="12" customFormat="1" ht="39.950000000000003" customHeight="1">
      <c r="A3766" s="3"/>
      <c r="B3766" s="16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5"/>
      <c r="AH3766" s="32"/>
      <c r="AI3766" s="33"/>
      <c r="AJ3766" s="33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33"/>
      <c r="AX3766" s="33"/>
      <c r="AY3766" s="33"/>
    </row>
    <row r="3767" spans="1:51" s="12" customFormat="1" ht="39.950000000000003" customHeight="1">
      <c r="A3767" s="3"/>
      <c r="B3767" s="16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3"/>
      <c r="AE3767" s="33"/>
      <c r="AF3767" s="33"/>
      <c r="AG3767" s="35"/>
      <c r="AH3767" s="32"/>
      <c r="AI3767" s="33"/>
      <c r="AJ3767" s="33"/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/>
      <c r="AV3767" s="33"/>
      <c r="AW3767" s="33"/>
      <c r="AX3767" s="33"/>
      <c r="AY3767" s="33"/>
    </row>
    <row r="3768" spans="1:51" s="12" customFormat="1" ht="39.950000000000003" customHeight="1">
      <c r="A3768" s="3"/>
      <c r="B3768" s="16"/>
      <c r="C3768" s="33"/>
      <c r="D3768" s="33"/>
      <c r="E3768" s="33"/>
      <c r="F3768" s="33"/>
      <c r="G3768" s="33"/>
      <c r="H3768" s="3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3"/>
      <c r="AE3768" s="33"/>
      <c r="AF3768" s="33"/>
      <c r="AG3768" s="35"/>
      <c r="AH3768" s="32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33"/>
      <c r="AX3768" s="33"/>
      <c r="AY3768" s="33"/>
    </row>
    <row r="3769" spans="1:51" s="12" customFormat="1" ht="39.950000000000003" customHeight="1">
      <c r="A3769" s="3"/>
      <c r="B3769" s="16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3"/>
      <c r="AE3769" s="33"/>
      <c r="AF3769" s="33"/>
      <c r="AG3769" s="35"/>
      <c r="AH3769" s="32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33"/>
      <c r="AX3769" s="33"/>
      <c r="AY3769" s="33"/>
    </row>
    <row r="3770" spans="1:51" s="12" customFormat="1" ht="39.950000000000003" customHeight="1">
      <c r="A3770" s="3"/>
      <c r="B3770" s="16"/>
      <c r="C3770" s="33"/>
      <c r="D3770" s="33"/>
      <c r="E3770" s="33"/>
      <c r="F3770" s="33"/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3"/>
      <c r="AE3770" s="33"/>
      <c r="AF3770" s="33"/>
      <c r="AG3770" s="35"/>
      <c r="AH3770" s="32"/>
      <c r="AI3770" s="33"/>
      <c r="AJ3770" s="33"/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/>
      <c r="AV3770" s="33"/>
      <c r="AW3770" s="33"/>
      <c r="AX3770" s="33"/>
      <c r="AY3770" s="33"/>
    </row>
    <row r="3771" spans="1:51" s="12" customFormat="1" ht="39.950000000000003" customHeight="1">
      <c r="A3771" s="3"/>
      <c r="B3771" s="16"/>
      <c r="C3771" s="33"/>
      <c r="D3771" s="33"/>
      <c r="E3771" s="33"/>
      <c r="F3771" s="33"/>
      <c r="G3771" s="33"/>
      <c r="H3771" s="33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3"/>
      <c r="AE3771" s="33"/>
      <c r="AF3771" s="33"/>
      <c r="AG3771" s="35"/>
      <c r="AH3771" s="32"/>
      <c r="AI3771" s="33"/>
      <c r="AJ3771" s="33"/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33"/>
      <c r="AX3771" s="33"/>
      <c r="AY3771" s="33"/>
    </row>
    <row r="3772" spans="1:51" s="12" customFormat="1" ht="39.950000000000003" customHeight="1">
      <c r="A3772" s="3"/>
      <c r="B3772" s="16"/>
      <c r="C3772" s="33"/>
      <c r="D3772" s="33"/>
      <c r="E3772" s="33"/>
      <c r="F3772" s="33"/>
      <c r="G3772" s="33"/>
      <c r="H3772" s="33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3"/>
      <c r="AE3772" s="33"/>
      <c r="AF3772" s="33"/>
      <c r="AG3772" s="35"/>
      <c r="AH3772" s="32"/>
      <c r="AI3772" s="33"/>
      <c r="AJ3772" s="33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</row>
    <row r="3773" spans="1:51" s="12" customFormat="1" ht="39.950000000000003" customHeight="1">
      <c r="A3773" s="3"/>
      <c r="B3773" s="16"/>
      <c r="C3773" s="33"/>
      <c r="D3773" s="33"/>
      <c r="E3773" s="33"/>
      <c r="F3773" s="33"/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3"/>
      <c r="AE3773" s="33"/>
      <c r="AF3773" s="33"/>
      <c r="AG3773" s="35"/>
      <c r="AH3773" s="32"/>
      <c r="AI3773" s="33"/>
      <c r="AJ3773" s="33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33"/>
      <c r="AX3773" s="33"/>
      <c r="AY3773" s="33"/>
    </row>
    <row r="3774" spans="1:51" s="12" customFormat="1" ht="39.950000000000003" customHeight="1">
      <c r="A3774" s="3"/>
      <c r="B3774" s="16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3"/>
      <c r="AE3774" s="33"/>
      <c r="AF3774" s="33"/>
      <c r="AG3774" s="35"/>
      <c r="AH3774" s="32"/>
      <c r="AI3774" s="33"/>
      <c r="AJ3774" s="33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33"/>
      <c r="AX3774" s="33"/>
      <c r="AY3774" s="33"/>
    </row>
    <row r="3775" spans="1:51" s="12" customFormat="1" ht="39.950000000000003" customHeight="1">
      <c r="A3775" s="3"/>
      <c r="B3775" s="16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5"/>
      <c r="AH3775" s="32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33"/>
      <c r="AX3775" s="33"/>
      <c r="AY3775" s="33"/>
    </row>
    <row r="3776" spans="1:51" s="12" customFormat="1" ht="39.950000000000003" customHeight="1">
      <c r="A3776" s="3"/>
      <c r="B3776" s="16"/>
      <c r="C3776" s="33"/>
      <c r="D3776" s="33"/>
      <c r="E3776" s="33"/>
      <c r="F3776" s="33"/>
      <c r="G3776" s="33"/>
      <c r="H3776" s="3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3"/>
      <c r="AE3776" s="33"/>
      <c r="AF3776" s="33"/>
      <c r="AG3776" s="35"/>
      <c r="AH3776" s="32"/>
      <c r="AI3776" s="33"/>
      <c r="AJ3776" s="33"/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/>
      <c r="AV3776" s="33"/>
      <c r="AW3776" s="33"/>
      <c r="AX3776" s="33"/>
      <c r="AY3776" s="33"/>
    </row>
    <row r="3777" spans="1:51" s="12" customFormat="1" ht="39.950000000000003" customHeight="1">
      <c r="A3777" s="3"/>
      <c r="B3777" s="16"/>
      <c r="C3777" s="33"/>
      <c r="D3777" s="33"/>
      <c r="E3777" s="33"/>
      <c r="F3777" s="33"/>
      <c r="G3777" s="33"/>
      <c r="H3777" s="3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3"/>
      <c r="AE3777" s="33"/>
      <c r="AF3777" s="33"/>
      <c r="AG3777" s="35"/>
      <c r="AH3777" s="32"/>
      <c r="AI3777" s="33"/>
      <c r="AJ3777" s="33"/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/>
      <c r="AV3777" s="33"/>
      <c r="AW3777" s="33"/>
      <c r="AX3777" s="33"/>
      <c r="AY3777" s="33"/>
    </row>
    <row r="3778" spans="1:51" s="12" customFormat="1" ht="39.950000000000003" customHeight="1">
      <c r="A3778" s="3"/>
      <c r="B3778" s="16"/>
      <c r="C3778" s="33"/>
      <c r="D3778" s="33"/>
      <c r="E3778" s="33"/>
      <c r="F3778" s="33"/>
      <c r="G3778" s="33"/>
      <c r="H3778" s="3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  <c r="Y3778" s="33"/>
      <c r="Z3778" s="33"/>
      <c r="AA3778" s="33"/>
      <c r="AB3778" s="33"/>
      <c r="AC3778" s="33"/>
      <c r="AD3778" s="33"/>
      <c r="AE3778" s="33"/>
      <c r="AF3778" s="33"/>
      <c r="AG3778" s="35"/>
      <c r="AH3778" s="32"/>
      <c r="AI3778" s="33"/>
      <c r="AJ3778" s="33"/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/>
      <c r="AV3778" s="33"/>
      <c r="AW3778" s="33"/>
      <c r="AX3778" s="33"/>
      <c r="AY3778" s="33"/>
    </row>
    <row r="3779" spans="1:51" s="12" customFormat="1" ht="39.950000000000003" customHeight="1">
      <c r="A3779" s="3"/>
      <c r="B3779" s="16"/>
      <c r="C3779" s="33"/>
      <c r="D3779" s="33"/>
      <c r="E3779" s="33"/>
      <c r="F3779" s="33"/>
      <c r="G3779" s="33"/>
      <c r="H3779" s="33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3"/>
      <c r="AE3779" s="33"/>
      <c r="AF3779" s="33"/>
      <c r="AG3779" s="35"/>
      <c r="AH3779" s="32"/>
      <c r="AI3779" s="33"/>
      <c r="AJ3779" s="33"/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/>
      <c r="AV3779" s="33"/>
      <c r="AW3779" s="33"/>
      <c r="AX3779" s="33"/>
      <c r="AY3779" s="33"/>
    </row>
    <row r="3780" spans="1:51" s="12" customFormat="1" ht="39.950000000000003" customHeight="1">
      <c r="A3780" s="3"/>
      <c r="B3780" s="16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/>
      <c r="AG3780" s="35"/>
      <c r="AH3780" s="32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33"/>
      <c r="AX3780" s="33"/>
      <c r="AY3780" s="33"/>
    </row>
    <row r="3781" spans="1:51" s="12" customFormat="1" ht="39.950000000000003" customHeight="1">
      <c r="A3781" s="3"/>
      <c r="B3781" s="16"/>
      <c r="C3781" s="33"/>
      <c r="D3781" s="33"/>
      <c r="E3781" s="33"/>
      <c r="F3781" s="33"/>
      <c r="G3781" s="33"/>
      <c r="H3781" s="3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3"/>
      <c r="AE3781" s="33"/>
      <c r="AF3781" s="33"/>
      <c r="AG3781" s="35"/>
      <c r="AH3781" s="32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</row>
    <row r="3782" spans="1:51" s="12" customFormat="1" ht="39.950000000000003" customHeight="1">
      <c r="A3782" s="3"/>
      <c r="B3782" s="16"/>
      <c r="C3782" s="33"/>
      <c r="D3782" s="33"/>
      <c r="E3782" s="33"/>
      <c r="F3782" s="33"/>
      <c r="G3782" s="33"/>
      <c r="H3782" s="3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/>
      <c r="AC3782" s="33"/>
      <c r="AD3782" s="33"/>
      <c r="AE3782" s="33"/>
      <c r="AF3782" s="33"/>
      <c r="AG3782" s="35"/>
      <c r="AH3782" s="32"/>
      <c r="AI3782" s="33"/>
      <c r="AJ3782" s="33"/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/>
      <c r="AV3782" s="33"/>
      <c r="AW3782" s="33"/>
      <c r="AX3782" s="33"/>
      <c r="AY3782" s="33"/>
    </row>
    <row r="3783" spans="1:51" s="12" customFormat="1" ht="39.950000000000003" customHeight="1">
      <c r="A3783" s="3"/>
      <c r="B3783" s="16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3"/>
      <c r="AE3783" s="33"/>
      <c r="AF3783" s="33"/>
      <c r="AG3783" s="35"/>
      <c r="AH3783" s="32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33"/>
      <c r="AX3783" s="33"/>
      <c r="AY3783" s="33"/>
    </row>
    <row r="3784" spans="1:51" s="12" customFormat="1" ht="39.950000000000003" customHeight="1">
      <c r="A3784" s="3"/>
      <c r="B3784" s="16"/>
      <c r="C3784" s="33"/>
      <c r="D3784" s="33"/>
      <c r="E3784" s="33"/>
      <c r="F3784" s="33"/>
      <c r="G3784" s="33"/>
      <c r="H3784" s="33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3"/>
      <c r="AE3784" s="33"/>
      <c r="AF3784" s="33"/>
      <c r="AG3784" s="35"/>
      <c r="AH3784" s="32"/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33"/>
      <c r="AX3784" s="33"/>
      <c r="AY3784" s="33"/>
    </row>
    <row r="3785" spans="1:51" s="12" customFormat="1" ht="39.950000000000003" customHeight="1">
      <c r="A3785" s="3"/>
      <c r="B3785" s="16"/>
      <c r="C3785" s="33"/>
      <c r="D3785" s="33"/>
      <c r="E3785" s="33"/>
      <c r="F3785" s="33"/>
      <c r="G3785" s="33"/>
      <c r="H3785" s="33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3"/>
      <c r="AE3785" s="33"/>
      <c r="AF3785" s="33"/>
      <c r="AG3785" s="35"/>
      <c r="AH3785" s="32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</row>
    <row r="3786" spans="1:51" s="12" customFormat="1" ht="39.950000000000003" customHeight="1">
      <c r="A3786" s="3"/>
      <c r="B3786" s="16"/>
      <c r="C3786" s="33"/>
      <c r="D3786" s="33"/>
      <c r="E3786" s="33"/>
      <c r="F3786" s="33"/>
      <c r="G3786" s="33"/>
      <c r="H3786" s="3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3"/>
      <c r="AE3786" s="33"/>
      <c r="AF3786" s="33"/>
      <c r="AG3786" s="35"/>
      <c r="AH3786" s="32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33"/>
      <c r="AX3786" s="33"/>
      <c r="AY3786" s="33"/>
    </row>
    <row r="3787" spans="1:51" s="12" customFormat="1" ht="39.950000000000003" customHeight="1">
      <c r="A3787" s="3"/>
      <c r="B3787" s="16"/>
      <c r="C3787" s="33"/>
      <c r="D3787" s="33"/>
      <c r="E3787" s="33"/>
      <c r="F3787" s="33"/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3"/>
      <c r="AE3787" s="33"/>
      <c r="AF3787" s="33"/>
      <c r="AG3787" s="35"/>
      <c r="AH3787" s="32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</row>
    <row r="3788" spans="1:51" s="12" customFormat="1" ht="39.950000000000003" customHeight="1">
      <c r="A3788" s="3"/>
      <c r="B3788" s="16"/>
      <c r="C3788" s="33"/>
      <c r="D3788" s="33"/>
      <c r="E3788" s="33"/>
      <c r="F3788" s="33"/>
      <c r="G3788" s="33"/>
      <c r="H3788" s="33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3"/>
      <c r="AE3788" s="33"/>
      <c r="AF3788" s="33"/>
      <c r="AG3788" s="35"/>
      <c r="AH3788" s="32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33"/>
      <c r="AX3788" s="33"/>
      <c r="AY3788" s="33"/>
    </row>
    <row r="3789" spans="1:51" s="12" customFormat="1" ht="39.950000000000003" customHeight="1">
      <c r="A3789" s="3"/>
      <c r="B3789" s="16"/>
      <c r="C3789" s="33"/>
      <c r="D3789" s="33"/>
      <c r="E3789" s="33"/>
      <c r="F3789" s="33"/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3"/>
      <c r="AE3789" s="33"/>
      <c r="AF3789" s="33"/>
      <c r="AG3789" s="35"/>
      <c r="AH3789" s="32"/>
      <c r="AI3789" s="33"/>
      <c r="AJ3789" s="33"/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/>
      <c r="AV3789" s="33"/>
      <c r="AW3789" s="33"/>
      <c r="AX3789" s="33"/>
      <c r="AY3789" s="33"/>
    </row>
    <row r="3790" spans="1:51" s="12" customFormat="1" ht="39.950000000000003" customHeight="1">
      <c r="A3790" s="3"/>
      <c r="B3790" s="16"/>
      <c r="C3790" s="33"/>
      <c r="D3790" s="33"/>
      <c r="E3790" s="33"/>
      <c r="F3790" s="33"/>
      <c r="G3790" s="33"/>
      <c r="H3790" s="3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3"/>
      <c r="AE3790" s="33"/>
      <c r="AF3790" s="33"/>
      <c r="AG3790" s="35"/>
      <c r="AH3790" s="32"/>
      <c r="AI3790" s="33"/>
      <c r="AJ3790" s="33"/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/>
      <c r="AV3790" s="33"/>
      <c r="AW3790" s="33"/>
      <c r="AX3790" s="33"/>
      <c r="AY3790" s="33"/>
    </row>
    <row r="3791" spans="1:51" s="12" customFormat="1" ht="39.950000000000003" customHeight="1">
      <c r="A3791" s="3"/>
      <c r="B3791" s="16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5"/>
      <c r="AH3791" s="32"/>
      <c r="AI3791" s="33"/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33"/>
      <c r="AX3791" s="33"/>
      <c r="AY3791" s="33"/>
    </row>
    <row r="3792" spans="1:51" s="12" customFormat="1" ht="39.950000000000003" customHeight="1">
      <c r="A3792" s="3"/>
      <c r="B3792" s="16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3"/>
      <c r="AE3792" s="33"/>
      <c r="AF3792" s="33"/>
      <c r="AG3792" s="35"/>
      <c r="AH3792" s="32"/>
      <c r="AI3792" s="33"/>
      <c r="AJ3792" s="33"/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/>
      <c r="AV3792" s="33"/>
      <c r="AW3792" s="33"/>
      <c r="AX3792" s="33"/>
      <c r="AY3792" s="33"/>
    </row>
    <row r="3793" spans="1:51" s="12" customFormat="1" ht="39.950000000000003" customHeight="1">
      <c r="A3793" s="3"/>
      <c r="B3793" s="16"/>
      <c r="C3793" s="33"/>
      <c r="D3793" s="33"/>
      <c r="E3793" s="33"/>
      <c r="F3793" s="33"/>
      <c r="G3793" s="33"/>
      <c r="H3793" s="33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3"/>
      <c r="AE3793" s="33"/>
      <c r="AF3793" s="33"/>
      <c r="AG3793" s="35"/>
      <c r="AH3793" s="32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33"/>
      <c r="AX3793" s="33"/>
      <c r="AY3793" s="33"/>
    </row>
    <row r="3794" spans="1:51" s="12" customFormat="1" ht="39.950000000000003" customHeight="1">
      <c r="A3794" s="3"/>
      <c r="B3794" s="16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3"/>
      <c r="AE3794" s="33"/>
      <c r="AF3794" s="33"/>
      <c r="AG3794" s="35"/>
      <c r="AH3794" s="32"/>
      <c r="AI3794" s="33"/>
      <c r="AJ3794" s="33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33"/>
      <c r="AX3794" s="33"/>
      <c r="AY3794" s="33"/>
    </row>
    <row r="3795" spans="1:51" s="12" customFormat="1" ht="39.950000000000003" customHeight="1">
      <c r="A3795" s="3"/>
      <c r="B3795" s="16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5"/>
      <c r="AH3795" s="32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33"/>
      <c r="AX3795" s="33"/>
      <c r="AY3795" s="33"/>
    </row>
    <row r="3796" spans="1:51" s="12" customFormat="1" ht="39.950000000000003" customHeight="1">
      <c r="A3796" s="3"/>
      <c r="B3796" s="16"/>
      <c r="C3796" s="33"/>
      <c r="D3796" s="33"/>
      <c r="E3796" s="33"/>
      <c r="F3796" s="33"/>
      <c r="G3796" s="33"/>
      <c r="H3796" s="33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3"/>
      <c r="AE3796" s="33"/>
      <c r="AF3796" s="33"/>
      <c r="AG3796" s="35"/>
      <c r="AH3796" s="32"/>
      <c r="AI3796" s="33"/>
      <c r="AJ3796" s="33"/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/>
      <c r="AV3796" s="33"/>
      <c r="AW3796" s="33"/>
      <c r="AX3796" s="33"/>
      <c r="AY3796" s="33"/>
    </row>
    <row r="3797" spans="1:51" s="12" customFormat="1" ht="39.950000000000003" customHeight="1">
      <c r="A3797" s="3"/>
      <c r="B3797" s="16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3"/>
      <c r="AE3797" s="33"/>
      <c r="AF3797" s="33"/>
      <c r="AG3797" s="35"/>
      <c r="AH3797" s="32"/>
      <c r="AI3797" s="33"/>
      <c r="AJ3797" s="33"/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/>
      <c r="AV3797" s="33"/>
      <c r="AW3797" s="33"/>
      <c r="AX3797" s="33"/>
      <c r="AY3797" s="33"/>
    </row>
    <row r="3798" spans="1:51" s="12" customFormat="1" ht="39.950000000000003" customHeight="1">
      <c r="A3798" s="3"/>
      <c r="B3798" s="16"/>
      <c r="C3798" s="33"/>
      <c r="D3798" s="33"/>
      <c r="E3798" s="33"/>
      <c r="F3798" s="33"/>
      <c r="G3798" s="33"/>
      <c r="H3798" s="33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  <c r="Y3798" s="33"/>
      <c r="Z3798" s="33"/>
      <c r="AA3798" s="33"/>
      <c r="AB3798" s="33"/>
      <c r="AC3798" s="33"/>
      <c r="AD3798" s="33"/>
      <c r="AE3798" s="33"/>
      <c r="AF3798" s="33"/>
      <c r="AG3798" s="35"/>
      <c r="AH3798" s="32"/>
      <c r="AI3798" s="33"/>
      <c r="AJ3798" s="33"/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/>
      <c r="AV3798" s="33"/>
      <c r="AW3798" s="33"/>
      <c r="AX3798" s="33"/>
      <c r="AY3798" s="33"/>
    </row>
    <row r="3799" spans="1:51" s="12" customFormat="1" ht="39.950000000000003" customHeight="1">
      <c r="A3799" s="3"/>
      <c r="B3799" s="16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3"/>
      <c r="AE3799" s="33"/>
      <c r="AF3799" s="33"/>
      <c r="AG3799" s="35"/>
      <c r="AH3799" s="32"/>
      <c r="AI3799" s="33"/>
      <c r="AJ3799" s="33"/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/>
      <c r="AV3799" s="33"/>
      <c r="AW3799" s="33"/>
      <c r="AX3799" s="33"/>
      <c r="AY3799" s="33"/>
    </row>
    <row r="3800" spans="1:51" s="12" customFormat="1" ht="39.950000000000003" customHeight="1">
      <c r="A3800" s="3"/>
      <c r="B3800" s="16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3"/>
      <c r="AE3800" s="33"/>
      <c r="AF3800" s="33"/>
      <c r="AG3800" s="35"/>
      <c r="AH3800" s="32"/>
      <c r="AI3800" s="33"/>
      <c r="AJ3800" s="33"/>
      <c r="AK3800" s="33"/>
      <c r="AL3800" s="33"/>
      <c r="AM3800" s="33"/>
      <c r="AN3800" s="33"/>
      <c r="AO3800" s="33"/>
      <c r="AP3800" s="33"/>
      <c r="AQ3800" s="33"/>
      <c r="AR3800" s="33"/>
      <c r="AS3800" s="33"/>
      <c r="AT3800" s="33"/>
      <c r="AU3800" s="33"/>
      <c r="AV3800" s="33"/>
      <c r="AW3800" s="33"/>
      <c r="AX3800" s="33"/>
      <c r="AY3800" s="33"/>
    </row>
    <row r="3801" spans="1:51" s="12" customFormat="1" ht="39.950000000000003" customHeight="1">
      <c r="A3801" s="3"/>
      <c r="B3801" s="16"/>
      <c r="C3801" s="33"/>
      <c r="D3801" s="33"/>
      <c r="E3801" s="33"/>
      <c r="F3801" s="33"/>
      <c r="G3801" s="33"/>
      <c r="H3801" s="33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3"/>
      <c r="AE3801" s="33"/>
      <c r="AF3801" s="33"/>
      <c r="AG3801" s="35"/>
      <c r="AH3801" s="32"/>
      <c r="AI3801" s="33"/>
      <c r="AJ3801" s="33"/>
      <c r="AK3801" s="33"/>
      <c r="AL3801" s="33"/>
      <c r="AM3801" s="33"/>
      <c r="AN3801" s="33"/>
      <c r="AO3801" s="33"/>
      <c r="AP3801" s="33"/>
      <c r="AQ3801" s="33"/>
      <c r="AR3801" s="33"/>
      <c r="AS3801" s="33"/>
      <c r="AT3801" s="33"/>
      <c r="AU3801" s="33"/>
      <c r="AV3801" s="33"/>
      <c r="AW3801" s="33"/>
      <c r="AX3801" s="33"/>
      <c r="AY3801" s="33"/>
    </row>
    <row r="3802" spans="1:51" s="12" customFormat="1" ht="39.950000000000003" customHeight="1">
      <c r="A3802" s="3"/>
      <c r="B3802" s="16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3"/>
      <c r="AE3802" s="33"/>
      <c r="AF3802" s="33"/>
      <c r="AG3802" s="35"/>
      <c r="AH3802" s="32"/>
      <c r="AI3802" s="33"/>
      <c r="AJ3802" s="33"/>
      <c r="AK3802" s="33"/>
      <c r="AL3802" s="33"/>
      <c r="AM3802" s="33"/>
      <c r="AN3802" s="33"/>
      <c r="AO3802" s="33"/>
      <c r="AP3802" s="33"/>
      <c r="AQ3802" s="33"/>
      <c r="AR3802" s="33"/>
      <c r="AS3802" s="33"/>
      <c r="AT3802" s="33"/>
      <c r="AU3802" s="33"/>
      <c r="AV3802" s="33"/>
      <c r="AW3802" s="33"/>
      <c r="AX3802" s="33"/>
      <c r="AY3802" s="33"/>
    </row>
    <row r="3803" spans="1:51" s="12" customFormat="1" ht="39.950000000000003" customHeight="1">
      <c r="A3803" s="3"/>
      <c r="B3803" s="16"/>
      <c r="C3803" s="33"/>
      <c r="D3803" s="33"/>
      <c r="E3803" s="33"/>
      <c r="F3803" s="33"/>
      <c r="G3803" s="33"/>
      <c r="H3803" s="33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3"/>
      <c r="AE3803" s="33"/>
      <c r="AF3803" s="33"/>
      <c r="AG3803" s="35"/>
      <c r="AH3803" s="32"/>
      <c r="AI3803" s="33"/>
      <c r="AJ3803" s="33"/>
      <c r="AK3803" s="33"/>
      <c r="AL3803" s="33"/>
      <c r="AM3803" s="33"/>
      <c r="AN3803" s="33"/>
      <c r="AO3803" s="33"/>
      <c r="AP3803" s="33"/>
      <c r="AQ3803" s="33"/>
      <c r="AR3803" s="33"/>
      <c r="AS3803" s="33"/>
      <c r="AT3803" s="33"/>
      <c r="AU3803" s="33"/>
      <c r="AV3803" s="33"/>
      <c r="AW3803" s="33"/>
      <c r="AX3803" s="33"/>
      <c r="AY3803" s="33"/>
    </row>
    <row r="3804" spans="1:51" s="12" customFormat="1" ht="39.950000000000003" customHeight="1">
      <c r="A3804" s="3"/>
      <c r="B3804" s="16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3"/>
      <c r="AE3804" s="33"/>
      <c r="AF3804" s="33"/>
      <c r="AG3804" s="35"/>
      <c r="AH3804" s="32"/>
      <c r="AI3804" s="33"/>
      <c r="AJ3804" s="33"/>
      <c r="AK3804" s="33"/>
      <c r="AL3804" s="33"/>
      <c r="AM3804" s="33"/>
      <c r="AN3804" s="33"/>
      <c r="AO3804" s="33"/>
      <c r="AP3804" s="33"/>
      <c r="AQ3804" s="33"/>
      <c r="AR3804" s="33"/>
      <c r="AS3804" s="33"/>
      <c r="AT3804" s="33"/>
      <c r="AU3804" s="33"/>
      <c r="AV3804" s="33"/>
      <c r="AW3804" s="33"/>
      <c r="AX3804" s="33"/>
      <c r="AY3804" s="33"/>
    </row>
    <row r="3805" spans="1:51" s="12" customFormat="1" ht="39.950000000000003" customHeight="1">
      <c r="A3805" s="3"/>
      <c r="B3805" s="16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  <c r="Y3805" s="33"/>
      <c r="Z3805" s="33"/>
      <c r="AA3805" s="33"/>
      <c r="AB3805" s="33"/>
      <c r="AC3805" s="33"/>
      <c r="AD3805" s="33"/>
      <c r="AE3805" s="33"/>
      <c r="AF3805" s="33"/>
      <c r="AG3805" s="35"/>
      <c r="AH3805" s="32"/>
      <c r="AI3805" s="33"/>
      <c r="AJ3805" s="33"/>
      <c r="AK3805" s="33"/>
      <c r="AL3805" s="33"/>
      <c r="AM3805" s="33"/>
      <c r="AN3805" s="33"/>
      <c r="AO3805" s="33"/>
      <c r="AP3805" s="33"/>
      <c r="AQ3805" s="33"/>
      <c r="AR3805" s="33"/>
      <c r="AS3805" s="33"/>
      <c r="AT3805" s="33"/>
      <c r="AU3805" s="33"/>
      <c r="AV3805" s="33"/>
      <c r="AW3805" s="33"/>
      <c r="AX3805" s="33"/>
      <c r="AY3805" s="33"/>
    </row>
    <row r="3806" spans="1:51" s="12" customFormat="1" ht="39.950000000000003" customHeight="1">
      <c r="A3806" s="3"/>
      <c r="B3806" s="16"/>
      <c r="C3806" s="33"/>
      <c r="D3806" s="33"/>
      <c r="E3806" s="33"/>
      <c r="F3806" s="33"/>
      <c r="G3806" s="33"/>
      <c r="H3806" s="33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3"/>
      <c r="AE3806" s="33"/>
      <c r="AF3806" s="33"/>
      <c r="AG3806" s="35"/>
      <c r="AH3806" s="32"/>
      <c r="AI3806" s="33"/>
      <c r="AJ3806" s="33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/>
      <c r="AV3806" s="33"/>
      <c r="AW3806" s="33"/>
      <c r="AX3806" s="33"/>
      <c r="AY3806" s="33"/>
    </row>
    <row r="3807" spans="1:51" s="12" customFormat="1" ht="39.950000000000003" customHeight="1">
      <c r="A3807" s="3"/>
      <c r="B3807" s="16"/>
      <c r="C3807" s="33"/>
      <c r="D3807" s="33"/>
      <c r="E3807" s="33"/>
      <c r="F3807" s="33"/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5"/>
      <c r="AH3807" s="32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/>
      <c r="AV3807" s="33"/>
      <c r="AW3807" s="33"/>
      <c r="AX3807" s="33"/>
      <c r="AY3807" s="33"/>
    </row>
    <row r="3808" spans="1:51" s="12" customFormat="1" ht="39.950000000000003" customHeight="1">
      <c r="A3808" s="3"/>
      <c r="B3808" s="16"/>
      <c r="C3808" s="33"/>
      <c r="D3808" s="33"/>
      <c r="E3808" s="33"/>
      <c r="F3808" s="33"/>
      <c r="G3808" s="33"/>
      <c r="H3808" s="33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3"/>
      <c r="AE3808" s="33"/>
      <c r="AF3808" s="33"/>
      <c r="AG3808" s="35"/>
      <c r="AH3808" s="32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/>
      <c r="AV3808" s="33"/>
      <c r="AW3808" s="33"/>
      <c r="AX3808" s="33"/>
      <c r="AY3808" s="33"/>
    </row>
    <row r="3809" spans="1:51" s="12" customFormat="1" ht="39.950000000000003" customHeight="1">
      <c r="A3809" s="3"/>
      <c r="B3809" s="16"/>
      <c r="C3809" s="33"/>
      <c r="D3809" s="33"/>
      <c r="E3809" s="33"/>
      <c r="F3809" s="33"/>
      <c r="G3809" s="33"/>
      <c r="H3809" s="33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3"/>
      <c r="AE3809" s="33"/>
      <c r="AF3809" s="33"/>
      <c r="AG3809" s="35"/>
      <c r="AH3809" s="32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</row>
    <row r="3810" spans="1:51" s="12" customFormat="1" ht="39.950000000000003" customHeight="1">
      <c r="A3810" s="3"/>
      <c r="B3810" s="16"/>
      <c r="C3810" s="33"/>
      <c r="D3810" s="33"/>
      <c r="E3810" s="33"/>
      <c r="F3810" s="33"/>
      <c r="G3810" s="33"/>
      <c r="H3810" s="33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3"/>
      <c r="AE3810" s="33"/>
      <c r="AF3810" s="33"/>
      <c r="AG3810" s="35"/>
      <c r="AH3810" s="32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/>
      <c r="AV3810" s="33"/>
      <c r="AW3810" s="33"/>
      <c r="AX3810" s="33"/>
      <c r="AY3810" s="33"/>
    </row>
    <row r="3811" spans="1:51" s="12" customFormat="1" ht="39.950000000000003" customHeight="1">
      <c r="A3811" s="3"/>
      <c r="B3811" s="16"/>
      <c r="C3811" s="33"/>
      <c r="D3811" s="33"/>
      <c r="E3811" s="33"/>
      <c r="F3811" s="33"/>
      <c r="G3811" s="33"/>
      <c r="H3811" s="33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3"/>
      <c r="AE3811" s="33"/>
      <c r="AF3811" s="33"/>
      <c r="AG3811" s="35"/>
      <c r="AH3811" s="32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/>
      <c r="AV3811" s="33"/>
      <c r="AW3811" s="33"/>
      <c r="AX3811" s="33"/>
      <c r="AY3811" s="33"/>
    </row>
    <row r="3812" spans="1:51" s="12" customFormat="1" ht="39.950000000000003" customHeight="1">
      <c r="A3812" s="3"/>
      <c r="B3812" s="16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3"/>
      <c r="AE3812" s="33"/>
      <c r="AF3812" s="33"/>
      <c r="AG3812" s="35"/>
      <c r="AH3812" s="32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/>
      <c r="AV3812" s="33"/>
      <c r="AW3812" s="33"/>
      <c r="AX3812" s="33"/>
      <c r="AY3812" s="33"/>
    </row>
    <row r="3813" spans="1:51" s="12" customFormat="1" ht="39.950000000000003" customHeight="1">
      <c r="A3813" s="3"/>
      <c r="B3813" s="16"/>
      <c r="C3813" s="33"/>
      <c r="D3813" s="33"/>
      <c r="E3813" s="33"/>
      <c r="F3813" s="33"/>
      <c r="G3813" s="33"/>
      <c r="H3813" s="33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3"/>
      <c r="AE3813" s="33"/>
      <c r="AF3813" s="33"/>
      <c r="AG3813" s="35"/>
      <c r="AH3813" s="32"/>
      <c r="AI3813" s="33"/>
      <c r="AJ3813" s="33"/>
      <c r="AK3813" s="33"/>
      <c r="AL3813" s="33"/>
      <c r="AM3813" s="33"/>
      <c r="AN3813" s="33"/>
      <c r="AO3813" s="33"/>
      <c r="AP3813" s="33"/>
      <c r="AQ3813" s="33"/>
      <c r="AR3813" s="33"/>
      <c r="AS3813" s="33"/>
      <c r="AT3813" s="33"/>
      <c r="AU3813" s="33"/>
      <c r="AV3813" s="33"/>
      <c r="AW3813" s="33"/>
      <c r="AX3813" s="33"/>
      <c r="AY3813" s="33"/>
    </row>
    <row r="3814" spans="1:51" s="12" customFormat="1" ht="39.950000000000003" customHeight="1">
      <c r="A3814" s="3"/>
      <c r="B3814" s="16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3"/>
      <c r="AE3814" s="33"/>
      <c r="AF3814" s="33"/>
      <c r="AG3814" s="35"/>
      <c r="AH3814" s="32"/>
      <c r="AI3814" s="33"/>
      <c r="AJ3814" s="33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/>
      <c r="AV3814" s="33"/>
      <c r="AW3814" s="33"/>
      <c r="AX3814" s="33"/>
      <c r="AY3814" s="33"/>
    </row>
    <row r="3815" spans="1:51" s="12" customFormat="1" ht="39.950000000000003" customHeight="1">
      <c r="A3815" s="3"/>
      <c r="B3815" s="16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5"/>
      <c r="AH3815" s="32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3"/>
    </row>
    <row r="3816" spans="1:51" s="12" customFormat="1" ht="39.950000000000003" customHeight="1">
      <c r="A3816" s="3"/>
      <c r="B3816" s="16"/>
      <c r="C3816" s="33"/>
      <c r="D3816" s="33"/>
      <c r="E3816" s="33"/>
      <c r="F3816" s="33"/>
      <c r="G3816" s="33"/>
      <c r="H3816" s="33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5"/>
      <c r="AH3816" s="32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/>
      <c r="AV3816" s="33"/>
      <c r="AW3816" s="33"/>
      <c r="AX3816" s="33"/>
      <c r="AY3816" s="33"/>
    </row>
    <row r="3817" spans="1:51" s="12" customFormat="1" ht="39.950000000000003" customHeight="1">
      <c r="A3817" s="3"/>
      <c r="B3817" s="16"/>
      <c r="C3817" s="33"/>
      <c r="D3817" s="33"/>
      <c r="E3817" s="33"/>
      <c r="F3817" s="33"/>
      <c r="G3817" s="33"/>
      <c r="H3817" s="33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3"/>
      <c r="AE3817" s="33"/>
      <c r="AF3817" s="33"/>
      <c r="AG3817" s="35"/>
      <c r="AH3817" s="32"/>
      <c r="AI3817" s="33"/>
      <c r="AJ3817" s="33"/>
      <c r="AK3817" s="33"/>
      <c r="AL3817" s="33"/>
      <c r="AM3817" s="33"/>
      <c r="AN3817" s="33"/>
      <c r="AO3817" s="33"/>
      <c r="AP3817" s="33"/>
      <c r="AQ3817" s="33"/>
      <c r="AR3817" s="33"/>
      <c r="AS3817" s="33"/>
      <c r="AT3817" s="33"/>
      <c r="AU3817" s="33"/>
      <c r="AV3817" s="33"/>
      <c r="AW3817" s="33"/>
      <c r="AX3817" s="33"/>
      <c r="AY3817" s="33"/>
    </row>
    <row r="3818" spans="1:51" s="12" customFormat="1" ht="39.950000000000003" customHeight="1">
      <c r="A3818" s="3"/>
      <c r="B3818" s="16"/>
      <c r="C3818" s="33"/>
      <c r="D3818" s="33"/>
      <c r="E3818" s="33"/>
      <c r="F3818" s="33"/>
      <c r="G3818" s="33"/>
      <c r="H3818" s="33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3"/>
      <c r="AE3818" s="33"/>
      <c r="AF3818" s="33"/>
      <c r="AG3818" s="35"/>
      <c r="AH3818" s="32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/>
      <c r="AV3818" s="33"/>
      <c r="AW3818" s="33"/>
      <c r="AX3818" s="33"/>
      <c r="AY3818" s="33"/>
    </row>
    <row r="3819" spans="1:51" s="12" customFormat="1" ht="39.950000000000003" customHeight="1">
      <c r="A3819" s="3"/>
      <c r="B3819" s="16"/>
      <c r="C3819" s="33"/>
      <c r="D3819" s="33"/>
      <c r="E3819" s="33"/>
      <c r="F3819" s="33"/>
      <c r="G3819" s="33"/>
      <c r="H3819" s="33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3"/>
      <c r="AE3819" s="33"/>
      <c r="AF3819" s="33"/>
      <c r="AG3819" s="35"/>
      <c r="AH3819" s="32"/>
      <c r="AI3819" s="33"/>
      <c r="AJ3819" s="33"/>
      <c r="AK3819" s="33"/>
      <c r="AL3819" s="33"/>
      <c r="AM3819" s="33"/>
      <c r="AN3819" s="33"/>
      <c r="AO3819" s="33"/>
      <c r="AP3819" s="33"/>
      <c r="AQ3819" s="33"/>
      <c r="AR3819" s="33"/>
      <c r="AS3819" s="33"/>
      <c r="AT3819" s="33"/>
      <c r="AU3819" s="33"/>
      <c r="AV3819" s="33"/>
      <c r="AW3819" s="33"/>
      <c r="AX3819" s="33"/>
      <c r="AY3819" s="33"/>
    </row>
    <row r="3820" spans="1:51" s="12" customFormat="1" ht="39.950000000000003" customHeight="1">
      <c r="A3820" s="3"/>
      <c r="B3820" s="16"/>
      <c r="C3820" s="33"/>
      <c r="D3820" s="33"/>
      <c r="E3820" s="33"/>
      <c r="F3820" s="33"/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3"/>
      <c r="AE3820" s="33"/>
      <c r="AF3820" s="33"/>
      <c r="AG3820" s="35"/>
      <c r="AH3820" s="32"/>
      <c r="AI3820" s="33"/>
      <c r="AJ3820" s="33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/>
      <c r="AV3820" s="33"/>
      <c r="AW3820" s="33"/>
      <c r="AX3820" s="33"/>
      <c r="AY3820" s="33"/>
    </row>
    <row r="3821" spans="1:51" s="12" customFormat="1" ht="39.950000000000003" customHeight="1">
      <c r="A3821" s="3"/>
      <c r="B3821" s="16"/>
      <c r="C3821" s="33"/>
      <c r="D3821" s="33"/>
      <c r="E3821" s="33"/>
      <c r="F3821" s="33"/>
      <c r="G3821" s="33"/>
      <c r="H3821" s="33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3"/>
      <c r="AE3821" s="33"/>
      <c r="AF3821" s="33"/>
      <c r="AG3821" s="35"/>
      <c r="AH3821" s="32"/>
      <c r="AI3821" s="33"/>
      <c r="AJ3821" s="33"/>
      <c r="AK3821" s="33"/>
      <c r="AL3821" s="33"/>
      <c r="AM3821" s="33"/>
      <c r="AN3821" s="33"/>
      <c r="AO3821" s="33"/>
      <c r="AP3821" s="33"/>
      <c r="AQ3821" s="33"/>
      <c r="AR3821" s="33"/>
      <c r="AS3821" s="33"/>
      <c r="AT3821" s="33"/>
      <c r="AU3821" s="33"/>
      <c r="AV3821" s="33"/>
      <c r="AW3821" s="33"/>
      <c r="AX3821" s="33"/>
      <c r="AY3821" s="33"/>
    </row>
    <row r="3822" spans="1:51" s="12" customFormat="1" ht="39.950000000000003" customHeight="1">
      <c r="A3822" s="3"/>
      <c r="B3822" s="16"/>
      <c r="C3822" s="33"/>
      <c r="D3822" s="33"/>
      <c r="E3822" s="33"/>
      <c r="F3822" s="33"/>
      <c r="G3822" s="33"/>
      <c r="H3822" s="33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3"/>
      <c r="AE3822" s="33"/>
      <c r="AF3822" s="33"/>
      <c r="AG3822" s="35"/>
      <c r="AH3822" s="32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/>
      <c r="AV3822" s="33"/>
      <c r="AW3822" s="33"/>
      <c r="AX3822" s="33"/>
      <c r="AY3822" s="33"/>
    </row>
    <row r="3823" spans="1:51" s="12" customFormat="1" ht="39.950000000000003" customHeight="1">
      <c r="A3823" s="3"/>
      <c r="B3823" s="16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5"/>
      <c r="AH3823" s="32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/>
      <c r="AV3823" s="33"/>
      <c r="AW3823" s="33"/>
      <c r="AX3823" s="33"/>
      <c r="AY3823" s="33"/>
    </row>
    <row r="3824" spans="1:51" s="12" customFormat="1" ht="39.950000000000003" customHeight="1">
      <c r="A3824" s="3"/>
      <c r="B3824" s="16"/>
      <c r="C3824" s="33"/>
      <c r="D3824" s="33"/>
      <c r="E3824" s="33"/>
      <c r="F3824" s="33"/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5"/>
      <c r="AH3824" s="32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/>
      <c r="AV3824" s="33"/>
      <c r="AW3824" s="33"/>
      <c r="AX3824" s="33"/>
      <c r="AY3824" s="33"/>
    </row>
    <row r="3825" spans="1:51" s="12" customFormat="1" ht="39.950000000000003" customHeight="1">
      <c r="A3825" s="3"/>
      <c r="B3825" s="16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5"/>
      <c r="AH3825" s="32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/>
      <c r="AV3825" s="33"/>
      <c r="AW3825" s="33"/>
      <c r="AX3825" s="33"/>
      <c r="AY3825" s="33"/>
    </row>
    <row r="3826" spans="1:51" s="12" customFormat="1" ht="39.950000000000003" customHeight="1">
      <c r="A3826" s="3"/>
      <c r="B3826" s="16"/>
      <c r="C3826" s="33"/>
      <c r="D3826" s="33"/>
      <c r="E3826" s="33"/>
      <c r="F3826" s="33"/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5"/>
      <c r="AH3826" s="32"/>
      <c r="AI3826" s="33"/>
      <c r="AJ3826" s="33"/>
      <c r="AK3826" s="33"/>
      <c r="AL3826" s="33"/>
      <c r="AM3826" s="33"/>
      <c r="AN3826" s="33"/>
      <c r="AO3826" s="33"/>
      <c r="AP3826" s="33"/>
      <c r="AQ3826" s="33"/>
      <c r="AR3826" s="33"/>
      <c r="AS3826" s="33"/>
      <c r="AT3826" s="33"/>
      <c r="AU3826" s="33"/>
      <c r="AV3826" s="33"/>
      <c r="AW3826" s="33"/>
      <c r="AX3826" s="33"/>
      <c r="AY3826" s="33"/>
    </row>
    <row r="3827" spans="1:51" s="12" customFormat="1" ht="39.950000000000003" customHeight="1">
      <c r="A3827" s="3"/>
      <c r="B3827" s="16"/>
      <c r="C3827" s="33"/>
      <c r="D3827" s="33"/>
      <c r="E3827" s="33"/>
      <c r="F3827" s="33"/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3"/>
      <c r="AE3827" s="33"/>
      <c r="AF3827" s="33"/>
      <c r="AG3827" s="35"/>
      <c r="AH3827" s="32"/>
      <c r="AI3827" s="33"/>
      <c r="AJ3827" s="33"/>
      <c r="AK3827" s="33"/>
      <c r="AL3827" s="33"/>
      <c r="AM3827" s="33"/>
      <c r="AN3827" s="33"/>
      <c r="AO3827" s="33"/>
      <c r="AP3827" s="33"/>
      <c r="AQ3827" s="33"/>
      <c r="AR3827" s="33"/>
      <c r="AS3827" s="33"/>
      <c r="AT3827" s="33"/>
      <c r="AU3827" s="33"/>
      <c r="AV3827" s="33"/>
      <c r="AW3827" s="33"/>
      <c r="AX3827" s="33"/>
      <c r="AY3827" s="33"/>
    </row>
    <row r="3828" spans="1:51" s="12" customFormat="1" ht="39.950000000000003" customHeight="1">
      <c r="A3828" s="3"/>
      <c r="B3828" s="16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3"/>
      <c r="AE3828" s="33"/>
      <c r="AF3828" s="33"/>
      <c r="AG3828" s="35"/>
      <c r="AH3828" s="32"/>
      <c r="AI3828" s="33"/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/>
      <c r="AV3828" s="33"/>
      <c r="AW3828" s="33"/>
      <c r="AX3828" s="33"/>
      <c r="AY3828" s="33"/>
    </row>
    <row r="3829" spans="1:51" s="12" customFormat="1" ht="39.950000000000003" customHeight="1">
      <c r="A3829" s="3"/>
      <c r="B3829" s="16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3"/>
      <c r="AE3829" s="33"/>
      <c r="AF3829" s="33"/>
      <c r="AG3829" s="35"/>
      <c r="AH3829" s="32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/>
      <c r="AV3829" s="33"/>
      <c r="AW3829" s="33"/>
      <c r="AX3829" s="33"/>
      <c r="AY3829" s="33"/>
    </row>
    <row r="3830" spans="1:51" s="12" customFormat="1" ht="39.950000000000003" customHeight="1">
      <c r="A3830" s="3"/>
      <c r="B3830" s="16"/>
      <c r="C3830" s="33"/>
      <c r="D3830" s="33"/>
      <c r="E3830" s="33"/>
      <c r="F3830" s="33"/>
      <c r="G3830" s="33"/>
      <c r="H3830" s="33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3"/>
      <c r="AE3830" s="33"/>
      <c r="AF3830" s="33"/>
      <c r="AG3830" s="35"/>
      <c r="AH3830" s="32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/>
      <c r="AV3830" s="33"/>
      <c r="AW3830" s="33"/>
      <c r="AX3830" s="33"/>
      <c r="AY3830" s="33"/>
    </row>
    <row r="3831" spans="1:51" s="12" customFormat="1" ht="39.950000000000003" customHeight="1">
      <c r="A3831" s="3"/>
      <c r="B3831" s="16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5"/>
      <c r="AH3831" s="32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/>
      <c r="AV3831" s="33"/>
      <c r="AW3831" s="33"/>
      <c r="AX3831" s="33"/>
      <c r="AY3831" s="33"/>
    </row>
    <row r="3832" spans="1:51" s="12" customFormat="1" ht="39.950000000000003" customHeight="1">
      <c r="A3832" s="3"/>
      <c r="B3832" s="16"/>
      <c r="C3832" s="33"/>
      <c r="D3832" s="33"/>
      <c r="E3832" s="33"/>
      <c r="F3832" s="33"/>
      <c r="G3832" s="33"/>
      <c r="H3832" s="33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3"/>
      <c r="AE3832" s="33"/>
      <c r="AF3832" s="33"/>
      <c r="AG3832" s="35"/>
      <c r="AH3832" s="32"/>
      <c r="AI3832" s="33"/>
      <c r="AJ3832" s="33"/>
      <c r="AK3832" s="33"/>
      <c r="AL3832" s="33"/>
      <c r="AM3832" s="33"/>
      <c r="AN3832" s="33"/>
      <c r="AO3832" s="33"/>
      <c r="AP3832" s="33"/>
      <c r="AQ3832" s="33"/>
      <c r="AR3832" s="33"/>
      <c r="AS3832" s="33"/>
      <c r="AT3832" s="33"/>
      <c r="AU3832" s="33"/>
      <c r="AV3832" s="33"/>
      <c r="AW3832" s="33"/>
      <c r="AX3832" s="33"/>
      <c r="AY3832" s="33"/>
    </row>
    <row r="3833" spans="1:51" s="12" customFormat="1" ht="39.950000000000003" customHeight="1">
      <c r="A3833" s="3"/>
      <c r="B3833" s="16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5"/>
      <c r="AH3833" s="32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/>
      <c r="AV3833" s="33"/>
      <c r="AW3833" s="33"/>
      <c r="AX3833" s="33"/>
      <c r="AY3833" s="33"/>
    </row>
    <row r="3834" spans="1:51" s="12" customFormat="1" ht="39.950000000000003" customHeight="1">
      <c r="A3834" s="3"/>
      <c r="B3834" s="16"/>
      <c r="C3834" s="33"/>
      <c r="D3834" s="33"/>
      <c r="E3834" s="33"/>
      <c r="F3834" s="33"/>
      <c r="G3834" s="33"/>
      <c r="H3834" s="3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3"/>
      <c r="AE3834" s="33"/>
      <c r="AF3834" s="33"/>
      <c r="AG3834" s="35"/>
      <c r="AH3834" s="32"/>
      <c r="AI3834" s="33"/>
      <c r="AJ3834" s="33"/>
      <c r="AK3834" s="33"/>
      <c r="AL3834" s="33"/>
      <c r="AM3834" s="33"/>
      <c r="AN3834" s="33"/>
      <c r="AO3834" s="33"/>
      <c r="AP3834" s="33"/>
      <c r="AQ3834" s="33"/>
      <c r="AR3834" s="33"/>
      <c r="AS3834" s="33"/>
      <c r="AT3834" s="33"/>
      <c r="AU3834" s="33"/>
      <c r="AV3834" s="33"/>
      <c r="AW3834" s="33"/>
      <c r="AX3834" s="33"/>
      <c r="AY3834" s="33"/>
    </row>
    <row r="3835" spans="1:51" s="12" customFormat="1" ht="39.950000000000003" customHeight="1">
      <c r="A3835" s="3"/>
      <c r="B3835" s="16"/>
      <c r="C3835" s="33"/>
      <c r="D3835" s="33"/>
      <c r="E3835" s="33"/>
      <c r="F3835" s="33"/>
      <c r="G3835" s="33"/>
      <c r="H3835" s="33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  <c r="Y3835" s="33"/>
      <c r="Z3835" s="33"/>
      <c r="AA3835" s="33"/>
      <c r="AB3835" s="33"/>
      <c r="AC3835" s="33"/>
      <c r="AD3835" s="33"/>
      <c r="AE3835" s="33"/>
      <c r="AF3835" s="33"/>
      <c r="AG3835" s="35"/>
      <c r="AH3835" s="32"/>
      <c r="AI3835" s="33"/>
      <c r="AJ3835" s="33"/>
      <c r="AK3835" s="33"/>
      <c r="AL3835" s="33"/>
      <c r="AM3835" s="33"/>
      <c r="AN3835" s="33"/>
      <c r="AO3835" s="33"/>
      <c r="AP3835" s="33"/>
      <c r="AQ3835" s="33"/>
      <c r="AR3835" s="33"/>
      <c r="AS3835" s="33"/>
      <c r="AT3835" s="33"/>
      <c r="AU3835" s="33"/>
      <c r="AV3835" s="33"/>
      <c r="AW3835" s="33"/>
      <c r="AX3835" s="33"/>
      <c r="AY3835" s="33"/>
    </row>
    <row r="3836" spans="1:51" s="12" customFormat="1" ht="39.950000000000003" customHeight="1">
      <c r="A3836" s="3"/>
      <c r="B3836" s="16"/>
      <c r="C3836" s="33"/>
      <c r="D3836" s="33"/>
      <c r="E3836" s="33"/>
      <c r="F3836" s="33"/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5"/>
      <c r="AH3836" s="32"/>
      <c r="AI3836" s="33"/>
      <c r="AJ3836" s="33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/>
      <c r="AV3836" s="33"/>
      <c r="AW3836" s="33"/>
      <c r="AX3836" s="33"/>
      <c r="AY3836" s="33"/>
    </row>
    <row r="3837" spans="1:51" s="12" customFormat="1" ht="39.950000000000003" customHeight="1">
      <c r="A3837" s="3"/>
      <c r="B3837" s="16"/>
      <c r="C3837" s="33"/>
      <c r="D3837" s="33"/>
      <c r="E3837" s="33"/>
      <c r="F3837" s="33"/>
      <c r="G3837" s="33"/>
      <c r="H3837" s="33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3"/>
      <c r="AE3837" s="33"/>
      <c r="AF3837" s="33"/>
      <c r="AG3837" s="35"/>
      <c r="AH3837" s="32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/>
      <c r="AV3837" s="33"/>
      <c r="AW3837" s="33"/>
      <c r="AX3837" s="33"/>
      <c r="AY3837" s="33"/>
    </row>
    <row r="3838" spans="1:51" s="12" customFormat="1" ht="39.950000000000003" customHeight="1">
      <c r="A3838" s="3"/>
      <c r="B3838" s="16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3"/>
      <c r="AE3838" s="33"/>
      <c r="AF3838" s="33"/>
      <c r="AG3838" s="35"/>
      <c r="AH3838" s="32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/>
      <c r="AV3838" s="33"/>
      <c r="AW3838" s="33"/>
      <c r="AX3838" s="33"/>
      <c r="AY3838" s="33"/>
    </row>
    <row r="3839" spans="1:51" s="12" customFormat="1" ht="39.950000000000003" customHeight="1">
      <c r="A3839" s="3"/>
      <c r="B3839" s="16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3"/>
      <c r="AE3839" s="33"/>
      <c r="AF3839" s="33"/>
      <c r="AG3839" s="35"/>
      <c r="AH3839" s="32"/>
      <c r="AI3839" s="33"/>
      <c r="AJ3839" s="33"/>
      <c r="AK3839" s="33"/>
      <c r="AL3839" s="33"/>
      <c r="AM3839" s="33"/>
      <c r="AN3839" s="33"/>
      <c r="AO3839" s="33"/>
      <c r="AP3839" s="33"/>
      <c r="AQ3839" s="33"/>
      <c r="AR3839" s="33"/>
      <c r="AS3839" s="33"/>
      <c r="AT3839" s="33"/>
      <c r="AU3839" s="33"/>
      <c r="AV3839" s="33"/>
      <c r="AW3839" s="33"/>
      <c r="AX3839" s="33"/>
      <c r="AY3839" s="33"/>
    </row>
    <row r="3840" spans="1:51" s="12" customFormat="1" ht="39.950000000000003" customHeight="1">
      <c r="A3840" s="3"/>
      <c r="B3840" s="16"/>
      <c r="C3840" s="33"/>
      <c r="D3840" s="33"/>
      <c r="E3840" s="33"/>
      <c r="F3840" s="33"/>
      <c r="G3840" s="33"/>
      <c r="H3840" s="3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  <c r="Y3840" s="33"/>
      <c r="Z3840" s="33"/>
      <c r="AA3840" s="33"/>
      <c r="AB3840" s="33"/>
      <c r="AC3840" s="33"/>
      <c r="AD3840" s="33"/>
      <c r="AE3840" s="33"/>
      <c r="AF3840" s="33"/>
      <c r="AG3840" s="35"/>
      <c r="AH3840" s="32"/>
      <c r="AI3840" s="33"/>
      <c r="AJ3840" s="33"/>
      <c r="AK3840" s="33"/>
      <c r="AL3840" s="33"/>
      <c r="AM3840" s="33"/>
      <c r="AN3840" s="33"/>
      <c r="AO3840" s="33"/>
      <c r="AP3840" s="33"/>
      <c r="AQ3840" s="33"/>
      <c r="AR3840" s="33"/>
      <c r="AS3840" s="33"/>
      <c r="AT3840" s="33"/>
      <c r="AU3840" s="33"/>
      <c r="AV3840" s="33"/>
      <c r="AW3840" s="33"/>
      <c r="AX3840" s="33"/>
      <c r="AY3840" s="33"/>
    </row>
    <row r="3841" spans="1:51" s="12" customFormat="1" ht="39.950000000000003" customHeight="1">
      <c r="A3841" s="3"/>
      <c r="B3841" s="16"/>
      <c r="C3841" s="33"/>
      <c r="D3841" s="33"/>
      <c r="E3841" s="33"/>
      <c r="F3841" s="33"/>
      <c r="G3841" s="33"/>
      <c r="H3841" s="3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3"/>
      <c r="AE3841" s="33"/>
      <c r="AF3841" s="33"/>
      <c r="AG3841" s="35"/>
      <c r="AH3841" s="32"/>
      <c r="AI3841" s="33"/>
      <c r="AJ3841" s="33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/>
      <c r="AV3841" s="33"/>
      <c r="AW3841" s="33"/>
      <c r="AX3841" s="33"/>
      <c r="AY3841" s="33"/>
    </row>
    <row r="3842" spans="1:51" s="12" customFormat="1" ht="39.950000000000003" customHeight="1">
      <c r="A3842" s="3"/>
      <c r="B3842" s="16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3"/>
      <c r="AE3842" s="33"/>
      <c r="AF3842" s="33"/>
      <c r="AG3842" s="35"/>
      <c r="AH3842" s="32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</row>
    <row r="3843" spans="1:51" s="12" customFormat="1" ht="39.950000000000003" customHeight="1">
      <c r="A3843" s="3"/>
      <c r="B3843" s="16"/>
      <c r="C3843" s="33"/>
      <c r="D3843" s="33"/>
      <c r="E3843" s="33"/>
      <c r="F3843" s="33"/>
      <c r="G3843" s="33"/>
      <c r="H3843" s="33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3"/>
      <c r="AE3843" s="33"/>
      <c r="AF3843" s="33"/>
      <c r="AG3843" s="35"/>
      <c r="AH3843" s="32"/>
      <c r="AI3843" s="33"/>
      <c r="AJ3843" s="33"/>
      <c r="AK3843" s="33"/>
      <c r="AL3843" s="33"/>
      <c r="AM3843" s="33"/>
      <c r="AN3843" s="33"/>
      <c r="AO3843" s="33"/>
      <c r="AP3843" s="33"/>
      <c r="AQ3843" s="33"/>
      <c r="AR3843" s="33"/>
      <c r="AS3843" s="33"/>
      <c r="AT3843" s="33"/>
      <c r="AU3843" s="33"/>
      <c r="AV3843" s="33"/>
      <c r="AW3843" s="33"/>
      <c r="AX3843" s="33"/>
      <c r="AY3843" s="33"/>
    </row>
    <row r="3844" spans="1:51" s="12" customFormat="1" ht="39.950000000000003" customHeight="1">
      <c r="A3844" s="3"/>
      <c r="B3844" s="16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/>
      <c r="AD3844" s="33"/>
      <c r="AE3844" s="33"/>
      <c r="AF3844" s="33"/>
      <c r="AG3844" s="35"/>
      <c r="AH3844" s="32"/>
      <c r="AI3844" s="33"/>
      <c r="AJ3844" s="33"/>
      <c r="AK3844" s="33"/>
      <c r="AL3844" s="33"/>
      <c r="AM3844" s="33"/>
      <c r="AN3844" s="33"/>
      <c r="AO3844" s="33"/>
      <c r="AP3844" s="33"/>
      <c r="AQ3844" s="33"/>
      <c r="AR3844" s="33"/>
      <c r="AS3844" s="33"/>
      <c r="AT3844" s="33"/>
      <c r="AU3844" s="33"/>
      <c r="AV3844" s="33"/>
      <c r="AW3844" s="33"/>
      <c r="AX3844" s="33"/>
      <c r="AY3844" s="33"/>
    </row>
    <row r="3845" spans="1:51" s="12" customFormat="1" ht="39.950000000000003" customHeight="1">
      <c r="A3845" s="3"/>
      <c r="B3845" s="16"/>
      <c r="C3845" s="33"/>
      <c r="D3845" s="33"/>
      <c r="E3845" s="33"/>
      <c r="F3845" s="33"/>
      <c r="G3845" s="33"/>
      <c r="H3845" s="33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3"/>
      <c r="AE3845" s="33"/>
      <c r="AF3845" s="33"/>
      <c r="AG3845" s="35"/>
      <c r="AH3845" s="32"/>
      <c r="AI3845" s="33"/>
      <c r="AJ3845" s="33"/>
      <c r="AK3845" s="33"/>
      <c r="AL3845" s="33"/>
      <c r="AM3845" s="33"/>
      <c r="AN3845" s="33"/>
      <c r="AO3845" s="33"/>
      <c r="AP3845" s="33"/>
      <c r="AQ3845" s="33"/>
      <c r="AR3845" s="33"/>
      <c r="AS3845" s="33"/>
      <c r="AT3845" s="33"/>
      <c r="AU3845" s="33"/>
      <c r="AV3845" s="33"/>
      <c r="AW3845" s="33"/>
      <c r="AX3845" s="33"/>
      <c r="AY3845" s="33"/>
    </row>
    <row r="3846" spans="1:51" s="12" customFormat="1" ht="39.950000000000003" customHeight="1">
      <c r="A3846" s="3"/>
      <c r="B3846" s="16"/>
      <c r="C3846" s="33"/>
      <c r="D3846" s="33"/>
      <c r="E3846" s="33"/>
      <c r="F3846" s="33"/>
      <c r="G3846" s="33"/>
      <c r="H3846" s="3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3"/>
      <c r="AE3846" s="33"/>
      <c r="AF3846" s="33"/>
      <c r="AG3846" s="35"/>
      <c r="AH3846" s="32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/>
      <c r="AV3846" s="33"/>
      <c r="AW3846" s="33"/>
      <c r="AX3846" s="33"/>
      <c r="AY3846" s="33"/>
    </row>
    <row r="3847" spans="1:51" s="12" customFormat="1" ht="39.950000000000003" customHeight="1">
      <c r="A3847" s="3"/>
      <c r="B3847" s="16"/>
      <c r="C3847" s="33"/>
      <c r="D3847" s="33"/>
      <c r="E3847" s="33"/>
      <c r="F3847" s="33"/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3"/>
      <c r="AE3847" s="33"/>
      <c r="AF3847" s="33"/>
      <c r="AG3847" s="35"/>
      <c r="AH3847" s="32"/>
      <c r="AI3847" s="33"/>
      <c r="AJ3847" s="33"/>
      <c r="AK3847" s="33"/>
      <c r="AL3847" s="33"/>
      <c r="AM3847" s="33"/>
      <c r="AN3847" s="33"/>
      <c r="AO3847" s="33"/>
      <c r="AP3847" s="33"/>
      <c r="AQ3847" s="33"/>
      <c r="AR3847" s="33"/>
      <c r="AS3847" s="33"/>
      <c r="AT3847" s="33"/>
      <c r="AU3847" s="33"/>
      <c r="AV3847" s="33"/>
      <c r="AW3847" s="33"/>
      <c r="AX3847" s="33"/>
      <c r="AY3847" s="33"/>
    </row>
    <row r="3848" spans="1:51" s="12" customFormat="1" ht="39.950000000000003" customHeight="1">
      <c r="A3848" s="3"/>
      <c r="B3848" s="16"/>
      <c r="C3848" s="33"/>
      <c r="D3848" s="33"/>
      <c r="E3848" s="33"/>
      <c r="F3848" s="33"/>
      <c r="G3848" s="33"/>
      <c r="H3848" s="33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3"/>
      <c r="AE3848" s="33"/>
      <c r="AF3848" s="33"/>
      <c r="AG3848" s="35"/>
      <c r="AH3848" s="32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/>
      <c r="AV3848" s="33"/>
      <c r="AW3848" s="33"/>
      <c r="AX3848" s="33"/>
      <c r="AY3848" s="33"/>
    </row>
    <row r="3849" spans="1:51" s="12" customFormat="1" ht="39.950000000000003" customHeight="1">
      <c r="A3849" s="3"/>
      <c r="B3849" s="16"/>
      <c r="C3849" s="33"/>
      <c r="D3849" s="33"/>
      <c r="E3849" s="33"/>
      <c r="F3849" s="33"/>
      <c r="G3849" s="33"/>
      <c r="H3849" s="33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3"/>
      <c r="AE3849" s="33"/>
      <c r="AF3849" s="33"/>
      <c r="AG3849" s="35"/>
      <c r="AH3849" s="32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/>
      <c r="AV3849" s="33"/>
      <c r="AW3849" s="33"/>
      <c r="AX3849" s="33"/>
      <c r="AY3849" s="33"/>
    </row>
    <row r="3850" spans="1:51" s="12" customFormat="1" ht="39.950000000000003" customHeight="1">
      <c r="A3850" s="3"/>
      <c r="B3850" s="16"/>
      <c r="C3850" s="33"/>
      <c r="D3850" s="33"/>
      <c r="E3850" s="33"/>
      <c r="F3850" s="33"/>
      <c r="G3850" s="33"/>
      <c r="H3850" s="33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3"/>
      <c r="AE3850" s="33"/>
      <c r="AF3850" s="33"/>
      <c r="AG3850" s="35"/>
      <c r="AH3850" s="32"/>
      <c r="AI3850" s="33"/>
      <c r="AJ3850" s="33"/>
      <c r="AK3850" s="33"/>
      <c r="AL3850" s="33"/>
      <c r="AM3850" s="33"/>
      <c r="AN3850" s="33"/>
      <c r="AO3850" s="33"/>
      <c r="AP3850" s="33"/>
      <c r="AQ3850" s="33"/>
      <c r="AR3850" s="33"/>
      <c r="AS3850" s="33"/>
      <c r="AT3850" s="33"/>
      <c r="AU3850" s="33"/>
      <c r="AV3850" s="33"/>
      <c r="AW3850" s="33"/>
      <c r="AX3850" s="33"/>
      <c r="AY3850" s="33"/>
    </row>
    <row r="3851" spans="1:51" s="12" customFormat="1" ht="39.950000000000003" customHeight="1">
      <c r="A3851" s="3"/>
      <c r="B3851" s="16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3"/>
      <c r="AE3851" s="33"/>
      <c r="AF3851" s="33"/>
      <c r="AG3851" s="35"/>
      <c r="AH3851" s="32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</row>
    <row r="3852" spans="1:51" s="12" customFormat="1" ht="39.950000000000003" customHeight="1">
      <c r="A3852" s="3"/>
      <c r="B3852" s="16"/>
      <c r="C3852" s="33"/>
      <c r="D3852" s="33"/>
      <c r="E3852" s="33"/>
      <c r="F3852" s="33"/>
      <c r="G3852" s="33"/>
      <c r="H3852" s="3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3"/>
      <c r="AE3852" s="33"/>
      <c r="AF3852" s="33"/>
      <c r="AG3852" s="35"/>
      <c r="AH3852" s="32"/>
      <c r="AI3852" s="33"/>
      <c r="AJ3852" s="33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/>
      <c r="AV3852" s="33"/>
      <c r="AW3852" s="33"/>
      <c r="AX3852" s="33"/>
      <c r="AY3852" s="33"/>
    </row>
    <row r="3853" spans="1:51" s="12" customFormat="1" ht="39.950000000000003" customHeight="1">
      <c r="A3853" s="3"/>
      <c r="B3853" s="16"/>
      <c r="C3853" s="33"/>
      <c r="D3853" s="33"/>
      <c r="E3853" s="33"/>
      <c r="F3853" s="33"/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/>
      <c r="AE3853" s="33"/>
      <c r="AF3853" s="33"/>
      <c r="AG3853" s="35"/>
      <c r="AH3853" s="32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/>
      <c r="AV3853" s="33"/>
      <c r="AW3853" s="33"/>
      <c r="AX3853" s="33"/>
      <c r="AY3853" s="33"/>
    </row>
    <row r="3854" spans="1:51" s="12" customFormat="1" ht="39.950000000000003" customHeight="1">
      <c r="A3854" s="3"/>
      <c r="B3854" s="16"/>
      <c r="C3854" s="33"/>
      <c r="D3854" s="33"/>
      <c r="E3854" s="33"/>
      <c r="F3854" s="33"/>
      <c r="G3854" s="33"/>
      <c r="H3854" s="3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5"/>
      <c r="AH3854" s="32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/>
      <c r="AV3854" s="33"/>
      <c r="AW3854" s="33"/>
      <c r="AX3854" s="33"/>
      <c r="AY3854" s="33"/>
    </row>
    <row r="3855" spans="1:51" s="12" customFormat="1" ht="39.950000000000003" customHeight="1">
      <c r="A3855" s="3"/>
      <c r="B3855" s="16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5"/>
      <c r="AH3855" s="32"/>
      <c r="AI3855" s="33"/>
      <c r="AJ3855" s="33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/>
      <c r="AV3855" s="33"/>
      <c r="AW3855" s="33"/>
      <c r="AX3855" s="33"/>
      <c r="AY3855" s="33"/>
    </row>
    <row r="3856" spans="1:51" s="12" customFormat="1" ht="39.950000000000003" customHeight="1">
      <c r="A3856" s="3"/>
      <c r="B3856" s="16"/>
      <c r="C3856" s="33"/>
      <c r="D3856" s="33"/>
      <c r="E3856" s="33"/>
      <c r="F3856" s="33"/>
      <c r="G3856" s="33"/>
      <c r="H3856" s="3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3"/>
      <c r="AE3856" s="33"/>
      <c r="AF3856" s="33"/>
      <c r="AG3856" s="35"/>
      <c r="AH3856" s="32"/>
      <c r="AI3856" s="33"/>
      <c r="AJ3856" s="33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/>
      <c r="AV3856" s="33"/>
      <c r="AW3856" s="33"/>
      <c r="AX3856" s="33"/>
      <c r="AY3856" s="33"/>
    </row>
    <row r="3857" spans="1:51" s="12" customFormat="1" ht="39.950000000000003" customHeight="1">
      <c r="A3857" s="3"/>
      <c r="B3857" s="16"/>
      <c r="C3857" s="33"/>
      <c r="D3857" s="33"/>
      <c r="E3857" s="33"/>
      <c r="F3857" s="33"/>
      <c r="G3857" s="33"/>
      <c r="H3857" s="33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  <c r="Y3857" s="33"/>
      <c r="Z3857" s="33"/>
      <c r="AA3857" s="33"/>
      <c r="AB3857" s="33"/>
      <c r="AC3857" s="33"/>
      <c r="AD3857" s="33"/>
      <c r="AE3857" s="33"/>
      <c r="AF3857" s="33"/>
      <c r="AG3857" s="35"/>
      <c r="AH3857" s="32"/>
      <c r="AI3857" s="33"/>
      <c r="AJ3857" s="33"/>
      <c r="AK3857" s="33"/>
      <c r="AL3857" s="33"/>
      <c r="AM3857" s="33"/>
      <c r="AN3857" s="33"/>
      <c r="AO3857" s="33"/>
      <c r="AP3857" s="33"/>
      <c r="AQ3857" s="33"/>
      <c r="AR3857" s="33"/>
      <c r="AS3857" s="33"/>
      <c r="AT3857" s="33"/>
      <c r="AU3857" s="33"/>
      <c r="AV3857" s="33"/>
      <c r="AW3857" s="33"/>
      <c r="AX3857" s="33"/>
      <c r="AY3857" s="33"/>
    </row>
    <row r="3858" spans="1:51" s="12" customFormat="1" ht="39.950000000000003" customHeight="1">
      <c r="A3858" s="3"/>
      <c r="B3858" s="16"/>
      <c r="C3858" s="33"/>
      <c r="D3858" s="33"/>
      <c r="E3858" s="33"/>
      <c r="F3858" s="33"/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3"/>
      <c r="AE3858" s="33"/>
      <c r="AF3858" s="33"/>
      <c r="AG3858" s="35"/>
      <c r="AH3858" s="32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/>
      <c r="AV3858" s="33"/>
      <c r="AW3858" s="33"/>
      <c r="AX3858" s="33"/>
      <c r="AY3858" s="33"/>
    </row>
    <row r="3859" spans="1:51" s="12" customFormat="1" ht="39.950000000000003" customHeight="1">
      <c r="A3859" s="3"/>
      <c r="B3859" s="16"/>
      <c r="C3859" s="33"/>
      <c r="D3859" s="33"/>
      <c r="E3859" s="33"/>
      <c r="F3859" s="33"/>
      <c r="G3859" s="33"/>
      <c r="H3859" s="33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3"/>
      <c r="AE3859" s="33"/>
      <c r="AF3859" s="33"/>
      <c r="AG3859" s="35"/>
      <c r="AH3859" s="32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/>
      <c r="AV3859" s="33"/>
      <c r="AW3859" s="33"/>
      <c r="AX3859" s="33"/>
      <c r="AY3859" s="33"/>
    </row>
    <row r="3860" spans="1:51" s="12" customFormat="1" ht="39.950000000000003" customHeight="1">
      <c r="A3860" s="3"/>
      <c r="B3860" s="16"/>
      <c r="C3860" s="33"/>
      <c r="D3860" s="33"/>
      <c r="E3860" s="33"/>
      <c r="F3860" s="33"/>
      <c r="G3860" s="33"/>
      <c r="H3860" s="3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  <c r="Y3860" s="33"/>
      <c r="Z3860" s="33"/>
      <c r="AA3860" s="33"/>
      <c r="AB3860" s="33"/>
      <c r="AC3860" s="33"/>
      <c r="AD3860" s="33"/>
      <c r="AE3860" s="33"/>
      <c r="AF3860" s="33"/>
      <c r="AG3860" s="35"/>
      <c r="AH3860" s="32"/>
      <c r="AI3860" s="33"/>
      <c r="AJ3860" s="33"/>
      <c r="AK3860" s="33"/>
      <c r="AL3860" s="33"/>
      <c r="AM3860" s="33"/>
      <c r="AN3860" s="33"/>
      <c r="AO3860" s="33"/>
      <c r="AP3860" s="33"/>
      <c r="AQ3860" s="33"/>
      <c r="AR3860" s="33"/>
      <c r="AS3860" s="33"/>
      <c r="AT3860" s="33"/>
      <c r="AU3860" s="33"/>
      <c r="AV3860" s="33"/>
      <c r="AW3860" s="33"/>
      <c r="AX3860" s="33"/>
      <c r="AY3860" s="33"/>
    </row>
    <row r="3861" spans="1:51" s="12" customFormat="1" ht="39.950000000000003" customHeight="1">
      <c r="A3861" s="3"/>
      <c r="B3861" s="16"/>
      <c r="C3861" s="33"/>
      <c r="D3861" s="33"/>
      <c r="E3861" s="33"/>
      <c r="F3861" s="33"/>
      <c r="G3861" s="33"/>
      <c r="H3861" s="33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3"/>
      <c r="AE3861" s="33"/>
      <c r="AF3861" s="33"/>
      <c r="AG3861" s="35"/>
      <c r="AH3861" s="32"/>
      <c r="AI3861" s="33"/>
      <c r="AJ3861" s="33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/>
      <c r="AV3861" s="33"/>
      <c r="AW3861" s="33"/>
      <c r="AX3861" s="33"/>
      <c r="AY3861" s="33"/>
    </row>
    <row r="3862" spans="1:51" s="12" customFormat="1" ht="39.950000000000003" customHeight="1">
      <c r="A3862" s="3"/>
      <c r="B3862" s="16"/>
      <c r="C3862" s="33"/>
      <c r="D3862" s="33"/>
      <c r="E3862" s="33"/>
      <c r="F3862" s="33"/>
      <c r="G3862" s="33"/>
      <c r="H3862" s="33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3"/>
      <c r="AE3862" s="33"/>
      <c r="AF3862" s="33"/>
      <c r="AG3862" s="35"/>
      <c r="AH3862" s="32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/>
      <c r="AV3862" s="33"/>
      <c r="AW3862" s="33"/>
      <c r="AX3862" s="33"/>
      <c r="AY3862" s="33"/>
    </row>
    <row r="3863" spans="1:51" s="12" customFormat="1" ht="39.950000000000003" customHeight="1">
      <c r="A3863" s="3"/>
      <c r="B3863" s="16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3"/>
      <c r="AE3863" s="33"/>
      <c r="AF3863" s="33"/>
      <c r="AG3863" s="35"/>
      <c r="AH3863" s="32"/>
      <c r="AI3863" s="33"/>
      <c r="AJ3863" s="33"/>
      <c r="AK3863" s="33"/>
      <c r="AL3863" s="33"/>
      <c r="AM3863" s="33"/>
      <c r="AN3863" s="33"/>
      <c r="AO3863" s="33"/>
      <c r="AP3863" s="33"/>
      <c r="AQ3863" s="33"/>
      <c r="AR3863" s="33"/>
      <c r="AS3863" s="33"/>
      <c r="AT3863" s="33"/>
      <c r="AU3863" s="33"/>
      <c r="AV3863" s="33"/>
      <c r="AW3863" s="33"/>
      <c r="AX3863" s="33"/>
      <c r="AY3863" s="33"/>
    </row>
    <row r="3864" spans="1:51" s="12" customFormat="1" ht="39.950000000000003" customHeight="1">
      <c r="A3864" s="3"/>
      <c r="B3864" s="16"/>
      <c r="C3864" s="33"/>
      <c r="D3864" s="33"/>
      <c r="E3864" s="33"/>
      <c r="F3864" s="33"/>
      <c r="G3864" s="33"/>
      <c r="H3864" s="33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3"/>
      <c r="AE3864" s="33"/>
      <c r="AF3864" s="33"/>
      <c r="AG3864" s="35"/>
      <c r="AH3864" s="32"/>
      <c r="AI3864" s="33"/>
      <c r="AJ3864" s="33"/>
      <c r="AK3864" s="33"/>
      <c r="AL3864" s="33"/>
      <c r="AM3864" s="33"/>
      <c r="AN3864" s="33"/>
      <c r="AO3864" s="33"/>
      <c r="AP3864" s="33"/>
      <c r="AQ3864" s="33"/>
      <c r="AR3864" s="33"/>
      <c r="AS3864" s="33"/>
      <c r="AT3864" s="33"/>
      <c r="AU3864" s="33"/>
      <c r="AV3864" s="33"/>
      <c r="AW3864" s="33"/>
      <c r="AX3864" s="33"/>
      <c r="AY3864" s="33"/>
    </row>
    <row r="3865" spans="1:51" s="12" customFormat="1" ht="39.950000000000003" customHeight="1">
      <c r="A3865" s="3"/>
      <c r="B3865" s="16"/>
      <c r="C3865" s="33"/>
      <c r="D3865" s="33"/>
      <c r="E3865" s="33"/>
      <c r="F3865" s="33"/>
      <c r="G3865" s="33"/>
      <c r="H3865" s="33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3"/>
      <c r="AE3865" s="33"/>
      <c r="AF3865" s="33"/>
      <c r="AG3865" s="35"/>
      <c r="AH3865" s="32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/>
      <c r="AV3865" s="33"/>
      <c r="AW3865" s="33"/>
      <c r="AX3865" s="33"/>
      <c r="AY3865" s="33"/>
    </row>
    <row r="3866" spans="1:51" s="12" customFormat="1" ht="39.950000000000003" customHeight="1">
      <c r="A3866" s="3"/>
      <c r="B3866" s="16"/>
      <c r="C3866" s="33"/>
      <c r="D3866" s="33"/>
      <c r="E3866" s="33"/>
      <c r="F3866" s="33"/>
      <c r="G3866" s="33"/>
      <c r="H3866" s="33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3"/>
      <c r="AE3866" s="33"/>
      <c r="AF3866" s="33"/>
      <c r="AG3866" s="35"/>
      <c r="AH3866" s="32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/>
      <c r="AV3866" s="33"/>
      <c r="AW3866" s="33"/>
      <c r="AX3866" s="33"/>
      <c r="AY3866" s="33"/>
    </row>
    <row r="3867" spans="1:51" s="12" customFormat="1" ht="39.950000000000003" customHeight="1">
      <c r="A3867" s="3"/>
      <c r="B3867" s="16"/>
      <c r="C3867" s="33"/>
      <c r="D3867" s="33"/>
      <c r="E3867" s="33"/>
      <c r="F3867" s="33"/>
      <c r="G3867" s="33"/>
      <c r="H3867" s="33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5"/>
      <c r="AH3867" s="32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</row>
    <row r="3868" spans="1:51" s="12" customFormat="1" ht="39.950000000000003" customHeight="1">
      <c r="A3868" s="3"/>
      <c r="B3868" s="16"/>
      <c r="C3868" s="33"/>
      <c r="D3868" s="33"/>
      <c r="E3868" s="33"/>
      <c r="F3868" s="33"/>
      <c r="G3868" s="33"/>
      <c r="H3868" s="33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3"/>
      <c r="AE3868" s="33"/>
      <c r="AF3868" s="33"/>
      <c r="AG3868" s="35"/>
      <c r="AH3868" s="32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/>
      <c r="AV3868" s="33"/>
      <c r="AW3868" s="33"/>
      <c r="AX3868" s="33"/>
      <c r="AY3868" s="33"/>
    </row>
    <row r="3869" spans="1:51" s="12" customFormat="1" ht="39.950000000000003" customHeight="1">
      <c r="A3869" s="3"/>
      <c r="B3869" s="16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3"/>
      <c r="AE3869" s="33"/>
      <c r="AF3869" s="33"/>
      <c r="AG3869" s="35"/>
      <c r="AH3869" s="32"/>
      <c r="AI3869" s="33"/>
      <c r="AJ3869" s="33"/>
      <c r="AK3869" s="33"/>
      <c r="AL3869" s="33"/>
      <c r="AM3869" s="33"/>
      <c r="AN3869" s="33"/>
      <c r="AO3869" s="33"/>
      <c r="AP3869" s="33"/>
      <c r="AQ3869" s="33"/>
      <c r="AR3869" s="33"/>
      <c r="AS3869" s="33"/>
      <c r="AT3869" s="33"/>
      <c r="AU3869" s="33"/>
      <c r="AV3869" s="33"/>
      <c r="AW3869" s="33"/>
      <c r="AX3869" s="33"/>
      <c r="AY3869" s="33"/>
    </row>
    <row r="3870" spans="1:51" s="12" customFormat="1" ht="39.950000000000003" customHeight="1">
      <c r="A3870" s="3"/>
      <c r="B3870" s="16"/>
      <c r="C3870" s="33"/>
      <c r="D3870" s="33"/>
      <c r="E3870" s="33"/>
      <c r="F3870" s="33"/>
      <c r="G3870" s="33"/>
      <c r="H3870" s="33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3"/>
      <c r="AE3870" s="33"/>
      <c r="AF3870" s="33"/>
      <c r="AG3870" s="35"/>
      <c r="AH3870" s="32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</row>
    <row r="3871" spans="1:51" s="12" customFormat="1" ht="39.950000000000003" customHeight="1">
      <c r="A3871" s="3"/>
      <c r="B3871" s="16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5"/>
      <c r="AH3871" s="32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</row>
    <row r="3872" spans="1:51" s="12" customFormat="1" ht="39.950000000000003" customHeight="1">
      <c r="A3872" s="3"/>
      <c r="B3872" s="16"/>
      <c r="C3872" s="33"/>
      <c r="D3872" s="33"/>
      <c r="E3872" s="33"/>
      <c r="F3872" s="33"/>
      <c r="G3872" s="33"/>
      <c r="H3872" s="33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3"/>
      <c r="AE3872" s="33"/>
      <c r="AF3872" s="33"/>
      <c r="AG3872" s="35"/>
      <c r="AH3872" s="32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</row>
    <row r="3873" spans="1:51" s="12" customFormat="1" ht="39.950000000000003" customHeight="1">
      <c r="A3873" s="3"/>
      <c r="B3873" s="16"/>
      <c r="C3873" s="33"/>
      <c r="D3873" s="33"/>
      <c r="E3873" s="33"/>
      <c r="F3873" s="33"/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3"/>
      <c r="AE3873" s="33"/>
      <c r="AF3873" s="33"/>
      <c r="AG3873" s="35"/>
      <c r="AH3873" s="32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</row>
    <row r="3874" spans="1:51" s="12" customFormat="1" ht="39.950000000000003" customHeight="1">
      <c r="A3874" s="3"/>
      <c r="B3874" s="16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5"/>
      <c r="AH3874" s="32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</row>
    <row r="3875" spans="1:51" s="12" customFormat="1" ht="39.950000000000003" customHeight="1">
      <c r="A3875" s="3"/>
      <c r="B3875" s="16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3"/>
      <c r="AE3875" s="33"/>
      <c r="AF3875" s="33"/>
      <c r="AG3875" s="35"/>
      <c r="AH3875" s="32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/>
      <c r="AV3875" s="33"/>
      <c r="AW3875" s="33"/>
      <c r="AX3875" s="33"/>
      <c r="AY3875" s="33"/>
    </row>
    <row r="3876" spans="1:51" s="12" customFormat="1" ht="39.950000000000003" customHeight="1">
      <c r="A3876" s="3"/>
      <c r="B3876" s="16"/>
      <c r="C3876" s="33"/>
      <c r="D3876" s="33"/>
      <c r="E3876" s="33"/>
      <c r="F3876" s="33"/>
      <c r="G3876" s="33"/>
      <c r="H3876" s="3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3"/>
      <c r="AE3876" s="33"/>
      <c r="AF3876" s="33"/>
      <c r="AG3876" s="35"/>
      <c r="AH3876" s="32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</row>
    <row r="3877" spans="1:51" s="12" customFormat="1" ht="39.950000000000003" customHeight="1">
      <c r="A3877" s="3"/>
      <c r="B3877" s="16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3"/>
      <c r="AE3877" s="33"/>
      <c r="AF3877" s="33"/>
      <c r="AG3877" s="35"/>
      <c r="AH3877" s="32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</row>
    <row r="3878" spans="1:51" s="12" customFormat="1" ht="39.950000000000003" customHeight="1">
      <c r="A3878" s="3"/>
      <c r="B3878" s="16"/>
      <c r="C3878" s="33"/>
      <c r="D3878" s="33"/>
      <c r="E3878" s="33"/>
      <c r="F3878" s="33"/>
      <c r="G3878" s="33"/>
      <c r="H3878" s="33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3"/>
      <c r="AE3878" s="33"/>
      <c r="AF3878" s="33"/>
      <c r="AG3878" s="35"/>
      <c r="AH3878" s="32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</row>
    <row r="3879" spans="1:51" s="12" customFormat="1" ht="39.950000000000003" customHeight="1">
      <c r="A3879" s="3"/>
      <c r="B3879" s="16"/>
      <c r="C3879" s="33"/>
      <c r="D3879" s="33"/>
      <c r="E3879" s="33"/>
      <c r="F3879" s="33"/>
      <c r="G3879" s="33"/>
      <c r="H3879" s="3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5"/>
      <c r="AH3879" s="32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</row>
    <row r="3880" spans="1:51" s="12" customFormat="1" ht="39.950000000000003" customHeight="1">
      <c r="A3880" s="3"/>
      <c r="B3880" s="16"/>
      <c r="C3880" s="33"/>
      <c r="D3880" s="33"/>
      <c r="E3880" s="33"/>
      <c r="F3880" s="33"/>
      <c r="G3880" s="33"/>
      <c r="H3880" s="3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3"/>
      <c r="AE3880" s="33"/>
      <c r="AF3880" s="33"/>
      <c r="AG3880" s="35"/>
      <c r="AH3880" s="32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</row>
    <row r="3881" spans="1:51" s="12" customFormat="1" ht="39.950000000000003" customHeight="1">
      <c r="A3881" s="3"/>
      <c r="B3881" s="16"/>
      <c r="C3881" s="33"/>
      <c r="D3881" s="33"/>
      <c r="E3881" s="33"/>
      <c r="F3881" s="33"/>
      <c r="G3881" s="33"/>
      <c r="H3881" s="33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3"/>
      <c r="AE3881" s="33"/>
      <c r="AF3881" s="33"/>
      <c r="AG3881" s="35"/>
      <c r="AH3881" s="32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</row>
    <row r="3882" spans="1:51" s="12" customFormat="1" ht="39.950000000000003" customHeight="1">
      <c r="A3882" s="3"/>
      <c r="B3882" s="16"/>
      <c r="C3882" s="33"/>
      <c r="D3882" s="33"/>
      <c r="E3882" s="33"/>
      <c r="F3882" s="33"/>
      <c r="G3882" s="33"/>
      <c r="H3882" s="33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3"/>
      <c r="AE3882" s="33"/>
      <c r="AF3882" s="33"/>
      <c r="AG3882" s="35"/>
      <c r="AH3882" s="32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</row>
    <row r="3883" spans="1:51" s="12" customFormat="1" ht="39.950000000000003" customHeight="1">
      <c r="A3883" s="3"/>
      <c r="B3883" s="16"/>
      <c r="C3883" s="33"/>
      <c r="D3883" s="33"/>
      <c r="E3883" s="33"/>
      <c r="F3883" s="33"/>
      <c r="G3883" s="33"/>
      <c r="H3883" s="33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3"/>
      <c r="AE3883" s="33"/>
      <c r="AF3883" s="33"/>
      <c r="AG3883" s="35"/>
      <c r="AH3883" s="32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</row>
    <row r="3884" spans="1:51" s="12" customFormat="1" ht="39.950000000000003" customHeight="1">
      <c r="A3884" s="3"/>
      <c r="B3884" s="16"/>
      <c r="C3884" s="33"/>
      <c r="D3884" s="33"/>
      <c r="E3884" s="33"/>
      <c r="F3884" s="33"/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3"/>
      <c r="AE3884" s="33"/>
      <c r="AF3884" s="33"/>
      <c r="AG3884" s="35"/>
      <c r="AH3884" s="32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</row>
    <row r="3885" spans="1:51" s="12" customFormat="1" ht="39.950000000000003" customHeight="1">
      <c r="A3885" s="3"/>
      <c r="B3885" s="16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3"/>
      <c r="AE3885" s="33"/>
      <c r="AF3885" s="33"/>
      <c r="AG3885" s="35"/>
      <c r="AH3885" s="32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/>
      <c r="AV3885" s="33"/>
      <c r="AW3885" s="33"/>
      <c r="AX3885" s="33"/>
      <c r="AY3885" s="33"/>
    </row>
    <row r="3886" spans="1:51" s="12" customFormat="1" ht="39.950000000000003" customHeight="1">
      <c r="A3886" s="3"/>
      <c r="B3886" s="16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3"/>
      <c r="AE3886" s="33"/>
      <c r="AF3886" s="33"/>
      <c r="AG3886" s="35"/>
      <c r="AH3886" s="32"/>
      <c r="AI3886" s="33"/>
      <c r="AJ3886" s="33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/>
      <c r="AV3886" s="33"/>
      <c r="AW3886" s="33"/>
      <c r="AX3886" s="33"/>
      <c r="AY3886" s="33"/>
    </row>
    <row r="3887" spans="1:51" s="12" customFormat="1" ht="39.950000000000003" customHeight="1">
      <c r="A3887" s="3"/>
      <c r="B3887" s="16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5"/>
      <c r="AH3887" s="32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</row>
    <row r="3888" spans="1:51" s="12" customFormat="1" ht="39.950000000000003" customHeight="1">
      <c r="A3888" s="3"/>
      <c r="B3888" s="16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3"/>
      <c r="AE3888" s="33"/>
      <c r="AF3888" s="33"/>
      <c r="AG3888" s="35"/>
      <c r="AH3888" s="32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</row>
    <row r="3889" spans="1:51" s="12" customFormat="1" ht="39.950000000000003" customHeight="1">
      <c r="A3889" s="3"/>
      <c r="B3889" s="16"/>
      <c r="C3889" s="33"/>
      <c r="D3889" s="33"/>
      <c r="E3889" s="33"/>
      <c r="F3889" s="33"/>
      <c r="G3889" s="33"/>
      <c r="H3889" s="3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  <c r="Y3889" s="33"/>
      <c r="Z3889" s="33"/>
      <c r="AA3889" s="33"/>
      <c r="AB3889" s="33"/>
      <c r="AC3889" s="33"/>
      <c r="AD3889" s="33"/>
      <c r="AE3889" s="33"/>
      <c r="AF3889" s="33"/>
      <c r="AG3889" s="35"/>
      <c r="AH3889" s="32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/>
      <c r="AV3889" s="33"/>
      <c r="AW3889" s="33"/>
      <c r="AX3889" s="33"/>
      <c r="AY3889" s="33"/>
    </row>
    <row r="3890" spans="1:51" s="12" customFormat="1" ht="39.950000000000003" customHeight="1">
      <c r="A3890" s="3"/>
      <c r="B3890" s="16"/>
      <c r="C3890" s="33"/>
      <c r="D3890" s="33"/>
      <c r="E3890" s="33"/>
      <c r="F3890" s="33"/>
      <c r="G3890" s="33"/>
      <c r="H3890" s="3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3"/>
      <c r="AE3890" s="33"/>
      <c r="AF3890" s="33"/>
      <c r="AG3890" s="35"/>
      <c r="AH3890" s="32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</row>
    <row r="3891" spans="1:51" s="12" customFormat="1" ht="39.950000000000003" customHeight="1">
      <c r="A3891" s="3"/>
      <c r="B3891" s="16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/>
      <c r="AE3891" s="33"/>
      <c r="AF3891" s="33"/>
      <c r="AG3891" s="35"/>
      <c r="AH3891" s="32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</row>
    <row r="3892" spans="1:51" s="12" customFormat="1" ht="39.950000000000003" customHeight="1">
      <c r="A3892" s="3"/>
      <c r="B3892" s="16"/>
      <c r="C3892" s="33"/>
      <c r="D3892" s="33"/>
      <c r="E3892" s="33"/>
      <c r="F3892" s="33"/>
      <c r="G3892" s="33"/>
      <c r="H3892" s="33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3"/>
      <c r="AE3892" s="33"/>
      <c r="AF3892" s="33"/>
      <c r="AG3892" s="35"/>
      <c r="AH3892" s="32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</row>
    <row r="3893" spans="1:51" s="12" customFormat="1" ht="39.950000000000003" customHeight="1">
      <c r="A3893" s="3"/>
      <c r="B3893" s="16"/>
      <c r="C3893" s="33"/>
      <c r="D3893" s="33"/>
      <c r="E3893" s="33"/>
      <c r="F3893" s="33"/>
      <c r="G3893" s="33"/>
      <c r="H3893" s="3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  <c r="Y3893" s="33"/>
      <c r="Z3893" s="33"/>
      <c r="AA3893" s="33"/>
      <c r="AB3893" s="33"/>
      <c r="AC3893" s="33"/>
      <c r="AD3893" s="33"/>
      <c r="AE3893" s="33"/>
      <c r="AF3893" s="33"/>
      <c r="AG3893" s="35"/>
      <c r="AH3893" s="32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/>
      <c r="AV3893" s="33"/>
      <c r="AW3893" s="33"/>
      <c r="AX3893" s="33"/>
      <c r="AY3893" s="33"/>
    </row>
    <row r="3894" spans="1:51" s="12" customFormat="1" ht="39.950000000000003" customHeight="1">
      <c r="A3894" s="3"/>
      <c r="B3894" s="16"/>
      <c r="C3894" s="33"/>
      <c r="D3894" s="33"/>
      <c r="E3894" s="33"/>
      <c r="F3894" s="33"/>
      <c r="G3894" s="33"/>
      <c r="H3894" s="33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3"/>
      <c r="AE3894" s="33"/>
      <c r="AF3894" s="33"/>
      <c r="AG3894" s="35"/>
      <c r="AH3894" s="32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</row>
    <row r="3895" spans="1:51" s="12" customFormat="1" ht="39.950000000000003" customHeight="1">
      <c r="A3895" s="3"/>
      <c r="B3895" s="16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3"/>
      <c r="AE3895" s="33"/>
      <c r="AF3895" s="33"/>
      <c r="AG3895" s="35"/>
      <c r="AH3895" s="32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/>
      <c r="AV3895" s="33"/>
      <c r="AW3895" s="33"/>
      <c r="AX3895" s="33"/>
      <c r="AY3895" s="33"/>
    </row>
    <row r="3896" spans="1:51" s="12" customFormat="1" ht="39.950000000000003" customHeight="1">
      <c r="A3896" s="3"/>
      <c r="B3896" s="16"/>
      <c r="C3896" s="33"/>
      <c r="D3896" s="33"/>
      <c r="E3896" s="33"/>
      <c r="F3896" s="33"/>
      <c r="G3896" s="33"/>
      <c r="H3896" s="3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3"/>
      <c r="AE3896" s="33"/>
      <c r="AF3896" s="33"/>
      <c r="AG3896" s="35"/>
      <c r="AH3896" s="32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/>
      <c r="AV3896" s="33"/>
      <c r="AW3896" s="33"/>
      <c r="AX3896" s="33"/>
      <c r="AY3896" s="33"/>
    </row>
    <row r="3897" spans="1:51" s="12" customFormat="1" ht="39.950000000000003" customHeight="1">
      <c r="A3897" s="3"/>
      <c r="B3897" s="16"/>
      <c r="C3897" s="33"/>
      <c r="D3897" s="33"/>
      <c r="E3897" s="33"/>
      <c r="F3897" s="33"/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3"/>
      <c r="AE3897" s="33"/>
      <c r="AF3897" s="33"/>
      <c r="AG3897" s="35"/>
      <c r="AH3897" s="32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</row>
    <row r="3898" spans="1:51" s="12" customFormat="1" ht="39.950000000000003" customHeight="1">
      <c r="A3898" s="3"/>
      <c r="B3898" s="16"/>
      <c r="C3898" s="33"/>
      <c r="D3898" s="33"/>
      <c r="E3898" s="33"/>
      <c r="F3898" s="33"/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3"/>
      <c r="AE3898" s="33"/>
      <c r="AF3898" s="33"/>
      <c r="AG3898" s="35"/>
      <c r="AH3898" s="32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</row>
    <row r="3899" spans="1:51" s="12" customFormat="1" ht="39.950000000000003" customHeight="1">
      <c r="A3899" s="3"/>
      <c r="B3899" s="16"/>
      <c r="C3899" s="33"/>
      <c r="D3899" s="33"/>
      <c r="E3899" s="33"/>
      <c r="F3899" s="33"/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5"/>
      <c r="AH3899" s="32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</row>
    <row r="3900" spans="1:51" s="12" customFormat="1" ht="39.950000000000003" customHeight="1">
      <c r="A3900" s="3"/>
      <c r="B3900" s="16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3"/>
      <c r="AF3900" s="33"/>
      <c r="AG3900" s="35"/>
      <c r="AH3900" s="32"/>
      <c r="AI3900" s="33"/>
      <c r="AJ3900" s="33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/>
      <c r="AV3900" s="33"/>
      <c r="AW3900" s="33"/>
      <c r="AX3900" s="33"/>
      <c r="AY3900" s="33"/>
    </row>
    <row r="3901" spans="1:51" s="12" customFormat="1" ht="39.950000000000003" customHeight="1">
      <c r="A3901" s="3"/>
      <c r="B3901" s="16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3"/>
      <c r="AE3901" s="33"/>
      <c r="AF3901" s="33"/>
      <c r="AG3901" s="35"/>
      <c r="AH3901" s="32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/>
      <c r="AV3901" s="33"/>
      <c r="AW3901" s="33"/>
      <c r="AX3901" s="33"/>
      <c r="AY3901" s="33"/>
    </row>
    <row r="3902" spans="1:51" s="12" customFormat="1" ht="39.950000000000003" customHeight="1">
      <c r="A3902" s="3"/>
      <c r="B3902" s="16"/>
      <c r="C3902" s="33"/>
      <c r="D3902" s="33"/>
      <c r="E3902" s="33"/>
      <c r="F3902" s="33"/>
      <c r="G3902" s="33"/>
      <c r="H3902" s="3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3"/>
      <c r="AE3902" s="33"/>
      <c r="AF3902" s="33"/>
      <c r="AG3902" s="35"/>
      <c r="AH3902" s="32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/>
      <c r="AV3902" s="33"/>
      <c r="AW3902" s="33"/>
      <c r="AX3902" s="33"/>
      <c r="AY3902" s="33"/>
    </row>
    <row r="3903" spans="1:51" s="12" customFormat="1" ht="39.950000000000003" customHeight="1">
      <c r="A3903" s="3"/>
      <c r="B3903" s="16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5"/>
      <c r="AH3903" s="32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/>
      <c r="AV3903" s="33"/>
      <c r="AW3903" s="33"/>
      <c r="AX3903" s="33"/>
      <c r="AY3903" s="33"/>
    </row>
    <row r="3904" spans="1:51" s="12" customFormat="1" ht="39.950000000000003" customHeight="1">
      <c r="A3904" s="3"/>
      <c r="B3904" s="16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3"/>
      <c r="AE3904" s="33"/>
      <c r="AF3904" s="33"/>
      <c r="AG3904" s="35"/>
      <c r="AH3904" s="32"/>
      <c r="AI3904" s="33"/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/>
      <c r="AV3904" s="33"/>
      <c r="AW3904" s="33"/>
      <c r="AX3904" s="33"/>
      <c r="AY3904" s="33"/>
    </row>
    <row r="3905" spans="1:51" s="12" customFormat="1" ht="39.950000000000003" customHeight="1">
      <c r="A3905" s="3"/>
      <c r="B3905" s="16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5"/>
      <c r="AH3905" s="32"/>
      <c r="AI3905" s="33"/>
      <c r="AJ3905" s="33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/>
      <c r="AV3905" s="33"/>
      <c r="AW3905" s="33"/>
      <c r="AX3905" s="33"/>
      <c r="AY3905" s="33"/>
    </row>
    <row r="3906" spans="1:51" s="12" customFormat="1" ht="39.950000000000003" customHeight="1">
      <c r="A3906" s="3"/>
      <c r="B3906" s="16"/>
      <c r="C3906" s="33"/>
      <c r="D3906" s="33"/>
      <c r="E3906" s="33"/>
      <c r="F3906" s="33"/>
      <c r="G3906" s="33"/>
      <c r="H3906" s="33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3"/>
      <c r="AE3906" s="33"/>
      <c r="AF3906" s="33"/>
      <c r="AG3906" s="35"/>
      <c r="AH3906" s="32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/>
      <c r="AV3906" s="33"/>
      <c r="AW3906" s="33"/>
      <c r="AX3906" s="33"/>
      <c r="AY3906" s="33"/>
    </row>
    <row r="3907" spans="1:51" s="12" customFormat="1" ht="39.950000000000003" customHeight="1">
      <c r="A3907" s="3"/>
      <c r="B3907" s="16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3"/>
      <c r="AE3907" s="33"/>
      <c r="AF3907" s="33"/>
      <c r="AG3907" s="35"/>
      <c r="AH3907" s="32"/>
      <c r="AI3907" s="33"/>
      <c r="AJ3907" s="33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/>
      <c r="AV3907" s="33"/>
      <c r="AW3907" s="33"/>
      <c r="AX3907" s="33"/>
      <c r="AY3907" s="33"/>
    </row>
    <row r="3908" spans="1:51" s="12" customFormat="1" ht="39.950000000000003" customHeight="1">
      <c r="A3908" s="3"/>
      <c r="B3908" s="16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5"/>
      <c r="AH3908" s="32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/>
      <c r="AV3908" s="33"/>
      <c r="AW3908" s="33"/>
      <c r="AX3908" s="33"/>
      <c r="AY3908" s="33"/>
    </row>
    <row r="3909" spans="1:51" s="12" customFormat="1" ht="39.950000000000003" customHeight="1">
      <c r="A3909" s="3"/>
      <c r="B3909" s="16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3"/>
      <c r="AE3909" s="33"/>
      <c r="AF3909" s="33"/>
      <c r="AG3909" s="35"/>
      <c r="AH3909" s="32"/>
      <c r="AI3909" s="33"/>
      <c r="AJ3909" s="33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/>
      <c r="AV3909" s="33"/>
      <c r="AW3909" s="33"/>
      <c r="AX3909" s="33"/>
      <c r="AY3909" s="33"/>
    </row>
    <row r="3910" spans="1:51" s="12" customFormat="1" ht="39.950000000000003" customHeight="1">
      <c r="A3910" s="3"/>
      <c r="B3910" s="16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3"/>
      <c r="AE3910" s="33"/>
      <c r="AF3910" s="33"/>
      <c r="AG3910" s="35"/>
      <c r="AH3910" s="32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/>
      <c r="AV3910" s="33"/>
      <c r="AW3910" s="33"/>
      <c r="AX3910" s="33"/>
      <c r="AY3910" s="33"/>
    </row>
    <row r="3911" spans="1:51" s="12" customFormat="1" ht="39.950000000000003" customHeight="1">
      <c r="A3911" s="3"/>
      <c r="B3911" s="16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5"/>
      <c r="AH3911" s="32"/>
      <c r="AI3911" s="33"/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/>
      <c r="AV3911" s="33"/>
      <c r="AW3911" s="33"/>
      <c r="AX3911" s="33"/>
      <c r="AY3911" s="33"/>
    </row>
    <row r="3912" spans="1:51" s="12" customFormat="1" ht="39.950000000000003" customHeight="1">
      <c r="A3912" s="3"/>
      <c r="B3912" s="16"/>
      <c r="C3912" s="33"/>
      <c r="D3912" s="33"/>
      <c r="E3912" s="33"/>
      <c r="F3912" s="33"/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3"/>
      <c r="AE3912" s="33"/>
      <c r="AF3912" s="33"/>
      <c r="AG3912" s="35"/>
      <c r="AH3912" s="32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/>
      <c r="AV3912" s="33"/>
      <c r="AW3912" s="33"/>
      <c r="AX3912" s="33"/>
      <c r="AY3912" s="33"/>
    </row>
    <row r="3913" spans="1:51" s="12" customFormat="1" ht="39.950000000000003" customHeight="1">
      <c r="A3913" s="3"/>
      <c r="B3913" s="16"/>
      <c r="C3913" s="33"/>
      <c r="D3913" s="33"/>
      <c r="E3913" s="33"/>
      <c r="F3913" s="33"/>
      <c r="G3913" s="33"/>
      <c r="H3913" s="33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3"/>
      <c r="AE3913" s="33"/>
      <c r="AF3913" s="33"/>
      <c r="AG3913" s="35"/>
      <c r="AH3913" s="32"/>
      <c r="AI3913" s="33"/>
      <c r="AJ3913" s="33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/>
      <c r="AV3913" s="33"/>
      <c r="AW3913" s="33"/>
      <c r="AX3913" s="33"/>
      <c r="AY3913" s="33"/>
    </row>
    <row r="3914" spans="1:51" s="12" customFormat="1" ht="39.950000000000003" customHeight="1">
      <c r="A3914" s="3"/>
      <c r="B3914" s="16"/>
      <c r="C3914" s="33"/>
      <c r="D3914" s="33"/>
      <c r="E3914" s="33"/>
      <c r="F3914" s="33"/>
      <c r="G3914" s="33"/>
      <c r="H3914" s="33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3"/>
      <c r="AE3914" s="33"/>
      <c r="AF3914" s="33"/>
      <c r="AG3914" s="35"/>
      <c r="AH3914" s="32"/>
      <c r="AI3914" s="33"/>
      <c r="AJ3914" s="33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/>
      <c r="AV3914" s="33"/>
      <c r="AW3914" s="33"/>
      <c r="AX3914" s="33"/>
      <c r="AY3914" s="33"/>
    </row>
    <row r="3915" spans="1:51" s="12" customFormat="1" ht="39.950000000000003" customHeight="1">
      <c r="A3915" s="3"/>
      <c r="B3915" s="16"/>
      <c r="C3915" s="33"/>
      <c r="D3915" s="33"/>
      <c r="E3915" s="33"/>
      <c r="F3915" s="33"/>
      <c r="G3915" s="33"/>
      <c r="H3915" s="33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3"/>
      <c r="AE3915" s="33"/>
      <c r="AF3915" s="33"/>
      <c r="AG3915" s="35"/>
      <c r="AH3915" s="32"/>
      <c r="AI3915" s="33"/>
      <c r="AJ3915" s="33"/>
      <c r="AK3915" s="33"/>
      <c r="AL3915" s="33"/>
      <c r="AM3915" s="33"/>
      <c r="AN3915" s="33"/>
      <c r="AO3915" s="33"/>
      <c r="AP3915" s="33"/>
      <c r="AQ3915" s="33"/>
      <c r="AR3915" s="33"/>
      <c r="AS3915" s="33"/>
      <c r="AT3915" s="33"/>
      <c r="AU3915" s="33"/>
      <c r="AV3915" s="33"/>
      <c r="AW3915" s="33"/>
      <c r="AX3915" s="33"/>
      <c r="AY3915" s="33"/>
    </row>
    <row r="3916" spans="1:51" s="12" customFormat="1" ht="39.950000000000003" customHeight="1">
      <c r="A3916" s="3"/>
      <c r="B3916" s="16"/>
      <c r="C3916" s="33"/>
      <c r="D3916" s="33"/>
      <c r="E3916" s="33"/>
      <c r="F3916" s="33"/>
      <c r="G3916" s="33"/>
      <c r="H3916" s="3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3"/>
      <c r="AE3916" s="33"/>
      <c r="AF3916" s="33"/>
      <c r="AG3916" s="35"/>
      <c r="AH3916" s="32"/>
      <c r="AI3916" s="33"/>
      <c r="AJ3916" s="33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/>
      <c r="AV3916" s="33"/>
      <c r="AW3916" s="33"/>
      <c r="AX3916" s="33"/>
      <c r="AY3916" s="33"/>
    </row>
    <row r="3917" spans="1:51" s="12" customFormat="1" ht="39.950000000000003" customHeight="1">
      <c r="A3917" s="3"/>
      <c r="B3917" s="16"/>
      <c r="C3917" s="33"/>
      <c r="D3917" s="33"/>
      <c r="E3917" s="33"/>
      <c r="F3917" s="33"/>
      <c r="G3917" s="33"/>
      <c r="H3917" s="3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3"/>
      <c r="AE3917" s="33"/>
      <c r="AF3917" s="33"/>
      <c r="AG3917" s="35"/>
      <c r="AH3917" s="32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/>
      <c r="AV3917" s="33"/>
      <c r="AW3917" s="33"/>
      <c r="AX3917" s="33"/>
      <c r="AY3917" s="33"/>
    </row>
    <row r="3918" spans="1:51" s="12" customFormat="1" ht="39.950000000000003" customHeight="1">
      <c r="A3918" s="3"/>
      <c r="B3918" s="16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5"/>
      <c r="AH3918" s="32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/>
      <c r="AV3918" s="33"/>
      <c r="AW3918" s="33"/>
      <c r="AX3918" s="33"/>
      <c r="AY3918" s="33"/>
    </row>
    <row r="3919" spans="1:51" s="12" customFormat="1" ht="39.950000000000003" customHeight="1">
      <c r="A3919" s="3"/>
      <c r="B3919" s="16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3"/>
      <c r="AE3919" s="33"/>
      <c r="AF3919" s="33"/>
      <c r="AG3919" s="35"/>
      <c r="AH3919" s="32"/>
      <c r="AI3919" s="33"/>
      <c r="AJ3919" s="33"/>
      <c r="AK3919" s="33"/>
      <c r="AL3919" s="33"/>
      <c r="AM3919" s="33"/>
      <c r="AN3919" s="33"/>
      <c r="AO3919" s="33"/>
      <c r="AP3919" s="33"/>
      <c r="AQ3919" s="33"/>
      <c r="AR3919" s="33"/>
      <c r="AS3919" s="33"/>
      <c r="AT3919" s="33"/>
      <c r="AU3919" s="33"/>
      <c r="AV3919" s="33"/>
      <c r="AW3919" s="33"/>
      <c r="AX3919" s="33"/>
      <c r="AY3919" s="33"/>
    </row>
    <row r="3920" spans="1:51" s="12" customFormat="1" ht="39.950000000000003" customHeight="1">
      <c r="A3920" s="3"/>
      <c r="B3920" s="16"/>
      <c r="C3920" s="33"/>
      <c r="D3920" s="33"/>
      <c r="E3920" s="33"/>
      <c r="F3920" s="33"/>
      <c r="G3920" s="33"/>
      <c r="H3920" s="3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3"/>
      <c r="AE3920" s="33"/>
      <c r="AF3920" s="33"/>
      <c r="AG3920" s="35"/>
      <c r="AH3920" s="32"/>
      <c r="AI3920" s="33"/>
      <c r="AJ3920" s="33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/>
      <c r="AV3920" s="33"/>
      <c r="AW3920" s="33"/>
      <c r="AX3920" s="33"/>
      <c r="AY3920" s="33"/>
    </row>
    <row r="3921" spans="1:51" s="12" customFormat="1" ht="39.950000000000003" customHeight="1">
      <c r="A3921" s="3"/>
      <c r="B3921" s="16"/>
      <c r="C3921" s="33"/>
      <c r="D3921" s="33"/>
      <c r="E3921" s="33"/>
      <c r="F3921" s="33"/>
      <c r="G3921" s="33"/>
      <c r="H3921" s="3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3"/>
      <c r="AE3921" s="33"/>
      <c r="AF3921" s="33"/>
      <c r="AG3921" s="35"/>
      <c r="AH3921" s="32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/>
      <c r="AV3921" s="33"/>
      <c r="AW3921" s="33"/>
      <c r="AX3921" s="33"/>
      <c r="AY3921" s="33"/>
    </row>
    <row r="3922" spans="1:51" s="12" customFormat="1" ht="39.950000000000003" customHeight="1">
      <c r="A3922" s="3"/>
      <c r="B3922" s="16"/>
      <c r="C3922" s="33"/>
      <c r="D3922" s="33"/>
      <c r="E3922" s="33"/>
      <c r="F3922" s="33"/>
      <c r="G3922" s="33"/>
      <c r="H3922" s="33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  <c r="Y3922" s="33"/>
      <c r="Z3922" s="33"/>
      <c r="AA3922" s="33"/>
      <c r="AB3922" s="33"/>
      <c r="AC3922" s="33"/>
      <c r="AD3922" s="33"/>
      <c r="AE3922" s="33"/>
      <c r="AF3922" s="33"/>
      <c r="AG3922" s="35"/>
      <c r="AH3922" s="32"/>
      <c r="AI3922" s="33"/>
      <c r="AJ3922" s="33"/>
      <c r="AK3922" s="33"/>
      <c r="AL3922" s="33"/>
      <c r="AM3922" s="33"/>
      <c r="AN3922" s="33"/>
      <c r="AO3922" s="33"/>
      <c r="AP3922" s="33"/>
      <c r="AQ3922" s="33"/>
      <c r="AR3922" s="33"/>
      <c r="AS3922" s="33"/>
      <c r="AT3922" s="33"/>
      <c r="AU3922" s="33"/>
      <c r="AV3922" s="33"/>
      <c r="AW3922" s="33"/>
      <c r="AX3922" s="33"/>
      <c r="AY3922" s="33"/>
    </row>
    <row r="3923" spans="1:51" s="12" customFormat="1" ht="39.950000000000003" customHeight="1">
      <c r="A3923" s="3"/>
      <c r="B3923" s="16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5"/>
      <c r="AH3923" s="32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/>
      <c r="AV3923" s="33"/>
      <c r="AW3923" s="33"/>
      <c r="AX3923" s="33"/>
      <c r="AY3923" s="33"/>
    </row>
    <row r="3924" spans="1:51" s="12" customFormat="1" ht="39.950000000000003" customHeight="1">
      <c r="A3924" s="3"/>
      <c r="B3924" s="16"/>
      <c r="C3924" s="33"/>
      <c r="D3924" s="33"/>
      <c r="E3924" s="33"/>
      <c r="F3924" s="33"/>
      <c r="G3924" s="33"/>
      <c r="H3924" s="33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3"/>
      <c r="AE3924" s="33"/>
      <c r="AF3924" s="33"/>
      <c r="AG3924" s="35"/>
      <c r="AH3924" s="32"/>
      <c r="AI3924" s="33"/>
      <c r="AJ3924" s="33"/>
      <c r="AK3924" s="33"/>
      <c r="AL3924" s="33"/>
      <c r="AM3924" s="33"/>
      <c r="AN3924" s="33"/>
      <c r="AO3924" s="33"/>
      <c r="AP3924" s="33"/>
      <c r="AQ3924" s="33"/>
      <c r="AR3924" s="33"/>
      <c r="AS3924" s="33"/>
      <c r="AT3924" s="33"/>
      <c r="AU3924" s="33"/>
      <c r="AV3924" s="33"/>
      <c r="AW3924" s="33"/>
      <c r="AX3924" s="33"/>
      <c r="AY3924" s="33"/>
    </row>
    <row r="3925" spans="1:51" s="12" customFormat="1" ht="39.950000000000003" customHeight="1">
      <c r="A3925" s="3"/>
      <c r="B3925" s="16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3"/>
      <c r="AE3925" s="33"/>
      <c r="AF3925" s="33"/>
      <c r="AG3925" s="35"/>
      <c r="AH3925" s="32"/>
      <c r="AI3925" s="33"/>
      <c r="AJ3925" s="33"/>
      <c r="AK3925" s="33"/>
      <c r="AL3925" s="33"/>
      <c r="AM3925" s="33"/>
      <c r="AN3925" s="33"/>
      <c r="AO3925" s="33"/>
      <c r="AP3925" s="33"/>
      <c r="AQ3925" s="33"/>
      <c r="AR3925" s="33"/>
      <c r="AS3925" s="33"/>
      <c r="AT3925" s="33"/>
      <c r="AU3925" s="33"/>
      <c r="AV3925" s="33"/>
      <c r="AW3925" s="33"/>
      <c r="AX3925" s="33"/>
      <c r="AY3925" s="33"/>
    </row>
    <row r="3926" spans="1:51" s="12" customFormat="1" ht="39.950000000000003" customHeight="1">
      <c r="A3926" s="3"/>
      <c r="B3926" s="16"/>
      <c r="C3926" s="33"/>
      <c r="D3926" s="33"/>
      <c r="E3926" s="33"/>
      <c r="F3926" s="33"/>
      <c r="G3926" s="33"/>
      <c r="H3926" s="33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3"/>
      <c r="AE3926" s="33"/>
      <c r="AF3926" s="33"/>
      <c r="AG3926" s="35"/>
      <c r="AH3926" s="32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/>
      <c r="AV3926" s="33"/>
      <c r="AW3926" s="33"/>
      <c r="AX3926" s="33"/>
      <c r="AY3926" s="33"/>
    </row>
    <row r="3927" spans="1:51" s="12" customFormat="1" ht="39.950000000000003" customHeight="1">
      <c r="A3927" s="3"/>
      <c r="B3927" s="16"/>
      <c r="C3927" s="33"/>
      <c r="D3927" s="33"/>
      <c r="E3927" s="33"/>
      <c r="F3927" s="33"/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5"/>
      <c r="AH3927" s="32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/>
      <c r="AV3927" s="33"/>
      <c r="AW3927" s="33"/>
      <c r="AX3927" s="33"/>
      <c r="AY3927" s="33"/>
    </row>
    <row r="3928" spans="1:51" s="12" customFormat="1" ht="39.950000000000003" customHeight="1">
      <c r="A3928" s="3"/>
      <c r="B3928" s="16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3"/>
      <c r="AF3928" s="33"/>
      <c r="AG3928" s="35"/>
      <c r="AH3928" s="32"/>
      <c r="AI3928" s="33"/>
      <c r="AJ3928" s="33"/>
      <c r="AK3928" s="33"/>
      <c r="AL3928" s="33"/>
      <c r="AM3928" s="33"/>
      <c r="AN3928" s="33"/>
      <c r="AO3928" s="33"/>
      <c r="AP3928" s="33"/>
      <c r="AQ3928" s="33"/>
      <c r="AR3928" s="33"/>
      <c r="AS3928" s="33"/>
      <c r="AT3928" s="33"/>
      <c r="AU3928" s="33"/>
      <c r="AV3928" s="33"/>
      <c r="AW3928" s="33"/>
      <c r="AX3928" s="33"/>
      <c r="AY3928" s="33"/>
    </row>
    <row r="3929" spans="1:51" s="12" customFormat="1" ht="39.950000000000003" customHeight="1">
      <c r="A3929" s="3"/>
      <c r="B3929" s="16"/>
      <c r="C3929" s="33"/>
      <c r="D3929" s="33"/>
      <c r="E3929" s="33"/>
      <c r="F3929" s="33"/>
      <c r="G3929" s="33"/>
      <c r="H3929" s="33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3"/>
      <c r="AE3929" s="33"/>
      <c r="AF3929" s="33"/>
      <c r="AG3929" s="35"/>
      <c r="AH3929" s="32"/>
      <c r="AI3929" s="33"/>
      <c r="AJ3929" s="33"/>
      <c r="AK3929" s="33"/>
      <c r="AL3929" s="33"/>
      <c r="AM3929" s="33"/>
      <c r="AN3929" s="33"/>
      <c r="AO3929" s="33"/>
      <c r="AP3929" s="33"/>
      <c r="AQ3929" s="33"/>
      <c r="AR3929" s="33"/>
      <c r="AS3929" s="33"/>
      <c r="AT3929" s="33"/>
      <c r="AU3929" s="33"/>
      <c r="AV3929" s="33"/>
      <c r="AW3929" s="33"/>
      <c r="AX3929" s="33"/>
      <c r="AY3929" s="33"/>
    </row>
    <row r="3930" spans="1:51" s="12" customFormat="1" ht="39.950000000000003" customHeight="1">
      <c r="A3930" s="3"/>
      <c r="B3930" s="16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5"/>
      <c r="AH3930" s="32"/>
      <c r="AI3930" s="33"/>
      <c r="AJ3930" s="33"/>
      <c r="AK3930" s="33"/>
      <c r="AL3930" s="33"/>
      <c r="AM3930" s="33"/>
      <c r="AN3930" s="33"/>
      <c r="AO3930" s="33"/>
      <c r="AP3930" s="33"/>
      <c r="AQ3930" s="33"/>
      <c r="AR3930" s="33"/>
      <c r="AS3930" s="33"/>
      <c r="AT3930" s="33"/>
      <c r="AU3930" s="33"/>
      <c r="AV3930" s="33"/>
      <c r="AW3930" s="33"/>
      <c r="AX3930" s="33"/>
      <c r="AY3930" s="33"/>
    </row>
    <row r="3931" spans="1:51" s="12" customFormat="1" ht="39.950000000000003" customHeight="1">
      <c r="A3931" s="3"/>
      <c r="B3931" s="16"/>
      <c r="C3931" s="33"/>
      <c r="D3931" s="33"/>
      <c r="E3931" s="33"/>
      <c r="F3931" s="33"/>
      <c r="G3931" s="33"/>
      <c r="H3931" s="33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3"/>
      <c r="AE3931" s="33"/>
      <c r="AF3931" s="33"/>
      <c r="AG3931" s="35"/>
      <c r="AH3931" s="32"/>
      <c r="AI3931" s="33"/>
      <c r="AJ3931" s="33"/>
      <c r="AK3931" s="33"/>
      <c r="AL3931" s="33"/>
      <c r="AM3931" s="33"/>
      <c r="AN3931" s="33"/>
      <c r="AO3931" s="33"/>
      <c r="AP3931" s="33"/>
      <c r="AQ3931" s="33"/>
      <c r="AR3931" s="33"/>
      <c r="AS3931" s="33"/>
      <c r="AT3931" s="33"/>
      <c r="AU3931" s="33"/>
      <c r="AV3931" s="33"/>
      <c r="AW3931" s="33"/>
      <c r="AX3931" s="33"/>
      <c r="AY3931" s="33"/>
    </row>
    <row r="3932" spans="1:51" s="12" customFormat="1" ht="39.950000000000003" customHeight="1">
      <c r="A3932" s="3"/>
      <c r="B3932" s="16"/>
      <c r="C3932" s="33"/>
      <c r="D3932" s="33"/>
      <c r="E3932" s="33"/>
      <c r="F3932" s="33"/>
      <c r="G3932" s="33"/>
      <c r="H3932" s="3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3"/>
      <c r="AE3932" s="33"/>
      <c r="AF3932" s="33"/>
      <c r="AG3932" s="35"/>
      <c r="AH3932" s="32"/>
      <c r="AI3932" s="33"/>
      <c r="AJ3932" s="33"/>
      <c r="AK3932" s="33"/>
      <c r="AL3932" s="33"/>
      <c r="AM3932" s="33"/>
      <c r="AN3932" s="33"/>
      <c r="AO3932" s="33"/>
      <c r="AP3932" s="33"/>
      <c r="AQ3932" s="33"/>
      <c r="AR3932" s="33"/>
      <c r="AS3932" s="33"/>
      <c r="AT3932" s="33"/>
      <c r="AU3932" s="33"/>
      <c r="AV3932" s="33"/>
      <c r="AW3932" s="33"/>
      <c r="AX3932" s="33"/>
      <c r="AY3932" s="33"/>
    </row>
    <row r="3933" spans="1:51" s="12" customFormat="1" ht="39.950000000000003" customHeight="1">
      <c r="A3933" s="3"/>
      <c r="B3933" s="16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/>
      <c r="AD3933" s="33"/>
      <c r="AE3933" s="33"/>
      <c r="AF3933" s="33"/>
      <c r="AG3933" s="35"/>
      <c r="AH3933" s="32"/>
      <c r="AI3933" s="33"/>
      <c r="AJ3933" s="33"/>
      <c r="AK3933" s="33"/>
      <c r="AL3933" s="33"/>
      <c r="AM3933" s="33"/>
      <c r="AN3933" s="33"/>
      <c r="AO3933" s="33"/>
      <c r="AP3933" s="33"/>
      <c r="AQ3933" s="33"/>
      <c r="AR3933" s="33"/>
      <c r="AS3933" s="33"/>
      <c r="AT3933" s="33"/>
      <c r="AU3933" s="33"/>
      <c r="AV3933" s="33"/>
      <c r="AW3933" s="33"/>
      <c r="AX3933" s="33"/>
      <c r="AY3933" s="33"/>
    </row>
    <row r="3934" spans="1:51" s="12" customFormat="1" ht="39.950000000000003" customHeight="1">
      <c r="A3934" s="3"/>
      <c r="B3934" s="16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3"/>
      <c r="AE3934" s="33"/>
      <c r="AF3934" s="33"/>
      <c r="AG3934" s="35"/>
      <c r="AH3934" s="32"/>
      <c r="AI3934" s="33"/>
      <c r="AJ3934" s="33"/>
      <c r="AK3934" s="33"/>
      <c r="AL3934" s="33"/>
      <c r="AM3934" s="33"/>
      <c r="AN3934" s="33"/>
      <c r="AO3934" s="33"/>
      <c r="AP3934" s="33"/>
      <c r="AQ3934" s="33"/>
      <c r="AR3934" s="33"/>
      <c r="AS3934" s="33"/>
      <c r="AT3934" s="33"/>
      <c r="AU3934" s="33"/>
      <c r="AV3934" s="33"/>
      <c r="AW3934" s="33"/>
      <c r="AX3934" s="33"/>
      <c r="AY3934" s="33"/>
    </row>
    <row r="3935" spans="1:51" s="12" customFormat="1" ht="39.950000000000003" customHeight="1">
      <c r="A3935" s="3"/>
      <c r="B3935" s="16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/>
      <c r="AG3935" s="35"/>
      <c r="AH3935" s="32"/>
      <c r="AI3935" s="33"/>
      <c r="AJ3935" s="33"/>
      <c r="AK3935" s="33"/>
      <c r="AL3935" s="33"/>
      <c r="AM3935" s="33"/>
      <c r="AN3935" s="33"/>
      <c r="AO3935" s="33"/>
      <c r="AP3935" s="33"/>
      <c r="AQ3935" s="33"/>
      <c r="AR3935" s="33"/>
      <c r="AS3935" s="33"/>
      <c r="AT3935" s="33"/>
      <c r="AU3935" s="33"/>
      <c r="AV3935" s="33"/>
      <c r="AW3935" s="33"/>
      <c r="AX3935" s="33"/>
      <c r="AY3935" s="33"/>
    </row>
    <row r="3936" spans="1:51" s="12" customFormat="1" ht="39.950000000000003" customHeight="1">
      <c r="A3936" s="3"/>
      <c r="B3936" s="16"/>
      <c r="C3936" s="33"/>
      <c r="D3936" s="33"/>
      <c r="E3936" s="33"/>
      <c r="F3936" s="33"/>
      <c r="G3936" s="33"/>
      <c r="H3936" s="33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3"/>
      <c r="AE3936" s="33"/>
      <c r="AF3936" s="33"/>
      <c r="AG3936" s="35"/>
      <c r="AH3936" s="32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33"/>
      <c r="AT3936" s="33"/>
      <c r="AU3936" s="33"/>
      <c r="AV3936" s="33"/>
      <c r="AW3936" s="33"/>
      <c r="AX3936" s="33"/>
      <c r="AY3936" s="33"/>
    </row>
    <row r="3937" spans="1:51" s="12" customFormat="1" ht="39.950000000000003" customHeight="1">
      <c r="A3937" s="3"/>
      <c r="B3937" s="16"/>
      <c r="C3937" s="33"/>
      <c r="D3937" s="33"/>
      <c r="E3937" s="33"/>
      <c r="F3937" s="33"/>
      <c r="G3937" s="33"/>
      <c r="H3937" s="33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3"/>
      <c r="AE3937" s="33"/>
      <c r="AF3937" s="33"/>
      <c r="AG3937" s="35"/>
      <c r="AH3937" s="32"/>
      <c r="AI3937" s="33"/>
      <c r="AJ3937" s="33"/>
      <c r="AK3937" s="33"/>
      <c r="AL3937" s="33"/>
      <c r="AM3937" s="33"/>
      <c r="AN3937" s="33"/>
      <c r="AO3937" s="33"/>
      <c r="AP3937" s="33"/>
      <c r="AQ3937" s="33"/>
      <c r="AR3937" s="33"/>
      <c r="AS3937" s="33"/>
      <c r="AT3937" s="33"/>
      <c r="AU3937" s="33"/>
      <c r="AV3937" s="33"/>
      <c r="AW3937" s="33"/>
      <c r="AX3937" s="33"/>
      <c r="AY3937" s="33"/>
    </row>
    <row r="3938" spans="1:51" s="12" customFormat="1" ht="39.950000000000003" customHeight="1">
      <c r="A3938" s="3"/>
      <c r="B3938" s="16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5"/>
      <c r="AH3938" s="32"/>
      <c r="AI3938" s="33"/>
      <c r="AJ3938" s="33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/>
      <c r="AV3938" s="33"/>
      <c r="AW3938" s="33"/>
      <c r="AX3938" s="33"/>
      <c r="AY3938" s="33"/>
    </row>
    <row r="3939" spans="1:51" s="12" customFormat="1" ht="39.950000000000003" customHeight="1">
      <c r="A3939" s="3"/>
      <c r="B3939" s="16"/>
      <c r="C3939" s="33"/>
      <c r="D3939" s="33"/>
      <c r="E3939" s="33"/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3"/>
      <c r="AE3939" s="33"/>
      <c r="AF3939" s="33"/>
      <c r="AG3939" s="35"/>
      <c r="AH3939" s="32"/>
      <c r="AI3939" s="33"/>
      <c r="AJ3939" s="33"/>
      <c r="AK3939" s="33"/>
      <c r="AL3939" s="33"/>
      <c r="AM3939" s="33"/>
      <c r="AN3939" s="33"/>
      <c r="AO3939" s="33"/>
      <c r="AP3939" s="33"/>
      <c r="AQ3939" s="33"/>
      <c r="AR3939" s="33"/>
      <c r="AS3939" s="33"/>
      <c r="AT3939" s="33"/>
      <c r="AU3939" s="33"/>
      <c r="AV3939" s="33"/>
      <c r="AW3939" s="33"/>
      <c r="AX3939" s="33"/>
      <c r="AY3939" s="33"/>
    </row>
    <row r="3940" spans="1:51" s="12" customFormat="1" ht="39.950000000000003" customHeight="1">
      <c r="A3940" s="3"/>
      <c r="B3940" s="16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5"/>
      <c r="AH3940" s="32"/>
      <c r="AI3940" s="33"/>
      <c r="AJ3940" s="33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/>
      <c r="AV3940" s="33"/>
      <c r="AW3940" s="33"/>
      <c r="AX3940" s="33"/>
      <c r="AY3940" s="33"/>
    </row>
    <row r="3941" spans="1:51" s="12" customFormat="1" ht="39.950000000000003" customHeight="1">
      <c r="A3941" s="3"/>
      <c r="B3941" s="16"/>
      <c r="C3941" s="33"/>
      <c r="D3941" s="33"/>
      <c r="E3941" s="33"/>
      <c r="F3941" s="33"/>
      <c r="G3941" s="33"/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5"/>
      <c r="AH3941" s="32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/>
      <c r="AV3941" s="33"/>
      <c r="AW3941" s="33"/>
      <c r="AX3941" s="33"/>
      <c r="AY3941" s="33"/>
    </row>
    <row r="3942" spans="1:51" s="12" customFormat="1" ht="39.950000000000003" customHeight="1">
      <c r="A3942" s="3"/>
      <c r="B3942" s="16"/>
      <c r="C3942" s="33"/>
      <c r="D3942" s="33"/>
      <c r="E3942" s="33"/>
      <c r="F3942" s="33"/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5"/>
      <c r="AH3942" s="32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/>
      <c r="AV3942" s="33"/>
      <c r="AW3942" s="33"/>
      <c r="AX3942" s="33"/>
      <c r="AY3942" s="33"/>
    </row>
    <row r="3943" spans="1:51" s="12" customFormat="1" ht="39.950000000000003" customHeight="1">
      <c r="A3943" s="3"/>
      <c r="B3943" s="16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3"/>
      <c r="AE3943" s="33"/>
      <c r="AF3943" s="33"/>
      <c r="AG3943" s="35"/>
      <c r="AH3943" s="32"/>
      <c r="AI3943" s="33"/>
      <c r="AJ3943" s="33"/>
      <c r="AK3943" s="33"/>
      <c r="AL3943" s="33"/>
      <c r="AM3943" s="33"/>
      <c r="AN3943" s="33"/>
      <c r="AO3943" s="33"/>
      <c r="AP3943" s="33"/>
      <c r="AQ3943" s="33"/>
      <c r="AR3943" s="33"/>
      <c r="AS3943" s="33"/>
      <c r="AT3943" s="33"/>
      <c r="AU3943" s="33"/>
      <c r="AV3943" s="33"/>
      <c r="AW3943" s="33"/>
      <c r="AX3943" s="33"/>
      <c r="AY3943" s="33"/>
    </row>
    <row r="3944" spans="1:51" s="12" customFormat="1" ht="39.950000000000003" customHeight="1">
      <c r="A3944" s="3"/>
      <c r="B3944" s="16"/>
      <c r="C3944" s="33"/>
      <c r="D3944" s="33"/>
      <c r="E3944" s="33"/>
      <c r="F3944" s="33"/>
      <c r="G3944" s="33"/>
      <c r="H3944" s="33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3"/>
      <c r="AE3944" s="33"/>
      <c r="AF3944" s="33"/>
      <c r="AG3944" s="35"/>
      <c r="AH3944" s="32"/>
      <c r="AI3944" s="33"/>
      <c r="AJ3944" s="33"/>
      <c r="AK3944" s="33"/>
      <c r="AL3944" s="33"/>
      <c r="AM3944" s="33"/>
      <c r="AN3944" s="33"/>
      <c r="AO3944" s="33"/>
      <c r="AP3944" s="33"/>
      <c r="AQ3944" s="33"/>
      <c r="AR3944" s="33"/>
      <c r="AS3944" s="33"/>
      <c r="AT3944" s="33"/>
      <c r="AU3944" s="33"/>
      <c r="AV3944" s="33"/>
      <c r="AW3944" s="33"/>
      <c r="AX3944" s="33"/>
      <c r="AY3944" s="33"/>
    </row>
    <row r="3945" spans="1:51" s="12" customFormat="1" ht="39.950000000000003" customHeight="1">
      <c r="A3945" s="3"/>
      <c r="B3945" s="16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3"/>
      <c r="AE3945" s="33"/>
      <c r="AF3945" s="33"/>
      <c r="AG3945" s="35"/>
      <c r="AH3945" s="32"/>
      <c r="AI3945" s="33"/>
      <c r="AJ3945" s="33"/>
      <c r="AK3945" s="33"/>
      <c r="AL3945" s="33"/>
      <c r="AM3945" s="33"/>
      <c r="AN3945" s="33"/>
      <c r="AO3945" s="33"/>
      <c r="AP3945" s="33"/>
      <c r="AQ3945" s="33"/>
      <c r="AR3945" s="33"/>
      <c r="AS3945" s="33"/>
      <c r="AT3945" s="33"/>
      <c r="AU3945" s="33"/>
      <c r="AV3945" s="33"/>
      <c r="AW3945" s="33"/>
      <c r="AX3945" s="33"/>
      <c r="AY3945" s="33"/>
    </row>
    <row r="3946" spans="1:51" s="12" customFormat="1" ht="39.950000000000003" customHeight="1">
      <c r="A3946" s="3"/>
      <c r="B3946" s="16"/>
      <c r="C3946" s="33"/>
      <c r="D3946" s="33"/>
      <c r="E3946" s="33"/>
      <c r="F3946" s="33"/>
      <c r="G3946" s="33"/>
      <c r="H3946" s="33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3"/>
      <c r="AE3946" s="33"/>
      <c r="AF3946" s="33"/>
      <c r="AG3946" s="35"/>
      <c r="AH3946" s="32"/>
      <c r="AI3946" s="33"/>
      <c r="AJ3946" s="33"/>
      <c r="AK3946" s="33"/>
      <c r="AL3946" s="33"/>
      <c r="AM3946" s="33"/>
      <c r="AN3946" s="33"/>
      <c r="AO3946" s="33"/>
      <c r="AP3946" s="33"/>
      <c r="AQ3946" s="33"/>
      <c r="AR3946" s="33"/>
      <c r="AS3946" s="33"/>
      <c r="AT3946" s="33"/>
      <c r="AU3946" s="33"/>
      <c r="AV3946" s="33"/>
      <c r="AW3946" s="33"/>
      <c r="AX3946" s="33"/>
      <c r="AY3946" s="33"/>
    </row>
    <row r="3947" spans="1:51" s="12" customFormat="1" ht="39.950000000000003" customHeight="1">
      <c r="A3947" s="3"/>
      <c r="B3947" s="16"/>
      <c r="C3947" s="33"/>
      <c r="D3947" s="33"/>
      <c r="E3947" s="33"/>
      <c r="F3947" s="33"/>
      <c r="G3947" s="33"/>
      <c r="H3947" s="3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3"/>
      <c r="AE3947" s="33"/>
      <c r="AF3947" s="33"/>
      <c r="AG3947" s="35"/>
      <c r="AH3947" s="32"/>
      <c r="AI3947" s="33"/>
      <c r="AJ3947" s="33"/>
      <c r="AK3947" s="33"/>
      <c r="AL3947" s="33"/>
      <c r="AM3947" s="33"/>
      <c r="AN3947" s="33"/>
      <c r="AO3947" s="33"/>
      <c r="AP3947" s="33"/>
      <c r="AQ3947" s="33"/>
      <c r="AR3947" s="33"/>
      <c r="AS3947" s="33"/>
      <c r="AT3947" s="33"/>
      <c r="AU3947" s="33"/>
      <c r="AV3947" s="33"/>
      <c r="AW3947" s="33"/>
      <c r="AX3947" s="33"/>
      <c r="AY3947" s="33"/>
    </row>
    <row r="3948" spans="1:51" s="12" customFormat="1" ht="39.950000000000003" customHeight="1">
      <c r="A3948" s="3"/>
      <c r="B3948" s="16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  <c r="Y3948" s="33"/>
      <c r="Z3948" s="33"/>
      <c r="AA3948" s="33"/>
      <c r="AB3948" s="33"/>
      <c r="AC3948" s="33"/>
      <c r="AD3948" s="33"/>
      <c r="AE3948" s="33"/>
      <c r="AF3948" s="33"/>
      <c r="AG3948" s="35"/>
      <c r="AH3948" s="32"/>
      <c r="AI3948" s="33"/>
      <c r="AJ3948" s="33"/>
      <c r="AK3948" s="33"/>
      <c r="AL3948" s="33"/>
      <c r="AM3948" s="33"/>
      <c r="AN3948" s="33"/>
      <c r="AO3948" s="33"/>
      <c r="AP3948" s="33"/>
      <c r="AQ3948" s="33"/>
      <c r="AR3948" s="33"/>
      <c r="AS3948" s="33"/>
      <c r="AT3948" s="33"/>
      <c r="AU3948" s="33"/>
      <c r="AV3948" s="33"/>
      <c r="AW3948" s="33"/>
      <c r="AX3948" s="33"/>
      <c r="AY3948" s="33"/>
    </row>
    <row r="3949" spans="1:51" s="12" customFormat="1" ht="39.950000000000003" customHeight="1">
      <c r="A3949" s="3"/>
      <c r="B3949" s="16"/>
      <c r="C3949" s="33"/>
      <c r="D3949" s="33"/>
      <c r="E3949" s="33"/>
      <c r="F3949" s="33"/>
      <c r="G3949" s="33"/>
      <c r="H3949" s="33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3"/>
      <c r="AE3949" s="33"/>
      <c r="AF3949" s="33"/>
      <c r="AG3949" s="35"/>
      <c r="AH3949" s="32"/>
      <c r="AI3949" s="33"/>
      <c r="AJ3949" s="33"/>
      <c r="AK3949" s="33"/>
      <c r="AL3949" s="33"/>
      <c r="AM3949" s="33"/>
      <c r="AN3949" s="33"/>
      <c r="AO3949" s="33"/>
      <c r="AP3949" s="33"/>
      <c r="AQ3949" s="33"/>
      <c r="AR3949" s="33"/>
      <c r="AS3949" s="33"/>
      <c r="AT3949" s="33"/>
      <c r="AU3949" s="33"/>
      <c r="AV3949" s="33"/>
      <c r="AW3949" s="33"/>
      <c r="AX3949" s="33"/>
      <c r="AY3949" s="33"/>
    </row>
    <row r="3950" spans="1:51" s="12" customFormat="1" ht="39.950000000000003" customHeight="1">
      <c r="A3950" s="3"/>
      <c r="B3950" s="16"/>
      <c r="C3950" s="33"/>
      <c r="D3950" s="33"/>
      <c r="E3950" s="33"/>
      <c r="F3950" s="33"/>
      <c r="G3950" s="33"/>
      <c r="H3950" s="33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3"/>
      <c r="AE3950" s="33"/>
      <c r="AF3950" s="33"/>
      <c r="AG3950" s="35"/>
      <c r="AH3950" s="32"/>
      <c r="AI3950" s="33"/>
      <c r="AJ3950" s="33"/>
      <c r="AK3950" s="33"/>
      <c r="AL3950" s="33"/>
      <c r="AM3950" s="33"/>
      <c r="AN3950" s="33"/>
      <c r="AO3950" s="33"/>
      <c r="AP3950" s="33"/>
      <c r="AQ3950" s="33"/>
      <c r="AR3950" s="33"/>
      <c r="AS3950" s="33"/>
      <c r="AT3950" s="33"/>
      <c r="AU3950" s="33"/>
      <c r="AV3950" s="33"/>
      <c r="AW3950" s="33"/>
      <c r="AX3950" s="33"/>
      <c r="AY3950" s="33"/>
    </row>
    <row r="3951" spans="1:51" s="12" customFormat="1" ht="39.950000000000003" customHeight="1">
      <c r="A3951" s="3"/>
      <c r="B3951" s="16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5"/>
      <c r="AH3951" s="32"/>
      <c r="AI3951" s="33"/>
      <c r="AJ3951" s="33"/>
      <c r="AK3951" s="33"/>
      <c r="AL3951" s="33"/>
      <c r="AM3951" s="33"/>
      <c r="AN3951" s="33"/>
      <c r="AO3951" s="33"/>
      <c r="AP3951" s="33"/>
      <c r="AQ3951" s="33"/>
      <c r="AR3951" s="33"/>
      <c r="AS3951" s="33"/>
      <c r="AT3951" s="33"/>
      <c r="AU3951" s="33"/>
      <c r="AV3951" s="33"/>
      <c r="AW3951" s="33"/>
      <c r="AX3951" s="33"/>
      <c r="AY3951" s="33"/>
    </row>
    <row r="3952" spans="1:51" s="12" customFormat="1" ht="39.950000000000003" customHeight="1">
      <c r="A3952" s="3"/>
      <c r="B3952" s="16"/>
      <c r="C3952" s="33"/>
      <c r="D3952" s="33"/>
      <c r="E3952" s="33"/>
      <c r="F3952" s="33"/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3"/>
      <c r="AE3952" s="33"/>
      <c r="AF3952" s="33"/>
      <c r="AG3952" s="35"/>
      <c r="AH3952" s="32"/>
      <c r="AI3952" s="33"/>
      <c r="AJ3952" s="33"/>
      <c r="AK3952" s="33"/>
      <c r="AL3952" s="33"/>
      <c r="AM3952" s="33"/>
      <c r="AN3952" s="33"/>
      <c r="AO3952" s="33"/>
      <c r="AP3952" s="33"/>
      <c r="AQ3952" s="33"/>
      <c r="AR3952" s="33"/>
      <c r="AS3952" s="33"/>
      <c r="AT3952" s="33"/>
      <c r="AU3952" s="33"/>
      <c r="AV3952" s="33"/>
      <c r="AW3952" s="33"/>
      <c r="AX3952" s="33"/>
      <c r="AY3952" s="33"/>
    </row>
    <row r="3953" spans="1:51" s="12" customFormat="1" ht="39.950000000000003" customHeight="1">
      <c r="A3953" s="3"/>
      <c r="B3953" s="16"/>
      <c r="C3953" s="33"/>
      <c r="D3953" s="33"/>
      <c r="E3953" s="33"/>
      <c r="F3953" s="33"/>
      <c r="G3953" s="33"/>
      <c r="H3953" s="33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3"/>
      <c r="AE3953" s="33"/>
      <c r="AF3953" s="33"/>
      <c r="AG3953" s="35"/>
      <c r="AH3953" s="32"/>
      <c r="AI3953" s="33"/>
      <c r="AJ3953" s="33"/>
      <c r="AK3953" s="33"/>
      <c r="AL3953" s="33"/>
      <c r="AM3953" s="33"/>
      <c r="AN3953" s="33"/>
      <c r="AO3953" s="33"/>
      <c r="AP3953" s="33"/>
      <c r="AQ3953" s="33"/>
      <c r="AR3953" s="33"/>
      <c r="AS3953" s="33"/>
      <c r="AT3953" s="33"/>
      <c r="AU3953" s="33"/>
      <c r="AV3953" s="33"/>
      <c r="AW3953" s="33"/>
      <c r="AX3953" s="33"/>
      <c r="AY3953" s="33"/>
    </row>
    <row r="3954" spans="1:51" s="12" customFormat="1" ht="39.950000000000003" customHeight="1">
      <c r="A3954" s="3"/>
      <c r="B3954" s="16"/>
      <c r="C3954" s="33"/>
      <c r="D3954" s="33"/>
      <c r="E3954" s="33"/>
      <c r="F3954" s="33"/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3"/>
      <c r="AE3954" s="33"/>
      <c r="AF3954" s="33"/>
      <c r="AG3954" s="35"/>
      <c r="AH3954" s="32"/>
      <c r="AI3954" s="33"/>
      <c r="AJ3954" s="33"/>
      <c r="AK3954" s="33"/>
      <c r="AL3954" s="33"/>
      <c r="AM3954" s="33"/>
      <c r="AN3954" s="33"/>
      <c r="AO3954" s="33"/>
      <c r="AP3954" s="33"/>
      <c r="AQ3954" s="33"/>
      <c r="AR3954" s="33"/>
      <c r="AS3954" s="33"/>
      <c r="AT3954" s="33"/>
      <c r="AU3954" s="33"/>
      <c r="AV3954" s="33"/>
      <c r="AW3954" s="33"/>
      <c r="AX3954" s="33"/>
      <c r="AY3954" s="33"/>
    </row>
    <row r="3955" spans="1:51" s="12" customFormat="1" ht="39.950000000000003" customHeight="1">
      <c r="A3955" s="3"/>
      <c r="B3955" s="16"/>
      <c r="C3955" s="33"/>
      <c r="D3955" s="33"/>
      <c r="E3955" s="33"/>
      <c r="F3955" s="33"/>
      <c r="G3955" s="33"/>
      <c r="H3955" s="3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3"/>
      <c r="AE3955" s="33"/>
      <c r="AF3955" s="33"/>
      <c r="AG3955" s="35"/>
      <c r="AH3955" s="32"/>
      <c r="AI3955" s="33"/>
      <c r="AJ3955" s="33"/>
      <c r="AK3955" s="33"/>
      <c r="AL3955" s="33"/>
      <c r="AM3955" s="33"/>
      <c r="AN3955" s="33"/>
      <c r="AO3955" s="33"/>
      <c r="AP3955" s="33"/>
      <c r="AQ3955" s="33"/>
      <c r="AR3955" s="33"/>
      <c r="AS3955" s="33"/>
      <c r="AT3955" s="33"/>
      <c r="AU3955" s="33"/>
      <c r="AV3955" s="33"/>
      <c r="AW3955" s="33"/>
      <c r="AX3955" s="33"/>
      <c r="AY3955" s="33"/>
    </row>
    <row r="3956" spans="1:51" s="12" customFormat="1" ht="39.950000000000003" customHeight="1">
      <c r="A3956" s="3"/>
      <c r="B3956" s="16"/>
      <c r="C3956" s="33"/>
      <c r="D3956" s="33"/>
      <c r="E3956" s="33"/>
      <c r="F3956" s="33"/>
      <c r="G3956" s="33"/>
      <c r="H3956" s="3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3"/>
      <c r="AE3956" s="33"/>
      <c r="AF3956" s="33"/>
      <c r="AG3956" s="35"/>
      <c r="AH3956" s="32"/>
      <c r="AI3956" s="33"/>
      <c r="AJ3956" s="33"/>
      <c r="AK3956" s="33"/>
      <c r="AL3956" s="33"/>
      <c r="AM3956" s="33"/>
      <c r="AN3956" s="33"/>
      <c r="AO3956" s="33"/>
      <c r="AP3956" s="33"/>
      <c r="AQ3956" s="33"/>
      <c r="AR3956" s="33"/>
      <c r="AS3956" s="33"/>
      <c r="AT3956" s="33"/>
      <c r="AU3956" s="33"/>
      <c r="AV3956" s="33"/>
      <c r="AW3956" s="33"/>
      <c r="AX3956" s="33"/>
      <c r="AY3956" s="33"/>
    </row>
    <row r="3957" spans="1:51" s="12" customFormat="1" ht="39.950000000000003" customHeight="1">
      <c r="A3957" s="3"/>
      <c r="B3957" s="16"/>
      <c r="C3957" s="33"/>
      <c r="D3957" s="33"/>
      <c r="E3957" s="33"/>
      <c r="F3957" s="33"/>
      <c r="G3957" s="33"/>
      <c r="H3957" s="33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3"/>
      <c r="AE3957" s="33"/>
      <c r="AF3957" s="33"/>
      <c r="AG3957" s="35"/>
      <c r="AH3957" s="32"/>
      <c r="AI3957" s="33"/>
      <c r="AJ3957" s="33"/>
      <c r="AK3957" s="33"/>
      <c r="AL3957" s="33"/>
      <c r="AM3957" s="33"/>
      <c r="AN3957" s="33"/>
      <c r="AO3957" s="33"/>
      <c r="AP3957" s="33"/>
      <c r="AQ3957" s="33"/>
      <c r="AR3957" s="33"/>
      <c r="AS3957" s="33"/>
      <c r="AT3957" s="33"/>
      <c r="AU3957" s="33"/>
      <c r="AV3957" s="33"/>
      <c r="AW3957" s="33"/>
      <c r="AX3957" s="33"/>
      <c r="AY3957" s="33"/>
    </row>
    <row r="3958" spans="1:51" s="12" customFormat="1" ht="39.950000000000003" customHeight="1">
      <c r="A3958" s="3"/>
      <c r="B3958" s="16"/>
      <c r="C3958" s="33"/>
      <c r="D3958" s="33"/>
      <c r="E3958" s="33"/>
      <c r="F3958" s="33"/>
      <c r="G3958" s="33"/>
      <c r="H3958" s="33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/>
      <c r="AD3958" s="33"/>
      <c r="AE3958" s="33"/>
      <c r="AF3958" s="33"/>
      <c r="AG3958" s="35"/>
      <c r="AH3958" s="32"/>
      <c r="AI3958" s="33"/>
      <c r="AJ3958" s="33"/>
      <c r="AK3958" s="33"/>
      <c r="AL3958" s="33"/>
      <c r="AM3958" s="33"/>
      <c r="AN3958" s="33"/>
      <c r="AO3958" s="33"/>
      <c r="AP3958" s="33"/>
      <c r="AQ3958" s="33"/>
      <c r="AR3958" s="33"/>
      <c r="AS3958" s="33"/>
      <c r="AT3958" s="33"/>
      <c r="AU3958" s="33"/>
      <c r="AV3958" s="33"/>
      <c r="AW3958" s="33"/>
      <c r="AX3958" s="33"/>
      <c r="AY3958" s="33"/>
    </row>
    <row r="3959" spans="1:51" s="12" customFormat="1" ht="39.950000000000003" customHeight="1">
      <c r="A3959" s="3"/>
      <c r="B3959" s="16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3"/>
      <c r="AE3959" s="33"/>
      <c r="AF3959" s="33"/>
      <c r="AG3959" s="35"/>
      <c r="AH3959" s="32"/>
      <c r="AI3959" s="33"/>
      <c r="AJ3959" s="33"/>
      <c r="AK3959" s="33"/>
      <c r="AL3959" s="33"/>
      <c r="AM3959" s="33"/>
      <c r="AN3959" s="33"/>
      <c r="AO3959" s="33"/>
      <c r="AP3959" s="33"/>
      <c r="AQ3959" s="33"/>
      <c r="AR3959" s="33"/>
      <c r="AS3959" s="33"/>
      <c r="AT3959" s="33"/>
      <c r="AU3959" s="33"/>
      <c r="AV3959" s="33"/>
      <c r="AW3959" s="33"/>
      <c r="AX3959" s="33"/>
      <c r="AY3959" s="33"/>
    </row>
    <row r="3960" spans="1:51" s="12" customFormat="1" ht="39.950000000000003" customHeight="1">
      <c r="A3960" s="3"/>
      <c r="B3960" s="16"/>
      <c r="C3960" s="33"/>
      <c r="D3960" s="33"/>
      <c r="E3960" s="33"/>
      <c r="F3960" s="33"/>
      <c r="G3960" s="33"/>
      <c r="H3960" s="3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3"/>
      <c r="AE3960" s="33"/>
      <c r="AF3960" s="33"/>
      <c r="AG3960" s="35"/>
      <c r="AH3960" s="32"/>
      <c r="AI3960" s="33"/>
      <c r="AJ3960" s="33"/>
      <c r="AK3960" s="33"/>
      <c r="AL3960" s="33"/>
      <c r="AM3960" s="33"/>
      <c r="AN3960" s="33"/>
      <c r="AO3960" s="33"/>
      <c r="AP3960" s="33"/>
      <c r="AQ3960" s="33"/>
      <c r="AR3960" s="33"/>
      <c r="AS3960" s="33"/>
      <c r="AT3960" s="33"/>
      <c r="AU3960" s="33"/>
      <c r="AV3960" s="33"/>
      <c r="AW3960" s="33"/>
      <c r="AX3960" s="33"/>
      <c r="AY3960" s="33"/>
    </row>
    <row r="3961" spans="1:51" s="12" customFormat="1" ht="39.950000000000003" customHeight="1">
      <c r="A3961" s="3"/>
      <c r="B3961" s="16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3"/>
      <c r="AE3961" s="33"/>
      <c r="AF3961" s="33"/>
      <c r="AG3961" s="35"/>
      <c r="AH3961" s="32"/>
      <c r="AI3961" s="33"/>
      <c r="AJ3961" s="33"/>
      <c r="AK3961" s="33"/>
      <c r="AL3961" s="33"/>
      <c r="AM3961" s="33"/>
      <c r="AN3961" s="33"/>
      <c r="AO3961" s="33"/>
      <c r="AP3961" s="33"/>
      <c r="AQ3961" s="33"/>
      <c r="AR3961" s="33"/>
      <c r="AS3961" s="33"/>
      <c r="AT3961" s="33"/>
      <c r="AU3961" s="33"/>
      <c r="AV3961" s="33"/>
      <c r="AW3961" s="33"/>
      <c r="AX3961" s="33"/>
      <c r="AY3961" s="33"/>
    </row>
    <row r="3962" spans="1:51" s="12" customFormat="1" ht="39.950000000000003" customHeight="1">
      <c r="A3962" s="3"/>
      <c r="B3962" s="16"/>
      <c r="C3962" s="33"/>
      <c r="D3962" s="33"/>
      <c r="E3962" s="33"/>
      <c r="F3962" s="33"/>
      <c r="G3962" s="33"/>
      <c r="H3962" s="33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3"/>
      <c r="AE3962" s="33"/>
      <c r="AF3962" s="33"/>
      <c r="AG3962" s="35"/>
      <c r="AH3962" s="32"/>
      <c r="AI3962" s="33"/>
      <c r="AJ3962" s="33"/>
      <c r="AK3962" s="33"/>
      <c r="AL3962" s="33"/>
      <c r="AM3962" s="33"/>
      <c r="AN3962" s="33"/>
      <c r="AO3962" s="33"/>
      <c r="AP3962" s="33"/>
      <c r="AQ3962" s="33"/>
      <c r="AR3962" s="33"/>
      <c r="AS3962" s="33"/>
      <c r="AT3962" s="33"/>
      <c r="AU3962" s="33"/>
      <c r="AV3962" s="33"/>
      <c r="AW3962" s="33"/>
      <c r="AX3962" s="33"/>
      <c r="AY3962" s="33"/>
    </row>
    <row r="3963" spans="1:51" s="12" customFormat="1" ht="39.950000000000003" customHeight="1">
      <c r="A3963" s="3"/>
      <c r="B3963" s="16"/>
      <c r="C3963" s="33"/>
      <c r="D3963" s="33"/>
      <c r="E3963" s="33"/>
      <c r="F3963" s="33"/>
      <c r="G3963" s="33"/>
      <c r="H3963" s="33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3"/>
      <c r="AE3963" s="33"/>
      <c r="AF3963" s="33"/>
      <c r="AG3963" s="35"/>
      <c r="AH3963" s="32"/>
      <c r="AI3963" s="33"/>
      <c r="AJ3963" s="33"/>
      <c r="AK3963" s="33"/>
      <c r="AL3963" s="33"/>
      <c r="AM3963" s="33"/>
      <c r="AN3963" s="33"/>
      <c r="AO3963" s="33"/>
      <c r="AP3963" s="33"/>
      <c r="AQ3963" s="33"/>
      <c r="AR3963" s="33"/>
      <c r="AS3963" s="33"/>
      <c r="AT3963" s="33"/>
      <c r="AU3963" s="33"/>
      <c r="AV3963" s="33"/>
      <c r="AW3963" s="33"/>
      <c r="AX3963" s="33"/>
      <c r="AY3963" s="33"/>
    </row>
    <row r="3964" spans="1:51" s="12" customFormat="1" ht="39.950000000000003" customHeight="1">
      <c r="A3964" s="3"/>
      <c r="B3964" s="16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3"/>
      <c r="AE3964" s="33"/>
      <c r="AF3964" s="33"/>
      <c r="AG3964" s="35"/>
      <c r="AH3964" s="32"/>
      <c r="AI3964" s="33"/>
      <c r="AJ3964" s="33"/>
      <c r="AK3964" s="33"/>
      <c r="AL3964" s="33"/>
      <c r="AM3964" s="33"/>
      <c r="AN3964" s="33"/>
      <c r="AO3964" s="33"/>
      <c r="AP3964" s="33"/>
      <c r="AQ3964" s="33"/>
      <c r="AR3964" s="33"/>
      <c r="AS3964" s="33"/>
      <c r="AT3964" s="33"/>
      <c r="AU3964" s="33"/>
      <c r="AV3964" s="33"/>
      <c r="AW3964" s="33"/>
      <c r="AX3964" s="33"/>
      <c r="AY3964" s="33"/>
    </row>
    <row r="3965" spans="1:51" s="12" customFormat="1" ht="39.950000000000003" customHeight="1">
      <c r="A3965" s="3"/>
      <c r="B3965" s="16"/>
      <c r="C3965" s="33"/>
      <c r="D3965" s="33"/>
      <c r="E3965" s="33"/>
      <c r="F3965" s="33"/>
      <c r="G3965" s="33"/>
      <c r="H3965" s="3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3"/>
      <c r="AE3965" s="33"/>
      <c r="AF3965" s="33"/>
      <c r="AG3965" s="35"/>
      <c r="AH3965" s="32"/>
      <c r="AI3965" s="33"/>
      <c r="AJ3965" s="33"/>
      <c r="AK3965" s="33"/>
      <c r="AL3965" s="33"/>
      <c r="AM3965" s="33"/>
      <c r="AN3965" s="33"/>
      <c r="AO3965" s="33"/>
      <c r="AP3965" s="33"/>
      <c r="AQ3965" s="33"/>
      <c r="AR3965" s="33"/>
      <c r="AS3965" s="33"/>
      <c r="AT3965" s="33"/>
      <c r="AU3965" s="33"/>
      <c r="AV3965" s="33"/>
      <c r="AW3965" s="33"/>
      <c r="AX3965" s="33"/>
      <c r="AY3965" s="33"/>
    </row>
    <row r="3966" spans="1:51" s="12" customFormat="1" ht="39.950000000000003" customHeight="1">
      <c r="A3966" s="3"/>
      <c r="B3966" s="16"/>
      <c r="C3966" s="33"/>
      <c r="D3966" s="33"/>
      <c r="E3966" s="33"/>
      <c r="F3966" s="33"/>
      <c r="G3966" s="33"/>
      <c r="H3966" s="33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5"/>
      <c r="AH3966" s="32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/>
      <c r="AV3966" s="33"/>
      <c r="AW3966" s="33"/>
      <c r="AX3966" s="33"/>
      <c r="AY3966" s="33"/>
    </row>
    <row r="3967" spans="1:51" s="12" customFormat="1" ht="39.950000000000003" customHeight="1">
      <c r="A3967" s="3"/>
      <c r="B3967" s="16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5"/>
      <c r="AH3967" s="32"/>
      <c r="AI3967" s="33"/>
      <c r="AJ3967" s="33"/>
      <c r="AK3967" s="33"/>
      <c r="AL3967" s="33"/>
      <c r="AM3967" s="33"/>
      <c r="AN3967" s="33"/>
      <c r="AO3967" s="33"/>
      <c r="AP3967" s="33"/>
      <c r="AQ3967" s="33"/>
      <c r="AR3967" s="33"/>
      <c r="AS3967" s="33"/>
      <c r="AT3967" s="33"/>
      <c r="AU3967" s="33"/>
      <c r="AV3967" s="33"/>
      <c r="AW3967" s="33"/>
      <c r="AX3967" s="33"/>
      <c r="AY3967" s="33"/>
    </row>
    <row r="3968" spans="1:51" s="12" customFormat="1" ht="39.950000000000003" customHeight="1">
      <c r="A3968" s="3"/>
      <c r="B3968" s="16"/>
      <c r="C3968" s="33"/>
      <c r="D3968" s="33"/>
      <c r="E3968" s="33"/>
      <c r="F3968" s="33"/>
      <c r="G3968" s="33"/>
      <c r="H3968" s="3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3"/>
      <c r="AE3968" s="33"/>
      <c r="AF3968" s="33"/>
      <c r="AG3968" s="35"/>
      <c r="AH3968" s="32"/>
      <c r="AI3968" s="33"/>
      <c r="AJ3968" s="33"/>
      <c r="AK3968" s="33"/>
      <c r="AL3968" s="33"/>
      <c r="AM3968" s="33"/>
      <c r="AN3968" s="33"/>
      <c r="AO3968" s="33"/>
      <c r="AP3968" s="33"/>
      <c r="AQ3968" s="33"/>
      <c r="AR3968" s="33"/>
      <c r="AS3968" s="33"/>
      <c r="AT3968" s="33"/>
      <c r="AU3968" s="33"/>
      <c r="AV3968" s="33"/>
      <c r="AW3968" s="33"/>
      <c r="AX3968" s="33"/>
      <c r="AY3968" s="33"/>
    </row>
    <row r="3969" spans="1:51" s="12" customFormat="1" ht="39.950000000000003" customHeight="1">
      <c r="A3969" s="3"/>
      <c r="B3969" s="16"/>
      <c r="C3969" s="33"/>
      <c r="D3969" s="33"/>
      <c r="E3969" s="33"/>
      <c r="F3969" s="33"/>
      <c r="G3969" s="33"/>
      <c r="H3969" s="3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3"/>
      <c r="AE3969" s="33"/>
      <c r="AF3969" s="33"/>
      <c r="AG3969" s="35"/>
      <c r="AH3969" s="32"/>
      <c r="AI3969" s="33"/>
      <c r="AJ3969" s="33"/>
      <c r="AK3969" s="33"/>
      <c r="AL3969" s="33"/>
      <c r="AM3969" s="33"/>
      <c r="AN3969" s="33"/>
      <c r="AO3969" s="33"/>
      <c r="AP3969" s="33"/>
      <c r="AQ3969" s="33"/>
      <c r="AR3969" s="33"/>
      <c r="AS3969" s="33"/>
      <c r="AT3969" s="33"/>
      <c r="AU3969" s="33"/>
      <c r="AV3969" s="33"/>
      <c r="AW3969" s="33"/>
      <c r="AX3969" s="33"/>
      <c r="AY3969" s="33"/>
    </row>
    <row r="3970" spans="1:51" s="12" customFormat="1" ht="39.950000000000003" customHeight="1">
      <c r="A3970" s="3"/>
      <c r="B3970" s="16"/>
      <c r="C3970" s="33"/>
      <c r="D3970" s="33"/>
      <c r="E3970" s="33"/>
      <c r="F3970" s="33"/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5"/>
      <c r="AH3970" s="32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/>
      <c r="AV3970" s="33"/>
      <c r="AW3970" s="33"/>
      <c r="AX3970" s="33"/>
      <c r="AY3970" s="33"/>
    </row>
    <row r="3971" spans="1:51" s="12" customFormat="1" ht="39.950000000000003" customHeight="1">
      <c r="A3971" s="3"/>
      <c r="B3971" s="16"/>
      <c r="C3971" s="33"/>
      <c r="D3971" s="33"/>
      <c r="E3971" s="33"/>
      <c r="F3971" s="33"/>
      <c r="G3971" s="33"/>
      <c r="H3971" s="3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3"/>
      <c r="AE3971" s="33"/>
      <c r="AF3971" s="33"/>
      <c r="AG3971" s="35"/>
      <c r="AH3971" s="32"/>
      <c r="AI3971" s="33"/>
      <c r="AJ3971" s="33"/>
      <c r="AK3971" s="33"/>
      <c r="AL3971" s="33"/>
      <c r="AM3971" s="33"/>
      <c r="AN3971" s="33"/>
      <c r="AO3971" s="33"/>
      <c r="AP3971" s="33"/>
      <c r="AQ3971" s="33"/>
      <c r="AR3971" s="33"/>
      <c r="AS3971" s="33"/>
      <c r="AT3971" s="33"/>
      <c r="AU3971" s="33"/>
      <c r="AV3971" s="33"/>
      <c r="AW3971" s="33"/>
      <c r="AX3971" s="33"/>
      <c r="AY3971" s="33"/>
    </row>
    <row r="3972" spans="1:51" s="12" customFormat="1" ht="39.950000000000003" customHeight="1">
      <c r="A3972" s="3"/>
      <c r="B3972" s="16"/>
      <c r="C3972" s="33"/>
      <c r="D3972" s="33"/>
      <c r="E3972" s="33"/>
      <c r="F3972" s="33"/>
      <c r="G3972" s="33"/>
      <c r="H3972" s="3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3"/>
      <c r="AE3972" s="33"/>
      <c r="AF3972" s="33"/>
      <c r="AG3972" s="35"/>
      <c r="AH3972" s="32"/>
      <c r="AI3972" s="33"/>
      <c r="AJ3972" s="33"/>
      <c r="AK3972" s="33"/>
      <c r="AL3972" s="33"/>
      <c r="AM3972" s="33"/>
      <c r="AN3972" s="33"/>
      <c r="AO3972" s="33"/>
      <c r="AP3972" s="33"/>
      <c r="AQ3972" s="33"/>
      <c r="AR3972" s="33"/>
      <c r="AS3972" s="33"/>
      <c r="AT3972" s="33"/>
      <c r="AU3972" s="33"/>
      <c r="AV3972" s="33"/>
      <c r="AW3972" s="33"/>
      <c r="AX3972" s="33"/>
      <c r="AY3972" s="33"/>
    </row>
    <row r="3973" spans="1:51" s="12" customFormat="1" ht="39.950000000000003" customHeight="1">
      <c r="A3973" s="3"/>
      <c r="B3973" s="16"/>
      <c r="C3973" s="33"/>
      <c r="D3973" s="33"/>
      <c r="E3973" s="33"/>
      <c r="F3973" s="33"/>
      <c r="G3973" s="33"/>
      <c r="H3973" s="33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3"/>
      <c r="AE3973" s="33"/>
      <c r="AF3973" s="33"/>
      <c r="AG3973" s="35"/>
      <c r="AH3973" s="32"/>
      <c r="AI3973" s="33"/>
      <c r="AJ3973" s="33"/>
      <c r="AK3973" s="33"/>
      <c r="AL3973" s="33"/>
      <c r="AM3973" s="33"/>
      <c r="AN3973" s="33"/>
      <c r="AO3973" s="33"/>
      <c r="AP3973" s="33"/>
      <c r="AQ3973" s="33"/>
      <c r="AR3973" s="33"/>
      <c r="AS3973" s="33"/>
      <c r="AT3973" s="33"/>
      <c r="AU3973" s="33"/>
      <c r="AV3973" s="33"/>
      <c r="AW3973" s="33"/>
      <c r="AX3973" s="33"/>
      <c r="AY3973" s="33"/>
    </row>
    <row r="3974" spans="1:51" s="12" customFormat="1" ht="39.950000000000003" customHeight="1">
      <c r="A3974" s="3"/>
      <c r="B3974" s="16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  <c r="Y3974" s="33"/>
      <c r="Z3974" s="33"/>
      <c r="AA3974" s="33"/>
      <c r="AB3974" s="33"/>
      <c r="AC3974" s="33"/>
      <c r="AD3974" s="33"/>
      <c r="AE3974" s="33"/>
      <c r="AF3974" s="33"/>
      <c r="AG3974" s="35"/>
      <c r="AH3974" s="32"/>
      <c r="AI3974" s="33"/>
      <c r="AJ3974" s="33"/>
      <c r="AK3974" s="33"/>
      <c r="AL3974" s="33"/>
      <c r="AM3974" s="33"/>
      <c r="AN3974" s="33"/>
      <c r="AO3974" s="33"/>
      <c r="AP3974" s="33"/>
      <c r="AQ3974" s="33"/>
      <c r="AR3974" s="33"/>
      <c r="AS3974" s="33"/>
      <c r="AT3974" s="33"/>
      <c r="AU3974" s="33"/>
      <c r="AV3974" s="33"/>
      <c r="AW3974" s="33"/>
      <c r="AX3974" s="33"/>
      <c r="AY3974" s="33"/>
    </row>
    <row r="3975" spans="1:51" s="12" customFormat="1" ht="39.950000000000003" customHeight="1">
      <c r="A3975" s="3"/>
      <c r="B3975" s="16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3"/>
      <c r="AE3975" s="33"/>
      <c r="AF3975" s="33"/>
      <c r="AG3975" s="35"/>
      <c r="AH3975" s="32"/>
      <c r="AI3975" s="33"/>
      <c r="AJ3975" s="33"/>
      <c r="AK3975" s="33"/>
      <c r="AL3975" s="33"/>
      <c r="AM3975" s="33"/>
      <c r="AN3975" s="33"/>
      <c r="AO3975" s="33"/>
      <c r="AP3975" s="33"/>
      <c r="AQ3975" s="33"/>
      <c r="AR3975" s="33"/>
      <c r="AS3975" s="33"/>
      <c r="AT3975" s="33"/>
      <c r="AU3975" s="33"/>
      <c r="AV3975" s="33"/>
      <c r="AW3975" s="33"/>
      <c r="AX3975" s="33"/>
      <c r="AY3975" s="33"/>
    </row>
    <row r="3976" spans="1:51" s="12" customFormat="1" ht="39.950000000000003" customHeight="1">
      <c r="A3976" s="3"/>
      <c r="B3976" s="16"/>
      <c r="C3976" s="33"/>
      <c r="D3976" s="33"/>
      <c r="E3976" s="33"/>
      <c r="F3976" s="33"/>
      <c r="G3976" s="33"/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5"/>
      <c r="AH3976" s="32"/>
      <c r="AI3976" s="33"/>
      <c r="AJ3976" s="33"/>
      <c r="AK3976" s="33"/>
      <c r="AL3976" s="33"/>
      <c r="AM3976" s="33"/>
      <c r="AN3976" s="33"/>
      <c r="AO3976" s="33"/>
      <c r="AP3976" s="33"/>
      <c r="AQ3976" s="33"/>
      <c r="AR3976" s="33"/>
      <c r="AS3976" s="33"/>
      <c r="AT3976" s="33"/>
      <c r="AU3976" s="33"/>
      <c r="AV3976" s="33"/>
      <c r="AW3976" s="33"/>
      <c r="AX3976" s="33"/>
      <c r="AY3976" s="33"/>
    </row>
    <row r="3977" spans="1:51" s="12" customFormat="1" ht="39.950000000000003" customHeight="1">
      <c r="A3977" s="3"/>
      <c r="B3977" s="16"/>
      <c r="C3977" s="33"/>
      <c r="D3977" s="33"/>
      <c r="E3977" s="33"/>
      <c r="F3977" s="33"/>
      <c r="G3977" s="33"/>
      <c r="H3977" s="3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5"/>
      <c r="AH3977" s="32"/>
      <c r="AI3977" s="33"/>
      <c r="AJ3977" s="33"/>
      <c r="AK3977" s="33"/>
      <c r="AL3977" s="33"/>
      <c r="AM3977" s="33"/>
      <c r="AN3977" s="33"/>
      <c r="AO3977" s="33"/>
      <c r="AP3977" s="33"/>
      <c r="AQ3977" s="33"/>
      <c r="AR3977" s="33"/>
      <c r="AS3977" s="33"/>
      <c r="AT3977" s="33"/>
      <c r="AU3977" s="33"/>
      <c r="AV3977" s="33"/>
      <c r="AW3977" s="33"/>
      <c r="AX3977" s="33"/>
      <c r="AY3977" s="33"/>
    </row>
    <row r="3978" spans="1:51" s="12" customFormat="1" ht="39.950000000000003" customHeight="1">
      <c r="A3978" s="3"/>
      <c r="B3978" s="16"/>
      <c r="C3978" s="33"/>
      <c r="D3978" s="33"/>
      <c r="E3978" s="33"/>
      <c r="F3978" s="33"/>
      <c r="G3978" s="33"/>
      <c r="H3978" s="3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3"/>
      <c r="AE3978" s="33"/>
      <c r="AF3978" s="33"/>
      <c r="AG3978" s="35"/>
      <c r="AH3978" s="32"/>
      <c r="AI3978" s="33"/>
      <c r="AJ3978" s="33"/>
      <c r="AK3978" s="33"/>
      <c r="AL3978" s="33"/>
      <c r="AM3978" s="33"/>
      <c r="AN3978" s="33"/>
      <c r="AO3978" s="33"/>
      <c r="AP3978" s="33"/>
      <c r="AQ3978" s="33"/>
      <c r="AR3978" s="33"/>
      <c r="AS3978" s="33"/>
      <c r="AT3978" s="33"/>
      <c r="AU3978" s="33"/>
      <c r="AV3978" s="33"/>
      <c r="AW3978" s="33"/>
      <c r="AX3978" s="33"/>
      <c r="AY3978" s="33"/>
    </row>
    <row r="3979" spans="1:51" s="12" customFormat="1" ht="39.950000000000003" customHeight="1">
      <c r="A3979" s="3"/>
      <c r="B3979" s="16"/>
      <c r="C3979" s="33"/>
      <c r="D3979" s="33"/>
      <c r="E3979" s="33"/>
      <c r="F3979" s="33"/>
      <c r="G3979" s="33"/>
      <c r="H3979" s="33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3"/>
      <c r="AE3979" s="33"/>
      <c r="AF3979" s="33"/>
      <c r="AG3979" s="35"/>
      <c r="AH3979" s="32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33"/>
      <c r="AV3979" s="33"/>
      <c r="AW3979" s="33"/>
      <c r="AX3979" s="33"/>
      <c r="AY3979" s="33"/>
    </row>
    <row r="3980" spans="1:51" s="12" customFormat="1" ht="39.950000000000003" customHeight="1">
      <c r="A3980" s="3"/>
      <c r="B3980" s="16"/>
      <c r="C3980" s="33"/>
      <c r="D3980" s="33"/>
      <c r="E3980" s="33"/>
      <c r="F3980" s="33"/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3"/>
      <c r="AE3980" s="33"/>
      <c r="AF3980" s="33"/>
      <c r="AG3980" s="35"/>
      <c r="AH3980" s="32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33"/>
      <c r="AV3980" s="33"/>
      <c r="AW3980" s="33"/>
      <c r="AX3980" s="33"/>
      <c r="AY3980" s="33"/>
    </row>
    <row r="3981" spans="1:51" s="12" customFormat="1" ht="39.950000000000003" customHeight="1">
      <c r="A3981" s="3"/>
      <c r="B3981" s="16"/>
      <c r="C3981" s="33"/>
      <c r="D3981" s="33"/>
      <c r="E3981" s="33"/>
      <c r="F3981" s="33"/>
      <c r="G3981" s="33"/>
      <c r="H3981" s="33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3"/>
      <c r="AE3981" s="33"/>
      <c r="AF3981" s="33"/>
      <c r="AG3981" s="35"/>
      <c r="AH3981" s="32"/>
      <c r="AI3981" s="33"/>
      <c r="AJ3981" s="33"/>
      <c r="AK3981" s="33"/>
      <c r="AL3981" s="33"/>
      <c r="AM3981" s="33"/>
      <c r="AN3981" s="33"/>
      <c r="AO3981" s="33"/>
      <c r="AP3981" s="33"/>
      <c r="AQ3981" s="33"/>
      <c r="AR3981" s="33"/>
      <c r="AS3981" s="33"/>
      <c r="AT3981" s="33"/>
      <c r="AU3981" s="33"/>
      <c r="AV3981" s="33"/>
      <c r="AW3981" s="33"/>
      <c r="AX3981" s="33"/>
      <c r="AY3981" s="33"/>
    </row>
    <row r="3982" spans="1:51" s="12" customFormat="1" ht="39.950000000000003" customHeight="1">
      <c r="A3982" s="3"/>
      <c r="B3982" s="16"/>
      <c r="C3982" s="33"/>
      <c r="D3982" s="33"/>
      <c r="E3982" s="33"/>
      <c r="F3982" s="33"/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3"/>
      <c r="AE3982" s="33"/>
      <c r="AF3982" s="33"/>
      <c r="AG3982" s="35"/>
      <c r="AH3982" s="32"/>
      <c r="AI3982" s="33"/>
      <c r="AJ3982" s="33"/>
      <c r="AK3982" s="33"/>
      <c r="AL3982" s="33"/>
      <c r="AM3982" s="33"/>
      <c r="AN3982" s="33"/>
      <c r="AO3982" s="33"/>
      <c r="AP3982" s="33"/>
      <c r="AQ3982" s="33"/>
      <c r="AR3982" s="33"/>
      <c r="AS3982" s="33"/>
      <c r="AT3982" s="33"/>
      <c r="AU3982" s="33"/>
      <c r="AV3982" s="33"/>
      <c r="AW3982" s="33"/>
      <c r="AX3982" s="33"/>
      <c r="AY3982" s="33"/>
    </row>
    <row r="3983" spans="1:51" s="12" customFormat="1" ht="39.950000000000003" customHeight="1">
      <c r="A3983" s="3"/>
      <c r="B3983" s="16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5"/>
      <c r="AH3983" s="32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/>
      <c r="AV3983" s="33"/>
      <c r="AW3983" s="33"/>
      <c r="AX3983" s="33"/>
      <c r="AY3983" s="33"/>
    </row>
    <row r="3984" spans="1:51" s="12" customFormat="1" ht="39.950000000000003" customHeight="1">
      <c r="A3984" s="3"/>
      <c r="B3984" s="16"/>
      <c r="C3984" s="33"/>
      <c r="D3984" s="33"/>
      <c r="E3984" s="33"/>
      <c r="F3984" s="33"/>
      <c r="G3984" s="33"/>
      <c r="H3984" s="33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3"/>
      <c r="AE3984" s="33"/>
      <c r="AF3984" s="33"/>
      <c r="AG3984" s="35"/>
      <c r="AH3984" s="32"/>
      <c r="AI3984" s="33"/>
      <c r="AJ3984" s="33"/>
      <c r="AK3984" s="33"/>
      <c r="AL3984" s="33"/>
      <c r="AM3984" s="33"/>
      <c r="AN3984" s="33"/>
      <c r="AO3984" s="33"/>
      <c r="AP3984" s="33"/>
      <c r="AQ3984" s="33"/>
      <c r="AR3984" s="33"/>
      <c r="AS3984" s="33"/>
      <c r="AT3984" s="33"/>
      <c r="AU3984" s="33"/>
      <c r="AV3984" s="33"/>
      <c r="AW3984" s="33"/>
      <c r="AX3984" s="33"/>
      <c r="AY3984" s="33"/>
    </row>
    <row r="3985" spans="1:51" s="12" customFormat="1" ht="39.950000000000003" customHeight="1">
      <c r="A3985" s="3"/>
      <c r="B3985" s="16"/>
      <c r="C3985" s="33"/>
      <c r="D3985" s="33"/>
      <c r="E3985" s="33"/>
      <c r="F3985" s="33"/>
      <c r="G3985" s="33"/>
      <c r="H3985" s="3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3"/>
      <c r="AE3985" s="33"/>
      <c r="AF3985" s="33"/>
      <c r="AG3985" s="35"/>
      <c r="AH3985" s="32"/>
      <c r="AI3985" s="33"/>
      <c r="AJ3985" s="33"/>
      <c r="AK3985" s="33"/>
      <c r="AL3985" s="33"/>
      <c r="AM3985" s="33"/>
      <c r="AN3985" s="33"/>
      <c r="AO3985" s="33"/>
      <c r="AP3985" s="33"/>
      <c r="AQ3985" s="33"/>
      <c r="AR3985" s="33"/>
      <c r="AS3985" s="33"/>
      <c r="AT3985" s="33"/>
      <c r="AU3985" s="33"/>
      <c r="AV3985" s="33"/>
      <c r="AW3985" s="33"/>
      <c r="AX3985" s="33"/>
      <c r="AY3985" s="33"/>
    </row>
    <row r="3986" spans="1:51" s="12" customFormat="1" ht="39.950000000000003" customHeight="1">
      <c r="A3986" s="3"/>
      <c r="B3986" s="16"/>
      <c r="C3986" s="33"/>
      <c r="D3986" s="33"/>
      <c r="E3986" s="33"/>
      <c r="F3986" s="33"/>
      <c r="G3986" s="33"/>
      <c r="H3986" s="33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3"/>
      <c r="AE3986" s="33"/>
      <c r="AF3986" s="33"/>
      <c r="AG3986" s="35"/>
      <c r="AH3986" s="32"/>
      <c r="AI3986" s="33"/>
      <c r="AJ3986" s="33"/>
      <c r="AK3986" s="33"/>
      <c r="AL3986" s="33"/>
      <c r="AM3986" s="33"/>
      <c r="AN3986" s="33"/>
      <c r="AO3986" s="33"/>
      <c r="AP3986" s="33"/>
      <c r="AQ3986" s="33"/>
      <c r="AR3986" s="33"/>
      <c r="AS3986" s="33"/>
      <c r="AT3986" s="33"/>
      <c r="AU3986" s="33"/>
      <c r="AV3986" s="33"/>
      <c r="AW3986" s="33"/>
      <c r="AX3986" s="33"/>
      <c r="AY3986" s="33"/>
    </row>
    <row r="3987" spans="1:51" s="12" customFormat="1" ht="39.950000000000003" customHeight="1">
      <c r="A3987" s="3"/>
      <c r="B3987" s="16"/>
      <c r="C3987" s="33"/>
      <c r="D3987" s="33"/>
      <c r="E3987" s="33"/>
      <c r="F3987" s="33"/>
      <c r="G3987" s="33"/>
      <c r="H3987" s="33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3"/>
      <c r="AE3987" s="33"/>
      <c r="AF3987" s="33"/>
      <c r="AG3987" s="35"/>
      <c r="AH3987" s="32"/>
      <c r="AI3987" s="33"/>
      <c r="AJ3987" s="33"/>
      <c r="AK3987" s="33"/>
      <c r="AL3987" s="33"/>
      <c r="AM3987" s="33"/>
      <c r="AN3987" s="33"/>
      <c r="AO3987" s="33"/>
      <c r="AP3987" s="33"/>
      <c r="AQ3987" s="33"/>
      <c r="AR3987" s="33"/>
      <c r="AS3987" s="33"/>
      <c r="AT3987" s="33"/>
      <c r="AU3987" s="33"/>
      <c r="AV3987" s="33"/>
      <c r="AW3987" s="33"/>
      <c r="AX3987" s="33"/>
      <c r="AY3987" s="33"/>
    </row>
    <row r="3988" spans="1:51" s="12" customFormat="1" ht="39.950000000000003" customHeight="1">
      <c r="A3988" s="3"/>
      <c r="B3988" s="16"/>
      <c r="C3988" s="33"/>
      <c r="D3988" s="33"/>
      <c r="E3988" s="33"/>
      <c r="F3988" s="33"/>
      <c r="G3988" s="33"/>
      <c r="H3988" s="33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3"/>
      <c r="AE3988" s="33"/>
      <c r="AF3988" s="33"/>
      <c r="AG3988" s="35"/>
      <c r="AH3988" s="32"/>
      <c r="AI3988" s="33"/>
      <c r="AJ3988" s="33"/>
      <c r="AK3988" s="33"/>
      <c r="AL3988" s="33"/>
      <c r="AM3988" s="33"/>
      <c r="AN3988" s="33"/>
      <c r="AO3988" s="33"/>
      <c r="AP3988" s="33"/>
      <c r="AQ3988" s="33"/>
      <c r="AR3988" s="33"/>
      <c r="AS3988" s="33"/>
      <c r="AT3988" s="33"/>
      <c r="AU3988" s="33"/>
      <c r="AV3988" s="33"/>
      <c r="AW3988" s="33"/>
      <c r="AX3988" s="33"/>
      <c r="AY3988" s="33"/>
    </row>
    <row r="3989" spans="1:51" s="12" customFormat="1" ht="39.950000000000003" customHeight="1">
      <c r="A3989" s="3"/>
      <c r="B3989" s="16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3"/>
      <c r="AE3989" s="33"/>
      <c r="AF3989" s="33"/>
      <c r="AG3989" s="35"/>
      <c r="AH3989" s="32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/>
      <c r="AV3989" s="33"/>
      <c r="AW3989" s="33"/>
      <c r="AX3989" s="33"/>
      <c r="AY3989" s="33"/>
    </row>
    <row r="3990" spans="1:51" s="12" customFormat="1" ht="39.950000000000003" customHeight="1">
      <c r="A3990" s="3"/>
      <c r="B3990" s="16"/>
      <c r="C3990" s="33"/>
      <c r="D3990" s="33"/>
      <c r="E3990" s="33"/>
      <c r="F3990" s="33"/>
      <c r="G3990" s="33"/>
      <c r="H3990" s="33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  <c r="Y3990" s="33"/>
      <c r="Z3990" s="33"/>
      <c r="AA3990" s="33"/>
      <c r="AB3990" s="33"/>
      <c r="AC3990" s="33"/>
      <c r="AD3990" s="33"/>
      <c r="AE3990" s="33"/>
      <c r="AF3990" s="33"/>
      <c r="AG3990" s="35"/>
      <c r="AH3990" s="32"/>
      <c r="AI3990" s="33"/>
      <c r="AJ3990" s="33"/>
      <c r="AK3990" s="33"/>
      <c r="AL3990" s="33"/>
      <c r="AM3990" s="33"/>
      <c r="AN3990" s="33"/>
      <c r="AO3990" s="33"/>
      <c r="AP3990" s="33"/>
      <c r="AQ3990" s="33"/>
      <c r="AR3990" s="33"/>
      <c r="AS3990" s="33"/>
      <c r="AT3990" s="33"/>
      <c r="AU3990" s="33"/>
      <c r="AV3990" s="33"/>
      <c r="AW3990" s="33"/>
      <c r="AX3990" s="33"/>
      <c r="AY3990" s="33"/>
    </row>
    <row r="3991" spans="1:51" s="12" customFormat="1" ht="39.950000000000003" customHeight="1">
      <c r="A3991" s="3"/>
      <c r="B3991" s="16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3"/>
      <c r="AE3991" s="33"/>
      <c r="AF3991" s="33"/>
      <c r="AG3991" s="35"/>
      <c r="AH3991" s="32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/>
      <c r="AV3991" s="33"/>
      <c r="AW3991" s="33"/>
      <c r="AX3991" s="33"/>
      <c r="AY3991" s="33"/>
    </row>
    <row r="3992" spans="1:51" s="12" customFormat="1" ht="39.950000000000003" customHeight="1">
      <c r="A3992" s="3"/>
      <c r="B3992" s="16"/>
      <c r="C3992" s="33"/>
      <c r="D3992" s="33"/>
      <c r="E3992" s="33"/>
      <c r="F3992" s="33"/>
      <c r="G3992" s="33"/>
      <c r="H3992" s="33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3"/>
      <c r="AE3992" s="33"/>
      <c r="AF3992" s="33"/>
      <c r="AG3992" s="35"/>
      <c r="AH3992" s="32"/>
      <c r="AI3992" s="33"/>
      <c r="AJ3992" s="33"/>
      <c r="AK3992" s="33"/>
      <c r="AL3992" s="33"/>
      <c r="AM3992" s="33"/>
      <c r="AN3992" s="33"/>
      <c r="AO3992" s="33"/>
      <c r="AP3992" s="33"/>
      <c r="AQ3992" s="33"/>
      <c r="AR3992" s="33"/>
      <c r="AS3992" s="33"/>
      <c r="AT3992" s="33"/>
      <c r="AU3992" s="33"/>
      <c r="AV3992" s="33"/>
      <c r="AW3992" s="33"/>
      <c r="AX3992" s="33"/>
      <c r="AY3992" s="33"/>
    </row>
    <row r="3993" spans="1:51" s="12" customFormat="1" ht="39.950000000000003" customHeight="1">
      <c r="A3993" s="3"/>
      <c r="B3993" s="16"/>
      <c r="C3993" s="33"/>
      <c r="D3993" s="33"/>
      <c r="E3993" s="33"/>
      <c r="F3993" s="33"/>
      <c r="G3993" s="33"/>
      <c r="H3993" s="3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3"/>
      <c r="AE3993" s="33"/>
      <c r="AF3993" s="33"/>
      <c r="AG3993" s="35"/>
      <c r="AH3993" s="32"/>
      <c r="AI3993" s="33"/>
      <c r="AJ3993" s="33"/>
      <c r="AK3993" s="33"/>
      <c r="AL3993" s="33"/>
      <c r="AM3993" s="33"/>
      <c r="AN3993" s="33"/>
      <c r="AO3993" s="33"/>
      <c r="AP3993" s="33"/>
      <c r="AQ3993" s="33"/>
      <c r="AR3993" s="33"/>
      <c r="AS3993" s="33"/>
      <c r="AT3993" s="33"/>
      <c r="AU3993" s="33"/>
      <c r="AV3993" s="33"/>
      <c r="AW3993" s="33"/>
      <c r="AX3993" s="33"/>
      <c r="AY3993" s="33"/>
    </row>
    <row r="3994" spans="1:51" s="12" customFormat="1" ht="39.950000000000003" customHeight="1">
      <c r="A3994" s="3"/>
      <c r="B3994" s="16"/>
      <c r="C3994" s="33"/>
      <c r="D3994" s="33"/>
      <c r="E3994" s="33"/>
      <c r="F3994" s="33"/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3"/>
      <c r="AE3994" s="33"/>
      <c r="AF3994" s="33"/>
      <c r="AG3994" s="35"/>
      <c r="AH3994" s="32"/>
      <c r="AI3994" s="33"/>
      <c r="AJ3994" s="33"/>
      <c r="AK3994" s="33"/>
      <c r="AL3994" s="33"/>
      <c r="AM3994" s="33"/>
      <c r="AN3994" s="33"/>
      <c r="AO3994" s="33"/>
      <c r="AP3994" s="33"/>
      <c r="AQ3994" s="33"/>
      <c r="AR3994" s="33"/>
      <c r="AS3994" s="33"/>
      <c r="AT3994" s="33"/>
      <c r="AU3994" s="33"/>
      <c r="AV3994" s="33"/>
      <c r="AW3994" s="33"/>
      <c r="AX3994" s="33"/>
      <c r="AY3994" s="33"/>
    </row>
    <row r="3995" spans="1:51" s="12" customFormat="1" ht="39.950000000000003" customHeight="1">
      <c r="A3995" s="3"/>
      <c r="B3995" s="16"/>
      <c r="C3995" s="33"/>
      <c r="D3995" s="33"/>
      <c r="E3995" s="33"/>
      <c r="F3995" s="33"/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3"/>
      <c r="AE3995" s="33"/>
      <c r="AF3995" s="33"/>
      <c r="AG3995" s="35"/>
      <c r="AH3995" s="32"/>
      <c r="AI3995" s="33"/>
      <c r="AJ3995" s="33"/>
      <c r="AK3995" s="33"/>
      <c r="AL3995" s="33"/>
      <c r="AM3995" s="33"/>
      <c r="AN3995" s="33"/>
      <c r="AO3995" s="33"/>
      <c r="AP3995" s="33"/>
      <c r="AQ3995" s="33"/>
      <c r="AR3995" s="33"/>
      <c r="AS3995" s="33"/>
      <c r="AT3995" s="33"/>
      <c r="AU3995" s="33"/>
      <c r="AV3995" s="33"/>
      <c r="AW3995" s="33"/>
      <c r="AX3995" s="33"/>
      <c r="AY3995" s="33"/>
    </row>
    <row r="3996" spans="1:51" s="12" customFormat="1" ht="39.950000000000003" customHeight="1">
      <c r="A3996" s="3"/>
      <c r="B3996" s="16"/>
      <c r="C3996" s="33"/>
      <c r="D3996" s="33"/>
      <c r="E3996" s="33"/>
      <c r="F3996" s="33"/>
      <c r="G3996" s="33"/>
      <c r="H3996" s="33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3"/>
      <c r="AE3996" s="33"/>
      <c r="AF3996" s="33"/>
      <c r="AG3996" s="35"/>
      <c r="AH3996" s="32"/>
      <c r="AI3996" s="33"/>
      <c r="AJ3996" s="33"/>
      <c r="AK3996" s="33"/>
      <c r="AL3996" s="33"/>
      <c r="AM3996" s="33"/>
      <c r="AN3996" s="33"/>
      <c r="AO3996" s="33"/>
      <c r="AP3996" s="33"/>
      <c r="AQ3996" s="33"/>
      <c r="AR3996" s="33"/>
      <c r="AS3996" s="33"/>
      <c r="AT3996" s="33"/>
      <c r="AU3996" s="33"/>
      <c r="AV3996" s="33"/>
      <c r="AW3996" s="33"/>
      <c r="AX3996" s="33"/>
      <c r="AY3996" s="33"/>
    </row>
    <row r="3997" spans="1:51" s="12" customFormat="1" ht="39.950000000000003" customHeight="1">
      <c r="A3997" s="3"/>
      <c r="B3997" s="16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3"/>
      <c r="AE3997" s="33"/>
      <c r="AF3997" s="33"/>
      <c r="AG3997" s="35"/>
      <c r="AH3997" s="32"/>
      <c r="AI3997" s="33"/>
      <c r="AJ3997" s="33"/>
      <c r="AK3997" s="33"/>
      <c r="AL3997" s="33"/>
      <c r="AM3997" s="33"/>
      <c r="AN3997" s="33"/>
      <c r="AO3997" s="33"/>
      <c r="AP3997" s="33"/>
      <c r="AQ3997" s="33"/>
      <c r="AR3997" s="33"/>
      <c r="AS3997" s="33"/>
      <c r="AT3997" s="33"/>
      <c r="AU3997" s="33"/>
      <c r="AV3997" s="33"/>
      <c r="AW3997" s="33"/>
      <c r="AX3997" s="33"/>
      <c r="AY3997" s="33"/>
    </row>
    <row r="3998" spans="1:51" s="12" customFormat="1" ht="39.950000000000003" customHeight="1">
      <c r="A3998" s="3"/>
      <c r="B3998" s="16"/>
      <c r="C3998" s="33"/>
      <c r="D3998" s="33"/>
      <c r="E3998" s="33"/>
      <c r="F3998" s="33"/>
      <c r="G3998" s="33"/>
      <c r="H3998" s="33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3"/>
      <c r="AE3998" s="33"/>
      <c r="AF3998" s="33"/>
      <c r="AG3998" s="35"/>
      <c r="AH3998" s="32"/>
      <c r="AI3998" s="33"/>
      <c r="AJ3998" s="33"/>
      <c r="AK3998" s="33"/>
      <c r="AL3998" s="33"/>
      <c r="AM3998" s="33"/>
      <c r="AN3998" s="33"/>
      <c r="AO3998" s="33"/>
      <c r="AP3998" s="33"/>
      <c r="AQ3998" s="33"/>
      <c r="AR3998" s="33"/>
      <c r="AS3998" s="33"/>
      <c r="AT3998" s="33"/>
      <c r="AU3998" s="33"/>
      <c r="AV3998" s="33"/>
      <c r="AW3998" s="33"/>
      <c r="AX3998" s="33"/>
      <c r="AY3998" s="33"/>
    </row>
    <row r="3999" spans="1:51" s="12" customFormat="1" ht="39.950000000000003" customHeight="1">
      <c r="A3999" s="3"/>
      <c r="B3999" s="16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5"/>
      <c r="AH3999" s="32"/>
      <c r="AI3999" s="33"/>
      <c r="AJ3999" s="33"/>
      <c r="AK3999" s="33"/>
      <c r="AL3999" s="33"/>
      <c r="AM3999" s="33"/>
      <c r="AN3999" s="33"/>
      <c r="AO3999" s="33"/>
      <c r="AP3999" s="33"/>
      <c r="AQ3999" s="33"/>
      <c r="AR3999" s="33"/>
      <c r="AS3999" s="33"/>
      <c r="AT3999" s="33"/>
      <c r="AU3999" s="33"/>
      <c r="AV3999" s="33"/>
      <c r="AW3999" s="33"/>
      <c r="AX3999" s="33"/>
      <c r="AY3999" s="33"/>
    </row>
    <row r="4000" spans="1:51" s="12" customFormat="1" ht="39.950000000000003" customHeight="1">
      <c r="A4000" s="3"/>
      <c r="B4000" s="16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3"/>
      <c r="AE4000" s="33"/>
      <c r="AF4000" s="33"/>
      <c r="AG4000" s="35"/>
      <c r="AH4000" s="32"/>
      <c r="AI4000" s="33"/>
      <c r="AJ4000" s="33"/>
      <c r="AK4000" s="33"/>
      <c r="AL4000" s="33"/>
      <c r="AM4000" s="33"/>
      <c r="AN4000" s="33"/>
      <c r="AO4000" s="33"/>
      <c r="AP4000" s="33"/>
      <c r="AQ4000" s="33"/>
      <c r="AR4000" s="33"/>
      <c r="AS4000" s="33"/>
      <c r="AT4000" s="33"/>
      <c r="AU4000" s="33"/>
      <c r="AV4000" s="33"/>
      <c r="AW4000" s="33"/>
      <c r="AX4000" s="33"/>
      <c r="AY4000" s="33"/>
    </row>
    <row r="4001" spans="1:51" s="12" customFormat="1" ht="39.950000000000003" customHeight="1">
      <c r="A4001" s="3"/>
      <c r="B4001" s="16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3"/>
      <c r="AE4001" s="33"/>
      <c r="AF4001" s="33"/>
      <c r="AG4001" s="35"/>
      <c r="AH4001" s="32"/>
      <c r="AI4001" s="33"/>
      <c r="AJ4001" s="33"/>
      <c r="AK4001" s="33"/>
      <c r="AL4001" s="33"/>
      <c r="AM4001" s="33"/>
      <c r="AN4001" s="33"/>
      <c r="AO4001" s="33"/>
      <c r="AP4001" s="33"/>
      <c r="AQ4001" s="33"/>
      <c r="AR4001" s="33"/>
      <c r="AS4001" s="33"/>
      <c r="AT4001" s="33"/>
      <c r="AU4001" s="33"/>
      <c r="AV4001" s="33"/>
      <c r="AW4001" s="33"/>
      <c r="AX4001" s="33"/>
      <c r="AY4001" s="33"/>
    </row>
    <row r="4002" spans="1:51" s="12" customFormat="1" ht="39.950000000000003" customHeight="1">
      <c r="A4002" s="3"/>
      <c r="B4002" s="16"/>
      <c r="C4002" s="33"/>
      <c r="D4002" s="33"/>
      <c r="E4002" s="33"/>
      <c r="F4002" s="33"/>
      <c r="G4002" s="33"/>
      <c r="H4002" s="3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/>
      <c r="AC4002" s="33"/>
      <c r="AD4002" s="33"/>
      <c r="AE4002" s="33"/>
      <c r="AF4002" s="33"/>
      <c r="AG4002" s="35"/>
      <c r="AH4002" s="32"/>
      <c r="AI4002" s="33"/>
      <c r="AJ4002" s="33"/>
      <c r="AK4002" s="33"/>
      <c r="AL4002" s="33"/>
      <c r="AM4002" s="33"/>
      <c r="AN4002" s="33"/>
      <c r="AO4002" s="33"/>
      <c r="AP4002" s="33"/>
      <c r="AQ4002" s="33"/>
      <c r="AR4002" s="33"/>
      <c r="AS4002" s="33"/>
      <c r="AT4002" s="33"/>
      <c r="AU4002" s="33"/>
      <c r="AV4002" s="33"/>
      <c r="AW4002" s="33"/>
      <c r="AX4002" s="33"/>
      <c r="AY4002" s="33"/>
    </row>
    <row r="4003" spans="1:51" s="12" customFormat="1" ht="39.950000000000003" customHeight="1">
      <c r="A4003" s="3"/>
      <c r="B4003" s="16"/>
      <c r="C4003" s="33"/>
      <c r="D4003" s="33"/>
      <c r="E4003" s="33"/>
      <c r="F4003" s="33"/>
      <c r="G4003" s="33"/>
      <c r="H4003" s="3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3"/>
      <c r="AE4003" s="33"/>
      <c r="AF4003" s="33"/>
      <c r="AG4003" s="35"/>
      <c r="AH4003" s="32"/>
      <c r="AI4003" s="33"/>
      <c r="AJ4003" s="33"/>
      <c r="AK4003" s="33"/>
      <c r="AL4003" s="33"/>
      <c r="AM4003" s="33"/>
      <c r="AN4003" s="33"/>
      <c r="AO4003" s="33"/>
      <c r="AP4003" s="33"/>
      <c r="AQ4003" s="33"/>
      <c r="AR4003" s="33"/>
      <c r="AS4003" s="33"/>
      <c r="AT4003" s="33"/>
      <c r="AU4003" s="33"/>
      <c r="AV4003" s="33"/>
      <c r="AW4003" s="33"/>
      <c r="AX4003" s="33"/>
      <c r="AY4003" s="33"/>
    </row>
    <row r="4004" spans="1:51" s="12" customFormat="1" ht="39.950000000000003" customHeight="1">
      <c r="A4004" s="3"/>
      <c r="B4004" s="16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3"/>
      <c r="AE4004" s="33"/>
      <c r="AF4004" s="33"/>
      <c r="AG4004" s="35"/>
      <c r="AH4004" s="32"/>
      <c r="AI4004" s="33"/>
      <c r="AJ4004" s="33"/>
      <c r="AK4004" s="33"/>
      <c r="AL4004" s="33"/>
      <c r="AM4004" s="33"/>
      <c r="AN4004" s="33"/>
      <c r="AO4004" s="33"/>
      <c r="AP4004" s="33"/>
      <c r="AQ4004" s="33"/>
      <c r="AR4004" s="33"/>
      <c r="AS4004" s="33"/>
      <c r="AT4004" s="33"/>
      <c r="AU4004" s="33"/>
      <c r="AV4004" s="33"/>
      <c r="AW4004" s="33"/>
      <c r="AX4004" s="33"/>
      <c r="AY4004" s="33"/>
    </row>
    <row r="4005" spans="1:51" s="12" customFormat="1" ht="39.950000000000003" customHeight="1">
      <c r="A4005" s="3"/>
      <c r="B4005" s="16"/>
      <c r="C4005" s="33"/>
      <c r="D4005" s="33"/>
      <c r="E4005" s="33"/>
      <c r="F4005" s="33"/>
      <c r="G4005" s="33"/>
      <c r="H4005" s="3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3"/>
      <c r="AE4005" s="33"/>
      <c r="AF4005" s="33"/>
      <c r="AG4005" s="35"/>
      <c r="AH4005" s="32"/>
      <c r="AI4005" s="33"/>
      <c r="AJ4005" s="33"/>
      <c r="AK4005" s="33"/>
      <c r="AL4005" s="33"/>
      <c r="AM4005" s="33"/>
      <c r="AN4005" s="33"/>
      <c r="AO4005" s="33"/>
      <c r="AP4005" s="33"/>
      <c r="AQ4005" s="33"/>
      <c r="AR4005" s="33"/>
      <c r="AS4005" s="33"/>
      <c r="AT4005" s="33"/>
      <c r="AU4005" s="33"/>
      <c r="AV4005" s="33"/>
      <c r="AW4005" s="33"/>
      <c r="AX4005" s="33"/>
      <c r="AY4005" s="33"/>
    </row>
    <row r="4006" spans="1:51" s="12" customFormat="1" ht="39.950000000000003" customHeight="1">
      <c r="A4006" s="3"/>
      <c r="B4006" s="16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3"/>
      <c r="AE4006" s="33"/>
      <c r="AF4006" s="33"/>
      <c r="AG4006" s="35"/>
      <c r="AH4006" s="32"/>
      <c r="AI4006" s="33"/>
      <c r="AJ4006" s="33"/>
      <c r="AK4006" s="33"/>
      <c r="AL4006" s="33"/>
      <c r="AM4006" s="33"/>
      <c r="AN4006" s="33"/>
      <c r="AO4006" s="33"/>
      <c r="AP4006" s="33"/>
      <c r="AQ4006" s="33"/>
      <c r="AR4006" s="33"/>
      <c r="AS4006" s="33"/>
      <c r="AT4006" s="33"/>
      <c r="AU4006" s="33"/>
      <c r="AV4006" s="33"/>
      <c r="AW4006" s="33"/>
      <c r="AX4006" s="33"/>
      <c r="AY4006" s="33"/>
    </row>
    <row r="4007" spans="1:51" s="12" customFormat="1" ht="39.950000000000003" customHeight="1">
      <c r="A4007" s="3"/>
      <c r="B4007" s="16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/>
      <c r="AB4007" s="33"/>
      <c r="AC4007" s="33"/>
      <c r="AD4007" s="33"/>
      <c r="AE4007" s="33"/>
      <c r="AF4007" s="33"/>
      <c r="AG4007" s="35"/>
      <c r="AH4007" s="32"/>
      <c r="AI4007" s="33"/>
      <c r="AJ4007" s="33"/>
      <c r="AK4007" s="33"/>
      <c r="AL4007" s="33"/>
      <c r="AM4007" s="33"/>
      <c r="AN4007" s="33"/>
      <c r="AO4007" s="33"/>
      <c r="AP4007" s="33"/>
      <c r="AQ4007" s="33"/>
      <c r="AR4007" s="33"/>
      <c r="AS4007" s="33"/>
      <c r="AT4007" s="33"/>
      <c r="AU4007" s="33"/>
      <c r="AV4007" s="33"/>
      <c r="AW4007" s="33"/>
      <c r="AX4007" s="33"/>
      <c r="AY4007" s="33"/>
    </row>
    <row r="4008" spans="1:51" s="12" customFormat="1" ht="39.950000000000003" customHeight="1">
      <c r="A4008" s="3"/>
      <c r="B4008" s="16"/>
      <c r="C4008" s="33"/>
      <c r="D4008" s="33"/>
      <c r="E4008" s="33"/>
      <c r="F4008" s="33"/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5"/>
      <c r="AH4008" s="32"/>
      <c r="AI4008" s="33"/>
      <c r="AJ4008" s="33"/>
      <c r="AK4008" s="33"/>
      <c r="AL4008" s="33"/>
      <c r="AM4008" s="33"/>
      <c r="AN4008" s="33"/>
      <c r="AO4008" s="33"/>
      <c r="AP4008" s="33"/>
      <c r="AQ4008" s="33"/>
      <c r="AR4008" s="33"/>
      <c r="AS4008" s="33"/>
      <c r="AT4008" s="33"/>
      <c r="AU4008" s="33"/>
      <c r="AV4008" s="33"/>
      <c r="AW4008" s="33"/>
      <c r="AX4008" s="33"/>
      <c r="AY4008" s="33"/>
    </row>
    <row r="4009" spans="1:51" s="12" customFormat="1" ht="39.950000000000003" customHeight="1">
      <c r="A4009" s="3"/>
      <c r="B4009" s="16"/>
      <c r="C4009" s="33"/>
      <c r="D4009" s="33"/>
      <c r="E4009" s="33"/>
      <c r="F4009" s="33"/>
      <c r="G4009" s="33"/>
      <c r="H4009" s="3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3"/>
      <c r="AE4009" s="33"/>
      <c r="AF4009" s="33"/>
      <c r="AG4009" s="35"/>
      <c r="AH4009" s="32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/>
      <c r="AV4009" s="33"/>
      <c r="AW4009" s="33"/>
      <c r="AX4009" s="33"/>
      <c r="AY4009" s="33"/>
    </row>
    <row r="4010" spans="1:51" s="12" customFormat="1" ht="39.950000000000003" customHeight="1">
      <c r="A4010" s="3"/>
      <c r="B4010" s="16"/>
      <c r="C4010" s="33"/>
      <c r="D4010" s="33"/>
      <c r="E4010" s="33"/>
      <c r="F4010" s="33"/>
      <c r="G4010" s="33"/>
      <c r="H4010" s="3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3"/>
      <c r="AE4010" s="33"/>
      <c r="AF4010" s="33"/>
      <c r="AG4010" s="35"/>
      <c r="AH4010" s="32"/>
      <c r="AI4010" s="33"/>
      <c r="AJ4010" s="33"/>
      <c r="AK4010" s="33"/>
      <c r="AL4010" s="33"/>
      <c r="AM4010" s="33"/>
      <c r="AN4010" s="33"/>
      <c r="AO4010" s="33"/>
      <c r="AP4010" s="33"/>
      <c r="AQ4010" s="33"/>
      <c r="AR4010" s="33"/>
      <c r="AS4010" s="33"/>
      <c r="AT4010" s="33"/>
      <c r="AU4010" s="33"/>
      <c r="AV4010" s="33"/>
      <c r="AW4010" s="33"/>
      <c r="AX4010" s="33"/>
      <c r="AY4010" s="33"/>
    </row>
    <row r="4011" spans="1:51" s="12" customFormat="1" ht="39.950000000000003" customHeight="1">
      <c r="A4011" s="3"/>
      <c r="B4011" s="16"/>
      <c r="C4011" s="33"/>
      <c r="D4011" s="33"/>
      <c r="E4011" s="33"/>
      <c r="F4011" s="33"/>
      <c r="G4011" s="33"/>
      <c r="H4011" s="3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F4011" s="33"/>
      <c r="AG4011" s="35"/>
      <c r="AH4011" s="32"/>
      <c r="AI4011" s="33"/>
      <c r="AJ4011" s="33"/>
      <c r="AK4011" s="33"/>
      <c r="AL4011" s="33"/>
      <c r="AM4011" s="33"/>
      <c r="AN4011" s="33"/>
      <c r="AO4011" s="33"/>
      <c r="AP4011" s="33"/>
      <c r="AQ4011" s="33"/>
      <c r="AR4011" s="33"/>
      <c r="AS4011" s="33"/>
      <c r="AT4011" s="33"/>
      <c r="AU4011" s="33"/>
      <c r="AV4011" s="33"/>
      <c r="AW4011" s="33"/>
      <c r="AX4011" s="33"/>
      <c r="AY4011" s="33"/>
    </row>
    <row r="4012" spans="1:51" s="12" customFormat="1" ht="39.950000000000003" customHeight="1">
      <c r="A4012" s="3"/>
      <c r="B4012" s="16"/>
      <c r="C4012" s="33"/>
      <c r="D4012" s="33"/>
      <c r="E4012" s="33"/>
      <c r="F4012" s="33"/>
      <c r="G4012" s="33"/>
      <c r="H4012" s="3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3"/>
      <c r="AE4012" s="33"/>
      <c r="AF4012" s="33"/>
      <c r="AG4012" s="35"/>
      <c r="AH4012" s="32"/>
      <c r="AI4012" s="33"/>
      <c r="AJ4012" s="33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/>
      <c r="AV4012" s="33"/>
      <c r="AW4012" s="33"/>
      <c r="AX4012" s="33"/>
      <c r="AY4012" s="33"/>
    </row>
    <row r="4013" spans="1:51" s="12" customFormat="1" ht="39.950000000000003" customHeight="1">
      <c r="A4013" s="3"/>
      <c r="B4013" s="16"/>
      <c r="C4013" s="33"/>
      <c r="D4013" s="33"/>
      <c r="E4013" s="33"/>
      <c r="F4013" s="33"/>
      <c r="G4013" s="33"/>
      <c r="H4013" s="33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3"/>
      <c r="AE4013" s="33"/>
      <c r="AF4013" s="33"/>
      <c r="AG4013" s="35"/>
      <c r="AH4013" s="32"/>
      <c r="AI4013" s="33"/>
      <c r="AJ4013" s="33"/>
      <c r="AK4013" s="33"/>
      <c r="AL4013" s="33"/>
      <c r="AM4013" s="33"/>
      <c r="AN4013" s="33"/>
      <c r="AO4013" s="33"/>
      <c r="AP4013" s="33"/>
      <c r="AQ4013" s="33"/>
      <c r="AR4013" s="33"/>
      <c r="AS4013" s="33"/>
      <c r="AT4013" s="33"/>
      <c r="AU4013" s="33"/>
      <c r="AV4013" s="33"/>
      <c r="AW4013" s="33"/>
      <c r="AX4013" s="33"/>
      <c r="AY4013" s="33"/>
    </row>
    <row r="4014" spans="1:51" s="12" customFormat="1" ht="39.950000000000003" customHeight="1">
      <c r="A4014" s="3"/>
      <c r="B4014" s="16"/>
      <c r="C4014" s="33"/>
      <c r="D4014" s="33"/>
      <c r="E4014" s="33"/>
      <c r="F4014" s="33"/>
      <c r="G4014" s="33"/>
      <c r="H4014" s="33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/>
      <c r="AD4014" s="33"/>
      <c r="AE4014" s="33"/>
      <c r="AF4014" s="33"/>
      <c r="AG4014" s="35"/>
      <c r="AH4014" s="32"/>
      <c r="AI4014" s="33"/>
      <c r="AJ4014" s="33"/>
      <c r="AK4014" s="33"/>
      <c r="AL4014" s="33"/>
      <c r="AM4014" s="33"/>
      <c r="AN4014" s="33"/>
      <c r="AO4014" s="33"/>
      <c r="AP4014" s="33"/>
      <c r="AQ4014" s="33"/>
      <c r="AR4014" s="33"/>
      <c r="AS4014" s="33"/>
      <c r="AT4014" s="33"/>
      <c r="AU4014" s="33"/>
      <c r="AV4014" s="33"/>
      <c r="AW4014" s="33"/>
      <c r="AX4014" s="33"/>
      <c r="AY4014" s="33"/>
    </row>
    <row r="4015" spans="1:51" s="12" customFormat="1" ht="39.950000000000003" customHeight="1">
      <c r="A4015" s="3"/>
      <c r="B4015" s="16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5"/>
      <c r="AH4015" s="32"/>
      <c r="AI4015" s="33"/>
      <c r="AJ4015" s="33"/>
      <c r="AK4015" s="33"/>
      <c r="AL4015" s="33"/>
      <c r="AM4015" s="33"/>
      <c r="AN4015" s="33"/>
      <c r="AO4015" s="33"/>
      <c r="AP4015" s="33"/>
      <c r="AQ4015" s="33"/>
      <c r="AR4015" s="33"/>
      <c r="AS4015" s="33"/>
      <c r="AT4015" s="33"/>
      <c r="AU4015" s="33"/>
      <c r="AV4015" s="33"/>
      <c r="AW4015" s="33"/>
      <c r="AX4015" s="33"/>
      <c r="AY4015" s="33"/>
    </row>
    <row r="4016" spans="1:51" s="12" customFormat="1" ht="39.950000000000003" customHeight="1">
      <c r="A4016" s="3"/>
      <c r="B4016" s="16"/>
      <c r="C4016" s="33"/>
      <c r="D4016" s="33"/>
      <c r="E4016" s="33"/>
      <c r="F4016" s="33"/>
      <c r="G4016" s="33"/>
      <c r="H4016" s="3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5"/>
      <c r="AH4016" s="32"/>
      <c r="AI4016" s="33"/>
      <c r="AJ4016" s="33"/>
      <c r="AK4016" s="33"/>
      <c r="AL4016" s="33"/>
      <c r="AM4016" s="33"/>
      <c r="AN4016" s="33"/>
      <c r="AO4016" s="33"/>
      <c r="AP4016" s="33"/>
      <c r="AQ4016" s="33"/>
      <c r="AR4016" s="33"/>
      <c r="AS4016" s="33"/>
      <c r="AT4016" s="33"/>
      <c r="AU4016" s="33"/>
      <c r="AV4016" s="33"/>
      <c r="AW4016" s="33"/>
      <c r="AX4016" s="33"/>
      <c r="AY4016" s="33"/>
    </row>
    <row r="4017" spans="1:51" s="12" customFormat="1" ht="39.950000000000003" customHeight="1">
      <c r="A4017" s="3"/>
      <c r="B4017" s="16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3"/>
      <c r="AE4017" s="33"/>
      <c r="AF4017" s="33"/>
      <c r="AG4017" s="35"/>
      <c r="AH4017" s="32"/>
      <c r="AI4017" s="33"/>
      <c r="AJ4017" s="33"/>
      <c r="AK4017" s="33"/>
      <c r="AL4017" s="33"/>
      <c r="AM4017" s="33"/>
      <c r="AN4017" s="33"/>
      <c r="AO4017" s="33"/>
      <c r="AP4017" s="33"/>
      <c r="AQ4017" s="33"/>
      <c r="AR4017" s="33"/>
      <c r="AS4017" s="33"/>
      <c r="AT4017" s="33"/>
      <c r="AU4017" s="33"/>
      <c r="AV4017" s="33"/>
      <c r="AW4017" s="33"/>
      <c r="AX4017" s="33"/>
      <c r="AY4017" s="33"/>
    </row>
    <row r="4018" spans="1:51" s="12" customFormat="1" ht="39.950000000000003" customHeight="1">
      <c r="A4018" s="3"/>
      <c r="B4018" s="16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3"/>
      <c r="AE4018" s="33"/>
      <c r="AF4018" s="33"/>
      <c r="AG4018" s="35"/>
      <c r="AH4018" s="32"/>
      <c r="AI4018" s="33"/>
      <c r="AJ4018" s="33"/>
      <c r="AK4018" s="33"/>
      <c r="AL4018" s="33"/>
      <c r="AM4018" s="33"/>
      <c r="AN4018" s="33"/>
      <c r="AO4018" s="33"/>
      <c r="AP4018" s="33"/>
      <c r="AQ4018" s="33"/>
      <c r="AR4018" s="33"/>
      <c r="AS4018" s="33"/>
      <c r="AT4018" s="33"/>
      <c r="AU4018" s="33"/>
      <c r="AV4018" s="33"/>
      <c r="AW4018" s="33"/>
      <c r="AX4018" s="33"/>
      <c r="AY4018" s="33"/>
    </row>
    <row r="4019" spans="1:51" s="12" customFormat="1" ht="39.950000000000003" customHeight="1">
      <c r="A4019" s="3"/>
      <c r="B4019" s="16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3"/>
      <c r="AE4019" s="33"/>
      <c r="AF4019" s="33"/>
      <c r="AG4019" s="35"/>
      <c r="AH4019" s="32"/>
      <c r="AI4019" s="33"/>
      <c r="AJ4019" s="33"/>
      <c r="AK4019" s="33"/>
      <c r="AL4019" s="33"/>
      <c r="AM4019" s="33"/>
      <c r="AN4019" s="33"/>
      <c r="AO4019" s="33"/>
      <c r="AP4019" s="33"/>
      <c r="AQ4019" s="33"/>
      <c r="AR4019" s="33"/>
      <c r="AS4019" s="33"/>
      <c r="AT4019" s="33"/>
      <c r="AU4019" s="33"/>
      <c r="AV4019" s="33"/>
      <c r="AW4019" s="33"/>
      <c r="AX4019" s="33"/>
      <c r="AY4019" s="33"/>
    </row>
    <row r="4020" spans="1:51" s="12" customFormat="1" ht="39.950000000000003" customHeight="1">
      <c r="A4020" s="3"/>
      <c r="B4020" s="16"/>
      <c r="C4020" s="33"/>
      <c r="D4020" s="33"/>
      <c r="E4020" s="33"/>
      <c r="F4020" s="33"/>
      <c r="G4020" s="33"/>
      <c r="H4020" s="33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3"/>
      <c r="AE4020" s="33"/>
      <c r="AF4020" s="33"/>
      <c r="AG4020" s="35"/>
      <c r="AH4020" s="32"/>
      <c r="AI4020" s="33"/>
      <c r="AJ4020" s="33"/>
      <c r="AK4020" s="33"/>
      <c r="AL4020" s="33"/>
      <c r="AM4020" s="33"/>
      <c r="AN4020" s="33"/>
      <c r="AO4020" s="33"/>
      <c r="AP4020" s="33"/>
      <c r="AQ4020" s="33"/>
      <c r="AR4020" s="33"/>
      <c r="AS4020" s="33"/>
      <c r="AT4020" s="33"/>
      <c r="AU4020" s="33"/>
      <c r="AV4020" s="33"/>
      <c r="AW4020" s="33"/>
      <c r="AX4020" s="33"/>
      <c r="AY4020" s="33"/>
    </row>
    <row r="4021" spans="1:51" s="12" customFormat="1" ht="39.950000000000003" customHeight="1">
      <c r="A4021" s="3"/>
      <c r="B4021" s="16"/>
      <c r="C4021" s="33"/>
      <c r="D4021" s="33"/>
      <c r="E4021" s="33"/>
      <c r="F4021" s="33"/>
      <c r="G4021" s="33"/>
      <c r="H4021" s="33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5"/>
      <c r="AH4021" s="32"/>
      <c r="AI4021" s="33"/>
      <c r="AJ4021" s="33"/>
      <c r="AK4021" s="33"/>
      <c r="AL4021" s="33"/>
      <c r="AM4021" s="33"/>
      <c r="AN4021" s="33"/>
      <c r="AO4021" s="33"/>
      <c r="AP4021" s="33"/>
      <c r="AQ4021" s="33"/>
      <c r="AR4021" s="33"/>
      <c r="AS4021" s="33"/>
      <c r="AT4021" s="33"/>
      <c r="AU4021" s="33"/>
      <c r="AV4021" s="33"/>
      <c r="AW4021" s="33"/>
      <c r="AX4021" s="33"/>
      <c r="AY4021" s="33"/>
    </row>
    <row r="4022" spans="1:51" s="12" customFormat="1" ht="39.950000000000003" customHeight="1">
      <c r="A4022" s="3"/>
      <c r="B4022" s="16"/>
      <c r="C4022" s="33"/>
      <c r="D4022" s="33"/>
      <c r="E4022" s="33"/>
      <c r="F4022" s="33"/>
      <c r="G4022" s="33"/>
      <c r="H4022" s="33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5"/>
      <c r="AH4022" s="32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/>
      <c r="AV4022" s="33"/>
      <c r="AW4022" s="33"/>
      <c r="AX4022" s="33"/>
      <c r="AY4022" s="33"/>
    </row>
    <row r="4023" spans="1:51" s="12" customFormat="1" ht="39.950000000000003" customHeight="1">
      <c r="A4023" s="3"/>
      <c r="B4023" s="16"/>
      <c r="C4023" s="33"/>
      <c r="D4023" s="33"/>
      <c r="E4023" s="33"/>
      <c r="F4023" s="33"/>
      <c r="G4023" s="33"/>
      <c r="H4023" s="33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3"/>
      <c r="AE4023" s="33"/>
      <c r="AF4023" s="33"/>
      <c r="AG4023" s="35"/>
      <c r="AH4023" s="32"/>
      <c r="AI4023" s="33"/>
      <c r="AJ4023" s="33"/>
      <c r="AK4023" s="33"/>
      <c r="AL4023" s="33"/>
      <c r="AM4023" s="33"/>
      <c r="AN4023" s="33"/>
      <c r="AO4023" s="33"/>
      <c r="AP4023" s="33"/>
      <c r="AQ4023" s="33"/>
      <c r="AR4023" s="33"/>
      <c r="AS4023" s="33"/>
      <c r="AT4023" s="33"/>
      <c r="AU4023" s="33"/>
      <c r="AV4023" s="33"/>
      <c r="AW4023" s="33"/>
      <c r="AX4023" s="33"/>
      <c r="AY4023" s="33"/>
    </row>
    <row r="4024" spans="1:51" s="12" customFormat="1" ht="39.950000000000003" customHeight="1">
      <c r="A4024" s="3"/>
      <c r="B4024" s="16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3"/>
      <c r="AE4024" s="33"/>
      <c r="AF4024" s="33"/>
      <c r="AG4024" s="35"/>
      <c r="AH4024" s="32"/>
      <c r="AI4024" s="33"/>
      <c r="AJ4024" s="33"/>
      <c r="AK4024" s="33"/>
      <c r="AL4024" s="33"/>
      <c r="AM4024" s="33"/>
      <c r="AN4024" s="33"/>
      <c r="AO4024" s="33"/>
      <c r="AP4024" s="33"/>
      <c r="AQ4024" s="33"/>
      <c r="AR4024" s="33"/>
      <c r="AS4024" s="33"/>
      <c r="AT4024" s="33"/>
      <c r="AU4024" s="33"/>
      <c r="AV4024" s="33"/>
      <c r="AW4024" s="33"/>
      <c r="AX4024" s="33"/>
      <c r="AY4024" s="33"/>
    </row>
    <row r="4025" spans="1:51" s="12" customFormat="1" ht="39.950000000000003" customHeight="1">
      <c r="A4025" s="3"/>
      <c r="B4025" s="16"/>
      <c r="C4025" s="33"/>
      <c r="D4025" s="33"/>
      <c r="E4025" s="33"/>
      <c r="F4025" s="33"/>
      <c r="G4025" s="33"/>
      <c r="H4025" s="33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3"/>
      <c r="AE4025" s="33"/>
      <c r="AF4025" s="33"/>
      <c r="AG4025" s="35"/>
      <c r="AH4025" s="32"/>
      <c r="AI4025" s="33"/>
      <c r="AJ4025" s="33"/>
      <c r="AK4025" s="33"/>
      <c r="AL4025" s="33"/>
      <c r="AM4025" s="33"/>
      <c r="AN4025" s="33"/>
      <c r="AO4025" s="33"/>
      <c r="AP4025" s="33"/>
      <c r="AQ4025" s="33"/>
      <c r="AR4025" s="33"/>
      <c r="AS4025" s="33"/>
      <c r="AT4025" s="33"/>
      <c r="AU4025" s="33"/>
      <c r="AV4025" s="33"/>
      <c r="AW4025" s="33"/>
      <c r="AX4025" s="33"/>
      <c r="AY4025" s="33"/>
    </row>
    <row r="4026" spans="1:51" s="12" customFormat="1" ht="39.950000000000003" customHeight="1">
      <c r="A4026" s="3"/>
      <c r="B4026" s="16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3"/>
      <c r="AE4026" s="33"/>
      <c r="AF4026" s="33"/>
      <c r="AG4026" s="35"/>
      <c r="AH4026" s="32"/>
      <c r="AI4026" s="33"/>
      <c r="AJ4026" s="33"/>
      <c r="AK4026" s="33"/>
      <c r="AL4026" s="33"/>
      <c r="AM4026" s="33"/>
      <c r="AN4026" s="33"/>
      <c r="AO4026" s="33"/>
      <c r="AP4026" s="33"/>
      <c r="AQ4026" s="33"/>
      <c r="AR4026" s="33"/>
      <c r="AS4026" s="33"/>
      <c r="AT4026" s="33"/>
      <c r="AU4026" s="33"/>
      <c r="AV4026" s="33"/>
      <c r="AW4026" s="33"/>
      <c r="AX4026" s="33"/>
      <c r="AY4026" s="33"/>
    </row>
    <row r="4027" spans="1:51" s="12" customFormat="1" ht="39.950000000000003" customHeight="1">
      <c r="A4027" s="3"/>
      <c r="B4027" s="16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5"/>
      <c r="AH4027" s="32"/>
      <c r="AI4027" s="33"/>
      <c r="AJ4027" s="33"/>
      <c r="AK4027" s="33"/>
      <c r="AL4027" s="33"/>
      <c r="AM4027" s="33"/>
      <c r="AN4027" s="33"/>
      <c r="AO4027" s="33"/>
      <c r="AP4027" s="33"/>
      <c r="AQ4027" s="33"/>
      <c r="AR4027" s="33"/>
      <c r="AS4027" s="33"/>
      <c r="AT4027" s="33"/>
      <c r="AU4027" s="33"/>
      <c r="AV4027" s="33"/>
      <c r="AW4027" s="33"/>
      <c r="AX4027" s="33"/>
      <c r="AY4027" s="33"/>
    </row>
    <row r="4028" spans="1:51" s="12" customFormat="1" ht="39.950000000000003" customHeight="1">
      <c r="A4028" s="3"/>
      <c r="B4028" s="16"/>
      <c r="C4028" s="33"/>
      <c r="D4028" s="33"/>
      <c r="E4028" s="33"/>
      <c r="F4028" s="33"/>
      <c r="G4028" s="33"/>
      <c r="H4028" s="3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5"/>
      <c r="AH4028" s="32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/>
      <c r="AV4028" s="33"/>
      <c r="AW4028" s="33"/>
      <c r="AX4028" s="33"/>
      <c r="AY4028" s="33"/>
    </row>
    <row r="4029" spans="1:51" s="12" customFormat="1" ht="39.950000000000003" customHeight="1">
      <c r="A4029" s="3"/>
      <c r="B4029" s="16"/>
      <c r="C4029" s="33"/>
      <c r="D4029" s="33"/>
      <c r="E4029" s="33"/>
      <c r="F4029" s="33"/>
      <c r="G4029" s="33"/>
      <c r="H4029" s="33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3"/>
      <c r="AE4029" s="33"/>
      <c r="AF4029" s="33"/>
      <c r="AG4029" s="35"/>
      <c r="AH4029" s="32"/>
      <c r="AI4029" s="33"/>
      <c r="AJ4029" s="33"/>
      <c r="AK4029" s="33"/>
      <c r="AL4029" s="33"/>
      <c r="AM4029" s="33"/>
      <c r="AN4029" s="33"/>
      <c r="AO4029" s="33"/>
      <c r="AP4029" s="33"/>
      <c r="AQ4029" s="33"/>
      <c r="AR4029" s="33"/>
      <c r="AS4029" s="33"/>
      <c r="AT4029" s="33"/>
      <c r="AU4029" s="33"/>
      <c r="AV4029" s="33"/>
      <c r="AW4029" s="33"/>
      <c r="AX4029" s="33"/>
      <c r="AY4029" s="33"/>
    </row>
    <row r="4030" spans="1:51" s="12" customFormat="1" ht="39.950000000000003" customHeight="1">
      <c r="A4030" s="3"/>
      <c r="B4030" s="16"/>
      <c r="C4030" s="33"/>
      <c r="D4030" s="33"/>
      <c r="E4030" s="33"/>
      <c r="F4030" s="33"/>
      <c r="G4030" s="33"/>
      <c r="H4030" s="33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3"/>
      <c r="AE4030" s="33"/>
      <c r="AF4030" s="33"/>
      <c r="AG4030" s="35"/>
      <c r="AH4030" s="32"/>
      <c r="AI4030" s="33"/>
      <c r="AJ4030" s="33"/>
      <c r="AK4030" s="33"/>
      <c r="AL4030" s="33"/>
      <c r="AM4030" s="33"/>
      <c r="AN4030" s="33"/>
      <c r="AO4030" s="33"/>
      <c r="AP4030" s="33"/>
      <c r="AQ4030" s="33"/>
      <c r="AR4030" s="33"/>
      <c r="AS4030" s="33"/>
      <c r="AT4030" s="33"/>
      <c r="AU4030" s="33"/>
      <c r="AV4030" s="33"/>
      <c r="AW4030" s="33"/>
      <c r="AX4030" s="33"/>
      <c r="AY4030" s="33"/>
    </row>
    <row r="4031" spans="1:51" s="12" customFormat="1" ht="39.950000000000003" customHeight="1">
      <c r="A4031" s="3"/>
      <c r="B4031" s="16"/>
      <c r="C4031" s="33"/>
      <c r="D4031" s="33"/>
      <c r="E4031" s="33"/>
      <c r="F4031" s="33"/>
      <c r="G4031" s="33"/>
      <c r="H4031" s="33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3"/>
      <c r="AE4031" s="33"/>
      <c r="AF4031" s="33"/>
      <c r="AG4031" s="35"/>
      <c r="AH4031" s="32"/>
      <c r="AI4031" s="33"/>
      <c r="AJ4031" s="33"/>
      <c r="AK4031" s="33"/>
      <c r="AL4031" s="33"/>
      <c r="AM4031" s="33"/>
      <c r="AN4031" s="33"/>
      <c r="AO4031" s="33"/>
      <c r="AP4031" s="33"/>
      <c r="AQ4031" s="33"/>
      <c r="AR4031" s="33"/>
      <c r="AS4031" s="33"/>
      <c r="AT4031" s="33"/>
      <c r="AU4031" s="33"/>
      <c r="AV4031" s="33"/>
      <c r="AW4031" s="33"/>
      <c r="AX4031" s="33"/>
      <c r="AY4031" s="33"/>
    </row>
    <row r="4032" spans="1:51" s="12" customFormat="1" ht="39.950000000000003" customHeight="1">
      <c r="A4032" s="3"/>
      <c r="B4032" s="16"/>
      <c r="C4032" s="33"/>
      <c r="D4032" s="33"/>
      <c r="E4032" s="33"/>
      <c r="F4032" s="33"/>
      <c r="G4032" s="33"/>
      <c r="H4032" s="33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3"/>
      <c r="AE4032" s="33"/>
      <c r="AF4032" s="33"/>
      <c r="AG4032" s="35"/>
      <c r="AH4032" s="32"/>
      <c r="AI4032" s="33"/>
      <c r="AJ4032" s="33"/>
      <c r="AK4032" s="33"/>
      <c r="AL4032" s="33"/>
      <c r="AM4032" s="33"/>
      <c r="AN4032" s="33"/>
      <c r="AO4032" s="33"/>
      <c r="AP4032" s="33"/>
      <c r="AQ4032" s="33"/>
      <c r="AR4032" s="33"/>
      <c r="AS4032" s="33"/>
      <c r="AT4032" s="33"/>
      <c r="AU4032" s="33"/>
      <c r="AV4032" s="33"/>
      <c r="AW4032" s="33"/>
      <c r="AX4032" s="33"/>
      <c r="AY4032" s="33"/>
    </row>
    <row r="4033" spans="1:51" s="12" customFormat="1" ht="39.950000000000003" customHeight="1">
      <c r="A4033" s="3"/>
      <c r="B4033" s="16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5"/>
      <c r="AH4033" s="32"/>
      <c r="AI4033" s="33"/>
      <c r="AJ4033" s="33"/>
      <c r="AK4033" s="33"/>
      <c r="AL4033" s="33"/>
      <c r="AM4033" s="33"/>
      <c r="AN4033" s="33"/>
      <c r="AO4033" s="33"/>
      <c r="AP4033" s="33"/>
      <c r="AQ4033" s="33"/>
      <c r="AR4033" s="33"/>
      <c r="AS4033" s="33"/>
      <c r="AT4033" s="33"/>
      <c r="AU4033" s="33"/>
      <c r="AV4033" s="33"/>
      <c r="AW4033" s="33"/>
      <c r="AX4033" s="33"/>
      <c r="AY4033" s="33"/>
    </row>
    <row r="4034" spans="1:51" s="12" customFormat="1" ht="39.950000000000003" customHeight="1">
      <c r="A4034" s="3"/>
      <c r="B4034" s="16"/>
      <c r="C4034" s="33"/>
      <c r="D4034" s="33"/>
      <c r="E4034" s="33"/>
      <c r="F4034" s="33"/>
      <c r="G4034" s="33"/>
      <c r="H4034" s="33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3"/>
      <c r="AE4034" s="33"/>
      <c r="AF4034" s="33"/>
      <c r="AG4034" s="35"/>
      <c r="AH4034" s="32"/>
      <c r="AI4034" s="33"/>
      <c r="AJ4034" s="33"/>
      <c r="AK4034" s="33"/>
      <c r="AL4034" s="33"/>
      <c r="AM4034" s="33"/>
      <c r="AN4034" s="33"/>
      <c r="AO4034" s="33"/>
      <c r="AP4034" s="33"/>
      <c r="AQ4034" s="33"/>
      <c r="AR4034" s="33"/>
      <c r="AS4034" s="33"/>
      <c r="AT4034" s="33"/>
      <c r="AU4034" s="33"/>
      <c r="AV4034" s="33"/>
      <c r="AW4034" s="33"/>
      <c r="AX4034" s="33"/>
      <c r="AY4034" s="33"/>
    </row>
    <row r="4035" spans="1:51" s="12" customFormat="1" ht="39.950000000000003" customHeight="1">
      <c r="A4035" s="3"/>
      <c r="B4035" s="16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3"/>
      <c r="AE4035" s="33"/>
      <c r="AF4035" s="33"/>
      <c r="AG4035" s="35"/>
      <c r="AH4035" s="32"/>
      <c r="AI4035" s="33"/>
      <c r="AJ4035" s="33"/>
      <c r="AK4035" s="33"/>
      <c r="AL4035" s="33"/>
      <c r="AM4035" s="33"/>
      <c r="AN4035" s="33"/>
      <c r="AO4035" s="33"/>
      <c r="AP4035" s="33"/>
      <c r="AQ4035" s="33"/>
      <c r="AR4035" s="33"/>
      <c r="AS4035" s="33"/>
      <c r="AT4035" s="33"/>
      <c r="AU4035" s="33"/>
      <c r="AV4035" s="33"/>
      <c r="AW4035" s="33"/>
      <c r="AX4035" s="33"/>
      <c r="AY4035" s="33"/>
    </row>
    <row r="4036" spans="1:51" s="12" customFormat="1" ht="39.950000000000003" customHeight="1">
      <c r="A4036" s="3"/>
      <c r="B4036" s="16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3"/>
      <c r="AE4036" s="33"/>
      <c r="AF4036" s="33"/>
      <c r="AG4036" s="35"/>
      <c r="AH4036" s="32"/>
      <c r="AI4036" s="33"/>
      <c r="AJ4036" s="33"/>
      <c r="AK4036" s="33"/>
      <c r="AL4036" s="33"/>
      <c r="AM4036" s="33"/>
      <c r="AN4036" s="33"/>
      <c r="AO4036" s="33"/>
      <c r="AP4036" s="33"/>
      <c r="AQ4036" s="33"/>
      <c r="AR4036" s="33"/>
      <c r="AS4036" s="33"/>
      <c r="AT4036" s="33"/>
      <c r="AU4036" s="33"/>
      <c r="AV4036" s="33"/>
      <c r="AW4036" s="33"/>
      <c r="AX4036" s="33"/>
      <c r="AY4036" s="33"/>
    </row>
    <row r="4037" spans="1:51" s="12" customFormat="1" ht="39.950000000000003" customHeight="1">
      <c r="A4037" s="3"/>
      <c r="B4037" s="16"/>
      <c r="C4037" s="33"/>
      <c r="D4037" s="33"/>
      <c r="E4037" s="33"/>
      <c r="F4037" s="33"/>
      <c r="G4037" s="33"/>
      <c r="H4037" s="33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3"/>
      <c r="AE4037" s="33"/>
      <c r="AF4037" s="33"/>
      <c r="AG4037" s="35"/>
      <c r="AH4037" s="32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33"/>
      <c r="AT4037" s="33"/>
      <c r="AU4037" s="33"/>
      <c r="AV4037" s="33"/>
      <c r="AW4037" s="33"/>
      <c r="AX4037" s="33"/>
      <c r="AY4037" s="33"/>
    </row>
    <row r="4038" spans="1:51" s="12" customFormat="1" ht="39.950000000000003" customHeight="1">
      <c r="A4038" s="3"/>
      <c r="B4038" s="16"/>
      <c r="C4038" s="33"/>
      <c r="D4038" s="33"/>
      <c r="E4038" s="33"/>
      <c r="F4038" s="33"/>
      <c r="G4038" s="33"/>
      <c r="H4038" s="33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3"/>
      <c r="AE4038" s="33"/>
      <c r="AF4038" s="33"/>
      <c r="AG4038" s="35"/>
      <c r="AH4038" s="32"/>
      <c r="AI4038" s="33"/>
      <c r="AJ4038" s="33"/>
      <c r="AK4038" s="33"/>
      <c r="AL4038" s="33"/>
      <c r="AM4038" s="33"/>
      <c r="AN4038" s="33"/>
      <c r="AO4038" s="33"/>
      <c r="AP4038" s="33"/>
      <c r="AQ4038" s="33"/>
      <c r="AR4038" s="33"/>
      <c r="AS4038" s="33"/>
      <c r="AT4038" s="33"/>
      <c r="AU4038" s="33"/>
      <c r="AV4038" s="33"/>
      <c r="AW4038" s="33"/>
      <c r="AX4038" s="33"/>
      <c r="AY4038" s="33"/>
    </row>
    <row r="4039" spans="1:51" s="12" customFormat="1" ht="39.950000000000003" customHeight="1">
      <c r="A4039" s="3"/>
      <c r="B4039" s="16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5"/>
      <c r="AH4039" s="32"/>
      <c r="AI4039" s="33"/>
      <c r="AJ4039" s="33"/>
      <c r="AK4039" s="33"/>
      <c r="AL4039" s="33"/>
      <c r="AM4039" s="33"/>
      <c r="AN4039" s="33"/>
      <c r="AO4039" s="33"/>
      <c r="AP4039" s="33"/>
      <c r="AQ4039" s="33"/>
      <c r="AR4039" s="33"/>
      <c r="AS4039" s="33"/>
      <c r="AT4039" s="33"/>
      <c r="AU4039" s="33"/>
      <c r="AV4039" s="33"/>
      <c r="AW4039" s="33"/>
      <c r="AX4039" s="33"/>
      <c r="AY4039" s="33"/>
    </row>
    <row r="4040" spans="1:51" s="12" customFormat="1" ht="39.950000000000003" customHeight="1">
      <c r="A4040" s="3"/>
      <c r="B4040" s="16"/>
      <c r="C4040" s="33"/>
      <c r="D4040" s="33"/>
      <c r="E4040" s="33"/>
      <c r="F4040" s="33"/>
      <c r="G4040" s="33"/>
      <c r="H4040" s="33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3"/>
      <c r="AE4040" s="33"/>
      <c r="AF4040" s="33"/>
      <c r="AG4040" s="35"/>
      <c r="AH4040" s="32"/>
      <c r="AI4040" s="33"/>
      <c r="AJ4040" s="33"/>
      <c r="AK4040" s="33"/>
      <c r="AL4040" s="33"/>
      <c r="AM4040" s="33"/>
      <c r="AN4040" s="33"/>
      <c r="AO4040" s="33"/>
      <c r="AP4040" s="33"/>
      <c r="AQ4040" s="33"/>
      <c r="AR4040" s="33"/>
      <c r="AS4040" s="33"/>
      <c r="AT4040" s="33"/>
      <c r="AU4040" s="33"/>
      <c r="AV4040" s="33"/>
      <c r="AW4040" s="33"/>
      <c r="AX4040" s="33"/>
      <c r="AY4040" s="33"/>
    </row>
    <row r="4041" spans="1:51" s="12" customFormat="1" ht="39.950000000000003" customHeight="1">
      <c r="A4041" s="3"/>
      <c r="B4041" s="16"/>
      <c r="C4041" s="33"/>
      <c r="D4041" s="33"/>
      <c r="E4041" s="33"/>
      <c r="F4041" s="33"/>
      <c r="G4041" s="33"/>
      <c r="H4041" s="33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3"/>
      <c r="AE4041" s="33"/>
      <c r="AF4041" s="33"/>
      <c r="AG4041" s="35"/>
      <c r="AH4041" s="32"/>
      <c r="AI4041" s="33"/>
      <c r="AJ4041" s="33"/>
      <c r="AK4041" s="33"/>
      <c r="AL4041" s="33"/>
      <c r="AM4041" s="33"/>
      <c r="AN4041" s="33"/>
      <c r="AO4041" s="33"/>
      <c r="AP4041" s="33"/>
      <c r="AQ4041" s="33"/>
      <c r="AR4041" s="33"/>
      <c r="AS4041" s="33"/>
      <c r="AT4041" s="33"/>
      <c r="AU4041" s="33"/>
      <c r="AV4041" s="33"/>
      <c r="AW4041" s="33"/>
      <c r="AX4041" s="33"/>
      <c r="AY4041" s="33"/>
    </row>
    <row r="4042" spans="1:51" s="12" customFormat="1" ht="39.950000000000003" customHeight="1">
      <c r="A4042" s="3"/>
      <c r="B4042" s="16"/>
      <c r="C4042" s="33"/>
      <c r="D4042" s="33"/>
      <c r="E4042" s="33"/>
      <c r="F4042" s="33"/>
      <c r="G4042" s="33"/>
      <c r="H4042" s="33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3"/>
      <c r="AE4042" s="33"/>
      <c r="AF4042" s="33"/>
      <c r="AG4042" s="35"/>
      <c r="AH4042" s="32"/>
      <c r="AI4042" s="33"/>
      <c r="AJ4042" s="33"/>
      <c r="AK4042" s="33"/>
      <c r="AL4042" s="33"/>
      <c r="AM4042" s="33"/>
      <c r="AN4042" s="33"/>
      <c r="AO4042" s="33"/>
      <c r="AP4042" s="33"/>
      <c r="AQ4042" s="33"/>
      <c r="AR4042" s="33"/>
      <c r="AS4042" s="33"/>
      <c r="AT4042" s="33"/>
      <c r="AU4042" s="33"/>
      <c r="AV4042" s="33"/>
      <c r="AW4042" s="33"/>
      <c r="AX4042" s="33"/>
      <c r="AY4042" s="33"/>
    </row>
    <row r="4043" spans="1:51" s="12" customFormat="1" ht="39.950000000000003" customHeight="1">
      <c r="A4043" s="3"/>
      <c r="B4043" s="16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  <c r="Y4043" s="33"/>
      <c r="Z4043" s="33"/>
      <c r="AA4043" s="33"/>
      <c r="AB4043" s="33"/>
      <c r="AC4043" s="33"/>
      <c r="AD4043" s="33"/>
      <c r="AE4043" s="33"/>
      <c r="AF4043" s="33"/>
      <c r="AG4043" s="35"/>
      <c r="AH4043" s="32"/>
      <c r="AI4043" s="33"/>
      <c r="AJ4043" s="33"/>
      <c r="AK4043" s="33"/>
      <c r="AL4043" s="33"/>
      <c r="AM4043" s="33"/>
      <c r="AN4043" s="33"/>
      <c r="AO4043" s="33"/>
      <c r="AP4043" s="33"/>
      <c r="AQ4043" s="33"/>
      <c r="AR4043" s="33"/>
      <c r="AS4043" s="33"/>
      <c r="AT4043" s="33"/>
      <c r="AU4043" s="33"/>
      <c r="AV4043" s="33"/>
      <c r="AW4043" s="33"/>
      <c r="AX4043" s="33"/>
      <c r="AY4043" s="33"/>
    </row>
    <row r="4044" spans="1:51" s="12" customFormat="1" ht="39.950000000000003" customHeight="1">
      <c r="A4044" s="3"/>
      <c r="B4044" s="16"/>
      <c r="C4044" s="33"/>
      <c r="D4044" s="33"/>
      <c r="E4044" s="33"/>
      <c r="F4044" s="33"/>
      <c r="G4044" s="33"/>
      <c r="H4044" s="33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3"/>
      <c r="AE4044" s="33"/>
      <c r="AF4044" s="33"/>
      <c r="AG4044" s="35"/>
      <c r="AH4044" s="32"/>
      <c r="AI4044" s="33"/>
      <c r="AJ4044" s="33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/>
      <c r="AV4044" s="33"/>
      <c r="AW4044" s="33"/>
      <c r="AX4044" s="33"/>
      <c r="AY4044" s="33"/>
    </row>
    <row r="4045" spans="1:51" s="12" customFormat="1" ht="39.950000000000003" customHeight="1">
      <c r="A4045" s="3"/>
      <c r="B4045" s="16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3"/>
      <c r="AE4045" s="33"/>
      <c r="AF4045" s="33"/>
      <c r="AG4045" s="35"/>
      <c r="AH4045" s="32"/>
      <c r="AI4045" s="33"/>
      <c r="AJ4045" s="33"/>
      <c r="AK4045" s="33"/>
      <c r="AL4045" s="33"/>
      <c r="AM4045" s="33"/>
      <c r="AN4045" s="33"/>
      <c r="AO4045" s="33"/>
      <c r="AP4045" s="33"/>
      <c r="AQ4045" s="33"/>
      <c r="AR4045" s="33"/>
      <c r="AS4045" s="33"/>
      <c r="AT4045" s="33"/>
      <c r="AU4045" s="33"/>
      <c r="AV4045" s="33"/>
      <c r="AW4045" s="33"/>
      <c r="AX4045" s="33"/>
      <c r="AY4045" s="33"/>
    </row>
    <row r="4046" spans="1:51" s="12" customFormat="1" ht="39.950000000000003" customHeight="1">
      <c r="A4046" s="3"/>
      <c r="B4046" s="16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3"/>
      <c r="AE4046" s="33"/>
      <c r="AF4046" s="33"/>
      <c r="AG4046" s="35"/>
      <c r="AH4046" s="32"/>
      <c r="AI4046" s="33"/>
      <c r="AJ4046" s="33"/>
      <c r="AK4046" s="33"/>
      <c r="AL4046" s="33"/>
      <c r="AM4046" s="33"/>
      <c r="AN4046" s="33"/>
      <c r="AO4046" s="33"/>
      <c r="AP4046" s="33"/>
      <c r="AQ4046" s="33"/>
      <c r="AR4046" s="33"/>
      <c r="AS4046" s="33"/>
      <c r="AT4046" s="33"/>
      <c r="AU4046" s="33"/>
      <c r="AV4046" s="33"/>
      <c r="AW4046" s="33"/>
      <c r="AX4046" s="33"/>
      <c r="AY4046" s="33"/>
    </row>
    <row r="4047" spans="1:51" s="12" customFormat="1" ht="39.950000000000003" customHeight="1">
      <c r="A4047" s="3"/>
      <c r="B4047" s="16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3"/>
      <c r="AE4047" s="33"/>
      <c r="AF4047" s="33"/>
      <c r="AG4047" s="35"/>
      <c r="AH4047" s="32"/>
      <c r="AI4047" s="33"/>
      <c r="AJ4047" s="33"/>
      <c r="AK4047" s="33"/>
      <c r="AL4047" s="33"/>
      <c r="AM4047" s="33"/>
      <c r="AN4047" s="33"/>
      <c r="AO4047" s="33"/>
      <c r="AP4047" s="33"/>
      <c r="AQ4047" s="33"/>
      <c r="AR4047" s="33"/>
      <c r="AS4047" s="33"/>
      <c r="AT4047" s="33"/>
      <c r="AU4047" s="33"/>
      <c r="AV4047" s="33"/>
      <c r="AW4047" s="33"/>
      <c r="AX4047" s="33"/>
      <c r="AY4047" s="33"/>
    </row>
    <row r="4048" spans="1:51" s="12" customFormat="1" ht="39.950000000000003" customHeight="1">
      <c r="A4048" s="3"/>
      <c r="B4048" s="16"/>
      <c r="C4048" s="33"/>
      <c r="D4048" s="33"/>
      <c r="E4048" s="33"/>
      <c r="F4048" s="33"/>
      <c r="G4048" s="33"/>
      <c r="H4048" s="33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3"/>
      <c r="AE4048" s="33"/>
      <c r="AF4048" s="33"/>
      <c r="AG4048" s="35"/>
      <c r="AH4048" s="32"/>
      <c r="AI4048" s="33"/>
      <c r="AJ4048" s="33"/>
      <c r="AK4048" s="33"/>
      <c r="AL4048" s="33"/>
      <c r="AM4048" s="33"/>
      <c r="AN4048" s="33"/>
      <c r="AO4048" s="33"/>
      <c r="AP4048" s="33"/>
      <c r="AQ4048" s="33"/>
      <c r="AR4048" s="33"/>
      <c r="AS4048" s="33"/>
      <c r="AT4048" s="33"/>
      <c r="AU4048" s="33"/>
      <c r="AV4048" s="33"/>
      <c r="AW4048" s="33"/>
      <c r="AX4048" s="33"/>
      <c r="AY4048" s="33"/>
    </row>
    <row r="4049" spans="1:51" s="12" customFormat="1" ht="39.950000000000003" customHeight="1">
      <c r="A4049" s="3"/>
      <c r="B4049" s="16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3"/>
      <c r="AE4049" s="33"/>
      <c r="AF4049" s="33"/>
      <c r="AG4049" s="35"/>
      <c r="AH4049" s="32"/>
      <c r="AI4049" s="33"/>
      <c r="AJ4049" s="33"/>
      <c r="AK4049" s="33"/>
      <c r="AL4049" s="33"/>
      <c r="AM4049" s="33"/>
      <c r="AN4049" s="33"/>
      <c r="AO4049" s="33"/>
      <c r="AP4049" s="33"/>
      <c r="AQ4049" s="33"/>
      <c r="AR4049" s="33"/>
      <c r="AS4049" s="33"/>
      <c r="AT4049" s="33"/>
      <c r="AU4049" s="33"/>
      <c r="AV4049" s="33"/>
      <c r="AW4049" s="33"/>
      <c r="AX4049" s="33"/>
      <c r="AY4049" s="33"/>
    </row>
    <row r="4050" spans="1:51" s="12" customFormat="1" ht="39.950000000000003" customHeight="1">
      <c r="A4050" s="3"/>
      <c r="B4050" s="16"/>
      <c r="C4050" s="33"/>
      <c r="D4050" s="33"/>
      <c r="E4050" s="33"/>
      <c r="F4050" s="33"/>
      <c r="G4050" s="33"/>
      <c r="H4050" s="33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3"/>
      <c r="AE4050" s="33"/>
      <c r="AF4050" s="33"/>
      <c r="AG4050" s="35"/>
      <c r="AH4050" s="32"/>
      <c r="AI4050" s="33"/>
      <c r="AJ4050" s="33"/>
      <c r="AK4050" s="33"/>
      <c r="AL4050" s="33"/>
      <c r="AM4050" s="33"/>
      <c r="AN4050" s="33"/>
      <c r="AO4050" s="33"/>
      <c r="AP4050" s="33"/>
      <c r="AQ4050" s="33"/>
      <c r="AR4050" s="33"/>
      <c r="AS4050" s="33"/>
      <c r="AT4050" s="33"/>
      <c r="AU4050" s="33"/>
      <c r="AV4050" s="33"/>
      <c r="AW4050" s="33"/>
      <c r="AX4050" s="33"/>
      <c r="AY4050" s="33"/>
    </row>
    <row r="4051" spans="1:51" s="12" customFormat="1" ht="39.950000000000003" customHeight="1">
      <c r="A4051" s="3"/>
      <c r="B4051" s="16"/>
      <c r="C4051" s="33"/>
      <c r="D4051" s="33"/>
      <c r="E4051" s="33"/>
      <c r="F4051" s="33"/>
      <c r="G4051" s="33"/>
      <c r="H4051" s="33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3"/>
      <c r="AE4051" s="33"/>
      <c r="AF4051" s="33"/>
      <c r="AG4051" s="35"/>
      <c r="AH4051" s="32"/>
      <c r="AI4051" s="33"/>
      <c r="AJ4051" s="33"/>
      <c r="AK4051" s="33"/>
      <c r="AL4051" s="33"/>
      <c r="AM4051" s="33"/>
      <c r="AN4051" s="33"/>
      <c r="AO4051" s="33"/>
      <c r="AP4051" s="33"/>
      <c r="AQ4051" s="33"/>
      <c r="AR4051" s="33"/>
      <c r="AS4051" s="33"/>
      <c r="AT4051" s="33"/>
      <c r="AU4051" s="33"/>
      <c r="AV4051" s="33"/>
      <c r="AW4051" s="33"/>
      <c r="AX4051" s="33"/>
      <c r="AY4051" s="33"/>
    </row>
    <row r="4052" spans="1:51" s="12" customFormat="1" ht="39.950000000000003" customHeight="1">
      <c r="A4052" s="3"/>
      <c r="B4052" s="16"/>
      <c r="C4052" s="33"/>
      <c r="D4052" s="33"/>
      <c r="E4052" s="33"/>
      <c r="F4052" s="33"/>
      <c r="G4052" s="33"/>
      <c r="H4052" s="33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3"/>
      <c r="AE4052" s="33"/>
      <c r="AF4052" s="33"/>
      <c r="AG4052" s="35"/>
      <c r="AH4052" s="32"/>
      <c r="AI4052" s="33"/>
      <c r="AJ4052" s="33"/>
      <c r="AK4052" s="33"/>
      <c r="AL4052" s="33"/>
      <c r="AM4052" s="33"/>
      <c r="AN4052" s="33"/>
      <c r="AO4052" s="33"/>
      <c r="AP4052" s="33"/>
      <c r="AQ4052" s="33"/>
      <c r="AR4052" s="33"/>
      <c r="AS4052" s="33"/>
      <c r="AT4052" s="33"/>
      <c r="AU4052" s="33"/>
      <c r="AV4052" s="33"/>
      <c r="AW4052" s="33"/>
      <c r="AX4052" s="33"/>
      <c r="AY4052" s="33"/>
    </row>
    <row r="4053" spans="1:51" s="12" customFormat="1" ht="39.950000000000003" customHeight="1">
      <c r="A4053" s="3"/>
      <c r="B4053" s="16"/>
      <c r="C4053" s="33"/>
      <c r="D4053" s="33"/>
      <c r="E4053" s="33"/>
      <c r="F4053" s="33"/>
      <c r="G4053" s="33"/>
      <c r="H4053" s="33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3"/>
      <c r="AE4053" s="33"/>
      <c r="AF4053" s="33"/>
      <c r="AG4053" s="35"/>
      <c r="AH4053" s="32"/>
      <c r="AI4053" s="33"/>
      <c r="AJ4053" s="33"/>
      <c r="AK4053" s="33"/>
      <c r="AL4053" s="33"/>
      <c r="AM4053" s="33"/>
      <c r="AN4053" s="33"/>
      <c r="AO4053" s="33"/>
      <c r="AP4053" s="33"/>
      <c r="AQ4053" s="33"/>
      <c r="AR4053" s="33"/>
      <c r="AS4053" s="33"/>
      <c r="AT4053" s="33"/>
      <c r="AU4053" s="33"/>
      <c r="AV4053" s="33"/>
      <c r="AW4053" s="33"/>
      <c r="AX4053" s="33"/>
      <c r="AY4053" s="33"/>
    </row>
    <row r="4054" spans="1:51" s="12" customFormat="1" ht="39.950000000000003" customHeight="1">
      <c r="A4054" s="3"/>
      <c r="B4054" s="16"/>
      <c r="C4054" s="33"/>
      <c r="D4054" s="33"/>
      <c r="E4054" s="33"/>
      <c r="F4054" s="33"/>
      <c r="G4054" s="33"/>
      <c r="H4054" s="33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3"/>
      <c r="AE4054" s="33"/>
      <c r="AF4054" s="33"/>
      <c r="AG4054" s="35"/>
      <c r="AH4054" s="32"/>
      <c r="AI4054" s="33"/>
      <c r="AJ4054" s="33"/>
      <c r="AK4054" s="33"/>
      <c r="AL4054" s="33"/>
      <c r="AM4054" s="33"/>
      <c r="AN4054" s="33"/>
      <c r="AO4054" s="33"/>
      <c r="AP4054" s="33"/>
      <c r="AQ4054" s="33"/>
      <c r="AR4054" s="33"/>
      <c r="AS4054" s="33"/>
      <c r="AT4054" s="33"/>
      <c r="AU4054" s="33"/>
      <c r="AV4054" s="33"/>
      <c r="AW4054" s="33"/>
      <c r="AX4054" s="33"/>
      <c r="AY4054" s="33"/>
    </row>
    <row r="4055" spans="1:51" s="12" customFormat="1" ht="39.950000000000003" customHeight="1">
      <c r="A4055" s="3"/>
      <c r="B4055" s="16"/>
      <c r="C4055" s="33"/>
      <c r="D4055" s="33"/>
      <c r="E4055" s="33"/>
      <c r="F4055" s="33"/>
      <c r="G4055" s="33"/>
      <c r="H4055" s="33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5"/>
      <c r="AH4055" s="32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/>
      <c r="AV4055" s="33"/>
      <c r="AW4055" s="33"/>
      <c r="AX4055" s="33"/>
      <c r="AY4055" s="33"/>
    </row>
    <row r="4056" spans="1:51" s="12" customFormat="1" ht="39.950000000000003" customHeight="1">
      <c r="A4056" s="3"/>
      <c r="B4056" s="16"/>
      <c r="C4056" s="33"/>
      <c r="D4056" s="33"/>
      <c r="E4056" s="33"/>
      <c r="F4056" s="33"/>
      <c r="G4056" s="33"/>
      <c r="H4056" s="33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/>
      <c r="AB4056" s="33"/>
      <c r="AC4056" s="33"/>
      <c r="AD4056" s="33"/>
      <c r="AE4056" s="33"/>
      <c r="AF4056" s="33"/>
      <c r="AG4056" s="35"/>
      <c r="AH4056" s="32"/>
      <c r="AI4056" s="33"/>
      <c r="AJ4056" s="33"/>
      <c r="AK4056" s="33"/>
      <c r="AL4056" s="33"/>
      <c r="AM4056" s="33"/>
      <c r="AN4056" s="33"/>
      <c r="AO4056" s="33"/>
      <c r="AP4056" s="33"/>
      <c r="AQ4056" s="33"/>
      <c r="AR4056" s="33"/>
      <c r="AS4056" s="33"/>
      <c r="AT4056" s="33"/>
      <c r="AU4056" s="33"/>
      <c r="AV4056" s="33"/>
      <c r="AW4056" s="33"/>
      <c r="AX4056" s="33"/>
      <c r="AY4056" s="33"/>
    </row>
    <row r="4057" spans="1:51" s="12" customFormat="1" ht="39.950000000000003" customHeight="1">
      <c r="A4057" s="3"/>
      <c r="B4057" s="16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3"/>
      <c r="AE4057" s="33"/>
      <c r="AF4057" s="33"/>
      <c r="AG4057" s="35"/>
      <c r="AH4057" s="32"/>
      <c r="AI4057" s="33"/>
      <c r="AJ4057" s="33"/>
      <c r="AK4057" s="33"/>
      <c r="AL4057" s="33"/>
      <c r="AM4057" s="33"/>
      <c r="AN4057" s="33"/>
      <c r="AO4057" s="33"/>
      <c r="AP4057" s="33"/>
      <c r="AQ4057" s="33"/>
      <c r="AR4057" s="33"/>
      <c r="AS4057" s="33"/>
      <c r="AT4057" s="33"/>
      <c r="AU4057" s="33"/>
      <c r="AV4057" s="33"/>
      <c r="AW4057" s="33"/>
      <c r="AX4057" s="33"/>
      <c r="AY4057" s="33"/>
    </row>
    <row r="4058" spans="1:51" s="12" customFormat="1" ht="39.950000000000003" customHeight="1">
      <c r="A4058" s="3"/>
      <c r="B4058" s="16"/>
      <c r="C4058" s="33"/>
      <c r="D4058" s="33"/>
      <c r="E4058" s="33"/>
      <c r="F4058" s="33"/>
      <c r="G4058" s="33"/>
      <c r="H4058" s="33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3"/>
      <c r="AE4058" s="33"/>
      <c r="AF4058" s="33"/>
      <c r="AG4058" s="35"/>
      <c r="AH4058" s="32"/>
      <c r="AI4058" s="33"/>
      <c r="AJ4058" s="33"/>
      <c r="AK4058" s="33"/>
      <c r="AL4058" s="33"/>
      <c r="AM4058" s="33"/>
      <c r="AN4058" s="33"/>
      <c r="AO4058" s="33"/>
      <c r="AP4058" s="33"/>
      <c r="AQ4058" s="33"/>
      <c r="AR4058" s="33"/>
      <c r="AS4058" s="33"/>
      <c r="AT4058" s="33"/>
      <c r="AU4058" s="33"/>
      <c r="AV4058" s="33"/>
      <c r="AW4058" s="33"/>
      <c r="AX4058" s="33"/>
      <c r="AY4058" s="33"/>
    </row>
    <row r="4059" spans="1:51" s="12" customFormat="1" ht="39.950000000000003" customHeight="1">
      <c r="A4059" s="3"/>
      <c r="B4059" s="16"/>
      <c r="C4059" s="33"/>
      <c r="D4059" s="33"/>
      <c r="E4059" s="33"/>
      <c r="F4059" s="33"/>
      <c r="G4059" s="33"/>
      <c r="H4059" s="33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3"/>
      <c r="AE4059" s="33"/>
      <c r="AF4059" s="33"/>
      <c r="AG4059" s="35"/>
      <c r="AH4059" s="32"/>
      <c r="AI4059" s="33"/>
      <c r="AJ4059" s="33"/>
      <c r="AK4059" s="33"/>
      <c r="AL4059" s="33"/>
      <c r="AM4059" s="33"/>
      <c r="AN4059" s="33"/>
      <c r="AO4059" s="33"/>
      <c r="AP4059" s="33"/>
      <c r="AQ4059" s="33"/>
      <c r="AR4059" s="33"/>
      <c r="AS4059" s="33"/>
      <c r="AT4059" s="33"/>
      <c r="AU4059" s="33"/>
      <c r="AV4059" s="33"/>
      <c r="AW4059" s="33"/>
      <c r="AX4059" s="33"/>
      <c r="AY4059" s="33"/>
    </row>
    <row r="4060" spans="1:51" s="12" customFormat="1" ht="39.950000000000003" customHeight="1">
      <c r="A4060" s="3"/>
      <c r="B4060" s="16"/>
      <c r="C4060" s="33"/>
      <c r="D4060" s="33"/>
      <c r="E4060" s="33"/>
      <c r="F4060" s="33"/>
      <c r="G4060" s="33"/>
      <c r="H4060" s="33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3"/>
      <c r="AE4060" s="33"/>
      <c r="AF4060" s="33"/>
      <c r="AG4060" s="35"/>
      <c r="AH4060" s="32"/>
      <c r="AI4060" s="33"/>
      <c r="AJ4060" s="33"/>
      <c r="AK4060" s="33"/>
      <c r="AL4060" s="33"/>
      <c r="AM4060" s="33"/>
      <c r="AN4060" s="33"/>
      <c r="AO4060" s="33"/>
      <c r="AP4060" s="33"/>
      <c r="AQ4060" s="33"/>
      <c r="AR4060" s="33"/>
      <c r="AS4060" s="33"/>
      <c r="AT4060" s="33"/>
      <c r="AU4060" s="33"/>
      <c r="AV4060" s="33"/>
      <c r="AW4060" s="33"/>
      <c r="AX4060" s="33"/>
      <c r="AY4060" s="33"/>
    </row>
    <row r="4061" spans="1:51" s="12" customFormat="1" ht="39.950000000000003" customHeight="1">
      <c r="A4061" s="3"/>
      <c r="B4061" s="16"/>
      <c r="C4061" s="33"/>
      <c r="D4061" s="33"/>
      <c r="E4061" s="33"/>
      <c r="F4061" s="33"/>
      <c r="G4061" s="33"/>
      <c r="H4061" s="33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3"/>
      <c r="AE4061" s="33"/>
      <c r="AF4061" s="33"/>
      <c r="AG4061" s="35"/>
      <c r="AH4061" s="32"/>
      <c r="AI4061" s="33"/>
      <c r="AJ4061" s="33"/>
      <c r="AK4061" s="33"/>
      <c r="AL4061" s="33"/>
      <c r="AM4061" s="33"/>
      <c r="AN4061" s="33"/>
      <c r="AO4061" s="33"/>
      <c r="AP4061" s="33"/>
      <c r="AQ4061" s="33"/>
      <c r="AR4061" s="33"/>
      <c r="AS4061" s="33"/>
      <c r="AT4061" s="33"/>
      <c r="AU4061" s="33"/>
      <c r="AV4061" s="33"/>
      <c r="AW4061" s="33"/>
      <c r="AX4061" s="33"/>
      <c r="AY4061" s="33"/>
    </row>
    <row r="4062" spans="1:51" s="12" customFormat="1" ht="39.950000000000003" customHeight="1">
      <c r="A4062" s="3"/>
      <c r="B4062" s="16"/>
      <c r="C4062" s="33"/>
      <c r="D4062" s="33"/>
      <c r="E4062" s="33"/>
      <c r="F4062" s="33"/>
      <c r="G4062" s="33"/>
      <c r="H4062" s="33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3"/>
      <c r="AE4062" s="33"/>
      <c r="AF4062" s="33"/>
      <c r="AG4062" s="35"/>
      <c r="AH4062" s="32"/>
      <c r="AI4062" s="33"/>
      <c r="AJ4062" s="33"/>
      <c r="AK4062" s="33"/>
      <c r="AL4062" s="33"/>
      <c r="AM4062" s="33"/>
      <c r="AN4062" s="33"/>
      <c r="AO4062" s="33"/>
      <c r="AP4062" s="33"/>
      <c r="AQ4062" s="33"/>
      <c r="AR4062" s="33"/>
      <c r="AS4062" s="33"/>
      <c r="AT4062" s="33"/>
      <c r="AU4062" s="33"/>
      <c r="AV4062" s="33"/>
      <c r="AW4062" s="33"/>
      <c r="AX4062" s="33"/>
      <c r="AY4062" s="33"/>
    </row>
    <row r="4063" spans="1:51" s="12" customFormat="1" ht="39.950000000000003" customHeight="1">
      <c r="A4063" s="3"/>
      <c r="B4063" s="16"/>
      <c r="C4063" s="33"/>
      <c r="D4063" s="33"/>
      <c r="E4063" s="33"/>
      <c r="F4063" s="33"/>
      <c r="G4063" s="33"/>
      <c r="H4063" s="33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3"/>
      <c r="AE4063" s="33"/>
      <c r="AF4063" s="33"/>
      <c r="AG4063" s="35"/>
      <c r="AH4063" s="32"/>
      <c r="AI4063" s="33"/>
      <c r="AJ4063" s="33"/>
      <c r="AK4063" s="33"/>
      <c r="AL4063" s="33"/>
      <c r="AM4063" s="33"/>
      <c r="AN4063" s="33"/>
      <c r="AO4063" s="33"/>
      <c r="AP4063" s="33"/>
      <c r="AQ4063" s="33"/>
      <c r="AR4063" s="33"/>
      <c r="AS4063" s="33"/>
      <c r="AT4063" s="33"/>
      <c r="AU4063" s="33"/>
      <c r="AV4063" s="33"/>
      <c r="AW4063" s="33"/>
      <c r="AX4063" s="33"/>
      <c r="AY4063" s="33"/>
    </row>
    <row r="4064" spans="1:51" s="12" customFormat="1" ht="39.950000000000003" customHeight="1">
      <c r="A4064" s="3"/>
      <c r="B4064" s="16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  <c r="Y4064" s="33"/>
      <c r="Z4064" s="33"/>
      <c r="AA4064" s="33"/>
      <c r="AB4064" s="33"/>
      <c r="AC4064" s="33"/>
      <c r="AD4064" s="33"/>
      <c r="AE4064" s="33"/>
      <c r="AF4064" s="33"/>
      <c r="AG4064" s="35"/>
      <c r="AH4064" s="32"/>
      <c r="AI4064" s="33"/>
      <c r="AJ4064" s="33"/>
      <c r="AK4064" s="33"/>
      <c r="AL4064" s="33"/>
      <c r="AM4064" s="33"/>
      <c r="AN4064" s="33"/>
      <c r="AO4064" s="33"/>
      <c r="AP4064" s="33"/>
      <c r="AQ4064" s="33"/>
      <c r="AR4064" s="33"/>
      <c r="AS4064" s="33"/>
      <c r="AT4064" s="33"/>
      <c r="AU4064" s="33"/>
      <c r="AV4064" s="33"/>
      <c r="AW4064" s="33"/>
      <c r="AX4064" s="33"/>
      <c r="AY4064" s="33"/>
    </row>
    <row r="4065" spans="1:51" s="12" customFormat="1" ht="39.950000000000003" customHeight="1">
      <c r="A4065" s="3"/>
      <c r="B4065" s="16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3"/>
      <c r="AE4065" s="33"/>
      <c r="AF4065" s="33"/>
      <c r="AG4065" s="35"/>
      <c r="AH4065" s="32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/>
      <c r="AV4065" s="33"/>
      <c r="AW4065" s="33"/>
      <c r="AX4065" s="33"/>
      <c r="AY4065" s="33"/>
    </row>
    <row r="4066" spans="1:51" s="12" customFormat="1" ht="39.950000000000003" customHeight="1">
      <c r="A4066" s="3"/>
      <c r="B4066" s="16"/>
      <c r="C4066" s="33"/>
      <c r="D4066" s="33"/>
      <c r="E4066" s="33"/>
      <c r="F4066" s="33"/>
      <c r="G4066" s="33"/>
      <c r="H4066" s="33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3"/>
      <c r="AE4066" s="33"/>
      <c r="AF4066" s="33"/>
      <c r="AG4066" s="35"/>
      <c r="AH4066" s="32"/>
      <c r="AI4066" s="33"/>
      <c r="AJ4066" s="33"/>
      <c r="AK4066" s="33"/>
      <c r="AL4066" s="33"/>
      <c r="AM4066" s="33"/>
      <c r="AN4066" s="33"/>
      <c r="AO4066" s="33"/>
      <c r="AP4066" s="33"/>
      <c r="AQ4066" s="33"/>
      <c r="AR4066" s="33"/>
      <c r="AS4066" s="33"/>
      <c r="AT4066" s="33"/>
      <c r="AU4066" s="33"/>
      <c r="AV4066" s="33"/>
      <c r="AW4066" s="33"/>
      <c r="AX4066" s="33"/>
      <c r="AY4066" s="33"/>
    </row>
    <row r="4067" spans="1:51" s="12" customFormat="1" ht="39.950000000000003" customHeight="1">
      <c r="A4067" s="3"/>
      <c r="B4067" s="16"/>
      <c r="C4067" s="33"/>
      <c r="D4067" s="33"/>
      <c r="E4067" s="33"/>
      <c r="F4067" s="33"/>
      <c r="G4067" s="33"/>
      <c r="H4067" s="33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3"/>
      <c r="AE4067" s="33"/>
      <c r="AF4067" s="33"/>
      <c r="AG4067" s="35"/>
      <c r="AH4067" s="32"/>
      <c r="AI4067" s="33"/>
      <c r="AJ4067" s="33"/>
      <c r="AK4067" s="33"/>
      <c r="AL4067" s="33"/>
      <c r="AM4067" s="33"/>
      <c r="AN4067" s="33"/>
      <c r="AO4067" s="33"/>
      <c r="AP4067" s="33"/>
      <c r="AQ4067" s="33"/>
      <c r="AR4067" s="33"/>
      <c r="AS4067" s="33"/>
      <c r="AT4067" s="33"/>
      <c r="AU4067" s="33"/>
      <c r="AV4067" s="33"/>
      <c r="AW4067" s="33"/>
      <c r="AX4067" s="33"/>
      <c r="AY4067" s="33"/>
    </row>
    <row r="4068" spans="1:51" s="12" customFormat="1" ht="39.950000000000003" customHeight="1">
      <c r="A4068" s="3"/>
      <c r="B4068" s="16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5"/>
      <c r="AH4068" s="32"/>
      <c r="AI4068" s="33"/>
      <c r="AJ4068" s="33"/>
      <c r="AK4068" s="33"/>
      <c r="AL4068" s="33"/>
      <c r="AM4068" s="33"/>
      <c r="AN4068" s="33"/>
      <c r="AO4068" s="33"/>
      <c r="AP4068" s="33"/>
      <c r="AQ4068" s="33"/>
      <c r="AR4068" s="33"/>
      <c r="AS4068" s="33"/>
      <c r="AT4068" s="33"/>
      <c r="AU4068" s="33"/>
      <c r="AV4068" s="33"/>
      <c r="AW4068" s="33"/>
      <c r="AX4068" s="33"/>
      <c r="AY4068" s="33"/>
    </row>
    <row r="4069" spans="1:51" s="12" customFormat="1" ht="39.950000000000003" customHeight="1">
      <c r="A4069" s="3"/>
      <c r="B4069" s="16"/>
      <c r="C4069" s="33"/>
      <c r="D4069" s="33"/>
      <c r="E4069" s="33"/>
      <c r="F4069" s="33"/>
      <c r="G4069" s="33"/>
      <c r="H4069" s="33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5"/>
      <c r="AH4069" s="32"/>
      <c r="AI4069" s="33"/>
      <c r="AJ4069" s="33"/>
      <c r="AK4069" s="33"/>
      <c r="AL4069" s="33"/>
      <c r="AM4069" s="33"/>
      <c r="AN4069" s="33"/>
      <c r="AO4069" s="33"/>
      <c r="AP4069" s="33"/>
      <c r="AQ4069" s="33"/>
      <c r="AR4069" s="33"/>
      <c r="AS4069" s="33"/>
      <c r="AT4069" s="33"/>
      <c r="AU4069" s="33"/>
      <c r="AV4069" s="33"/>
      <c r="AW4069" s="33"/>
      <c r="AX4069" s="33"/>
      <c r="AY4069" s="33"/>
    </row>
    <row r="4070" spans="1:51" s="12" customFormat="1" ht="39.950000000000003" customHeight="1">
      <c r="A4070" s="3"/>
      <c r="B4070" s="16"/>
      <c r="C4070" s="33"/>
      <c r="D4070" s="33"/>
      <c r="E4070" s="33"/>
      <c r="F4070" s="33"/>
      <c r="G4070" s="33"/>
      <c r="H4070" s="33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3"/>
      <c r="AE4070" s="33"/>
      <c r="AF4070" s="33"/>
      <c r="AG4070" s="35"/>
      <c r="AH4070" s="32"/>
      <c r="AI4070" s="33"/>
      <c r="AJ4070" s="33"/>
      <c r="AK4070" s="33"/>
      <c r="AL4070" s="33"/>
      <c r="AM4070" s="33"/>
      <c r="AN4070" s="33"/>
      <c r="AO4070" s="33"/>
      <c r="AP4070" s="33"/>
      <c r="AQ4070" s="33"/>
      <c r="AR4070" s="33"/>
      <c r="AS4070" s="33"/>
      <c r="AT4070" s="33"/>
      <c r="AU4070" s="33"/>
      <c r="AV4070" s="33"/>
      <c r="AW4070" s="33"/>
      <c r="AX4070" s="33"/>
      <c r="AY4070" s="33"/>
    </row>
    <row r="4071" spans="1:51" s="12" customFormat="1" ht="39.950000000000003" customHeight="1">
      <c r="A4071" s="3"/>
      <c r="B4071" s="16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  <c r="Y4071" s="33"/>
      <c r="Z4071" s="33"/>
      <c r="AA4071" s="33"/>
      <c r="AB4071" s="33"/>
      <c r="AC4071" s="33"/>
      <c r="AD4071" s="33"/>
      <c r="AE4071" s="33"/>
      <c r="AF4071" s="33"/>
      <c r="AG4071" s="35"/>
      <c r="AH4071" s="32"/>
      <c r="AI4071" s="33"/>
      <c r="AJ4071" s="33"/>
      <c r="AK4071" s="33"/>
      <c r="AL4071" s="33"/>
      <c r="AM4071" s="33"/>
      <c r="AN4071" s="33"/>
      <c r="AO4071" s="33"/>
      <c r="AP4071" s="33"/>
      <c r="AQ4071" s="33"/>
      <c r="AR4071" s="33"/>
      <c r="AS4071" s="33"/>
      <c r="AT4071" s="33"/>
      <c r="AU4071" s="33"/>
      <c r="AV4071" s="33"/>
      <c r="AW4071" s="33"/>
      <c r="AX4071" s="33"/>
      <c r="AY4071" s="33"/>
    </row>
    <row r="4072" spans="1:51" s="12" customFormat="1" ht="39.950000000000003" customHeight="1">
      <c r="A4072" s="3"/>
      <c r="B4072" s="16"/>
      <c r="C4072" s="33"/>
      <c r="D4072" s="33"/>
      <c r="E4072" s="33"/>
      <c r="F4072" s="33"/>
      <c r="G4072" s="33"/>
      <c r="H4072" s="33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3"/>
      <c r="AE4072" s="33"/>
      <c r="AF4072" s="33"/>
      <c r="AG4072" s="35"/>
      <c r="AH4072" s="32"/>
      <c r="AI4072" s="33"/>
      <c r="AJ4072" s="33"/>
      <c r="AK4072" s="33"/>
      <c r="AL4072" s="33"/>
      <c r="AM4072" s="33"/>
      <c r="AN4072" s="33"/>
      <c r="AO4072" s="33"/>
      <c r="AP4072" s="33"/>
      <c r="AQ4072" s="33"/>
      <c r="AR4072" s="33"/>
      <c r="AS4072" s="33"/>
      <c r="AT4072" s="33"/>
      <c r="AU4072" s="33"/>
      <c r="AV4072" s="33"/>
      <c r="AW4072" s="33"/>
      <c r="AX4072" s="33"/>
      <c r="AY4072" s="33"/>
    </row>
    <row r="4073" spans="1:51" s="12" customFormat="1" ht="39.950000000000003" customHeight="1">
      <c r="A4073" s="3"/>
      <c r="B4073" s="16"/>
      <c r="C4073" s="33"/>
      <c r="D4073" s="33"/>
      <c r="E4073" s="33"/>
      <c r="F4073" s="33"/>
      <c r="G4073" s="33"/>
      <c r="H4073" s="33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3"/>
      <c r="AE4073" s="33"/>
      <c r="AF4073" s="33"/>
      <c r="AG4073" s="35"/>
      <c r="AH4073" s="32"/>
      <c r="AI4073" s="33"/>
      <c r="AJ4073" s="33"/>
      <c r="AK4073" s="33"/>
      <c r="AL4073" s="33"/>
      <c r="AM4073" s="33"/>
      <c r="AN4073" s="33"/>
      <c r="AO4073" s="33"/>
      <c r="AP4073" s="33"/>
      <c r="AQ4073" s="33"/>
      <c r="AR4073" s="33"/>
      <c r="AS4073" s="33"/>
      <c r="AT4073" s="33"/>
      <c r="AU4073" s="33"/>
      <c r="AV4073" s="33"/>
      <c r="AW4073" s="33"/>
      <c r="AX4073" s="33"/>
      <c r="AY4073" s="33"/>
    </row>
    <row r="4074" spans="1:51" s="12" customFormat="1" ht="39.950000000000003" customHeight="1">
      <c r="A4074" s="3"/>
      <c r="B4074" s="16"/>
      <c r="C4074" s="33"/>
      <c r="D4074" s="33"/>
      <c r="E4074" s="33"/>
      <c r="F4074" s="33"/>
      <c r="G4074" s="33"/>
      <c r="H4074" s="33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3"/>
      <c r="AE4074" s="33"/>
      <c r="AF4074" s="33"/>
      <c r="AG4074" s="35"/>
      <c r="AH4074" s="32"/>
      <c r="AI4074" s="33"/>
      <c r="AJ4074" s="33"/>
      <c r="AK4074" s="33"/>
      <c r="AL4074" s="33"/>
      <c r="AM4074" s="33"/>
      <c r="AN4074" s="33"/>
      <c r="AO4074" s="33"/>
      <c r="AP4074" s="33"/>
      <c r="AQ4074" s="33"/>
      <c r="AR4074" s="33"/>
      <c r="AS4074" s="33"/>
      <c r="AT4074" s="33"/>
      <c r="AU4074" s="33"/>
      <c r="AV4074" s="33"/>
      <c r="AW4074" s="33"/>
      <c r="AX4074" s="33"/>
      <c r="AY4074" s="33"/>
    </row>
    <row r="4075" spans="1:51" s="12" customFormat="1" ht="39.950000000000003" customHeight="1">
      <c r="A4075" s="3"/>
      <c r="B4075" s="16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5"/>
      <c r="AH4075" s="32"/>
      <c r="AI4075" s="33"/>
      <c r="AJ4075" s="33"/>
      <c r="AK4075" s="33"/>
      <c r="AL4075" s="33"/>
      <c r="AM4075" s="33"/>
      <c r="AN4075" s="33"/>
      <c r="AO4075" s="33"/>
      <c r="AP4075" s="33"/>
      <c r="AQ4075" s="33"/>
      <c r="AR4075" s="33"/>
      <c r="AS4075" s="33"/>
      <c r="AT4075" s="33"/>
      <c r="AU4075" s="33"/>
      <c r="AV4075" s="33"/>
      <c r="AW4075" s="33"/>
      <c r="AX4075" s="33"/>
      <c r="AY4075" s="33"/>
    </row>
    <row r="4076" spans="1:51" s="12" customFormat="1" ht="39.950000000000003" customHeight="1">
      <c r="A4076" s="3"/>
      <c r="B4076" s="16"/>
      <c r="C4076" s="33"/>
      <c r="D4076" s="33"/>
      <c r="E4076" s="33"/>
      <c r="F4076" s="33"/>
      <c r="G4076" s="33"/>
      <c r="H4076" s="3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5"/>
      <c r="AH4076" s="32"/>
      <c r="AI4076" s="33"/>
      <c r="AJ4076" s="33"/>
      <c r="AK4076" s="33"/>
      <c r="AL4076" s="33"/>
      <c r="AM4076" s="33"/>
      <c r="AN4076" s="33"/>
      <c r="AO4076" s="33"/>
      <c r="AP4076" s="33"/>
      <c r="AQ4076" s="33"/>
      <c r="AR4076" s="33"/>
      <c r="AS4076" s="33"/>
      <c r="AT4076" s="33"/>
      <c r="AU4076" s="33"/>
      <c r="AV4076" s="33"/>
      <c r="AW4076" s="33"/>
      <c r="AX4076" s="33"/>
      <c r="AY4076" s="33"/>
    </row>
    <row r="4077" spans="1:51" s="12" customFormat="1" ht="39.950000000000003" customHeight="1">
      <c r="A4077" s="3"/>
      <c r="B4077" s="16"/>
      <c r="C4077" s="33"/>
      <c r="D4077" s="33"/>
      <c r="E4077" s="33"/>
      <c r="F4077" s="33"/>
      <c r="G4077" s="33"/>
      <c r="H4077" s="33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5"/>
      <c r="AH4077" s="32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3"/>
      <c r="AU4077" s="33"/>
      <c r="AV4077" s="33"/>
      <c r="AW4077" s="33"/>
      <c r="AX4077" s="33"/>
      <c r="AY4077" s="33"/>
    </row>
    <row r="4078" spans="1:51" s="12" customFormat="1" ht="39.950000000000003" customHeight="1">
      <c r="A4078" s="3"/>
      <c r="B4078" s="16"/>
      <c r="C4078" s="33"/>
      <c r="D4078" s="33"/>
      <c r="E4078" s="33"/>
      <c r="F4078" s="33"/>
      <c r="G4078" s="33"/>
      <c r="H4078" s="3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3"/>
      <c r="AE4078" s="33"/>
      <c r="AF4078" s="33"/>
      <c r="AG4078" s="35"/>
      <c r="AH4078" s="32"/>
      <c r="AI4078" s="33"/>
      <c r="AJ4078" s="33"/>
      <c r="AK4078" s="33"/>
      <c r="AL4078" s="33"/>
      <c r="AM4078" s="33"/>
      <c r="AN4078" s="33"/>
      <c r="AO4078" s="33"/>
      <c r="AP4078" s="33"/>
      <c r="AQ4078" s="33"/>
      <c r="AR4078" s="33"/>
      <c r="AS4078" s="33"/>
      <c r="AT4078" s="33"/>
      <c r="AU4078" s="33"/>
      <c r="AV4078" s="33"/>
      <c r="AW4078" s="33"/>
      <c r="AX4078" s="33"/>
      <c r="AY4078" s="33"/>
    </row>
    <row r="4079" spans="1:51" s="12" customFormat="1" ht="39.950000000000003" customHeight="1">
      <c r="A4079" s="3"/>
      <c r="B4079" s="16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3"/>
      <c r="AE4079" s="33"/>
      <c r="AF4079" s="33"/>
      <c r="AG4079" s="35"/>
      <c r="AH4079" s="32"/>
      <c r="AI4079" s="33"/>
      <c r="AJ4079" s="33"/>
      <c r="AK4079" s="33"/>
      <c r="AL4079" s="33"/>
      <c r="AM4079" s="33"/>
      <c r="AN4079" s="33"/>
      <c r="AO4079" s="33"/>
      <c r="AP4079" s="33"/>
      <c r="AQ4079" s="33"/>
      <c r="AR4079" s="33"/>
      <c r="AS4079" s="33"/>
      <c r="AT4079" s="33"/>
      <c r="AU4079" s="33"/>
      <c r="AV4079" s="33"/>
      <c r="AW4079" s="33"/>
      <c r="AX4079" s="33"/>
      <c r="AY4079" s="33"/>
    </row>
    <row r="4080" spans="1:51" s="12" customFormat="1" ht="39.950000000000003" customHeight="1">
      <c r="A4080" s="3"/>
      <c r="B4080" s="16"/>
      <c r="C4080" s="33"/>
      <c r="D4080" s="33"/>
      <c r="E4080" s="33"/>
      <c r="F4080" s="33"/>
      <c r="G4080" s="33"/>
      <c r="H4080" s="33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5"/>
      <c r="AH4080" s="32"/>
      <c r="AI4080" s="33"/>
      <c r="AJ4080" s="33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3"/>
      <c r="AU4080" s="33"/>
      <c r="AV4080" s="33"/>
      <c r="AW4080" s="33"/>
      <c r="AX4080" s="33"/>
      <c r="AY4080" s="33"/>
    </row>
    <row r="4081" spans="1:51" s="12" customFormat="1" ht="39.950000000000003" customHeight="1">
      <c r="A4081" s="3"/>
      <c r="B4081" s="16"/>
      <c r="C4081" s="33"/>
      <c r="D4081" s="33"/>
      <c r="E4081" s="33"/>
      <c r="F4081" s="33"/>
      <c r="G4081" s="33"/>
      <c r="H4081" s="33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5"/>
      <c r="AH4081" s="32"/>
      <c r="AI4081" s="33"/>
      <c r="AJ4081" s="33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3"/>
      <c r="AU4081" s="33"/>
      <c r="AV4081" s="33"/>
      <c r="AW4081" s="33"/>
      <c r="AX4081" s="33"/>
      <c r="AY4081" s="33"/>
    </row>
    <row r="4082" spans="1:51" s="12" customFormat="1" ht="39.950000000000003" customHeight="1">
      <c r="A4082" s="3"/>
      <c r="B4082" s="16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3"/>
      <c r="AE4082" s="33"/>
      <c r="AF4082" s="33"/>
      <c r="AG4082" s="35"/>
      <c r="AH4082" s="32"/>
      <c r="AI4082" s="33"/>
      <c r="AJ4082" s="33"/>
      <c r="AK4082" s="33"/>
      <c r="AL4082" s="33"/>
      <c r="AM4082" s="33"/>
      <c r="AN4082" s="33"/>
      <c r="AO4082" s="33"/>
      <c r="AP4082" s="33"/>
      <c r="AQ4082" s="33"/>
      <c r="AR4082" s="33"/>
      <c r="AS4082" s="33"/>
      <c r="AT4082" s="33"/>
      <c r="AU4082" s="33"/>
      <c r="AV4082" s="33"/>
      <c r="AW4082" s="33"/>
      <c r="AX4082" s="33"/>
      <c r="AY4082" s="33"/>
    </row>
    <row r="4083" spans="1:51" s="12" customFormat="1" ht="39.950000000000003" customHeight="1">
      <c r="A4083" s="3"/>
      <c r="B4083" s="16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3"/>
      <c r="AE4083" s="33"/>
      <c r="AF4083" s="33"/>
      <c r="AG4083" s="35"/>
      <c r="AH4083" s="32"/>
      <c r="AI4083" s="33"/>
      <c r="AJ4083" s="33"/>
      <c r="AK4083" s="33"/>
      <c r="AL4083" s="33"/>
      <c r="AM4083" s="33"/>
      <c r="AN4083" s="33"/>
      <c r="AO4083" s="33"/>
      <c r="AP4083" s="33"/>
      <c r="AQ4083" s="33"/>
      <c r="AR4083" s="33"/>
      <c r="AS4083" s="33"/>
      <c r="AT4083" s="33"/>
      <c r="AU4083" s="33"/>
      <c r="AV4083" s="33"/>
      <c r="AW4083" s="33"/>
      <c r="AX4083" s="33"/>
      <c r="AY4083" s="33"/>
    </row>
    <row r="4084" spans="1:51" s="12" customFormat="1" ht="39.950000000000003" customHeight="1">
      <c r="A4084" s="3"/>
      <c r="B4084" s="16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5"/>
      <c r="AH4084" s="32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3"/>
      <c r="AU4084" s="33"/>
      <c r="AV4084" s="33"/>
      <c r="AW4084" s="33"/>
      <c r="AX4084" s="33"/>
      <c r="AY4084" s="33"/>
    </row>
    <row r="4085" spans="1:51" s="12" customFormat="1" ht="39.950000000000003" customHeight="1">
      <c r="A4085" s="3"/>
      <c r="B4085" s="16"/>
      <c r="C4085" s="33"/>
      <c r="D4085" s="33"/>
      <c r="E4085" s="33"/>
      <c r="F4085" s="33"/>
      <c r="G4085" s="33"/>
      <c r="H4085" s="33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3"/>
      <c r="AE4085" s="33"/>
      <c r="AF4085" s="33"/>
      <c r="AG4085" s="35"/>
      <c r="AH4085" s="32"/>
      <c r="AI4085" s="33"/>
      <c r="AJ4085" s="33"/>
      <c r="AK4085" s="33"/>
      <c r="AL4085" s="33"/>
      <c r="AM4085" s="33"/>
      <c r="AN4085" s="33"/>
      <c r="AO4085" s="33"/>
      <c r="AP4085" s="33"/>
      <c r="AQ4085" s="33"/>
      <c r="AR4085" s="33"/>
      <c r="AS4085" s="33"/>
      <c r="AT4085" s="33"/>
      <c r="AU4085" s="33"/>
      <c r="AV4085" s="33"/>
      <c r="AW4085" s="33"/>
      <c r="AX4085" s="33"/>
      <c r="AY4085" s="33"/>
    </row>
    <row r="4086" spans="1:51" s="12" customFormat="1" ht="39.950000000000003" customHeight="1">
      <c r="A4086" s="3"/>
      <c r="B4086" s="16"/>
      <c r="C4086" s="33"/>
      <c r="D4086" s="33"/>
      <c r="E4086" s="33"/>
      <c r="F4086" s="33"/>
      <c r="G4086" s="33"/>
      <c r="H4086" s="3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3"/>
      <c r="AE4086" s="33"/>
      <c r="AF4086" s="33"/>
      <c r="AG4086" s="35"/>
      <c r="AH4086" s="32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33"/>
      <c r="AT4086" s="33"/>
      <c r="AU4086" s="33"/>
      <c r="AV4086" s="33"/>
      <c r="AW4086" s="33"/>
      <c r="AX4086" s="33"/>
      <c r="AY4086" s="33"/>
    </row>
    <row r="4087" spans="1:51" s="12" customFormat="1" ht="39.950000000000003" customHeight="1">
      <c r="A4087" s="3"/>
      <c r="B4087" s="16"/>
      <c r="C4087" s="33"/>
      <c r="D4087" s="33"/>
      <c r="E4087" s="33"/>
      <c r="F4087" s="33"/>
      <c r="G4087" s="33"/>
      <c r="H4087" s="3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5"/>
      <c r="AH4087" s="32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33"/>
      <c r="AT4087" s="33"/>
      <c r="AU4087" s="33"/>
      <c r="AV4087" s="33"/>
      <c r="AW4087" s="33"/>
      <c r="AX4087" s="33"/>
      <c r="AY4087" s="33"/>
    </row>
    <row r="4088" spans="1:51" s="12" customFormat="1" ht="39.950000000000003" customHeight="1">
      <c r="A4088" s="3"/>
      <c r="B4088" s="16"/>
      <c r="C4088" s="33"/>
      <c r="D4088" s="33"/>
      <c r="E4088" s="33"/>
      <c r="F4088" s="33"/>
      <c r="G4088" s="33"/>
      <c r="H4088" s="33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3"/>
      <c r="AE4088" s="33"/>
      <c r="AF4088" s="33"/>
      <c r="AG4088" s="35"/>
      <c r="AH4088" s="32"/>
      <c r="AI4088" s="33"/>
      <c r="AJ4088" s="33"/>
      <c r="AK4088" s="33"/>
      <c r="AL4088" s="33"/>
      <c r="AM4088" s="33"/>
      <c r="AN4088" s="33"/>
      <c r="AO4088" s="33"/>
      <c r="AP4088" s="33"/>
      <c r="AQ4088" s="33"/>
      <c r="AR4088" s="33"/>
      <c r="AS4088" s="33"/>
      <c r="AT4088" s="33"/>
      <c r="AU4088" s="33"/>
      <c r="AV4088" s="33"/>
      <c r="AW4088" s="33"/>
      <c r="AX4088" s="33"/>
      <c r="AY4088" s="33"/>
    </row>
    <row r="4089" spans="1:51" s="12" customFormat="1" ht="39.950000000000003" customHeight="1">
      <c r="A4089" s="3"/>
      <c r="B4089" s="16"/>
      <c r="C4089" s="33"/>
      <c r="D4089" s="33"/>
      <c r="E4089" s="33"/>
      <c r="F4089" s="33"/>
      <c r="G4089" s="33"/>
      <c r="H4089" s="33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3"/>
      <c r="AE4089" s="33"/>
      <c r="AF4089" s="33"/>
      <c r="AG4089" s="35"/>
      <c r="AH4089" s="32"/>
      <c r="AI4089" s="33"/>
      <c r="AJ4089" s="33"/>
      <c r="AK4089" s="33"/>
      <c r="AL4089" s="33"/>
      <c r="AM4089" s="33"/>
      <c r="AN4089" s="33"/>
      <c r="AO4089" s="33"/>
      <c r="AP4089" s="33"/>
      <c r="AQ4089" s="33"/>
      <c r="AR4089" s="33"/>
      <c r="AS4089" s="33"/>
      <c r="AT4089" s="33"/>
      <c r="AU4089" s="33"/>
      <c r="AV4089" s="33"/>
      <c r="AW4089" s="33"/>
      <c r="AX4089" s="33"/>
      <c r="AY4089" s="33"/>
    </row>
    <row r="4090" spans="1:51" s="12" customFormat="1" ht="39.950000000000003" customHeight="1">
      <c r="A4090" s="3"/>
      <c r="B4090" s="16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3"/>
      <c r="AE4090" s="33"/>
      <c r="AF4090" s="33"/>
      <c r="AG4090" s="35"/>
      <c r="AH4090" s="32"/>
      <c r="AI4090" s="33"/>
      <c r="AJ4090" s="33"/>
      <c r="AK4090" s="33"/>
      <c r="AL4090" s="33"/>
      <c r="AM4090" s="33"/>
      <c r="AN4090" s="33"/>
      <c r="AO4090" s="33"/>
      <c r="AP4090" s="33"/>
      <c r="AQ4090" s="33"/>
      <c r="AR4090" s="33"/>
      <c r="AS4090" s="33"/>
      <c r="AT4090" s="33"/>
      <c r="AU4090" s="33"/>
      <c r="AV4090" s="33"/>
      <c r="AW4090" s="33"/>
      <c r="AX4090" s="33"/>
      <c r="AY4090" s="33"/>
    </row>
    <row r="4091" spans="1:51" s="12" customFormat="1" ht="39.950000000000003" customHeight="1">
      <c r="A4091" s="3"/>
      <c r="B4091" s="16"/>
      <c r="C4091" s="33"/>
      <c r="D4091" s="33"/>
      <c r="E4091" s="33"/>
      <c r="F4091" s="33"/>
      <c r="G4091" s="33"/>
      <c r="H4091" s="33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3"/>
      <c r="AE4091" s="33"/>
      <c r="AF4091" s="33"/>
      <c r="AG4091" s="35"/>
      <c r="AH4091" s="32"/>
      <c r="AI4091" s="33"/>
      <c r="AJ4091" s="33"/>
      <c r="AK4091" s="33"/>
      <c r="AL4091" s="33"/>
      <c r="AM4091" s="33"/>
      <c r="AN4091" s="33"/>
      <c r="AO4091" s="33"/>
      <c r="AP4091" s="33"/>
      <c r="AQ4091" s="33"/>
      <c r="AR4091" s="33"/>
      <c r="AS4091" s="33"/>
      <c r="AT4091" s="33"/>
      <c r="AU4091" s="33"/>
      <c r="AV4091" s="33"/>
      <c r="AW4091" s="33"/>
      <c r="AX4091" s="33"/>
      <c r="AY4091" s="33"/>
    </row>
    <row r="4092" spans="1:51" s="12" customFormat="1" ht="39.950000000000003" customHeight="1">
      <c r="A4092" s="3"/>
      <c r="B4092" s="16"/>
      <c r="C4092" s="33"/>
      <c r="D4092" s="33"/>
      <c r="E4092" s="33"/>
      <c r="F4092" s="33"/>
      <c r="G4092" s="33"/>
      <c r="H4092" s="33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3"/>
      <c r="AE4092" s="33"/>
      <c r="AF4092" s="33"/>
      <c r="AG4092" s="35"/>
      <c r="AH4092" s="32"/>
      <c r="AI4092" s="33"/>
      <c r="AJ4092" s="33"/>
      <c r="AK4092" s="33"/>
      <c r="AL4092" s="33"/>
      <c r="AM4092" s="33"/>
      <c r="AN4092" s="33"/>
      <c r="AO4092" s="33"/>
      <c r="AP4092" s="33"/>
      <c r="AQ4092" s="33"/>
      <c r="AR4092" s="33"/>
      <c r="AS4092" s="33"/>
      <c r="AT4092" s="33"/>
      <c r="AU4092" s="33"/>
      <c r="AV4092" s="33"/>
      <c r="AW4092" s="33"/>
      <c r="AX4092" s="33"/>
      <c r="AY4092" s="33"/>
    </row>
    <row r="4093" spans="1:51" s="12" customFormat="1" ht="39.950000000000003" customHeight="1">
      <c r="A4093" s="3"/>
      <c r="B4093" s="16"/>
      <c r="C4093" s="33"/>
      <c r="D4093" s="33"/>
      <c r="E4093" s="33"/>
      <c r="F4093" s="33"/>
      <c r="G4093" s="33"/>
      <c r="H4093" s="33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3"/>
      <c r="AE4093" s="33"/>
      <c r="AF4093" s="33"/>
      <c r="AG4093" s="35"/>
      <c r="AH4093" s="32"/>
      <c r="AI4093" s="33"/>
      <c r="AJ4093" s="33"/>
      <c r="AK4093" s="33"/>
      <c r="AL4093" s="33"/>
      <c r="AM4093" s="33"/>
      <c r="AN4093" s="33"/>
      <c r="AO4093" s="33"/>
      <c r="AP4093" s="33"/>
      <c r="AQ4093" s="33"/>
      <c r="AR4093" s="33"/>
      <c r="AS4093" s="33"/>
      <c r="AT4093" s="33"/>
      <c r="AU4093" s="33"/>
      <c r="AV4093" s="33"/>
      <c r="AW4093" s="33"/>
      <c r="AX4093" s="33"/>
      <c r="AY4093" s="33"/>
    </row>
    <row r="4094" spans="1:51" s="12" customFormat="1" ht="39.950000000000003" customHeight="1">
      <c r="A4094" s="3"/>
      <c r="B4094" s="16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3"/>
      <c r="AE4094" s="33"/>
      <c r="AF4094" s="33"/>
      <c r="AG4094" s="35"/>
      <c r="AH4094" s="32"/>
      <c r="AI4094" s="33"/>
      <c r="AJ4094" s="33"/>
      <c r="AK4094" s="33"/>
      <c r="AL4094" s="33"/>
      <c r="AM4094" s="33"/>
      <c r="AN4094" s="33"/>
      <c r="AO4094" s="33"/>
      <c r="AP4094" s="33"/>
      <c r="AQ4094" s="33"/>
      <c r="AR4094" s="33"/>
      <c r="AS4094" s="33"/>
      <c r="AT4094" s="33"/>
      <c r="AU4094" s="33"/>
      <c r="AV4094" s="33"/>
      <c r="AW4094" s="33"/>
      <c r="AX4094" s="33"/>
      <c r="AY4094" s="33"/>
    </row>
    <row r="4095" spans="1:51" s="12" customFormat="1" ht="39.950000000000003" customHeight="1">
      <c r="A4095" s="3"/>
      <c r="B4095" s="16"/>
      <c r="C4095" s="33"/>
      <c r="D4095" s="33"/>
      <c r="E4095" s="33"/>
      <c r="F4095" s="33"/>
      <c r="G4095" s="33"/>
      <c r="H4095" s="33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3"/>
      <c r="AE4095" s="33"/>
      <c r="AF4095" s="33"/>
      <c r="AG4095" s="35"/>
      <c r="AH4095" s="32"/>
      <c r="AI4095" s="33"/>
      <c r="AJ4095" s="33"/>
      <c r="AK4095" s="33"/>
      <c r="AL4095" s="33"/>
      <c r="AM4095" s="33"/>
      <c r="AN4095" s="33"/>
      <c r="AO4095" s="33"/>
      <c r="AP4095" s="33"/>
      <c r="AQ4095" s="33"/>
      <c r="AR4095" s="33"/>
      <c r="AS4095" s="33"/>
      <c r="AT4095" s="33"/>
      <c r="AU4095" s="33"/>
      <c r="AV4095" s="33"/>
      <c r="AW4095" s="33"/>
      <c r="AX4095" s="33"/>
      <c r="AY4095" s="33"/>
    </row>
    <row r="4096" spans="1:51" s="12" customFormat="1" ht="39.950000000000003" customHeight="1">
      <c r="A4096" s="3"/>
      <c r="B4096" s="16"/>
      <c r="C4096" s="33"/>
      <c r="D4096" s="33"/>
      <c r="E4096" s="33"/>
      <c r="F4096" s="33"/>
      <c r="G4096" s="33"/>
      <c r="H4096" s="33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3"/>
      <c r="AE4096" s="33"/>
      <c r="AF4096" s="33"/>
      <c r="AG4096" s="35"/>
      <c r="AH4096" s="32"/>
      <c r="AI4096" s="33"/>
      <c r="AJ4096" s="33"/>
      <c r="AK4096" s="33"/>
      <c r="AL4096" s="33"/>
      <c r="AM4096" s="33"/>
      <c r="AN4096" s="33"/>
      <c r="AO4096" s="33"/>
      <c r="AP4096" s="33"/>
      <c r="AQ4096" s="33"/>
      <c r="AR4096" s="33"/>
      <c r="AS4096" s="33"/>
      <c r="AT4096" s="33"/>
      <c r="AU4096" s="33"/>
      <c r="AV4096" s="33"/>
      <c r="AW4096" s="33"/>
      <c r="AX4096" s="33"/>
      <c r="AY4096" s="33"/>
    </row>
    <row r="4097" spans="1:51" s="12" customFormat="1" ht="39.950000000000003" customHeight="1">
      <c r="A4097" s="3"/>
      <c r="B4097" s="16"/>
      <c r="C4097" s="33"/>
      <c r="D4097" s="33"/>
      <c r="E4097" s="33"/>
      <c r="F4097" s="33"/>
      <c r="G4097" s="33"/>
      <c r="H4097" s="3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3"/>
      <c r="AF4097" s="33"/>
      <c r="AG4097" s="35"/>
      <c r="AH4097" s="32"/>
      <c r="AI4097" s="33"/>
      <c r="AJ4097" s="33"/>
      <c r="AK4097" s="33"/>
      <c r="AL4097" s="33"/>
      <c r="AM4097" s="33"/>
      <c r="AN4097" s="33"/>
      <c r="AO4097" s="33"/>
      <c r="AP4097" s="33"/>
      <c r="AQ4097" s="33"/>
      <c r="AR4097" s="33"/>
      <c r="AS4097" s="33"/>
      <c r="AT4097" s="33"/>
      <c r="AU4097" s="33"/>
      <c r="AV4097" s="33"/>
      <c r="AW4097" s="33"/>
      <c r="AX4097" s="33"/>
      <c r="AY4097" s="33"/>
    </row>
    <row r="4098" spans="1:51" s="12" customFormat="1" ht="39.950000000000003" customHeight="1">
      <c r="A4098" s="3"/>
      <c r="B4098" s="16"/>
      <c r="C4098" s="33"/>
      <c r="D4098" s="33"/>
      <c r="E4098" s="33"/>
      <c r="F4098" s="33"/>
      <c r="G4098" s="33"/>
      <c r="H4098" s="33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3"/>
      <c r="AE4098" s="33"/>
      <c r="AF4098" s="33"/>
      <c r="AG4098" s="35"/>
      <c r="AH4098" s="32"/>
      <c r="AI4098" s="33"/>
      <c r="AJ4098" s="33"/>
      <c r="AK4098" s="33"/>
      <c r="AL4098" s="33"/>
      <c r="AM4098" s="33"/>
      <c r="AN4098" s="33"/>
      <c r="AO4098" s="33"/>
      <c r="AP4098" s="33"/>
      <c r="AQ4098" s="33"/>
      <c r="AR4098" s="33"/>
      <c r="AS4098" s="33"/>
      <c r="AT4098" s="33"/>
      <c r="AU4098" s="33"/>
      <c r="AV4098" s="33"/>
      <c r="AW4098" s="33"/>
      <c r="AX4098" s="33"/>
      <c r="AY4098" s="33"/>
    </row>
    <row r="4099" spans="1:51" s="12" customFormat="1" ht="39.950000000000003" customHeight="1">
      <c r="A4099" s="3"/>
      <c r="B4099" s="16"/>
      <c r="C4099" s="33"/>
      <c r="D4099" s="33"/>
      <c r="E4099" s="33"/>
      <c r="F4099" s="33"/>
      <c r="G4099" s="33"/>
      <c r="H4099" s="33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3"/>
      <c r="AE4099" s="33"/>
      <c r="AF4099" s="33"/>
      <c r="AG4099" s="35"/>
      <c r="AH4099" s="32"/>
      <c r="AI4099" s="33"/>
      <c r="AJ4099" s="33"/>
      <c r="AK4099" s="33"/>
      <c r="AL4099" s="33"/>
      <c r="AM4099" s="33"/>
      <c r="AN4099" s="33"/>
      <c r="AO4099" s="33"/>
      <c r="AP4099" s="33"/>
      <c r="AQ4099" s="33"/>
      <c r="AR4099" s="33"/>
      <c r="AS4099" s="33"/>
      <c r="AT4099" s="33"/>
      <c r="AU4099" s="33"/>
      <c r="AV4099" s="33"/>
      <c r="AW4099" s="33"/>
      <c r="AX4099" s="33"/>
      <c r="AY4099" s="33"/>
    </row>
    <row r="4100" spans="1:51" s="12" customFormat="1" ht="39.950000000000003" customHeight="1">
      <c r="A4100" s="3"/>
      <c r="B4100" s="16"/>
      <c r="C4100" s="33"/>
      <c r="D4100" s="33"/>
      <c r="E4100" s="33"/>
      <c r="F4100" s="33"/>
      <c r="G4100" s="33"/>
      <c r="H4100" s="33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3"/>
      <c r="AE4100" s="33"/>
      <c r="AF4100" s="33"/>
      <c r="AG4100" s="35"/>
      <c r="AH4100" s="32"/>
      <c r="AI4100" s="33"/>
      <c r="AJ4100" s="33"/>
      <c r="AK4100" s="33"/>
      <c r="AL4100" s="33"/>
      <c r="AM4100" s="33"/>
      <c r="AN4100" s="33"/>
      <c r="AO4100" s="33"/>
      <c r="AP4100" s="33"/>
      <c r="AQ4100" s="33"/>
      <c r="AR4100" s="33"/>
      <c r="AS4100" s="33"/>
      <c r="AT4100" s="33"/>
      <c r="AU4100" s="33"/>
      <c r="AV4100" s="33"/>
      <c r="AW4100" s="33"/>
      <c r="AX4100" s="33"/>
      <c r="AY4100" s="33"/>
    </row>
    <row r="4101" spans="1:51" s="12" customFormat="1" ht="39.950000000000003" customHeight="1">
      <c r="A4101" s="3"/>
      <c r="B4101" s="16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3"/>
      <c r="AE4101" s="33"/>
      <c r="AF4101" s="33"/>
      <c r="AG4101" s="35"/>
      <c r="AH4101" s="32"/>
      <c r="AI4101" s="33"/>
      <c r="AJ4101" s="33"/>
      <c r="AK4101" s="33"/>
      <c r="AL4101" s="33"/>
      <c r="AM4101" s="33"/>
      <c r="AN4101" s="33"/>
      <c r="AO4101" s="33"/>
      <c r="AP4101" s="33"/>
      <c r="AQ4101" s="33"/>
      <c r="AR4101" s="33"/>
      <c r="AS4101" s="33"/>
      <c r="AT4101" s="33"/>
      <c r="AU4101" s="33"/>
      <c r="AV4101" s="33"/>
      <c r="AW4101" s="33"/>
      <c r="AX4101" s="33"/>
      <c r="AY4101" s="33"/>
    </row>
    <row r="4102" spans="1:51" s="12" customFormat="1" ht="39.950000000000003" customHeight="1">
      <c r="A4102" s="3"/>
      <c r="B4102" s="16"/>
      <c r="C4102" s="33"/>
      <c r="D4102" s="33"/>
      <c r="E4102" s="33"/>
      <c r="F4102" s="33"/>
      <c r="G4102" s="33"/>
      <c r="H4102" s="33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3"/>
      <c r="AE4102" s="33"/>
      <c r="AF4102" s="33"/>
      <c r="AG4102" s="35"/>
      <c r="AH4102" s="32"/>
      <c r="AI4102" s="33"/>
      <c r="AJ4102" s="33"/>
      <c r="AK4102" s="33"/>
      <c r="AL4102" s="33"/>
      <c r="AM4102" s="33"/>
      <c r="AN4102" s="33"/>
      <c r="AO4102" s="33"/>
      <c r="AP4102" s="33"/>
      <c r="AQ4102" s="33"/>
      <c r="AR4102" s="33"/>
      <c r="AS4102" s="33"/>
      <c r="AT4102" s="33"/>
      <c r="AU4102" s="33"/>
      <c r="AV4102" s="33"/>
      <c r="AW4102" s="33"/>
      <c r="AX4102" s="33"/>
      <c r="AY4102" s="33"/>
    </row>
    <row r="4103" spans="1:51" s="12" customFormat="1" ht="39.950000000000003" customHeight="1">
      <c r="A4103" s="3"/>
      <c r="B4103" s="16"/>
      <c r="C4103" s="33"/>
      <c r="D4103" s="33"/>
      <c r="E4103" s="33"/>
      <c r="F4103" s="33"/>
      <c r="G4103" s="33"/>
      <c r="H4103" s="33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3"/>
      <c r="AE4103" s="33"/>
      <c r="AF4103" s="33"/>
      <c r="AG4103" s="35"/>
      <c r="AH4103" s="32"/>
      <c r="AI4103" s="33"/>
      <c r="AJ4103" s="33"/>
      <c r="AK4103" s="33"/>
      <c r="AL4103" s="33"/>
      <c r="AM4103" s="33"/>
      <c r="AN4103" s="33"/>
      <c r="AO4103" s="33"/>
      <c r="AP4103" s="33"/>
      <c r="AQ4103" s="33"/>
      <c r="AR4103" s="33"/>
      <c r="AS4103" s="33"/>
      <c r="AT4103" s="33"/>
      <c r="AU4103" s="33"/>
      <c r="AV4103" s="33"/>
      <c r="AW4103" s="33"/>
      <c r="AX4103" s="33"/>
      <c r="AY4103" s="33"/>
    </row>
    <row r="4104" spans="1:51" s="12" customFormat="1" ht="39.950000000000003" customHeight="1">
      <c r="A4104" s="3"/>
      <c r="B4104" s="16"/>
      <c r="C4104" s="33"/>
      <c r="D4104" s="33"/>
      <c r="E4104" s="33"/>
      <c r="F4104" s="33"/>
      <c r="G4104" s="33"/>
      <c r="H4104" s="3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5"/>
      <c r="AH4104" s="32"/>
      <c r="AI4104" s="33"/>
      <c r="AJ4104" s="33"/>
      <c r="AK4104" s="33"/>
      <c r="AL4104" s="33"/>
      <c r="AM4104" s="33"/>
      <c r="AN4104" s="33"/>
      <c r="AO4104" s="33"/>
      <c r="AP4104" s="33"/>
      <c r="AQ4104" s="33"/>
      <c r="AR4104" s="33"/>
      <c r="AS4104" s="33"/>
      <c r="AT4104" s="33"/>
      <c r="AU4104" s="33"/>
      <c r="AV4104" s="33"/>
      <c r="AW4104" s="33"/>
      <c r="AX4104" s="33"/>
      <c r="AY4104" s="33"/>
    </row>
    <row r="4105" spans="1:51" s="12" customFormat="1" ht="39.950000000000003" customHeight="1">
      <c r="A4105" s="3"/>
      <c r="B4105" s="16"/>
      <c r="C4105" s="33"/>
      <c r="D4105" s="33"/>
      <c r="E4105" s="33"/>
      <c r="F4105" s="33"/>
      <c r="G4105" s="33"/>
      <c r="H4105" s="33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3"/>
      <c r="AE4105" s="33"/>
      <c r="AF4105" s="33"/>
      <c r="AG4105" s="35"/>
      <c r="AH4105" s="32"/>
      <c r="AI4105" s="33"/>
      <c r="AJ4105" s="33"/>
      <c r="AK4105" s="33"/>
      <c r="AL4105" s="33"/>
      <c r="AM4105" s="33"/>
      <c r="AN4105" s="33"/>
      <c r="AO4105" s="33"/>
      <c r="AP4105" s="33"/>
      <c r="AQ4105" s="33"/>
      <c r="AR4105" s="33"/>
      <c r="AS4105" s="33"/>
      <c r="AT4105" s="33"/>
      <c r="AU4105" s="33"/>
      <c r="AV4105" s="33"/>
      <c r="AW4105" s="33"/>
      <c r="AX4105" s="33"/>
      <c r="AY4105" s="33"/>
    </row>
    <row r="4106" spans="1:51" s="12" customFormat="1" ht="39.950000000000003" customHeight="1">
      <c r="A4106" s="3"/>
      <c r="B4106" s="16"/>
      <c r="C4106" s="33"/>
      <c r="D4106" s="33"/>
      <c r="E4106" s="33"/>
      <c r="F4106" s="33"/>
      <c r="G4106" s="33"/>
      <c r="H4106" s="33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3"/>
      <c r="AE4106" s="33"/>
      <c r="AF4106" s="33"/>
      <c r="AG4106" s="35"/>
      <c r="AH4106" s="32"/>
      <c r="AI4106" s="33"/>
      <c r="AJ4106" s="33"/>
      <c r="AK4106" s="33"/>
      <c r="AL4106" s="33"/>
      <c r="AM4106" s="33"/>
      <c r="AN4106" s="33"/>
      <c r="AO4106" s="33"/>
      <c r="AP4106" s="33"/>
      <c r="AQ4106" s="33"/>
      <c r="AR4106" s="33"/>
      <c r="AS4106" s="33"/>
      <c r="AT4106" s="33"/>
      <c r="AU4106" s="33"/>
      <c r="AV4106" s="33"/>
      <c r="AW4106" s="33"/>
      <c r="AX4106" s="33"/>
      <c r="AY4106" s="33"/>
    </row>
    <row r="4107" spans="1:51" s="12" customFormat="1" ht="39.950000000000003" customHeight="1">
      <c r="A4107" s="3"/>
      <c r="B4107" s="16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3"/>
      <c r="AE4107" s="33"/>
      <c r="AF4107" s="33"/>
      <c r="AG4107" s="35"/>
      <c r="AH4107" s="32"/>
      <c r="AI4107" s="33"/>
      <c r="AJ4107" s="33"/>
      <c r="AK4107" s="33"/>
      <c r="AL4107" s="33"/>
      <c r="AM4107" s="33"/>
      <c r="AN4107" s="33"/>
      <c r="AO4107" s="33"/>
      <c r="AP4107" s="33"/>
      <c r="AQ4107" s="33"/>
      <c r="AR4107" s="33"/>
      <c r="AS4107" s="33"/>
      <c r="AT4107" s="33"/>
      <c r="AU4107" s="33"/>
      <c r="AV4107" s="33"/>
      <c r="AW4107" s="33"/>
      <c r="AX4107" s="33"/>
      <c r="AY4107" s="33"/>
    </row>
    <row r="4108" spans="1:51" s="12" customFormat="1" ht="39.950000000000003" customHeight="1">
      <c r="A4108" s="3"/>
      <c r="B4108" s="16"/>
      <c r="C4108" s="33"/>
      <c r="D4108" s="33"/>
      <c r="E4108" s="33"/>
      <c r="F4108" s="33"/>
      <c r="G4108" s="33"/>
      <c r="H4108" s="33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3"/>
      <c r="AE4108" s="33"/>
      <c r="AF4108" s="33"/>
      <c r="AG4108" s="35"/>
      <c r="AH4108" s="32"/>
      <c r="AI4108" s="33"/>
      <c r="AJ4108" s="33"/>
      <c r="AK4108" s="33"/>
      <c r="AL4108" s="33"/>
      <c r="AM4108" s="33"/>
      <c r="AN4108" s="33"/>
      <c r="AO4108" s="33"/>
      <c r="AP4108" s="33"/>
      <c r="AQ4108" s="33"/>
      <c r="AR4108" s="33"/>
      <c r="AS4108" s="33"/>
      <c r="AT4108" s="33"/>
      <c r="AU4108" s="33"/>
      <c r="AV4108" s="33"/>
      <c r="AW4108" s="33"/>
      <c r="AX4108" s="33"/>
      <c r="AY4108" s="33"/>
    </row>
    <row r="4109" spans="1:51" s="12" customFormat="1" ht="39.950000000000003" customHeight="1">
      <c r="A4109" s="3"/>
      <c r="B4109" s="16"/>
      <c r="C4109" s="33"/>
      <c r="D4109" s="33"/>
      <c r="E4109" s="33"/>
      <c r="F4109" s="33"/>
      <c r="G4109" s="33"/>
      <c r="H4109" s="33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5"/>
      <c r="AH4109" s="32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3"/>
      <c r="AS4109" s="33"/>
      <c r="AT4109" s="33"/>
      <c r="AU4109" s="33"/>
      <c r="AV4109" s="33"/>
      <c r="AW4109" s="33"/>
      <c r="AX4109" s="33"/>
      <c r="AY4109" s="33"/>
    </row>
    <row r="4110" spans="1:51" s="12" customFormat="1" ht="39.950000000000003" customHeight="1">
      <c r="A4110" s="3"/>
      <c r="B4110" s="16"/>
      <c r="C4110" s="33"/>
      <c r="D4110" s="33"/>
      <c r="E4110" s="33"/>
      <c r="F4110" s="33"/>
      <c r="G4110" s="33"/>
      <c r="H4110" s="3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3"/>
      <c r="AE4110" s="33"/>
      <c r="AF4110" s="33"/>
      <c r="AG4110" s="35"/>
      <c r="AH4110" s="32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/>
      <c r="AV4110" s="33"/>
      <c r="AW4110" s="33"/>
      <c r="AX4110" s="33"/>
      <c r="AY4110" s="33"/>
    </row>
    <row r="4111" spans="1:51" s="12" customFormat="1" ht="39.950000000000003" customHeight="1">
      <c r="A4111" s="3"/>
      <c r="B4111" s="16"/>
      <c r="C4111" s="33"/>
      <c r="D4111" s="33"/>
      <c r="E4111" s="33"/>
      <c r="F4111" s="33"/>
      <c r="G4111" s="33"/>
      <c r="H4111" s="33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/>
      <c r="AD4111" s="33"/>
      <c r="AE4111" s="33"/>
      <c r="AF4111" s="33"/>
      <c r="AG4111" s="35"/>
      <c r="AH4111" s="32"/>
      <c r="AI4111" s="33"/>
      <c r="AJ4111" s="33"/>
      <c r="AK4111" s="33"/>
      <c r="AL4111" s="33"/>
      <c r="AM4111" s="33"/>
      <c r="AN4111" s="33"/>
      <c r="AO4111" s="33"/>
      <c r="AP4111" s="33"/>
      <c r="AQ4111" s="33"/>
      <c r="AR4111" s="33"/>
      <c r="AS4111" s="33"/>
      <c r="AT4111" s="33"/>
      <c r="AU4111" s="33"/>
      <c r="AV4111" s="33"/>
      <c r="AW4111" s="33"/>
      <c r="AX4111" s="33"/>
      <c r="AY4111" s="33"/>
    </row>
    <row r="4112" spans="1:51" s="12" customFormat="1" ht="39.950000000000003" customHeight="1">
      <c r="A4112" s="3"/>
      <c r="B4112" s="16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3"/>
      <c r="AE4112" s="33"/>
      <c r="AF4112" s="33"/>
      <c r="AG4112" s="35"/>
      <c r="AH4112" s="32"/>
      <c r="AI4112" s="33"/>
      <c r="AJ4112" s="33"/>
      <c r="AK4112" s="33"/>
      <c r="AL4112" s="33"/>
      <c r="AM4112" s="33"/>
      <c r="AN4112" s="33"/>
      <c r="AO4112" s="33"/>
      <c r="AP4112" s="33"/>
      <c r="AQ4112" s="33"/>
      <c r="AR4112" s="33"/>
      <c r="AS4112" s="33"/>
      <c r="AT4112" s="33"/>
      <c r="AU4112" s="33"/>
      <c r="AV4112" s="33"/>
      <c r="AW4112" s="33"/>
      <c r="AX4112" s="33"/>
      <c r="AY4112" s="33"/>
    </row>
    <row r="4113" spans="1:51" s="12" customFormat="1" ht="39.950000000000003" customHeight="1">
      <c r="A4113" s="3"/>
      <c r="B4113" s="16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3"/>
      <c r="AE4113" s="33"/>
      <c r="AF4113" s="33"/>
      <c r="AG4113" s="35"/>
      <c r="AH4113" s="32"/>
      <c r="AI4113" s="33"/>
      <c r="AJ4113" s="33"/>
      <c r="AK4113" s="33"/>
      <c r="AL4113" s="33"/>
      <c r="AM4113" s="33"/>
      <c r="AN4113" s="33"/>
      <c r="AO4113" s="33"/>
      <c r="AP4113" s="33"/>
      <c r="AQ4113" s="33"/>
      <c r="AR4113" s="33"/>
      <c r="AS4113" s="33"/>
      <c r="AT4113" s="33"/>
      <c r="AU4113" s="33"/>
      <c r="AV4113" s="33"/>
      <c r="AW4113" s="33"/>
      <c r="AX4113" s="33"/>
      <c r="AY4113" s="33"/>
    </row>
    <row r="4114" spans="1:51" s="12" customFormat="1" ht="39.950000000000003" customHeight="1">
      <c r="A4114" s="3"/>
      <c r="B4114" s="16"/>
      <c r="C4114" s="33"/>
      <c r="D4114" s="33"/>
      <c r="E4114" s="33"/>
      <c r="F4114" s="33"/>
      <c r="G4114" s="33"/>
      <c r="H4114" s="3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3"/>
      <c r="AE4114" s="33"/>
      <c r="AF4114" s="33"/>
      <c r="AG4114" s="35"/>
      <c r="AH4114" s="32"/>
      <c r="AI4114" s="33"/>
      <c r="AJ4114" s="33"/>
      <c r="AK4114" s="33"/>
      <c r="AL4114" s="33"/>
      <c r="AM4114" s="33"/>
      <c r="AN4114" s="33"/>
      <c r="AO4114" s="33"/>
      <c r="AP4114" s="33"/>
      <c r="AQ4114" s="33"/>
      <c r="AR4114" s="33"/>
      <c r="AS4114" s="33"/>
      <c r="AT4114" s="33"/>
      <c r="AU4114" s="33"/>
      <c r="AV4114" s="33"/>
      <c r="AW4114" s="33"/>
      <c r="AX4114" s="33"/>
      <c r="AY4114" s="33"/>
    </row>
    <row r="4115" spans="1:51" s="12" customFormat="1" ht="39.950000000000003" customHeight="1">
      <c r="A4115" s="3"/>
      <c r="B4115" s="16"/>
      <c r="C4115" s="33"/>
      <c r="D4115" s="33"/>
      <c r="E4115" s="33"/>
      <c r="F4115" s="33"/>
      <c r="G4115" s="33"/>
      <c r="H4115" s="33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3"/>
      <c r="AE4115" s="33"/>
      <c r="AF4115" s="33"/>
      <c r="AG4115" s="35"/>
      <c r="AH4115" s="32"/>
      <c r="AI4115" s="33"/>
      <c r="AJ4115" s="33"/>
      <c r="AK4115" s="33"/>
      <c r="AL4115" s="33"/>
      <c r="AM4115" s="33"/>
      <c r="AN4115" s="33"/>
      <c r="AO4115" s="33"/>
      <c r="AP4115" s="33"/>
      <c r="AQ4115" s="33"/>
      <c r="AR4115" s="33"/>
      <c r="AS4115" s="33"/>
      <c r="AT4115" s="33"/>
      <c r="AU4115" s="33"/>
      <c r="AV4115" s="33"/>
      <c r="AW4115" s="33"/>
      <c r="AX4115" s="33"/>
      <c r="AY4115" s="33"/>
    </row>
    <row r="4116" spans="1:51" s="12" customFormat="1" ht="39.950000000000003" customHeight="1">
      <c r="A4116" s="3"/>
      <c r="B4116" s="16"/>
      <c r="C4116" s="33"/>
      <c r="D4116" s="33"/>
      <c r="E4116" s="33"/>
      <c r="F4116" s="33"/>
      <c r="G4116" s="33"/>
      <c r="H4116" s="33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3"/>
      <c r="AE4116" s="33"/>
      <c r="AF4116" s="33"/>
      <c r="AG4116" s="35"/>
      <c r="AH4116" s="32"/>
      <c r="AI4116" s="33"/>
      <c r="AJ4116" s="33"/>
      <c r="AK4116" s="33"/>
      <c r="AL4116" s="33"/>
      <c r="AM4116" s="33"/>
      <c r="AN4116" s="33"/>
      <c r="AO4116" s="33"/>
      <c r="AP4116" s="33"/>
      <c r="AQ4116" s="33"/>
      <c r="AR4116" s="33"/>
      <c r="AS4116" s="33"/>
      <c r="AT4116" s="33"/>
      <c r="AU4116" s="33"/>
      <c r="AV4116" s="33"/>
      <c r="AW4116" s="33"/>
      <c r="AX4116" s="33"/>
      <c r="AY4116" s="33"/>
    </row>
    <row r="4117" spans="1:51" s="12" customFormat="1" ht="39.950000000000003" customHeight="1">
      <c r="A4117" s="3"/>
      <c r="B4117" s="16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5"/>
      <c r="AH4117" s="32"/>
      <c r="AI4117" s="33"/>
      <c r="AJ4117" s="33"/>
      <c r="AK4117" s="33"/>
      <c r="AL4117" s="33"/>
      <c r="AM4117" s="33"/>
      <c r="AN4117" s="33"/>
      <c r="AO4117" s="33"/>
      <c r="AP4117" s="33"/>
      <c r="AQ4117" s="33"/>
      <c r="AR4117" s="33"/>
      <c r="AS4117" s="33"/>
      <c r="AT4117" s="33"/>
      <c r="AU4117" s="33"/>
      <c r="AV4117" s="33"/>
      <c r="AW4117" s="33"/>
      <c r="AX4117" s="33"/>
      <c r="AY4117" s="33"/>
    </row>
    <row r="4118" spans="1:51" s="12" customFormat="1" ht="39.950000000000003" customHeight="1">
      <c r="A4118" s="3"/>
      <c r="B4118" s="16"/>
      <c r="C4118" s="33"/>
      <c r="D4118" s="33"/>
      <c r="E4118" s="33"/>
      <c r="F4118" s="33"/>
      <c r="G4118" s="33"/>
      <c r="H4118" s="33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3"/>
      <c r="AE4118" s="33"/>
      <c r="AF4118" s="33"/>
      <c r="AG4118" s="35"/>
      <c r="AH4118" s="32"/>
      <c r="AI4118" s="33"/>
      <c r="AJ4118" s="33"/>
      <c r="AK4118" s="33"/>
      <c r="AL4118" s="33"/>
      <c r="AM4118" s="33"/>
      <c r="AN4118" s="33"/>
      <c r="AO4118" s="33"/>
      <c r="AP4118" s="33"/>
      <c r="AQ4118" s="33"/>
      <c r="AR4118" s="33"/>
      <c r="AS4118" s="33"/>
      <c r="AT4118" s="33"/>
      <c r="AU4118" s="33"/>
      <c r="AV4118" s="33"/>
      <c r="AW4118" s="33"/>
      <c r="AX4118" s="33"/>
      <c r="AY4118" s="33"/>
    </row>
    <row r="4119" spans="1:51" s="12" customFormat="1" ht="39.950000000000003" customHeight="1">
      <c r="A4119" s="3"/>
      <c r="B4119" s="16"/>
      <c r="C4119" s="33"/>
      <c r="D4119" s="33"/>
      <c r="E4119" s="33"/>
      <c r="F4119" s="33"/>
      <c r="G4119" s="33"/>
      <c r="H4119" s="33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5"/>
      <c r="AH4119" s="32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/>
      <c r="AV4119" s="33"/>
      <c r="AW4119" s="33"/>
      <c r="AX4119" s="33"/>
      <c r="AY4119" s="33"/>
    </row>
    <row r="4120" spans="1:51" s="12" customFormat="1" ht="39.950000000000003" customHeight="1">
      <c r="A4120" s="3"/>
      <c r="B4120" s="16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3"/>
      <c r="AE4120" s="33"/>
      <c r="AF4120" s="33"/>
      <c r="AG4120" s="35"/>
      <c r="AH4120" s="32"/>
      <c r="AI4120" s="33"/>
      <c r="AJ4120" s="33"/>
      <c r="AK4120" s="33"/>
      <c r="AL4120" s="33"/>
      <c r="AM4120" s="33"/>
      <c r="AN4120" s="33"/>
      <c r="AO4120" s="33"/>
      <c r="AP4120" s="33"/>
      <c r="AQ4120" s="33"/>
      <c r="AR4120" s="33"/>
      <c r="AS4120" s="33"/>
      <c r="AT4120" s="33"/>
      <c r="AU4120" s="33"/>
      <c r="AV4120" s="33"/>
      <c r="AW4120" s="33"/>
      <c r="AX4120" s="33"/>
      <c r="AY4120" s="33"/>
    </row>
    <row r="4121" spans="1:51" s="12" customFormat="1" ht="39.950000000000003" customHeight="1">
      <c r="A4121" s="3"/>
      <c r="B4121" s="16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3"/>
      <c r="AE4121" s="33"/>
      <c r="AF4121" s="33"/>
      <c r="AG4121" s="35"/>
      <c r="AH4121" s="32"/>
      <c r="AI4121" s="33"/>
      <c r="AJ4121" s="33"/>
      <c r="AK4121" s="33"/>
      <c r="AL4121" s="33"/>
      <c r="AM4121" s="33"/>
      <c r="AN4121" s="33"/>
      <c r="AO4121" s="33"/>
      <c r="AP4121" s="33"/>
      <c r="AQ4121" s="33"/>
      <c r="AR4121" s="33"/>
      <c r="AS4121" s="33"/>
      <c r="AT4121" s="33"/>
      <c r="AU4121" s="33"/>
      <c r="AV4121" s="33"/>
      <c r="AW4121" s="33"/>
      <c r="AX4121" s="33"/>
      <c r="AY4121" s="33"/>
    </row>
    <row r="4122" spans="1:51" s="12" customFormat="1" ht="39.950000000000003" customHeight="1">
      <c r="A4122" s="3"/>
      <c r="B4122" s="16"/>
      <c r="C4122" s="33"/>
      <c r="D4122" s="33"/>
      <c r="E4122" s="33"/>
      <c r="F4122" s="33"/>
      <c r="G4122" s="33"/>
      <c r="H4122" s="3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3"/>
      <c r="AD4122" s="33"/>
      <c r="AE4122" s="33"/>
      <c r="AF4122" s="33"/>
      <c r="AG4122" s="35"/>
      <c r="AH4122" s="32"/>
      <c r="AI4122" s="33"/>
      <c r="AJ4122" s="33"/>
      <c r="AK4122" s="33"/>
      <c r="AL4122" s="33"/>
      <c r="AM4122" s="33"/>
      <c r="AN4122" s="33"/>
      <c r="AO4122" s="33"/>
      <c r="AP4122" s="33"/>
      <c r="AQ4122" s="33"/>
      <c r="AR4122" s="33"/>
      <c r="AS4122" s="33"/>
      <c r="AT4122" s="33"/>
      <c r="AU4122" s="33"/>
      <c r="AV4122" s="33"/>
      <c r="AW4122" s="33"/>
      <c r="AX4122" s="33"/>
      <c r="AY4122" s="33"/>
    </row>
    <row r="4123" spans="1:51" s="12" customFormat="1" ht="39.950000000000003" customHeight="1">
      <c r="A4123" s="3"/>
      <c r="B4123" s="16"/>
      <c r="C4123" s="33"/>
      <c r="D4123" s="33"/>
      <c r="E4123" s="33"/>
      <c r="F4123" s="33"/>
      <c r="G4123" s="33"/>
      <c r="H4123" s="33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3"/>
      <c r="AE4123" s="33"/>
      <c r="AF4123" s="33"/>
      <c r="AG4123" s="35"/>
      <c r="AH4123" s="32"/>
      <c r="AI4123" s="33"/>
      <c r="AJ4123" s="33"/>
      <c r="AK4123" s="33"/>
      <c r="AL4123" s="33"/>
      <c r="AM4123" s="33"/>
      <c r="AN4123" s="33"/>
      <c r="AO4123" s="33"/>
      <c r="AP4123" s="33"/>
      <c r="AQ4123" s="33"/>
      <c r="AR4123" s="33"/>
      <c r="AS4123" s="33"/>
      <c r="AT4123" s="33"/>
      <c r="AU4123" s="33"/>
      <c r="AV4123" s="33"/>
      <c r="AW4123" s="33"/>
      <c r="AX4123" s="33"/>
      <c r="AY4123" s="33"/>
    </row>
    <row r="4124" spans="1:51" s="12" customFormat="1" ht="39.950000000000003" customHeight="1">
      <c r="A4124" s="3"/>
      <c r="B4124" s="16"/>
      <c r="C4124" s="33"/>
      <c r="D4124" s="33"/>
      <c r="E4124" s="33"/>
      <c r="F4124" s="33"/>
      <c r="G4124" s="33"/>
      <c r="H4124" s="33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5"/>
      <c r="AH4124" s="32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/>
      <c r="AV4124" s="33"/>
      <c r="AW4124" s="33"/>
      <c r="AX4124" s="33"/>
      <c r="AY4124" s="33"/>
    </row>
    <row r="4125" spans="1:51" s="12" customFormat="1" ht="39.950000000000003" customHeight="1">
      <c r="A4125" s="3"/>
      <c r="B4125" s="16"/>
      <c r="C4125" s="33"/>
      <c r="D4125" s="33"/>
      <c r="E4125" s="33"/>
      <c r="F4125" s="33"/>
      <c r="G4125" s="33"/>
      <c r="H4125" s="33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3"/>
      <c r="AE4125" s="33"/>
      <c r="AF4125" s="33"/>
      <c r="AG4125" s="35"/>
      <c r="AH4125" s="32"/>
      <c r="AI4125" s="33"/>
      <c r="AJ4125" s="33"/>
      <c r="AK4125" s="33"/>
      <c r="AL4125" s="33"/>
      <c r="AM4125" s="33"/>
      <c r="AN4125" s="33"/>
      <c r="AO4125" s="33"/>
      <c r="AP4125" s="33"/>
      <c r="AQ4125" s="33"/>
      <c r="AR4125" s="33"/>
      <c r="AS4125" s="33"/>
      <c r="AT4125" s="33"/>
      <c r="AU4125" s="33"/>
      <c r="AV4125" s="33"/>
      <c r="AW4125" s="33"/>
      <c r="AX4125" s="33"/>
      <c r="AY4125" s="33"/>
    </row>
    <row r="4126" spans="1:51" s="12" customFormat="1" ht="39.950000000000003" customHeight="1">
      <c r="A4126" s="3"/>
      <c r="B4126" s="16"/>
      <c r="C4126" s="33"/>
      <c r="D4126" s="33"/>
      <c r="E4126" s="33"/>
      <c r="F4126" s="33"/>
      <c r="G4126" s="33"/>
      <c r="H4126" s="33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3"/>
      <c r="AE4126" s="33"/>
      <c r="AF4126" s="33"/>
      <c r="AG4126" s="35"/>
      <c r="AH4126" s="32"/>
      <c r="AI4126" s="33"/>
      <c r="AJ4126" s="33"/>
      <c r="AK4126" s="33"/>
      <c r="AL4126" s="33"/>
      <c r="AM4126" s="33"/>
      <c r="AN4126" s="33"/>
      <c r="AO4126" s="33"/>
      <c r="AP4126" s="33"/>
      <c r="AQ4126" s="33"/>
      <c r="AR4126" s="33"/>
      <c r="AS4126" s="33"/>
      <c r="AT4126" s="33"/>
      <c r="AU4126" s="33"/>
      <c r="AV4126" s="33"/>
      <c r="AW4126" s="33"/>
      <c r="AX4126" s="33"/>
      <c r="AY4126" s="33"/>
    </row>
    <row r="4127" spans="1:51" s="12" customFormat="1" ht="39.950000000000003" customHeight="1">
      <c r="A4127" s="3"/>
      <c r="B4127" s="16"/>
      <c r="C4127" s="33"/>
      <c r="D4127" s="33"/>
      <c r="E4127" s="33"/>
      <c r="F4127" s="33"/>
      <c r="G4127" s="33"/>
      <c r="H4127" s="33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3"/>
      <c r="AE4127" s="33"/>
      <c r="AF4127" s="33"/>
      <c r="AG4127" s="35"/>
      <c r="AH4127" s="32"/>
      <c r="AI4127" s="33"/>
      <c r="AJ4127" s="33"/>
      <c r="AK4127" s="33"/>
      <c r="AL4127" s="33"/>
      <c r="AM4127" s="33"/>
      <c r="AN4127" s="33"/>
      <c r="AO4127" s="33"/>
      <c r="AP4127" s="33"/>
      <c r="AQ4127" s="33"/>
      <c r="AR4127" s="33"/>
      <c r="AS4127" s="33"/>
      <c r="AT4127" s="33"/>
      <c r="AU4127" s="33"/>
      <c r="AV4127" s="33"/>
      <c r="AW4127" s="33"/>
      <c r="AX4127" s="33"/>
      <c r="AY4127" s="33"/>
    </row>
    <row r="4128" spans="1:51" s="12" customFormat="1" ht="39.950000000000003" customHeight="1">
      <c r="A4128" s="3"/>
      <c r="B4128" s="16"/>
      <c r="C4128" s="33"/>
      <c r="D4128" s="33"/>
      <c r="E4128" s="33"/>
      <c r="F4128" s="33"/>
      <c r="G4128" s="33"/>
      <c r="H4128" s="33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3"/>
      <c r="AE4128" s="33"/>
      <c r="AF4128" s="33"/>
      <c r="AG4128" s="35"/>
      <c r="AH4128" s="32"/>
      <c r="AI4128" s="33"/>
      <c r="AJ4128" s="33"/>
      <c r="AK4128" s="33"/>
      <c r="AL4128" s="33"/>
      <c r="AM4128" s="33"/>
      <c r="AN4128" s="33"/>
      <c r="AO4128" s="33"/>
      <c r="AP4128" s="33"/>
      <c r="AQ4128" s="33"/>
      <c r="AR4128" s="33"/>
      <c r="AS4128" s="33"/>
      <c r="AT4128" s="33"/>
      <c r="AU4128" s="33"/>
      <c r="AV4128" s="33"/>
      <c r="AW4128" s="33"/>
      <c r="AX4128" s="33"/>
      <c r="AY4128" s="33"/>
    </row>
    <row r="4129" spans="1:51" s="12" customFormat="1" ht="39.950000000000003" customHeight="1">
      <c r="A4129" s="3"/>
      <c r="B4129" s="16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5"/>
      <c r="AH4129" s="32"/>
      <c r="AI4129" s="33"/>
      <c r="AJ4129" s="33"/>
      <c r="AK4129" s="33"/>
      <c r="AL4129" s="33"/>
      <c r="AM4129" s="33"/>
      <c r="AN4129" s="33"/>
      <c r="AO4129" s="33"/>
      <c r="AP4129" s="33"/>
      <c r="AQ4129" s="33"/>
      <c r="AR4129" s="33"/>
      <c r="AS4129" s="33"/>
      <c r="AT4129" s="33"/>
      <c r="AU4129" s="33"/>
      <c r="AV4129" s="33"/>
      <c r="AW4129" s="33"/>
      <c r="AX4129" s="33"/>
      <c r="AY4129" s="33"/>
    </row>
    <row r="4130" spans="1:51" s="12" customFormat="1" ht="39.950000000000003" customHeight="1">
      <c r="A4130" s="3"/>
      <c r="B4130" s="16"/>
      <c r="C4130" s="33"/>
      <c r="D4130" s="33"/>
      <c r="E4130" s="33"/>
      <c r="F4130" s="33"/>
      <c r="G4130" s="33"/>
      <c r="H4130" s="33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3"/>
      <c r="AE4130" s="33"/>
      <c r="AF4130" s="33"/>
      <c r="AG4130" s="35"/>
      <c r="AH4130" s="32"/>
      <c r="AI4130" s="33"/>
      <c r="AJ4130" s="33"/>
      <c r="AK4130" s="33"/>
      <c r="AL4130" s="33"/>
      <c r="AM4130" s="33"/>
      <c r="AN4130" s="33"/>
      <c r="AO4130" s="33"/>
      <c r="AP4130" s="33"/>
      <c r="AQ4130" s="33"/>
      <c r="AR4130" s="33"/>
      <c r="AS4130" s="33"/>
      <c r="AT4130" s="33"/>
      <c r="AU4130" s="33"/>
      <c r="AV4130" s="33"/>
      <c r="AW4130" s="33"/>
      <c r="AX4130" s="33"/>
      <c r="AY4130" s="33"/>
    </row>
    <row r="4131" spans="1:51" s="12" customFormat="1" ht="39.950000000000003" customHeight="1">
      <c r="A4131" s="3"/>
      <c r="B4131" s="16"/>
      <c r="C4131" s="33"/>
      <c r="D4131" s="33"/>
      <c r="E4131" s="33"/>
      <c r="F4131" s="33"/>
      <c r="G4131" s="33"/>
      <c r="H4131" s="33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3"/>
      <c r="AE4131" s="33"/>
      <c r="AF4131" s="33"/>
      <c r="AG4131" s="35"/>
      <c r="AH4131" s="32"/>
      <c r="AI4131" s="33"/>
      <c r="AJ4131" s="33"/>
      <c r="AK4131" s="33"/>
      <c r="AL4131" s="33"/>
      <c r="AM4131" s="33"/>
      <c r="AN4131" s="33"/>
      <c r="AO4131" s="33"/>
      <c r="AP4131" s="33"/>
      <c r="AQ4131" s="33"/>
      <c r="AR4131" s="33"/>
      <c r="AS4131" s="33"/>
      <c r="AT4131" s="33"/>
      <c r="AU4131" s="33"/>
      <c r="AV4131" s="33"/>
      <c r="AW4131" s="33"/>
      <c r="AX4131" s="33"/>
      <c r="AY4131" s="33"/>
    </row>
    <row r="4132" spans="1:51" s="12" customFormat="1" ht="39.950000000000003" customHeight="1">
      <c r="A4132" s="3"/>
      <c r="B4132" s="16"/>
      <c r="C4132" s="33"/>
      <c r="D4132" s="33"/>
      <c r="E4132" s="33"/>
      <c r="F4132" s="33"/>
      <c r="G4132" s="33"/>
      <c r="H4132" s="33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  <c r="Y4132" s="33"/>
      <c r="Z4132" s="33"/>
      <c r="AA4132" s="33"/>
      <c r="AB4132" s="33"/>
      <c r="AC4132" s="33"/>
      <c r="AD4132" s="33"/>
      <c r="AE4132" s="33"/>
      <c r="AF4132" s="33"/>
      <c r="AG4132" s="35"/>
      <c r="AH4132" s="32"/>
      <c r="AI4132" s="33"/>
      <c r="AJ4132" s="33"/>
      <c r="AK4132" s="33"/>
      <c r="AL4132" s="33"/>
      <c r="AM4132" s="33"/>
      <c r="AN4132" s="33"/>
      <c r="AO4132" s="33"/>
      <c r="AP4132" s="33"/>
      <c r="AQ4132" s="33"/>
      <c r="AR4132" s="33"/>
      <c r="AS4132" s="33"/>
      <c r="AT4132" s="33"/>
      <c r="AU4132" s="33"/>
      <c r="AV4132" s="33"/>
      <c r="AW4132" s="33"/>
      <c r="AX4132" s="33"/>
      <c r="AY4132" s="33"/>
    </row>
    <row r="4133" spans="1:51" s="12" customFormat="1" ht="39.950000000000003" customHeight="1">
      <c r="A4133" s="3"/>
      <c r="B4133" s="16"/>
      <c r="C4133" s="33"/>
      <c r="D4133" s="33"/>
      <c r="E4133" s="33"/>
      <c r="F4133" s="33"/>
      <c r="G4133" s="33"/>
      <c r="H4133" s="33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/>
      <c r="AD4133" s="33"/>
      <c r="AE4133" s="33"/>
      <c r="AF4133" s="33"/>
      <c r="AG4133" s="35"/>
      <c r="AH4133" s="32"/>
      <c r="AI4133" s="33"/>
      <c r="AJ4133" s="33"/>
      <c r="AK4133" s="33"/>
      <c r="AL4133" s="33"/>
      <c r="AM4133" s="33"/>
      <c r="AN4133" s="33"/>
      <c r="AO4133" s="33"/>
      <c r="AP4133" s="33"/>
      <c r="AQ4133" s="33"/>
      <c r="AR4133" s="33"/>
      <c r="AS4133" s="33"/>
      <c r="AT4133" s="33"/>
      <c r="AU4133" s="33"/>
      <c r="AV4133" s="33"/>
      <c r="AW4133" s="33"/>
      <c r="AX4133" s="33"/>
      <c r="AY4133" s="33"/>
    </row>
    <row r="4134" spans="1:51" s="12" customFormat="1" ht="39.950000000000003" customHeight="1">
      <c r="A4134" s="3"/>
      <c r="B4134" s="16"/>
      <c r="C4134" s="33"/>
      <c r="D4134" s="33"/>
      <c r="E4134" s="33"/>
      <c r="F4134" s="33"/>
      <c r="G4134" s="33"/>
      <c r="H4134" s="33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5"/>
      <c r="AH4134" s="32"/>
      <c r="AI4134" s="33"/>
      <c r="AJ4134" s="33"/>
      <c r="AK4134" s="33"/>
      <c r="AL4134" s="33"/>
      <c r="AM4134" s="33"/>
      <c r="AN4134" s="33"/>
      <c r="AO4134" s="33"/>
      <c r="AP4134" s="33"/>
      <c r="AQ4134" s="33"/>
      <c r="AR4134" s="33"/>
      <c r="AS4134" s="33"/>
      <c r="AT4134" s="33"/>
      <c r="AU4134" s="33"/>
      <c r="AV4134" s="33"/>
      <c r="AW4134" s="33"/>
      <c r="AX4134" s="33"/>
      <c r="AY4134" s="33"/>
    </row>
    <row r="4135" spans="1:51" s="12" customFormat="1" ht="39.950000000000003" customHeight="1">
      <c r="A4135" s="3"/>
      <c r="B4135" s="16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3"/>
      <c r="AE4135" s="33"/>
      <c r="AF4135" s="33"/>
      <c r="AG4135" s="35"/>
      <c r="AH4135" s="32"/>
      <c r="AI4135" s="33"/>
      <c r="AJ4135" s="33"/>
      <c r="AK4135" s="33"/>
      <c r="AL4135" s="33"/>
      <c r="AM4135" s="33"/>
      <c r="AN4135" s="33"/>
      <c r="AO4135" s="33"/>
      <c r="AP4135" s="33"/>
      <c r="AQ4135" s="33"/>
      <c r="AR4135" s="33"/>
      <c r="AS4135" s="33"/>
      <c r="AT4135" s="33"/>
      <c r="AU4135" s="33"/>
      <c r="AV4135" s="33"/>
      <c r="AW4135" s="33"/>
      <c r="AX4135" s="33"/>
      <c r="AY4135" s="33"/>
    </row>
    <row r="4136" spans="1:51" s="12" customFormat="1" ht="39.950000000000003" customHeight="1">
      <c r="A4136" s="3"/>
      <c r="B4136" s="16"/>
      <c r="C4136" s="33"/>
      <c r="D4136" s="33"/>
      <c r="E4136" s="33"/>
      <c r="F4136" s="33"/>
      <c r="G4136" s="33"/>
      <c r="H4136" s="3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3"/>
      <c r="AE4136" s="33"/>
      <c r="AF4136" s="33"/>
      <c r="AG4136" s="35"/>
      <c r="AH4136" s="32"/>
      <c r="AI4136" s="33"/>
      <c r="AJ4136" s="33"/>
      <c r="AK4136" s="33"/>
      <c r="AL4136" s="33"/>
      <c r="AM4136" s="33"/>
      <c r="AN4136" s="33"/>
      <c r="AO4136" s="33"/>
      <c r="AP4136" s="33"/>
      <c r="AQ4136" s="33"/>
      <c r="AR4136" s="33"/>
      <c r="AS4136" s="33"/>
      <c r="AT4136" s="33"/>
      <c r="AU4136" s="33"/>
      <c r="AV4136" s="33"/>
      <c r="AW4136" s="33"/>
      <c r="AX4136" s="33"/>
      <c r="AY4136" s="33"/>
    </row>
    <row r="4137" spans="1:51" s="12" customFormat="1" ht="39.950000000000003" customHeight="1">
      <c r="A4137" s="3"/>
      <c r="B4137" s="16"/>
      <c r="C4137" s="33"/>
      <c r="D4137" s="33"/>
      <c r="E4137" s="33"/>
      <c r="F4137" s="33"/>
      <c r="G4137" s="33"/>
      <c r="H4137" s="33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3"/>
      <c r="AE4137" s="33"/>
      <c r="AF4137" s="33"/>
      <c r="AG4137" s="35"/>
      <c r="AH4137" s="32"/>
      <c r="AI4137" s="33"/>
      <c r="AJ4137" s="33"/>
      <c r="AK4137" s="33"/>
      <c r="AL4137" s="33"/>
      <c r="AM4137" s="33"/>
      <c r="AN4137" s="33"/>
      <c r="AO4137" s="33"/>
      <c r="AP4137" s="33"/>
      <c r="AQ4137" s="33"/>
      <c r="AR4137" s="33"/>
      <c r="AS4137" s="33"/>
      <c r="AT4137" s="33"/>
      <c r="AU4137" s="33"/>
      <c r="AV4137" s="33"/>
      <c r="AW4137" s="33"/>
      <c r="AX4137" s="33"/>
      <c r="AY4137" s="33"/>
    </row>
    <row r="4138" spans="1:51" s="12" customFormat="1" ht="39.950000000000003" customHeight="1">
      <c r="A4138" s="3"/>
      <c r="B4138" s="16"/>
      <c r="C4138" s="33"/>
      <c r="D4138" s="33"/>
      <c r="E4138" s="33"/>
      <c r="F4138" s="33"/>
      <c r="G4138" s="33"/>
      <c r="H4138" s="3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5"/>
      <c r="AH4138" s="32"/>
      <c r="AI4138" s="33"/>
      <c r="AJ4138" s="33"/>
      <c r="AK4138" s="33"/>
      <c r="AL4138" s="33"/>
      <c r="AM4138" s="33"/>
      <c r="AN4138" s="33"/>
      <c r="AO4138" s="33"/>
      <c r="AP4138" s="33"/>
      <c r="AQ4138" s="33"/>
      <c r="AR4138" s="33"/>
      <c r="AS4138" s="33"/>
      <c r="AT4138" s="33"/>
      <c r="AU4138" s="33"/>
      <c r="AV4138" s="33"/>
      <c r="AW4138" s="33"/>
      <c r="AX4138" s="33"/>
      <c r="AY4138" s="33"/>
    </row>
    <row r="4139" spans="1:51" s="12" customFormat="1" ht="39.950000000000003" customHeight="1">
      <c r="A4139" s="3"/>
      <c r="B4139" s="16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3"/>
      <c r="AE4139" s="33"/>
      <c r="AF4139" s="33"/>
      <c r="AG4139" s="35"/>
      <c r="AH4139" s="32"/>
      <c r="AI4139" s="33"/>
      <c r="AJ4139" s="33"/>
      <c r="AK4139" s="33"/>
      <c r="AL4139" s="33"/>
      <c r="AM4139" s="33"/>
      <c r="AN4139" s="33"/>
      <c r="AO4139" s="33"/>
      <c r="AP4139" s="33"/>
      <c r="AQ4139" s="33"/>
      <c r="AR4139" s="33"/>
      <c r="AS4139" s="33"/>
      <c r="AT4139" s="33"/>
      <c r="AU4139" s="33"/>
      <c r="AV4139" s="33"/>
      <c r="AW4139" s="33"/>
      <c r="AX4139" s="33"/>
      <c r="AY4139" s="33"/>
    </row>
    <row r="4140" spans="1:51" s="12" customFormat="1" ht="39.950000000000003" customHeight="1">
      <c r="A4140" s="3"/>
      <c r="B4140" s="16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5"/>
      <c r="AH4140" s="32"/>
      <c r="AI4140" s="33"/>
      <c r="AJ4140" s="33"/>
      <c r="AK4140" s="33"/>
      <c r="AL4140" s="33"/>
      <c r="AM4140" s="33"/>
      <c r="AN4140" s="33"/>
      <c r="AO4140" s="33"/>
      <c r="AP4140" s="33"/>
      <c r="AQ4140" s="33"/>
      <c r="AR4140" s="33"/>
      <c r="AS4140" s="33"/>
      <c r="AT4140" s="33"/>
      <c r="AU4140" s="33"/>
      <c r="AV4140" s="33"/>
      <c r="AW4140" s="33"/>
      <c r="AX4140" s="33"/>
      <c r="AY4140" s="33"/>
    </row>
    <row r="4141" spans="1:51" s="12" customFormat="1" ht="39.950000000000003" customHeight="1">
      <c r="A4141" s="3"/>
      <c r="B4141" s="16"/>
      <c r="C4141" s="33"/>
      <c r="D4141" s="33"/>
      <c r="E4141" s="33"/>
      <c r="F4141" s="33"/>
      <c r="G4141" s="33"/>
      <c r="H4141" s="3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3"/>
      <c r="AE4141" s="33"/>
      <c r="AF4141" s="33"/>
      <c r="AG4141" s="35"/>
      <c r="AH4141" s="32"/>
      <c r="AI4141" s="33"/>
      <c r="AJ4141" s="33"/>
      <c r="AK4141" s="33"/>
      <c r="AL4141" s="33"/>
      <c r="AM4141" s="33"/>
      <c r="AN4141" s="33"/>
      <c r="AO4141" s="33"/>
      <c r="AP4141" s="33"/>
      <c r="AQ4141" s="33"/>
      <c r="AR4141" s="33"/>
      <c r="AS4141" s="33"/>
      <c r="AT4141" s="33"/>
      <c r="AU4141" s="33"/>
      <c r="AV4141" s="33"/>
      <c r="AW4141" s="33"/>
      <c r="AX4141" s="33"/>
      <c r="AY4141" s="33"/>
    </row>
    <row r="4142" spans="1:51" s="12" customFormat="1" ht="39.950000000000003" customHeight="1">
      <c r="A4142" s="3"/>
      <c r="B4142" s="16"/>
      <c r="C4142" s="33"/>
      <c r="D4142" s="33"/>
      <c r="E4142" s="33"/>
      <c r="F4142" s="33"/>
      <c r="G4142" s="33"/>
      <c r="H4142" s="33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F4142" s="33"/>
      <c r="AG4142" s="35"/>
      <c r="AH4142" s="32"/>
      <c r="AI4142" s="33"/>
      <c r="AJ4142" s="33"/>
      <c r="AK4142" s="33"/>
      <c r="AL4142" s="33"/>
      <c r="AM4142" s="33"/>
      <c r="AN4142" s="33"/>
      <c r="AO4142" s="33"/>
      <c r="AP4142" s="33"/>
      <c r="AQ4142" s="33"/>
      <c r="AR4142" s="33"/>
      <c r="AS4142" s="33"/>
      <c r="AT4142" s="33"/>
      <c r="AU4142" s="33"/>
      <c r="AV4142" s="33"/>
      <c r="AW4142" s="33"/>
      <c r="AX4142" s="33"/>
      <c r="AY4142" s="33"/>
    </row>
    <row r="4143" spans="1:51" s="12" customFormat="1" ht="39.950000000000003" customHeight="1">
      <c r="A4143" s="3"/>
      <c r="B4143" s="16"/>
      <c r="C4143" s="33"/>
      <c r="D4143" s="33"/>
      <c r="E4143" s="33"/>
      <c r="F4143" s="33"/>
      <c r="G4143" s="33"/>
      <c r="H4143" s="33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3"/>
      <c r="AE4143" s="33"/>
      <c r="AF4143" s="33"/>
      <c r="AG4143" s="35"/>
      <c r="AH4143" s="32"/>
      <c r="AI4143" s="33"/>
      <c r="AJ4143" s="33"/>
      <c r="AK4143" s="33"/>
      <c r="AL4143" s="33"/>
      <c r="AM4143" s="33"/>
      <c r="AN4143" s="33"/>
      <c r="AO4143" s="33"/>
      <c r="AP4143" s="33"/>
      <c r="AQ4143" s="33"/>
      <c r="AR4143" s="33"/>
      <c r="AS4143" s="33"/>
      <c r="AT4143" s="33"/>
      <c r="AU4143" s="33"/>
      <c r="AV4143" s="33"/>
      <c r="AW4143" s="33"/>
      <c r="AX4143" s="33"/>
      <c r="AY4143" s="33"/>
    </row>
    <row r="4144" spans="1:51" s="12" customFormat="1" ht="39.950000000000003" customHeight="1">
      <c r="A4144" s="3"/>
      <c r="B4144" s="16"/>
      <c r="C4144" s="33"/>
      <c r="D4144" s="33"/>
      <c r="E4144" s="33"/>
      <c r="F4144" s="33"/>
      <c r="G4144" s="33"/>
      <c r="H4144" s="33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3"/>
      <c r="AE4144" s="33"/>
      <c r="AF4144" s="33"/>
      <c r="AG4144" s="35"/>
      <c r="AH4144" s="32"/>
      <c r="AI4144" s="33"/>
      <c r="AJ4144" s="33"/>
      <c r="AK4144" s="33"/>
      <c r="AL4144" s="33"/>
      <c r="AM4144" s="33"/>
      <c r="AN4144" s="33"/>
      <c r="AO4144" s="33"/>
      <c r="AP4144" s="33"/>
      <c r="AQ4144" s="33"/>
      <c r="AR4144" s="33"/>
      <c r="AS4144" s="33"/>
      <c r="AT4144" s="33"/>
      <c r="AU4144" s="33"/>
      <c r="AV4144" s="33"/>
      <c r="AW4144" s="33"/>
      <c r="AX4144" s="33"/>
      <c r="AY4144" s="33"/>
    </row>
    <row r="4145" spans="1:51" s="12" customFormat="1" ht="39.950000000000003" customHeight="1">
      <c r="A4145" s="3"/>
      <c r="B4145" s="16"/>
      <c r="C4145" s="33"/>
      <c r="D4145" s="33"/>
      <c r="E4145" s="33"/>
      <c r="F4145" s="33"/>
      <c r="G4145" s="33"/>
      <c r="H4145" s="3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F4145" s="33"/>
      <c r="AG4145" s="35"/>
      <c r="AH4145" s="32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/>
      <c r="AV4145" s="33"/>
      <c r="AW4145" s="33"/>
      <c r="AX4145" s="33"/>
      <c r="AY4145" s="33"/>
    </row>
    <row r="4146" spans="1:51" s="12" customFormat="1" ht="39.950000000000003" customHeight="1">
      <c r="A4146" s="3"/>
      <c r="B4146" s="16"/>
      <c r="C4146" s="33"/>
      <c r="D4146" s="33"/>
      <c r="E4146" s="33"/>
      <c r="F4146" s="33"/>
      <c r="G4146" s="33"/>
      <c r="H4146" s="33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5"/>
      <c r="AH4146" s="32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/>
      <c r="AV4146" s="33"/>
      <c r="AW4146" s="33"/>
      <c r="AX4146" s="33"/>
      <c r="AY4146" s="33"/>
    </row>
    <row r="4147" spans="1:51" s="12" customFormat="1" ht="39.950000000000003" customHeight="1">
      <c r="A4147" s="3"/>
      <c r="B4147" s="16"/>
      <c r="C4147" s="33"/>
      <c r="D4147" s="33"/>
      <c r="E4147" s="33"/>
      <c r="F4147" s="33"/>
      <c r="G4147" s="33"/>
      <c r="H4147" s="33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3"/>
      <c r="AE4147" s="33"/>
      <c r="AF4147" s="33"/>
      <c r="AG4147" s="35"/>
      <c r="AH4147" s="32"/>
      <c r="AI4147" s="33"/>
      <c r="AJ4147" s="33"/>
      <c r="AK4147" s="33"/>
      <c r="AL4147" s="33"/>
      <c r="AM4147" s="33"/>
      <c r="AN4147" s="33"/>
      <c r="AO4147" s="33"/>
      <c r="AP4147" s="33"/>
      <c r="AQ4147" s="33"/>
      <c r="AR4147" s="33"/>
      <c r="AS4147" s="33"/>
      <c r="AT4147" s="33"/>
      <c r="AU4147" s="33"/>
      <c r="AV4147" s="33"/>
      <c r="AW4147" s="33"/>
      <c r="AX4147" s="33"/>
      <c r="AY4147" s="33"/>
    </row>
    <row r="4148" spans="1:51" s="12" customFormat="1" ht="39.950000000000003" customHeight="1">
      <c r="A4148" s="3"/>
      <c r="B4148" s="16"/>
      <c r="C4148" s="33"/>
      <c r="D4148" s="33"/>
      <c r="E4148" s="33"/>
      <c r="F4148" s="33"/>
      <c r="G4148" s="33"/>
      <c r="H4148" s="3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3"/>
      <c r="AE4148" s="33"/>
      <c r="AF4148" s="33"/>
      <c r="AG4148" s="35"/>
      <c r="AH4148" s="32"/>
      <c r="AI4148" s="33"/>
      <c r="AJ4148" s="33"/>
      <c r="AK4148" s="33"/>
      <c r="AL4148" s="33"/>
      <c r="AM4148" s="33"/>
      <c r="AN4148" s="33"/>
      <c r="AO4148" s="33"/>
      <c r="AP4148" s="33"/>
      <c r="AQ4148" s="33"/>
      <c r="AR4148" s="33"/>
      <c r="AS4148" s="33"/>
      <c r="AT4148" s="33"/>
      <c r="AU4148" s="33"/>
      <c r="AV4148" s="33"/>
      <c r="AW4148" s="33"/>
      <c r="AX4148" s="33"/>
      <c r="AY4148" s="33"/>
    </row>
    <row r="4149" spans="1:51" s="12" customFormat="1" ht="39.950000000000003" customHeight="1">
      <c r="A4149" s="3"/>
      <c r="B4149" s="16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5"/>
      <c r="AH4149" s="32"/>
      <c r="AI4149" s="33"/>
      <c r="AJ4149" s="33"/>
      <c r="AK4149" s="33"/>
      <c r="AL4149" s="33"/>
      <c r="AM4149" s="33"/>
      <c r="AN4149" s="33"/>
      <c r="AO4149" s="33"/>
      <c r="AP4149" s="33"/>
      <c r="AQ4149" s="33"/>
      <c r="AR4149" s="33"/>
      <c r="AS4149" s="33"/>
      <c r="AT4149" s="33"/>
      <c r="AU4149" s="33"/>
      <c r="AV4149" s="33"/>
      <c r="AW4149" s="33"/>
      <c r="AX4149" s="33"/>
      <c r="AY4149" s="33"/>
    </row>
    <row r="4150" spans="1:51" s="12" customFormat="1" ht="39.950000000000003" customHeight="1">
      <c r="A4150" s="3"/>
      <c r="B4150" s="16"/>
      <c r="C4150" s="33"/>
      <c r="D4150" s="33"/>
      <c r="E4150" s="33"/>
      <c r="F4150" s="33"/>
      <c r="G4150" s="33"/>
      <c r="H4150" s="33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3"/>
      <c r="AE4150" s="33"/>
      <c r="AF4150" s="33"/>
      <c r="AG4150" s="35"/>
      <c r="AH4150" s="32"/>
      <c r="AI4150" s="33"/>
      <c r="AJ4150" s="33"/>
      <c r="AK4150" s="33"/>
      <c r="AL4150" s="33"/>
      <c r="AM4150" s="33"/>
      <c r="AN4150" s="33"/>
      <c r="AO4150" s="33"/>
      <c r="AP4150" s="33"/>
      <c r="AQ4150" s="33"/>
      <c r="AR4150" s="33"/>
      <c r="AS4150" s="33"/>
      <c r="AT4150" s="33"/>
      <c r="AU4150" s="33"/>
      <c r="AV4150" s="33"/>
      <c r="AW4150" s="33"/>
      <c r="AX4150" s="33"/>
      <c r="AY4150" s="33"/>
    </row>
    <row r="4151" spans="1:51" s="12" customFormat="1" ht="39.950000000000003" customHeight="1">
      <c r="A4151" s="3"/>
      <c r="B4151" s="16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3"/>
      <c r="AE4151" s="33"/>
      <c r="AF4151" s="33"/>
      <c r="AG4151" s="35"/>
      <c r="AH4151" s="32"/>
      <c r="AI4151" s="33"/>
      <c r="AJ4151" s="33"/>
      <c r="AK4151" s="33"/>
      <c r="AL4151" s="33"/>
      <c r="AM4151" s="33"/>
      <c r="AN4151" s="33"/>
      <c r="AO4151" s="33"/>
      <c r="AP4151" s="33"/>
      <c r="AQ4151" s="33"/>
      <c r="AR4151" s="33"/>
      <c r="AS4151" s="33"/>
      <c r="AT4151" s="33"/>
      <c r="AU4151" s="33"/>
      <c r="AV4151" s="33"/>
      <c r="AW4151" s="33"/>
      <c r="AX4151" s="33"/>
      <c r="AY4151" s="33"/>
    </row>
    <row r="4152" spans="1:51" s="12" customFormat="1" ht="39.950000000000003" customHeight="1">
      <c r="A4152" s="3"/>
      <c r="B4152" s="16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3"/>
      <c r="AE4152" s="33"/>
      <c r="AF4152" s="33"/>
      <c r="AG4152" s="35"/>
      <c r="AH4152" s="32"/>
      <c r="AI4152" s="33"/>
      <c r="AJ4152" s="33"/>
      <c r="AK4152" s="33"/>
      <c r="AL4152" s="33"/>
      <c r="AM4152" s="33"/>
      <c r="AN4152" s="33"/>
      <c r="AO4152" s="33"/>
      <c r="AP4152" s="33"/>
      <c r="AQ4152" s="33"/>
      <c r="AR4152" s="33"/>
      <c r="AS4152" s="33"/>
      <c r="AT4152" s="33"/>
      <c r="AU4152" s="33"/>
      <c r="AV4152" s="33"/>
      <c r="AW4152" s="33"/>
      <c r="AX4152" s="33"/>
      <c r="AY4152" s="33"/>
    </row>
    <row r="4153" spans="1:51" s="12" customFormat="1" ht="39.950000000000003" customHeight="1">
      <c r="A4153" s="3"/>
      <c r="B4153" s="16"/>
      <c r="C4153" s="33"/>
      <c r="D4153" s="33"/>
      <c r="E4153" s="33"/>
      <c r="F4153" s="33"/>
      <c r="G4153" s="33"/>
      <c r="H4153" s="33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3"/>
      <c r="AE4153" s="33"/>
      <c r="AF4153" s="33"/>
      <c r="AG4153" s="35"/>
      <c r="AH4153" s="32"/>
      <c r="AI4153" s="33"/>
      <c r="AJ4153" s="33"/>
      <c r="AK4153" s="33"/>
      <c r="AL4153" s="33"/>
      <c r="AM4153" s="33"/>
      <c r="AN4153" s="33"/>
      <c r="AO4153" s="33"/>
      <c r="AP4153" s="33"/>
      <c r="AQ4153" s="33"/>
      <c r="AR4153" s="33"/>
      <c r="AS4153" s="33"/>
      <c r="AT4153" s="33"/>
      <c r="AU4153" s="33"/>
      <c r="AV4153" s="33"/>
      <c r="AW4153" s="33"/>
      <c r="AX4153" s="33"/>
      <c r="AY4153" s="33"/>
    </row>
    <row r="4154" spans="1:51" s="12" customFormat="1" ht="39.950000000000003" customHeight="1">
      <c r="A4154" s="3"/>
      <c r="B4154" s="16"/>
      <c r="C4154" s="33"/>
      <c r="D4154" s="33"/>
      <c r="E4154" s="33"/>
      <c r="F4154" s="33"/>
      <c r="G4154" s="33"/>
      <c r="H4154" s="33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3"/>
      <c r="AE4154" s="33"/>
      <c r="AF4154" s="33"/>
      <c r="AG4154" s="35"/>
      <c r="AH4154" s="32"/>
      <c r="AI4154" s="33"/>
      <c r="AJ4154" s="33"/>
      <c r="AK4154" s="33"/>
      <c r="AL4154" s="33"/>
      <c r="AM4154" s="33"/>
      <c r="AN4154" s="33"/>
      <c r="AO4154" s="33"/>
      <c r="AP4154" s="33"/>
      <c r="AQ4154" s="33"/>
      <c r="AR4154" s="33"/>
      <c r="AS4154" s="33"/>
      <c r="AT4154" s="33"/>
      <c r="AU4154" s="33"/>
      <c r="AV4154" s="33"/>
      <c r="AW4154" s="33"/>
      <c r="AX4154" s="33"/>
      <c r="AY4154" s="33"/>
    </row>
    <row r="4155" spans="1:51" s="12" customFormat="1" ht="39.950000000000003" customHeight="1">
      <c r="A4155" s="3"/>
      <c r="B4155" s="16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5"/>
      <c r="AH4155" s="32"/>
      <c r="AI4155" s="33"/>
      <c r="AJ4155" s="33"/>
      <c r="AK4155" s="33"/>
      <c r="AL4155" s="33"/>
      <c r="AM4155" s="33"/>
      <c r="AN4155" s="33"/>
      <c r="AO4155" s="33"/>
      <c r="AP4155" s="33"/>
      <c r="AQ4155" s="33"/>
      <c r="AR4155" s="33"/>
      <c r="AS4155" s="33"/>
      <c r="AT4155" s="33"/>
      <c r="AU4155" s="33"/>
      <c r="AV4155" s="33"/>
      <c r="AW4155" s="33"/>
      <c r="AX4155" s="33"/>
      <c r="AY4155" s="33"/>
    </row>
    <row r="4156" spans="1:51" s="12" customFormat="1" ht="39.950000000000003" customHeight="1">
      <c r="A4156" s="3"/>
      <c r="B4156" s="16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3"/>
      <c r="AE4156" s="33"/>
      <c r="AF4156" s="33"/>
      <c r="AG4156" s="35"/>
      <c r="AH4156" s="32"/>
      <c r="AI4156" s="33"/>
      <c r="AJ4156" s="33"/>
      <c r="AK4156" s="33"/>
      <c r="AL4156" s="33"/>
      <c r="AM4156" s="33"/>
      <c r="AN4156" s="33"/>
      <c r="AO4156" s="33"/>
      <c r="AP4156" s="33"/>
      <c r="AQ4156" s="33"/>
      <c r="AR4156" s="33"/>
      <c r="AS4156" s="33"/>
      <c r="AT4156" s="33"/>
      <c r="AU4156" s="33"/>
      <c r="AV4156" s="33"/>
      <c r="AW4156" s="33"/>
      <c r="AX4156" s="33"/>
      <c r="AY4156" s="33"/>
    </row>
    <row r="4157" spans="1:51" s="12" customFormat="1" ht="39.950000000000003" customHeight="1">
      <c r="A4157" s="3"/>
      <c r="B4157" s="16"/>
      <c r="C4157" s="33"/>
      <c r="D4157" s="33"/>
      <c r="E4157" s="33"/>
      <c r="F4157" s="33"/>
      <c r="G4157" s="33"/>
      <c r="H4157" s="33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/>
      <c r="AE4157" s="33"/>
      <c r="AF4157" s="33"/>
      <c r="AG4157" s="35"/>
      <c r="AH4157" s="32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/>
      <c r="AV4157" s="33"/>
      <c r="AW4157" s="33"/>
      <c r="AX4157" s="33"/>
      <c r="AY4157" s="33"/>
    </row>
    <row r="4158" spans="1:51" s="12" customFormat="1" ht="39.950000000000003" customHeight="1">
      <c r="A4158" s="3"/>
      <c r="B4158" s="16"/>
      <c r="C4158" s="33"/>
      <c r="D4158" s="33"/>
      <c r="E4158" s="33"/>
      <c r="F4158" s="33"/>
      <c r="G4158" s="33"/>
      <c r="H4158" s="3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3"/>
      <c r="AE4158" s="33"/>
      <c r="AF4158" s="33"/>
      <c r="AG4158" s="35"/>
      <c r="AH4158" s="32"/>
      <c r="AI4158" s="33"/>
      <c r="AJ4158" s="33"/>
      <c r="AK4158" s="33"/>
      <c r="AL4158" s="33"/>
      <c r="AM4158" s="33"/>
      <c r="AN4158" s="33"/>
      <c r="AO4158" s="33"/>
      <c r="AP4158" s="33"/>
      <c r="AQ4158" s="33"/>
      <c r="AR4158" s="33"/>
      <c r="AS4158" s="33"/>
      <c r="AT4158" s="33"/>
      <c r="AU4158" s="33"/>
      <c r="AV4158" s="33"/>
      <c r="AW4158" s="33"/>
      <c r="AX4158" s="33"/>
      <c r="AY4158" s="33"/>
    </row>
    <row r="4159" spans="1:51" s="12" customFormat="1" ht="39.950000000000003" customHeight="1">
      <c r="A4159" s="3"/>
      <c r="B4159" s="16"/>
      <c r="C4159" s="33"/>
      <c r="D4159" s="33"/>
      <c r="E4159" s="33"/>
      <c r="F4159" s="33"/>
      <c r="G4159" s="33"/>
      <c r="H4159" s="33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3"/>
      <c r="AE4159" s="33"/>
      <c r="AF4159" s="33"/>
      <c r="AG4159" s="35"/>
      <c r="AH4159" s="32"/>
      <c r="AI4159" s="33"/>
      <c r="AJ4159" s="33"/>
      <c r="AK4159" s="33"/>
      <c r="AL4159" s="33"/>
      <c r="AM4159" s="33"/>
      <c r="AN4159" s="33"/>
      <c r="AO4159" s="33"/>
      <c r="AP4159" s="33"/>
      <c r="AQ4159" s="33"/>
      <c r="AR4159" s="33"/>
      <c r="AS4159" s="33"/>
      <c r="AT4159" s="33"/>
      <c r="AU4159" s="33"/>
      <c r="AV4159" s="33"/>
      <c r="AW4159" s="33"/>
      <c r="AX4159" s="33"/>
      <c r="AY4159" s="33"/>
    </row>
    <row r="4160" spans="1:51" s="12" customFormat="1" ht="39.950000000000003" customHeight="1">
      <c r="A4160" s="3"/>
      <c r="B4160" s="16"/>
      <c r="C4160" s="33"/>
      <c r="D4160" s="33"/>
      <c r="E4160" s="33"/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3"/>
      <c r="AE4160" s="33"/>
      <c r="AF4160" s="33"/>
      <c r="AG4160" s="35"/>
      <c r="AH4160" s="32"/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</row>
    <row r="4161" spans="1:51" s="12" customFormat="1" ht="39.950000000000003" customHeight="1">
      <c r="A4161" s="3"/>
      <c r="B4161" s="16"/>
      <c r="C4161" s="33"/>
      <c r="D4161" s="33"/>
      <c r="E4161" s="33"/>
      <c r="F4161" s="33"/>
      <c r="G4161" s="33"/>
      <c r="H4161" s="33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3"/>
      <c r="AE4161" s="33"/>
      <c r="AF4161" s="33"/>
      <c r="AG4161" s="35"/>
      <c r="AH4161" s="32"/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/>
      <c r="AV4161" s="33"/>
      <c r="AW4161" s="33"/>
      <c r="AX4161" s="33"/>
      <c r="AY4161" s="33"/>
    </row>
    <row r="4162" spans="1:51" s="12" customFormat="1" ht="39.950000000000003" customHeight="1">
      <c r="A4162" s="3"/>
      <c r="B4162" s="16"/>
      <c r="C4162" s="33"/>
      <c r="D4162" s="33"/>
      <c r="E4162" s="33"/>
      <c r="F4162" s="33"/>
      <c r="G4162" s="33"/>
      <c r="H4162" s="33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3"/>
      <c r="AE4162" s="33"/>
      <c r="AF4162" s="33"/>
      <c r="AG4162" s="35"/>
      <c r="AH4162" s="32"/>
      <c r="AI4162" s="33"/>
      <c r="AJ4162" s="33"/>
      <c r="AK4162" s="33"/>
      <c r="AL4162" s="33"/>
      <c r="AM4162" s="33"/>
      <c r="AN4162" s="33"/>
      <c r="AO4162" s="33"/>
      <c r="AP4162" s="33"/>
      <c r="AQ4162" s="33"/>
      <c r="AR4162" s="33"/>
      <c r="AS4162" s="33"/>
      <c r="AT4162" s="33"/>
      <c r="AU4162" s="33"/>
      <c r="AV4162" s="33"/>
      <c r="AW4162" s="33"/>
      <c r="AX4162" s="33"/>
      <c r="AY4162" s="33"/>
    </row>
    <row r="4163" spans="1:51" s="12" customFormat="1" ht="39.950000000000003" customHeight="1">
      <c r="A4163" s="3"/>
      <c r="B4163" s="16"/>
      <c r="C4163" s="33"/>
      <c r="D4163" s="33"/>
      <c r="E4163" s="33"/>
      <c r="F4163" s="33"/>
      <c r="G4163" s="33"/>
      <c r="H4163" s="3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3"/>
      <c r="AE4163" s="33"/>
      <c r="AF4163" s="33"/>
      <c r="AG4163" s="35"/>
      <c r="AH4163" s="32"/>
      <c r="AI4163" s="33"/>
      <c r="AJ4163" s="33"/>
      <c r="AK4163" s="33"/>
      <c r="AL4163" s="33"/>
      <c r="AM4163" s="33"/>
      <c r="AN4163" s="33"/>
      <c r="AO4163" s="33"/>
      <c r="AP4163" s="33"/>
      <c r="AQ4163" s="33"/>
      <c r="AR4163" s="33"/>
      <c r="AS4163" s="33"/>
      <c r="AT4163" s="33"/>
      <c r="AU4163" s="33"/>
      <c r="AV4163" s="33"/>
      <c r="AW4163" s="33"/>
      <c r="AX4163" s="33"/>
      <c r="AY4163" s="33"/>
    </row>
    <row r="4164" spans="1:51" s="12" customFormat="1" ht="39.950000000000003" customHeight="1">
      <c r="A4164" s="3"/>
      <c r="B4164" s="16"/>
      <c r="C4164" s="33"/>
      <c r="D4164" s="33"/>
      <c r="E4164" s="33"/>
      <c r="F4164" s="33"/>
      <c r="G4164" s="33"/>
      <c r="H4164" s="33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3"/>
      <c r="AE4164" s="33"/>
      <c r="AF4164" s="33"/>
      <c r="AG4164" s="35"/>
      <c r="AH4164" s="32"/>
      <c r="AI4164" s="33"/>
      <c r="AJ4164" s="33"/>
      <c r="AK4164" s="33"/>
      <c r="AL4164" s="33"/>
      <c r="AM4164" s="33"/>
      <c r="AN4164" s="33"/>
      <c r="AO4164" s="33"/>
      <c r="AP4164" s="33"/>
      <c r="AQ4164" s="33"/>
      <c r="AR4164" s="33"/>
      <c r="AS4164" s="33"/>
      <c r="AT4164" s="33"/>
      <c r="AU4164" s="33"/>
      <c r="AV4164" s="33"/>
      <c r="AW4164" s="33"/>
      <c r="AX4164" s="33"/>
      <c r="AY4164" s="33"/>
    </row>
    <row r="4165" spans="1:51" s="12" customFormat="1" ht="39.950000000000003" customHeight="1">
      <c r="A4165" s="3"/>
      <c r="B4165" s="16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F4165" s="33"/>
      <c r="AG4165" s="35"/>
      <c r="AH4165" s="32"/>
      <c r="AI4165" s="33"/>
      <c r="AJ4165" s="33"/>
      <c r="AK4165" s="33"/>
      <c r="AL4165" s="33"/>
      <c r="AM4165" s="33"/>
      <c r="AN4165" s="33"/>
      <c r="AO4165" s="33"/>
      <c r="AP4165" s="33"/>
      <c r="AQ4165" s="33"/>
      <c r="AR4165" s="33"/>
      <c r="AS4165" s="33"/>
      <c r="AT4165" s="33"/>
      <c r="AU4165" s="33"/>
      <c r="AV4165" s="33"/>
      <c r="AW4165" s="33"/>
      <c r="AX4165" s="33"/>
      <c r="AY4165" s="33"/>
    </row>
    <row r="4166" spans="1:51" s="12" customFormat="1" ht="39.950000000000003" customHeight="1">
      <c r="A4166" s="3"/>
      <c r="B4166" s="16"/>
      <c r="C4166" s="33"/>
      <c r="D4166" s="33"/>
      <c r="E4166" s="33"/>
      <c r="F4166" s="33"/>
      <c r="G4166" s="33"/>
      <c r="H4166" s="33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3"/>
      <c r="AE4166" s="33"/>
      <c r="AF4166" s="33"/>
      <c r="AG4166" s="35"/>
      <c r="AH4166" s="32"/>
      <c r="AI4166" s="33"/>
      <c r="AJ4166" s="33"/>
      <c r="AK4166" s="33"/>
      <c r="AL4166" s="33"/>
      <c r="AM4166" s="33"/>
      <c r="AN4166" s="33"/>
      <c r="AO4166" s="33"/>
      <c r="AP4166" s="33"/>
      <c r="AQ4166" s="33"/>
      <c r="AR4166" s="33"/>
      <c r="AS4166" s="33"/>
      <c r="AT4166" s="33"/>
      <c r="AU4166" s="33"/>
      <c r="AV4166" s="33"/>
      <c r="AW4166" s="33"/>
      <c r="AX4166" s="33"/>
      <c r="AY4166" s="33"/>
    </row>
    <row r="4167" spans="1:51" s="12" customFormat="1" ht="39.950000000000003" customHeight="1">
      <c r="A4167" s="3"/>
      <c r="B4167" s="16"/>
      <c r="C4167" s="33"/>
      <c r="D4167" s="33"/>
      <c r="E4167" s="33"/>
      <c r="F4167" s="33"/>
      <c r="G4167" s="33"/>
      <c r="H4167" s="3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3"/>
      <c r="AE4167" s="33"/>
      <c r="AF4167" s="33"/>
      <c r="AG4167" s="35"/>
      <c r="AH4167" s="32"/>
      <c r="AI4167" s="33"/>
      <c r="AJ4167" s="33"/>
      <c r="AK4167" s="33"/>
      <c r="AL4167" s="33"/>
      <c r="AM4167" s="33"/>
      <c r="AN4167" s="33"/>
      <c r="AO4167" s="33"/>
      <c r="AP4167" s="33"/>
      <c r="AQ4167" s="33"/>
      <c r="AR4167" s="33"/>
      <c r="AS4167" s="33"/>
      <c r="AT4167" s="33"/>
      <c r="AU4167" s="33"/>
      <c r="AV4167" s="33"/>
      <c r="AW4167" s="33"/>
      <c r="AX4167" s="33"/>
      <c r="AY4167" s="33"/>
    </row>
    <row r="4168" spans="1:51" s="12" customFormat="1" ht="39.950000000000003" customHeight="1">
      <c r="A4168" s="3"/>
      <c r="B4168" s="16"/>
      <c r="C4168" s="33"/>
      <c r="D4168" s="33"/>
      <c r="E4168" s="33"/>
      <c r="F4168" s="33"/>
      <c r="G4168" s="33"/>
      <c r="H4168" s="33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3"/>
      <c r="AE4168" s="33"/>
      <c r="AF4168" s="33"/>
      <c r="AG4168" s="35"/>
      <c r="AH4168" s="32"/>
      <c r="AI4168" s="33"/>
      <c r="AJ4168" s="33"/>
      <c r="AK4168" s="33"/>
      <c r="AL4168" s="33"/>
      <c r="AM4168" s="33"/>
      <c r="AN4168" s="33"/>
      <c r="AO4168" s="33"/>
      <c r="AP4168" s="33"/>
      <c r="AQ4168" s="33"/>
      <c r="AR4168" s="33"/>
      <c r="AS4168" s="33"/>
      <c r="AT4168" s="33"/>
      <c r="AU4168" s="33"/>
      <c r="AV4168" s="33"/>
      <c r="AW4168" s="33"/>
      <c r="AX4168" s="33"/>
      <c r="AY4168" s="33"/>
    </row>
    <row r="4169" spans="1:51" s="12" customFormat="1" ht="39.950000000000003" customHeight="1">
      <c r="A4169" s="3"/>
      <c r="B4169" s="16"/>
      <c r="C4169" s="33"/>
      <c r="D4169" s="33"/>
      <c r="E4169" s="33"/>
      <c r="F4169" s="33"/>
      <c r="G4169" s="33"/>
      <c r="H4169" s="33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3"/>
      <c r="AE4169" s="33"/>
      <c r="AF4169" s="33"/>
      <c r="AG4169" s="35"/>
      <c r="AH4169" s="32"/>
      <c r="AI4169" s="33"/>
      <c r="AJ4169" s="33"/>
      <c r="AK4169" s="33"/>
      <c r="AL4169" s="33"/>
      <c r="AM4169" s="33"/>
      <c r="AN4169" s="33"/>
      <c r="AO4169" s="33"/>
      <c r="AP4169" s="33"/>
      <c r="AQ4169" s="33"/>
      <c r="AR4169" s="33"/>
      <c r="AS4169" s="33"/>
      <c r="AT4169" s="33"/>
      <c r="AU4169" s="33"/>
      <c r="AV4169" s="33"/>
      <c r="AW4169" s="33"/>
      <c r="AX4169" s="33"/>
      <c r="AY4169" s="33"/>
    </row>
    <row r="4170" spans="1:51" s="12" customFormat="1" ht="39.950000000000003" customHeight="1">
      <c r="A4170" s="3"/>
      <c r="B4170" s="16"/>
      <c r="C4170" s="33"/>
      <c r="D4170" s="33"/>
      <c r="E4170" s="33"/>
      <c r="F4170" s="33"/>
      <c r="G4170" s="33"/>
      <c r="H4170" s="33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3"/>
      <c r="AE4170" s="33"/>
      <c r="AF4170" s="33"/>
      <c r="AG4170" s="35"/>
      <c r="AH4170" s="32"/>
      <c r="AI4170" s="33"/>
      <c r="AJ4170" s="33"/>
      <c r="AK4170" s="33"/>
      <c r="AL4170" s="33"/>
      <c r="AM4170" s="33"/>
      <c r="AN4170" s="33"/>
      <c r="AO4170" s="33"/>
      <c r="AP4170" s="33"/>
      <c r="AQ4170" s="33"/>
      <c r="AR4170" s="33"/>
      <c r="AS4170" s="33"/>
      <c r="AT4170" s="33"/>
      <c r="AU4170" s="33"/>
      <c r="AV4170" s="33"/>
      <c r="AW4170" s="33"/>
      <c r="AX4170" s="33"/>
      <c r="AY4170" s="33"/>
    </row>
    <row r="4171" spans="1:51" s="12" customFormat="1" ht="39.950000000000003" customHeight="1">
      <c r="A4171" s="3"/>
      <c r="B4171" s="16"/>
      <c r="C4171" s="33"/>
      <c r="D4171" s="33"/>
      <c r="E4171" s="33"/>
      <c r="F4171" s="33"/>
      <c r="G4171" s="33"/>
      <c r="H4171" s="33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3"/>
      <c r="AE4171" s="33"/>
      <c r="AF4171" s="33"/>
      <c r="AG4171" s="35"/>
      <c r="AH4171" s="32"/>
      <c r="AI4171" s="33"/>
      <c r="AJ4171" s="33"/>
      <c r="AK4171" s="33"/>
      <c r="AL4171" s="33"/>
      <c r="AM4171" s="33"/>
      <c r="AN4171" s="33"/>
      <c r="AO4171" s="33"/>
      <c r="AP4171" s="33"/>
      <c r="AQ4171" s="33"/>
      <c r="AR4171" s="33"/>
      <c r="AS4171" s="33"/>
      <c r="AT4171" s="33"/>
      <c r="AU4171" s="33"/>
      <c r="AV4171" s="33"/>
      <c r="AW4171" s="33"/>
      <c r="AX4171" s="33"/>
      <c r="AY4171" s="33"/>
    </row>
    <row r="4172" spans="1:51" s="12" customFormat="1" ht="39.950000000000003" customHeight="1">
      <c r="A4172" s="3"/>
      <c r="B4172" s="16"/>
      <c r="C4172" s="33"/>
      <c r="D4172" s="33"/>
      <c r="E4172" s="33"/>
      <c r="F4172" s="33"/>
      <c r="G4172" s="33"/>
      <c r="H4172" s="33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F4172" s="33"/>
      <c r="AG4172" s="35"/>
      <c r="AH4172" s="32"/>
      <c r="AI4172" s="33"/>
      <c r="AJ4172" s="33"/>
      <c r="AK4172" s="33"/>
      <c r="AL4172" s="33"/>
      <c r="AM4172" s="33"/>
      <c r="AN4172" s="33"/>
      <c r="AO4172" s="33"/>
      <c r="AP4172" s="33"/>
      <c r="AQ4172" s="33"/>
      <c r="AR4172" s="33"/>
      <c r="AS4172" s="33"/>
      <c r="AT4172" s="33"/>
      <c r="AU4172" s="33"/>
      <c r="AV4172" s="33"/>
      <c r="AW4172" s="33"/>
      <c r="AX4172" s="33"/>
      <c r="AY4172" s="33"/>
    </row>
    <row r="4173" spans="1:51" s="12" customFormat="1" ht="39.950000000000003" customHeight="1">
      <c r="A4173" s="3"/>
      <c r="B4173" s="16"/>
      <c r="C4173" s="33"/>
      <c r="D4173" s="33"/>
      <c r="E4173" s="33"/>
      <c r="F4173" s="33"/>
      <c r="G4173" s="33"/>
      <c r="H4173" s="33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3"/>
      <c r="AE4173" s="33"/>
      <c r="AF4173" s="33"/>
      <c r="AG4173" s="35"/>
      <c r="AH4173" s="32"/>
      <c r="AI4173" s="33"/>
      <c r="AJ4173" s="33"/>
      <c r="AK4173" s="33"/>
      <c r="AL4173" s="33"/>
      <c r="AM4173" s="33"/>
      <c r="AN4173" s="33"/>
      <c r="AO4173" s="33"/>
      <c r="AP4173" s="33"/>
      <c r="AQ4173" s="33"/>
      <c r="AR4173" s="33"/>
      <c r="AS4173" s="33"/>
      <c r="AT4173" s="33"/>
      <c r="AU4173" s="33"/>
      <c r="AV4173" s="33"/>
      <c r="AW4173" s="33"/>
      <c r="AX4173" s="33"/>
      <c r="AY4173" s="33"/>
    </row>
    <row r="4174" spans="1:51" s="12" customFormat="1" ht="39.950000000000003" customHeight="1">
      <c r="A4174" s="3"/>
      <c r="B4174" s="16"/>
      <c r="C4174" s="33"/>
      <c r="D4174" s="33"/>
      <c r="E4174" s="33"/>
      <c r="F4174" s="33"/>
      <c r="G4174" s="33"/>
      <c r="H4174" s="33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5"/>
      <c r="AH4174" s="32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33"/>
      <c r="AT4174" s="33"/>
      <c r="AU4174" s="33"/>
      <c r="AV4174" s="33"/>
      <c r="AW4174" s="33"/>
      <c r="AX4174" s="33"/>
      <c r="AY4174" s="33"/>
    </row>
    <row r="4175" spans="1:51" s="12" customFormat="1" ht="39.950000000000003" customHeight="1">
      <c r="A4175" s="3"/>
      <c r="B4175" s="16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3"/>
      <c r="AE4175" s="33"/>
      <c r="AF4175" s="33"/>
      <c r="AG4175" s="35"/>
      <c r="AH4175" s="32"/>
      <c r="AI4175" s="33"/>
      <c r="AJ4175" s="33"/>
      <c r="AK4175" s="33"/>
      <c r="AL4175" s="33"/>
      <c r="AM4175" s="33"/>
      <c r="AN4175" s="33"/>
      <c r="AO4175" s="33"/>
      <c r="AP4175" s="33"/>
      <c r="AQ4175" s="33"/>
      <c r="AR4175" s="33"/>
      <c r="AS4175" s="33"/>
      <c r="AT4175" s="33"/>
      <c r="AU4175" s="33"/>
      <c r="AV4175" s="33"/>
      <c r="AW4175" s="33"/>
      <c r="AX4175" s="33"/>
      <c r="AY4175" s="33"/>
    </row>
    <row r="4176" spans="1:51" s="12" customFormat="1" ht="39.950000000000003" customHeight="1">
      <c r="A4176" s="3"/>
      <c r="B4176" s="16"/>
      <c r="C4176" s="33"/>
      <c r="D4176" s="33"/>
      <c r="E4176" s="33"/>
      <c r="F4176" s="33"/>
      <c r="G4176" s="33"/>
      <c r="H4176" s="33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3"/>
      <c r="AE4176" s="33"/>
      <c r="AF4176" s="33"/>
      <c r="AG4176" s="35"/>
      <c r="AH4176" s="32"/>
      <c r="AI4176" s="33"/>
      <c r="AJ4176" s="33"/>
      <c r="AK4176" s="33"/>
      <c r="AL4176" s="33"/>
      <c r="AM4176" s="33"/>
      <c r="AN4176" s="33"/>
      <c r="AO4176" s="33"/>
      <c r="AP4176" s="33"/>
      <c r="AQ4176" s="33"/>
      <c r="AR4176" s="33"/>
      <c r="AS4176" s="33"/>
      <c r="AT4176" s="33"/>
      <c r="AU4176" s="33"/>
      <c r="AV4176" s="33"/>
      <c r="AW4176" s="33"/>
      <c r="AX4176" s="33"/>
      <c r="AY4176" s="33"/>
    </row>
    <row r="4177" spans="1:51" s="12" customFormat="1" ht="39.950000000000003" customHeight="1">
      <c r="A4177" s="3"/>
      <c r="B4177" s="16"/>
      <c r="C4177" s="33"/>
      <c r="D4177" s="33"/>
      <c r="E4177" s="33"/>
      <c r="F4177" s="33"/>
      <c r="G4177" s="33"/>
      <c r="H4177" s="3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3"/>
      <c r="AE4177" s="33"/>
      <c r="AF4177" s="33"/>
      <c r="AG4177" s="35"/>
      <c r="AH4177" s="32"/>
      <c r="AI4177" s="33"/>
      <c r="AJ4177" s="33"/>
      <c r="AK4177" s="33"/>
      <c r="AL4177" s="33"/>
      <c r="AM4177" s="33"/>
      <c r="AN4177" s="33"/>
      <c r="AO4177" s="33"/>
      <c r="AP4177" s="33"/>
      <c r="AQ4177" s="33"/>
      <c r="AR4177" s="33"/>
      <c r="AS4177" s="33"/>
      <c r="AT4177" s="33"/>
      <c r="AU4177" s="33"/>
      <c r="AV4177" s="33"/>
      <c r="AW4177" s="33"/>
      <c r="AX4177" s="33"/>
      <c r="AY4177" s="33"/>
    </row>
    <row r="4178" spans="1:51" s="12" customFormat="1" ht="39.950000000000003" customHeight="1">
      <c r="A4178" s="3"/>
      <c r="B4178" s="16"/>
      <c r="C4178" s="33"/>
      <c r="D4178" s="33"/>
      <c r="E4178" s="33"/>
      <c r="F4178" s="33"/>
      <c r="G4178" s="33"/>
      <c r="H4178" s="33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3"/>
      <c r="AE4178" s="33"/>
      <c r="AF4178" s="33"/>
      <c r="AG4178" s="35"/>
      <c r="AH4178" s="32"/>
      <c r="AI4178" s="33"/>
      <c r="AJ4178" s="33"/>
      <c r="AK4178" s="33"/>
      <c r="AL4178" s="33"/>
      <c r="AM4178" s="33"/>
      <c r="AN4178" s="33"/>
      <c r="AO4178" s="33"/>
      <c r="AP4178" s="33"/>
      <c r="AQ4178" s="33"/>
      <c r="AR4178" s="33"/>
      <c r="AS4178" s="33"/>
      <c r="AT4178" s="33"/>
      <c r="AU4178" s="33"/>
      <c r="AV4178" s="33"/>
      <c r="AW4178" s="33"/>
      <c r="AX4178" s="33"/>
      <c r="AY4178" s="33"/>
    </row>
    <row r="4179" spans="1:51" s="12" customFormat="1" ht="39.950000000000003" customHeight="1">
      <c r="A4179" s="3"/>
      <c r="B4179" s="16"/>
      <c r="C4179" s="33"/>
      <c r="D4179" s="33"/>
      <c r="E4179" s="33"/>
      <c r="F4179" s="33"/>
      <c r="G4179" s="33"/>
      <c r="H4179" s="33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3"/>
      <c r="AE4179" s="33"/>
      <c r="AF4179" s="33"/>
      <c r="AG4179" s="35"/>
      <c r="AH4179" s="32"/>
      <c r="AI4179" s="33"/>
      <c r="AJ4179" s="33"/>
      <c r="AK4179" s="33"/>
      <c r="AL4179" s="33"/>
      <c r="AM4179" s="33"/>
      <c r="AN4179" s="33"/>
      <c r="AO4179" s="33"/>
      <c r="AP4179" s="33"/>
      <c r="AQ4179" s="33"/>
      <c r="AR4179" s="33"/>
      <c r="AS4179" s="33"/>
      <c r="AT4179" s="33"/>
      <c r="AU4179" s="33"/>
      <c r="AV4179" s="33"/>
      <c r="AW4179" s="33"/>
      <c r="AX4179" s="33"/>
      <c r="AY4179" s="33"/>
    </row>
    <row r="4180" spans="1:51" s="12" customFormat="1" ht="39.950000000000003" customHeight="1">
      <c r="A4180" s="3"/>
      <c r="B4180" s="16"/>
      <c r="C4180" s="33"/>
      <c r="D4180" s="33"/>
      <c r="E4180" s="33"/>
      <c r="F4180" s="33"/>
      <c r="G4180" s="33"/>
      <c r="H4180" s="33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F4180" s="33"/>
      <c r="AG4180" s="35"/>
      <c r="AH4180" s="32"/>
      <c r="AI4180" s="33"/>
      <c r="AJ4180" s="33"/>
      <c r="AK4180" s="33"/>
      <c r="AL4180" s="33"/>
      <c r="AM4180" s="33"/>
      <c r="AN4180" s="33"/>
      <c r="AO4180" s="33"/>
      <c r="AP4180" s="33"/>
      <c r="AQ4180" s="33"/>
      <c r="AR4180" s="33"/>
      <c r="AS4180" s="33"/>
      <c r="AT4180" s="33"/>
      <c r="AU4180" s="33"/>
      <c r="AV4180" s="33"/>
      <c r="AW4180" s="33"/>
      <c r="AX4180" s="33"/>
      <c r="AY4180" s="33"/>
    </row>
    <row r="4181" spans="1:51" s="12" customFormat="1" ht="39.950000000000003" customHeight="1">
      <c r="A4181" s="3"/>
      <c r="B4181" s="16"/>
      <c r="C4181" s="33"/>
      <c r="D4181" s="33"/>
      <c r="E4181" s="33"/>
      <c r="F4181" s="33"/>
      <c r="G4181" s="33"/>
      <c r="H4181" s="3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3"/>
      <c r="AE4181" s="33"/>
      <c r="AF4181" s="33"/>
      <c r="AG4181" s="35"/>
      <c r="AH4181" s="32"/>
      <c r="AI4181" s="33"/>
      <c r="AJ4181" s="33"/>
      <c r="AK4181" s="33"/>
      <c r="AL4181" s="33"/>
      <c r="AM4181" s="33"/>
      <c r="AN4181" s="33"/>
      <c r="AO4181" s="33"/>
      <c r="AP4181" s="33"/>
      <c r="AQ4181" s="33"/>
      <c r="AR4181" s="33"/>
      <c r="AS4181" s="33"/>
      <c r="AT4181" s="33"/>
      <c r="AU4181" s="33"/>
      <c r="AV4181" s="33"/>
      <c r="AW4181" s="33"/>
      <c r="AX4181" s="33"/>
      <c r="AY4181" s="33"/>
    </row>
    <row r="4182" spans="1:51" s="12" customFormat="1" ht="39.950000000000003" customHeight="1">
      <c r="A4182" s="3"/>
      <c r="B4182" s="16"/>
      <c r="C4182" s="33"/>
      <c r="D4182" s="33"/>
      <c r="E4182" s="33"/>
      <c r="F4182" s="33"/>
      <c r="G4182" s="33"/>
      <c r="H4182" s="33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3"/>
      <c r="AE4182" s="33"/>
      <c r="AF4182" s="33"/>
      <c r="AG4182" s="35"/>
      <c r="AH4182" s="32"/>
      <c r="AI4182" s="33"/>
      <c r="AJ4182" s="33"/>
      <c r="AK4182" s="33"/>
      <c r="AL4182" s="33"/>
      <c r="AM4182" s="33"/>
      <c r="AN4182" s="33"/>
      <c r="AO4182" s="33"/>
      <c r="AP4182" s="33"/>
      <c r="AQ4182" s="33"/>
      <c r="AR4182" s="33"/>
      <c r="AS4182" s="33"/>
      <c r="AT4182" s="33"/>
      <c r="AU4182" s="33"/>
      <c r="AV4182" s="33"/>
      <c r="AW4182" s="33"/>
      <c r="AX4182" s="33"/>
      <c r="AY4182" s="33"/>
    </row>
    <row r="4183" spans="1:51" s="12" customFormat="1" ht="39.950000000000003" customHeight="1">
      <c r="A4183" s="3"/>
      <c r="B4183" s="16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3"/>
      <c r="AE4183" s="33"/>
      <c r="AF4183" s="33"/>
      <c r="AG4183" s="35"/>
      <c r="AH4183" s="32"/>
      <c r="AI4183" s="33"/>
      <c r="AJ4183" s="33"/>
      <c r="AK4183" s="33"/>
      <c r="AL4183" s="33"/>
      <c r="AM4183" s="33"/>
      <c r="AN4183" s="33"/>
      <c r="AO4183" s="33"/>
      <c r="AP4183" s="33"/>
      <c r="AQ4183" s="33"/>
      <c r="AR4183" s="33"/>
      <c r="AS4183" s="33"/>
      <c r="AT4183" s="33"/>
      <c r="AU4183" s="33"/>
      <c r="AV4183" s="33"/>
      <c r="AW4183" s="33"/>
      <c r="AX4183" s="33"/>
      <c r="AY4183" s="33"/>
    </row>
    <row r="4184" spans="1:51" s="12" customFormat="1" ht="39.950000000000003" customHeight="1">
      <c r="A4184" s="3"/>
      <c r="B4184" s="16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F4184" s="33"/>
      <c r="AG4184" s="35"/>
      <c r="AH4184" s="32"/>
      <c r="AI4184" s="33"/>
      <c r="AJ4184" s="33"/>
      <c r="AK4184" s="33"/>
      <c r="AL4184" s="33"/>
      <c r="AM4184" s="33"/>
      <c r="AN4184" s="33"/>
      <c r="AO4184" s="33"/>
      <c r="AP4184" s="33"/>
      <c r="AQ4184" s="33"/>
      <c r="AR4184" s="33"/>
      <c r="AS4184" s="33"/>
      <c r="AT4184" s="33"/>
      <c r="AU4184" s="33"/>
      <c r="AV4184" s="33"/>
      <c r="AW4184" s="33"/>
      <c r="AX4184" s="33"/>
      <c r="AY4184" s="33"/>
    </row>
    <row r="4185" spans="1:51" s="12" customFormat="1" ht="39.950000000000003" customHeight="1">
      <c r="A4185" s="3"/>
      <c r="B4185" s="16"/>
      <c r="C4185" s="33"/>
      <c r="D4185" s="33"/>
      <c r="E4185" s="33"/>
      <c r="F4185" s="33"/>
      <c r="G4185" s="33"/>
      <c r="H4185" s="33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/>
      <c r="AD4185" s="33"/>
      <c r="AE4185" s="33"/>
      <c r="AF4185" s="33"/>
      <c r="AG4185" s="35"/>
      <c r="AH4185" s="32"/>
      <c r="AI4185" s="33"/>
      <c r="AJ4185" s="33"/>
      <c r="AK4185" s="33"/>
      <c r="AL4185" s="33"/>
      <c r="AM4185" s="33"/>
      <c r="AN4185" s="33"/>
      <c r="AO4185" s="33"/>
      <c r="AP4185" s="33"/>
      <c r="AQ4185" s="33"/>
      <c r="AR4185" s="33"/>
      <c r="AS4185" s="33"/>
      <c r="AT4185" s="33"/>
      <c r="AU4185" s="33"/>
      <c r="AV4185" s="33"/>
      <c r="AW4185" s="33"/>
      <c r="AX4185" s="33"/>
      <c r="AY4185" s="33"/>
    </row>
    <row r="4186" spans="1:51" s="12" customFormat="1" ht="39.950000000000003" customHeight="1">
      <c r="A4186" s="3"/>
      <c r="B4186" s="16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5"/>
      <c r="AH4186" s="32"/>
      <c r="AI4186" s="33"/>
      <c r="AJ4186" s="33"/>
      <c r="AK4186" s="33"/>
      <c r="AL4186" s="33"/>
      <c r="AM4186" s="33"/>
      <c r="AN4186" s="33"/>
      <c r="AO4186" s="33"/>
      <c r="AP4186" s="33"/>
      <c r="AQ4186" s="33"/>
      <c r="AR4186" s="33"/>
      <c r="AS4186" s="33"/>
      <c r="AT4186" s="33"/>
      <c r="AU4186" s="33"/>
      <c r="AV4186" s="33"/>
      <c r="AW4186" s="33"/>
      <c r="AX4186" s="33"/>
      <c r="AY4186" s="33"/>
    </row>
    <row r="4187" spans="1:51" s="12" customFormat="1" ht="39.950000000000003" customHeight="1">
      <c r="A4187" s="3"/>
      <c r="B4187" s="16"/>
      <c r="C4187" s="33"/>
      <c r="D4187" s="33"/>
      <c r="E4187" s="33"/>
      <c r="F4187" s="33"/>
      <c r="G4187" s="33"/>
      <c r="H4187" s="33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3"/>
      <c r="AE4187" s="33"/>
      <c r="AF4187" s="33"/>
      <c r="AG4187" s="35"/>
      <c r="AH4187" s="32"/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/>
      <c r="AV4187" s="33"/>
      <c r="AW4187" s="33"/>
      <c r="AX4187" s="33"/>
      <c r="AY4187" s="33"/>
    </row>
    <row r="4188" spans="1:51" s="12" customFormat="1" ht="39.950000000000003" customHeight="1">
      <c r="A4188" s="3"/>
      <c r="B4188" s="16"/>
      <c r="C4188" s="33"/>
      <c r="D4188" s="33"/>
      <c r="E4188" s="33"/>
      <c r="F4188" s="33"/>
      <c r="G4188" s="33"/>
      <c r="H4188" s="33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3"/>
      <c r="AE4188" s="33"/>
      <c r="AF4188" s="33"/>
      <c r="AG4188" s="35"/>
      <c r="AH4188" s="32"/>
      <c r="AI4188" s="33"/>
      <c r="AJ4188" s="33"/>
      <c r="AK4188" s="33"/>
      <c r="AL4188" s="33"/>
      <c r="AM4188" s="33"/>
      <c r="AN4188" s="33"/>
      <c r="AO4188" s="33"/>
      <c r="AP4188" s="33"/>
      <c r="AQ4188" s="33"/>
      <c r="AR4188" s="33"/>
      <c r="AS4188" s="33"/>
      <c r="AT4188" s="33"/>
      <c r="AU4188" s="33"/>
      <c r="AV4188" s="33"/>
      <c r="AW4188" s="33"/>
      <c r="AX4188" s="33"/>
      <c r="AY4188" s="33"/>
    </row>
    <row r="4189" spans="1:51" s="12" customFormat="1" ht="39.950000000000003" customHeight="1">
      <c r="A4189" s="3"/>
      <c r="B4189" s="16"/>
      <c r="C4189" s="33"/>
      <c r="D4189" s="33"/>
      <c r="E4189" s="33"/>
      <c r="F4189" s="33"/>
      <c r="G4189" s="33"/>
      <c r="H4189" s="33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3"/>
      <c r="AE4189" s="33"/>
      <c r="AF4189" s="33"/>
      <c r="AG4189" s="35"/>
      <c r="AH4189" s="32"/>
      <c r="AI4189" s="33"/>
      <c r="AJ4189" s="33"/>
      <c r="AK4189" s="33"/>
      <c r="AL4189" s="33"/>
      <c r="AM4189" s="33"/>
      <c r="AN4189" s="33"/>
      <c r="AO4189" s="33"/>
      <c r="AP4189" s="33"/>
      <c r="AQ4189" s="33"/>
      <c r="AR4189" s="33"/>
      <c r="AS4189" s="33"/>
      <c r="AT4189" s="33"/>
      <c r="AU4189" s="33"/>
      <c r="AV4189" s="33"/>
      <c r="AW4189" s="33"/>
      <c r="AX4189" s="33"/>
      <c r="AY4189" s="33"/>
    </row>
    <row r="4190" spans="1:51" s="12" customFormat="1" ht="39.950000000000003" customHeight="1">
      <c r="A4190" s="3"/>
      <c r="B4190" s="16"/>
      <c r="C4190" s="33"/>
      <c r="D4190" s="33"/>
      <c r="E4190" s="33"/>
      <c r="F4190" s="33"/>
      <c r="G4190" s="33"/>
      <c r="H4190" s="33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3"/>
      <c r="AE4190" s="33"/>
      <c r="AF4190" s="33"/>
      <c r="AG4190" s="35"/>
      <c r="AH4190" s="32"/>
      <c r="AI4190" s="33"/>
      <c r="AJ4190" s="33"/>
      <c r="AK4190" s="33"/>
      <c r="AL4190" s="33"/>
      <c r="AM4190" s="33"/>
      <c r="AN4190" s="33"/>
      <c r="AO4190" s="33"/>
      <c r="AP4190" s="33"/>
      <c r="AQ4190" s="33"/>
      <c r="AR4190" s="33"/>
      <c r="AS4190" s="33"/>
      <c r="AT4190" s="33"/>
      <c r="AU4190" s="33"/>
      <c r="AV4190" s="33"/>
      <c r="AW4190" s="33"/>
      <c r="AX4190" s="33"/>
      <c r="AY4190" s="33"/>
    </row>
    <row r="4191" spans="1:51" s="12" customFormat="1" ht="39.950000000000003" customHeight="1">
      <c r="A4191" s="3"/>
      <c r="B4191" s="16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3"/>
      <c r="AE4191" s="33"/>
      <c r="AF4191" s="33"/>
      <c r="AG4191" s="35"/>
      <c r="AH4191" s="32"/>
      <c r="AI4191" s="33"/>
      <c r="AJ4191" s="33"/>
      <c r="AK4191" s="33"/>
      <c r="AL4191" s="33"/>
      <c r="AM4191" s="33"/>
      <c r="AN4191" s="33"/>
      <c r="AO4191" s="33"/>
      <c r="AP4191" s="33"/>
      <c r="AQ4191" s="33"/>
      <c r="AR4191" s="33"/>
      <c r="AS4191" s="33"/>
      <c r="AT4191" s="33"/>
      <c r="AU4191" s="33"/>
      <c r="AV4191" s="33"/>
      <c r="AW4191" s="33"/>
      <c r="AX4191" s="33"/>
      <c r="AY4191" s="33"/>
    </row>
    <row r="4192" spans="1:51" s="12" customFormat="1" ht="39.950000000000003" customHeight="1">
      <c r="A4192" s="3"/>
      <c r="B4192" s="16"/>
      <c r="C4192" s="33"/>
      <c r="D4192" s="33"/>
      <c r="E4192" s="33"/>
      <c r="F4192" s="33"/>
      <c r="G4192" s="33"/>
      <c r="H4192" s="33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3"/>
      <c r="AE4192" s="33"/>
      <c r="AF4192" s="33"/>
      <c r="AG4192" s="35"/>
      <c r="AH4192" s="32"/>
      <c r="AI4192" s="33"/>
      <c r="AJ4192" s="33"/>
      <c r="AK4192" s="33"/>
      <c r="AL4192" s="33"/>
      <c r="AM4192" s="33"/>
      <c r="AN4192" s="33"/>
      <c r="AO4192" s="33"/>
      <c r="AP4192" s="33"/>
      <c r="AQ4192" s="33"/>
      <c r="AR4192" s="33"/>
      <c r="AS4192" s="33"/>
      <c r="AT4192" s="33"/>
      <c r="AU4192" s="33"/>
      <c r="AV4192" s="33"/>
      <c r="AW4192" s="33"/>
      <c r="AX4192" s="33"/>
      <c r="AY4192" s="33"/>
    </row>
    <row r="4193" spans="1:51" s="12" customFormat="1" ht="39.950000000000003" customHeight="1">
      <c r="A4193" s="3"/>
      <c r="B4193" s="16"/>
      <c r="C4193" s="33"/>
      <c r="D4193" s="33"/>
      <c r="E4193" s="33"/>
      <c r="F4193" s="33"/>
      <c r="G4193" s="33"/>
      <c r="H4193" s="33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3"/>
      <c r="AE4193" s="33"/>
      <c r="AF4193" s="33"/>
      <c r="AG4193" s="35"/>
      <c r="AH4193" s="32"/>
      <c r="AI4193" s="33"/>
      <c r="AJ4193" s="33"/>
      <c r="AK4193" s="33"/>
      <c r="AL4193" s="33"/>
      <c r="AM4193" s="33"/>
      <c r="AN4193" s="33"/>
      <c r="AO4193" s="33"/>
      <c r="AP4193" s="33"/>
      <c r="AQ4193" s="33"/>
      <c r="AR4193" s="33"/>
      <c r="AS4193" s="33"/>
      <c r="AT4193" s="33"/>
      <c r="AU4193" s="33"/>
      <c r="AV4193" s="33"/>
      <c r="AW4193" s="33"/>
      <c r="AX4193" s="33"/>
      <c r="AY4193" s="33"/>
    </row>
    <row r="4194" spans="1:51" s="12" customFormat="1" ht="39.950000000000003" customHeight="1">
      <c r="A4194" s="3"/>
      <c r="B4194" s="16"/>
      <c r="C4194" s="33"/>
      <c r="D4194" s="33"/>
      <c r="E4194" s="33"/>
      <c r="F4194" s="33"/>
      <c r="G4194" s="33"/>
      <c r="H4194" s="33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F4194" s="33"/>
      <c r="AG4194" s="35"/>
      <c r="AH4194" s="32"/>
      <c r="AI4194" s="33"/>
      <c r="AJ4194" s="33"/>
      <c r="AK4194" s="33"/>
      <c r="AL4194" s="33"/>
      <c r="AM4194" s="33"/>
      <c r="AN4194" s="33"/>
      <c r="AO4194" s="33"/>
      <c r="AP4194" s="33"/>
      <c r="AQ4194" s="33"/>
      <c r="AR4194" s="33"/>
      <c r="AS4194" s="33"/>
      <c r="AT4194" s="33"/>
      <c r="AU4194" s="33"/>
      <c r="AV4194" s="33"/>
      <c r="AW4194" s="33"/>
      <c r="AX4194" s="33"/>
      <c r="AY4194" s="33"/>
    </row>
    <row r="4195" spans="1:51" s="12" customFormat="1" ht="39.950000000000003" customHeight="1">
      <c r="A4195" s="3"/>
      <c r="B4195" s="16"/>
      <c r="C4195" s="33"/>
      <c r="D4195" s="33"/>
      <c r="E4195" s="33"/>
      <c r="F4195" s="33"/>
      <c r="G4195" s="33"/>
      <c r="H4195" s="33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3"/>
      <c r="AE4195" s="33"/>
      <c r="AF4195" s="33"/>
      <c r="AG4195" s="35"/>
      <c r="AH4195" s="32"/>
      <c r="AI4195" s="33"/>
      <c r="AJ4195" s="33"/>
      <c r="AK4195" s="33"/>
      <c r="AL4195" s="33"/>
      <c r="AM4195" s="33"/>
      <c r="AN4195" s="33"/>
      <c r="AO4195" s="33"/>
      <c r="AP4195" s="33"/>
      <c r="AQ4195" s="33"/>
      <c r="AR4195" s="33"/>
      <c r="AS4195" s="33"/>
      <c r="AT4195" s="33"/>
      <c r="AU4195" s="33"/>
      <c r="AV4195" s="33"/>
      <c r="AW4195" s="33"/>
      <c r="AX4195" s="33"/>
      <c r="AY4195" s="33"/>
    </row>
    <row r="4196" spans="1:51" s="12" customFormat="1" ht="39.950000000000003" customHeight="1">
      <c r="A4196" s="3"/>
      <c r="B4196" s="16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3"/>
      <c r="AE4196" s="33"/>
      <c r="AF4196" s="33"/>
      <c r="AG4196" s="35"/>
      <c r="AH4196" s="32"/>
      <c r="AI4196" s="33"/>
      <c r="AJ4196" s="33"/>
      <c r="AK4196" s="33"/>
      <c r="AL4196" s="33"/>
      <c r="AM4196" s="33"/>
      <c r="AN4196" s="33"/>
      <c r="AO4196" s="33"/>
      <c r="AP4196" s="33"/>
      <c r="AQ4196" s="33"/>
      <c r="AR4196" s="33"/>
      <c r="AS4196" s="33"/>
      <c r="AT4196" s="33"/>
      <c r="AU4196" s="33"/>
      <c r="AV4196" s="33"/>
      <c r="AW4196" s="33"/>
      <c r="AX4196" s="33"/>
      <c r="AY4196" s="33"/>
    </row>
    <row r="4197" spans="1:51" s="12" customFormat="1" ht="39.950000000000003" customHeight="1">
      <c r="A4197" s="3"/>
      <c r="B4197" s="16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3"/>
      <c r="AE4197" s="33"/>
      <c r="AF4197" s="33"/>
      <c r="AG4197" s="35"/>
      <c r="AH4197" s="32"/>
      <c r="AI4197" s="33"/>
      <c r="AJ4197" s="33"/>
      <c r="AK4197" s="33"/>
      <c r="AL4197" s="33"/>
      <c r="AM4197" s="33"/>
      <c r="AN4197" s="33"/>
      <c r="AO4197" s="33"/>
      <c r="AP4197" s="33"/>
      <c r="AQ4197" s="33"/>
      <c r="AR4197" s="33"/>
      <c r="AS4197" s="33"/>
      <c r="AT4197" s="33"/>
      <c r="AU4197" s="33"/>
      <c r="AV4197" s="33"/>
      <c r="AW4197" s="33"/>
      <c r="AX4197" s="33"/>
      <c r="AY4197" s="33"/>
    </row>
    <row r="4198" spans="1:51" s="12" customFormat="1" ht="39.950000000000003" customHeight="1">
      <c r="A4198" s="3"/>
      <c r="B4198" s="16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5"/>
      <c r="AH4198" s="32"/>
      <c r="AI4198" s="33"/>
      <c r="AJ4198" s="33"/>
      <c r="AK4198" s="33"/>
      <c r="AL4198" s="33"/>
      <c r="AM4198" s="33"/>
      <c r="AN4198" s="33"/>
      <c r="AO4198" s="33"/>
      <c r="AP4198" s="33"/>
      <c r="AQ4198" s="33"/>
      <c r="AR4198" s="33"/>
      <c r="AS4198" s="33"/>
      <c r="AT4198" s="33"/>
      <c r="AU4198" s="33"/>
      <c r="AV4198" s="33"/>
      <c r="AW4198" s="33"/>
      <c r="AX4198" s="33"/>
      <c r="AY4198" s="33"/>
    </row>
    <row r="4199" spans="1:51" s="12" customFormat="1" ht="39.950000000000003" customHeight="1">
      <c r="A4199" s="3"/>
      <c r="B4199" s="16"/>
      <c r="C4199" s="33"/>
      <c r="D4199" s="33"/>
      <c r="E4199" s="33"/>
      <c r="F4199" s="33"/>
      <c r="G4199" s="33"/>
      <c r="H4199" s="3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5"/>
      <c r="AH4199" s="32"/>
      <c r="AI4199" s="33"/>
      <c r="AJ4199" s="33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/>
      <c r="AV4199" s="33"/>
      <c r="AW4199" s="33"/>
      <c r="AX4199" s="33"/>
      <c r="AY4199" s="33"/>
    </row>
    <row r="4200" spans="1:51" s="12" customFormat="1" ht="39.950000000000003" customHeight="1">
      <c r="A4200" s="3"/>
      <c r="B4200" s="16"/>
      <c r="C4200" s="33"/>
      <c r="D4200" s="33"/>
      <c r="E4200" s="33"/>
      <c r="F4200" s="33"/>
      <c r="G4200" s="33"/>
      <c r="H4200" s="33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3"/>
      <c r="AE4200" s="33"/>
      <c r="AF4200" s="33"/>
      <c r="AG4200" s="35"/>
      <c r="AH4200" s="32"/>
      <c r="AI4200" s="33"/>
      <c r="AJ4200" s="33"/>
      <c r="AK4200" s="33"/>
      <c r="AL4200" s="33"/>
      <c r="AM4200" s="33"/>
      <c r="AN4200" s="33"/>
      <c r="AO4200" s="33"/>
      <c r="AP4200" s="33"/>
      <c r="AQ4200" s="33"/>
      <c r="AR4200" s="33"/>
      <c r="AS4200" s="33"/>
      <c r="AT4200" s="33"/>
      <c r="AU4200" s="33"/>
      <c r="AV4200" s="33"/>
      <c r="AW4200" s="33"/>
      <c r="AX4200" s="33"/>
      <c r="AY4200" s="33"/>
    </row>
    <row r="4201" spans="1:51" s="12" customFormat="1" ht="39.950000000000003" customHeight="1">
      <c r="A4201" s="3"/>
      <c r="B4201" s="16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3"/>
      <c r="AE4201" s="33"/>
      <c r="AF4201" s="33"/>
      <c r="AG4201" s="35"/>
      <c r="AH4201" s="32"/>
      <c r="AI4201" s="33"/>
      <c r="AJ4201" s="33"/>
      <c r="AK4201" s="33"/>
      <c r="AL4201" s="33"/>
      <c r="AM4201" s="33"/>
      <c r="AN4201" s="33"/>
      <c r="AO4201" s="33"/>
      <c r="AP4201" s="33"/>
      <c r="AQ4201" s="33"/>
      <c r="AR4201" s="33"/>
      <c r="AS4201" s="33"/>
      <c r="AT4201" s="33"/>
      <c r="AU4201" s="33"/>
      <c r="AV4201" s="33"/>
      <c r="AW4201" s="33"/>
      <c r="AX4201" s="33"/>
      <c r="AY4201" s="33"/>
    </row>
    <row r="4202" spans="1:51" s="12" customFormat="1" ht="39.950000000000003" customHeight="1">
      <c r="A4202" s="3"/>
      <c r="B4202" s="16"/>
      <c r="C4202" s="33"/>
      <c r="D4202" s="33"/>
      <c r="E4202" s="33"/>
      <c r="F4202" s="33"/>
      <c r="G4202" s="33"/>
      <c r="H4202" s="33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F4202" s="33"/>
      <c r="AG4202" s="35"/>
      <c r="AH4202" s="32"/>
      <c r="AI4202" s="33"/>
      <c r="AJ4202" s="33"/>
      <c r="AK4202" s="33"/>
      <c r="AL4202" s="33"/>
      <c r="AM4202" s="33"/>
      <c r="AN4202" s="33"/>
      <c r="AO4202" s="33"/>
      <c r="AP4202" s="33"/>
      <c r="AQ4202" s="33"/>
      <c r="AR4202" s="33"/>
      <c r="AS4202" s="33"/>
      <c r="AT4202" s="33"/>
      <c r="AU4202" s="33"/>
      <c r="AV4202" s="33"/>
      <c r="AW4202" s="33"/>
      <c r="AX4202" s="33"/>
      <c r="AY4202" s="33"/>
    </row>
    <row r="4203" spans="1:51" s="12" customFormat="1" ht="39.950000000000003" customHeight="1">
      <c r="A4203" s="3"/>
      <c r="B4203" s="16"/>
      <c r="C4203" s="33"/>
      <c r="D4203" s="33"/>
      <c r="E4203" s="33"/>
      <c r="F4203" s="33"/>
      <c r="G4203" s="33"/>
      <c r="H4203" s="33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3"/>
      <c r="AE4203" s="33"/>
      <c r="AF4203" s="33"/>
      <c r="AG4203" s="35"/>
      <c r="AH4203" s="32"/>
      <c r="AI4203" s="33"/>
      <c r="AJ4203" s="33"/>
      <c r="AK4203" s="33"/>
      <c r="AL4203" s="33"/>
      <c r="AM4203" s="33"/>
      <c r="AN4203" s="33"/>
      <c r="AO4203" s="33"/>
      <c r="AP4203" s="33"/>
      <c r="AQ4203" s="33"/>
      <c r="AR4203" s="33"/>
      <c r="AS4203" s="33"/>
      <c r="AT4203" s="33"/>
      <c r="AU4203" s="33"/>
      <c r="AV4203" s="33"/>
      <c r="AW4203" s="33"/>
      <c r="AX4203" s="33"/>
      <c r="AY4203" s="33"/>
    </row>
    <row r="4204" spans="1:51" s="12" customFormat="1" ht="39.950000000000003" customHeight="1">
      <c r="A4204" s="3"/>
      <c r="B4204" s="16"/>
      <c r="C4204" s="33"/>
      <c r="D4204" s="33"/>
      <c r="E4204" s="33"/>
      <c r="F4204" s="33"/>
      <c r="G4204" s="33"/>
      <c r="H4204" s="33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3"/>
      <c r="AE4204" s="33"/>
      <c r="AF4204" s="33"/>
      <c r="AG4204" s="35"/>
      <c r="AH4204" s="32"/>
      <c r="AI4204" s="33"/>
      <c r="AJ4204" s="33"/>
      <c r="AK4204" s="33"/>
      <c r="AL4204" s="33"/>
      <c r="AM4204" s="33"/>
      <c r="AN4204" s="33"/>
      <c r="AO4204" s="33"/>
      <c r="AP4204" s="33"/>
      <c r="AQ4204" s="33"/>
      <c r="AR4204" s="33"/>
      <c r="AS4204" s="33"/>
      <c r="AT4204" s="33"/>
      <c r="AU4204" s="33"/>
      <c r="AV4204" s="33"/>
      <c r="AW4204" s="33"/>
      <c r="AX4204" s="33"/>
      <c r="AY4204" s="33"/>
    </row>
    <row r="4205" spans="1:51" s="12" customFormat="1" ht="39.950000000000003" customHeight="1">
      <c r="A4205" s="3"/>
      <c r="B4205" s="16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3"/>
      <c r="AE4205" s="33"/>
      <c r="AF4205" s="33"/>
      <c r="AG4205" s="35"/>
      <c r="AH4205" s="32"/>
      <c r="AI4205" s="33"/>
      <c r="AJ4205" s="33"/>
      <c r="AK4205" s="33"/>
      <c r="AL4205" s="33"/>
      <c r="AM4205" s="33"/>
      <c r="AN4205" s="33"/>
      <c r="AO4205" s="33"/>
      <c r="AP4205" s="33"/>
      <c r="AQ4205" s="33"/>
      <c r="AR4205" s="33"/>
      <c r="AS4205" s="33"/>
      <c r="AT4205" s="33"/>
      <c r="AU4205" s="33"/>
      <c r="AV4205" s="33"/>
      <c r="AW4205" s="33"/>
      <c r="AX4205" s="33"/>
      <c r="AY4205" s="33"/>
    </row>
    <row r="4206" spans="1:51" s="12" customFormat="1" ht="39.950000000000003" customHeight="1">
      <c r="A4206" s="3"/>
      <c r="B4206" s="16"/>
      <c r="C4206" s="33"/>
      <c r="D4206" s="33"/>
      <c r="E4206" s="33"/>
      <c r="F4206" s="33"/>
      <c r="G4206" s="33"/>
      <c r="H4206" s="33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3"/>
      <c r="AE4206" s="33"/>
      <c r="AF4206" s="33"/>
      <c r="AG4206" s="35"/>
      <c r="AH4206" s="32"/>
      <c r="AI4206" s="33"/>
      <c r="AJ4206" s="33"/>
      <c r="AK4206" s="33"/>
      <c r="AL4206" s="33"/>
      <c r="AM4206" s="33"/>
      <c r="AN4206" s="33"/>
      <c r="AO4206" s="33"/>
      <c r="AP4206" s="33"/>
      <c r="AQ4206" s="33"/>
      <c r="AR4206" s="33"/>
      <c r="AS4206" s="33"/>
      <c r="AT4206" s="33"/>
      <c r="AU4206" s="33"/>
      <c r="AV4206" s="33"/>
      <c r="AW4206" s="33"/>
      <c r="AX4206" s="33"/>
      <c r="AY4206" s="33"/>
    </row>
    <row r="4207" spans="1:51" s="12" customFormat="1" ht="39.950000000000003" customHeight="1">
      <c r="A4207" s="3"/>
      <c r="B4207" s="16"/>
      <c r="C4207" s="33"/>
      <c r="D4207" s="33"/>
      <c r="E4207" s="33"/>
      <c r="F4207" s="33"/>
      <c r="G4207" s="33"/>
      <c r="H4207" s="33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3"/>
      <c r="AE4207" s="33"/>
      <c r="AF4207" s="33"/>
      <c r="AG4207" s="35"/>
      <c r="AH4207" s="32"/>
      <c r="AI4207" s="33"/>
      <c r="AJ4207" s="33"/>
      <c r="AK4207" s="33"/>
      <c r="AL4207" s="33"/>
      <c r="AM4207" s="33"/>
      <c r="AN4207" s="33"/>
      <c r="AO4207" s="33"/>
      <c r="AP4207" s="33"/>
      <c r="AQ4207" s="33"/>
      <c r="AR4207" s="33"/>
      <c r="AS4207" s="33"/>
      <c r="AT4207" s="33"/>
      <c r="AU4207" s="33"/>
      <c r="AV4207" s="33"/>
      <c r="AW4207" s="33"/>
      <c r="AX4207" s="33"/>
      <c r="AY4207" s="33"/>
    </row>
    <row r="4208" spans="1:51" s="12" customFormat="1" ht="39.950000000000003" customHeight="1">
      <c r="A4208" s="3"/>
      <c r="B4208" s="16"/>
      <c r="C4208" s="33"/>
      <c r="D4208" s="33"/>
      <c r="E4208" s="33"/>
      <c r="F4208" s="33"/>
      <c r="G4208" s="33"/>
      <c r="H4208" s="33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3"/>
      <c r="AE4208" s="33"/>
      <c r="AF4208" s="33"/>
      <c r="AG4208" s="35"/>
      <c r="AH4208" s="32"/>
      <c r="AI4208" s="33"/>
      <c r="AJ4208" s="33"/>
      <c r="AK4208" s="33"/>
      <c r="AL4208" s="33"/>
      <c r="AM4208" s="33"/>
      <c r="AN4208" s="33"/>
      <c r="AO4208" s="33"/>
      <c r="AP4208" s="33"/>
      <c r="AQ4208" s="33"/>
      <c r="AR4208" s="33"/>
      <c r="AS4208" s="33"/>
      <c r="AT4208" s="33"/>
      <c r="AU4208" s="33"/>
      <c r="AV4208" s="33"/>
      <c r="AW4208" s="33"/>
      <c r="AX4208" s="33"/>
      <c r="AY4208" s="33"/>
    </row>
    <row r="4209" spans="1:51" s="12" customFormat="1" ht="39.950000000000003" customHeight="1">
      <c r="A4209" s="3"/>
      <c r="B4209" s="16"/>
      <c r="C4209" s="33"/>
      <c r="D4209" s="33"/>
      <c r="E4209" s="33"/>
      <c r="F4209" s="33"/>
      <c r="G4209" s="33"/>
      <c r="H4209" s="33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3"/>
      <c r="AE4209" s="33"/>
      <c r="AF4209" s="33"/>
      <c r="AG4209" s="35"/>
      <c r="AH4209" s="32"/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/>
      <c r="AV4209" s="33"/>
      <c r="AW4209" s="33"/>
      <c r="AX4209" s="33"/>
      <c r="AY4209" s="33"/>
    </row>
    <row r="4210" spans="1:51" s="12" customFormat="1" ht="39.950000000000003" customHeight="1">
      <c r="A4210" s="3"/>
      <c r="B4210" s="16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3"/>
      <c r="AE4210" s="33"/>
      <c r="AF4210" s="33"/>
      <c r="AG4210" s="35"/>
      <c r="AH4210" s="32"/>
      <c r="AI4210" s="33"/>
      <c r="AJ4210" s="33"/>
      <c r="AK4210" s="33"/>
      <c r="AL4210" s="33"/>
      <c r="AM4210" s="33"/>
      <c r="AN4210" s="33"/>
      <c r="AO4210" s="33"/>
      <c r="AP4210" s="33"/>
      <c r="AQ4210" s="33"/>
      <c r="AR4210" s="33"/>
      <c r="AS4210" s="33"/>
      <c r="AT4210" s="33"/>
      <c r="AU4210" s="33"/>
      <c r="AV4210" s="33"/>
      <c r="AW4210" s="33"/>
      <c r="AX4210" s="33"/>
      <c r="AY4210" s="33"/>
    </row>
    <row r="4211" spans="1:51" s="12" customFormat="1" ht="39.950000000000003" customHeight="1">
      <c r="A4211" s="3"/>
      <c r="B4211" s="16"/>
      <c r="C4211" s="33"/>
      <c r="D4211" s="33"/>
      <c r="E4211" s="33"/>
      <c r="F4211" s="33"/>
      <c r="G4211" s="33"/>
      <c r="H4211" s="33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5"/>
      <c r="AH4211" s="32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/>
      <c r="AV4211" s="33"/>
      <c r="AW4211" s="33"/>
      <c r="AX4211" s="33"/>
      <c r="AY4211" s="33"/>
    </row>
    <row r="4212" spans="1:51" s="12" customFormat="1" ht="39.950000000000003" customHeight="1">
      <c r="A4212" s="3"/>
      <c r="B4212" s="16"/>
      <c r="C4212" s="33"/>
      <c r="D4212" s="33"/>
      <c r="E4212" s="33"/>
      <c r="F4212" s="33"/>
      <c r="G4212" s="33"/>
      <c r="H4212" s="33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  <c r="Y4212" s="33"/>
      <c r="Z4212" s="33"/>
      <c r="AA4212" s="33"/>
      <c r="AB4212" s="33"/>
      <c r="AC4212" s="33"/>
      <c r="AD4212" s="33"/>
      <c r="AE4212" s="33"/>
      <c r="AF4212" s="33"/>
      <c r="AG4212" s="35"/>
      <c r="AH4212" s="32"/>
      <c r="AI4212" s="33"/>
      <c r="AJ4212" s="33"/>
      <c r="AK4212" s="33"/>
      <c r="AL4212" s="33"/>
      <c r="AM4212" s="33"/>
      <c r="AN4212" s="33"/>
      <c r="AO4212" s="33"/>
      <c r="AP4212" s="33"/>
      <c r="AQ4212" s="33"/>
      <c r="AR4212" s="33"/>
      <c r="AS4212" s="33"/>
      <c r="AT4212" s="33"/>
      <c r="AU4212" s="33"/>
      <c r="AV4212" s="33"/>
      <c r="AW4212" s="33"/>
      <c r="AX4212" s="33"/>
      <c r="AY4212" s="33"/>
    </row>
    <row r="4213" spans="1:51" s="12" customFormat="1" ht="39.950000000000003" customHeight="1">
      <c r="A4213" s="3"/>
      <c r="B4213" s="16"/>
      <c r="C4213" s="33"/>
      <c r="D4213" s="33"/>
      <c r="E4213" s="33"/>
      <c r="F4213" s="33"/>
      <c r="G4213" s="33"/>
      <c r="H4213" s="33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3"/>
      <c r="AE4213" s="33"/>
      <c r="AF4213" s="33"/>
      <c r="AG4213" s="35"/>
      <c r="AH4213" s="32"/>
      <c r="AI4213" s="33"/>
      <c r="AJ4213" s="33"/>
      <c r="AK4213" s="33"/>
      <c r="AL4213" s="33"/>
      <c r="AM4213" s="33"/>
      <c r="AN4213" s="33"/>
      <c r="AO4213" s="33"/>
      <c r="AP4213" s="33"/>
      <c r="AQ4213" s="33"/>
      <c r="AR4213" s="33"/>
      <c r="AS4213" s="33"/>
      <c r="AT4213" s="33"/>
      <c r="AU4213" s="33"/>
      <c r="AV4213" s="33"/>
      <c r="AW4213" s="33"/>
      <c r="AX4213" s="33"/>
      <c r="AY4213" s="33"/>
    </row>
    <row r="4214" spans="1:51" s="12" customFormat="1" ht="39.950000000000003" customHeight="1">
      <c r="A4214" s="3"/>
      <c r="B4214" s="16"/>
      <c r="C4214" s="33"/>
      <c r="D4214" s="33"/>
      <c r="E4214" s="33"/>
      <c r="F4214" s="33"/>
      <c r="G4214" s="33"/>
      <c r="H4214" s="33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3"/>
      <c r="AE4214" s="33"/>
      <c r="AF4214" s="33"/>
      <c r="AG4214" s="35"/>
      <c r="AH4214" s="32"/>
      <c r="AI4214" s="33"/>
      <c r="AJ4214" s="33"/>
      <c r="AK4214" s="33"/>
      <c r="AL4214" s="33"/>
      <c r="AM4214" s="33"/>
      <c r="AN4214" s="33"/>
      <c r="AO4214" s="33"/>
      <c r="AP4214" s="33"/>
      <c r="AQ4214" s="33"/>
      <c r="AR4214" s="33"/>
      <c r="AS4214" s="33"/>
      <c r="AT4214" s="33"/>
      <c r="AU4214" s="33"/>
      <c r="AV4214" s="33"/>
      <c r="AW4214" s="33"/>
      <c r="AX4214" s="33"/>
      <c r="AY4214" s="33"/>
    </row>
    <row r="4215" spans="1:51" s="12" customFormat="1" ht="39.950000000000003" customHeight="1">
      <c r="A4215" s="3"/>
      <c r="B4215" s="16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5"/>
      <c r="AH4215" s="32"/>
      <c r="AI4215" s="33"/>
      <c r="AJ4215" s="33"/>
      <c r="AK4215" s="33"/>
      <c r="AL4215" s="33"/>
      <c r="AM4215" s="33"/>
      <c r="AN4215" s="33"/>
      <c r="AO4215" s="33"/>
      <c r="AP4215" s="33"/>
      <c r="AQ4215" s="33"/>
      <c r="AR4215" s="33"/>
      <c r="AS4215" s="33"/>
      <c r="AT4215" s="33"/>
      <c r="AU4215" s="33"/>
      <c r="AV4215" s="33"/>
      <c r="AW4215" s="33"/>
      <c r="AX4215" s="33"/>
      <c r="AY4215" s="33"/>
    </row>
    <row r="4216" spans="1:51" s="12" customFormat="1" ht="39.950000000000003" customHeight="1">
      <c r="A4216" s="3"/>
      <c r="B4216" s="16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3"/>
      <c r="AE4216" s="33"/>
      <c r="AF4216" s="33"/>
      <c r="AG4216" s="35"/>
      <c r="AH4216" s="32"/>
      <c r="AI4216" s="33"/>
      <c r="AJ4216" s="33"/>
      <c r="AK4216" s="33"/>
      <c r="AL4216" s="33"/>
      <c r="AM4216" s="33"/>
      <c r="AN4216" s="33"/>
      <c r="AO4216" s="33"/>
      <c r="AP4216" s="33"/>
      <c r="AQ4216" s="33"/>
      <c r="AR4216" s="33"/>
      <c r="AS4216" s="33"/>
      <c r="AT4216" s="33"/>
      <c r="AU4216" s="33"/>
      <c r="AV4216" s="33"/>
      <c r="AW4216" s="33"/>
      <c r="AX4216" s="33"/>
      <c r="AY4216" s="33"/>
    </row>
    <row r="4217" spans="1:51" s="12" customFormat="1" ht="39.950000000000003" customHeight="1">
      <c r="A4217" s="3"/>
      <c r="B4217" s="16"/>
      <c r="C4217" s="33"/>
      <c r="D4217" s="33"/>
      <c r="E4217" s="33"/>
      <c r="F4217" s="33"/>
      <c r="G4217" s="33"/>
      <c r="H4217" s="33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5"/>
      <c r="AH4217" s="32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/>
      <c r="AV4217" s="33"/>
      <c r="AW4217" s="33"/>
      <c r="AX4217" s="33"/>
      <c r="AY4217" s="33"/>
    </row>
    <row r="4218" spans="1:51" s="12" customFormat="1" ht="39.950000000000003" customHeight="1">
      <c r="A4218" s="3"/>
      <c r="B4218" s="16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3"/>
      <c r="AE4218" s="33"/>
      <c r="AF4218" s="33"/>
      <c r="AG4218" s="35"/>
      <c r="AH4218" s="32"/>
      <c r="AI4218" s="33"/>
      <c r="AJ4218" s="33"/>
      <c r="AK4218" s="33"/>
      <c r="AL4218" s="33"/>
      <c r="AM4218" s="33"/>
      <c r="AN4218" s="33"/>
      <c r="AO4218" s="33"/>
      <c r="AP4218" s="33"/>
      <c r="AQ4218" s="33"/>
      <c r="AR4218" s="33"/>
      <c r="AS4218" s="33"/>
      <c r="AT4218" s="33"/>
      <c r="AU4218" s="33"/>
      <c r="AV4218" s="33"/>
      <c r="AW4218" s="33"/>
      <c r="AX4218" s="33"/>
      <c r="AY4218" s="33"/>
    </row>
    <row r="4219" spans="1:51" s="12" customFormat="1" ht="39.950000000000003" customHeight="1">
      <c r="A4219" s="3"/>
      <c r="B4219" s="16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3"/>
      <c r="AE4219" s="33"/>
      <c r="AF4219" s="33"/>
      <c r="AG4219" s="35"/>
      <c r="AH4219" s="32"/>
      <c r="AI4219" s="33"/>
      <c r="AJ4219" s="33"/>
      <c r="AK4219" s="33"/>
      <c r="AL4219" s="33"/>
      <c r="AM4219" s="33"/>
      <c r="AN4219" s="33"/>
      <c r="AO4219" s="33"/>
      <c r="AP4219" s="33"/>
      <c r="AQ4219" s="33"/>
      <c r="AR4219" s="33"/>
      <c r="AS4219" s="33"/>
      <c r="AT4219" s="33"/>
      <c r="AU4219" s="33"/>
      <c r="AV4219" s="33"/>
      <c r="AW4219" s="33"/>
      <c r="AX4219" s="33"/>
      <c r="AY4219" s="33"/>
    </row>
    <row r="4220" spans="1:51" s="12" customFormat="1" ht="39.950000000000003" customHeight="1">
      <c r="A4220" s="3"/>
      <c r="B4220" s="16"/>
      <c r="C4220" s="33"/>
      <c r="D4220" s="33"/>
      <c r="E4220" s="33"/>
      <c r="F4220" s="33"/>
      <c r="G4220" s="33"/>
      <c r="H4220" s="33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3"/>
      <c r="AE4220" s="33"/>
      <c r="AF4220" s="33"/>
      <c r="AG4220" s="35"/>
      <c r="AH4220" s="32"/>
      <c r="AI4220" s="33"/>
      <c r="AJ4220" s="33"/>
      <c r="AK4220" s="33"/>
      <c r="AL4220" s="33"/>
      <c r="AM4220" s="33"/>
      <c r="AN4220" s="33"/>
      <c r="AO4220" s="33"/>
      <c r="AP4220" s="33"/>
      <c r="AQ4220" s="33"/>
      <c r="AR4220" s="33"/>
      <c r="AS4220" s="33"/>
      <c r="AT4220" s="33"/>
      <c r="AU4220" s="33"/>
      <c r="AV4220" s="33"/>
      <c r="AW4220" s="33"/>
      <c r="AX4220" s="33"/>
      <c r="AY4220" s="33"/>
    </row>
    <row r="4221" spans="1:51" s="12" customFormat="1" ht="39.950000000000003" customHeight="1">
      <c r="A4221" s="3"/>
      <c r="B4221" s="16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3"/>
      <c r="AE4221" s="33"/>
      <c r="AF4221" s="33"/>
      <c r="AG4221" s="35"/>
      <c r="AH4221" s="32"/>
      <c r="AI4221" s="33"/>
      <c r="AJ4221" s="33"/>
      <c r="AK4221" s="33"/>
      <c r="AL4221" s="33"/>
      <c r="AM4221" s="33"/>
      <c r="AN4221" s="33"/>
      <c r="AO4221" s="33"/>
      <c r="AP4221" s="33"/>
      <c r="AQ4221" s="33"/>
      <c r="AR4221" s="33"/>
      <c r="AS4221" s="33"/>
      <c r="AT4221" s="33"/>
      <c r="AU4221" s="33"/>
      <c r="AV4221" s="33"/>
      <c r="AW4221" s="33"/>
      <c r="AX4221" s="33"/>
      <c r="AY4221" s="33"/>
    </row>
    <row r="4222" spans="1:51" s="12" customFormat="1" ht="39.950000000000003" customHeight="1">
      <c r="A4222" s="3"/>
      <c r="B4222" s="16"/>
      <c r="C4222" s="33"/>
      <c r="D4222" s="33"/>
      <c r="E4222" s="33"/>
      <c r="F4222" s="33"/>
      <c r="G4222" s="33"/>
      <c r="H4222" s="33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3"/>
      <c r="AE4222" s="33"/>
      <c r="AF4222" s="33"/>
      <c r="AG4222" s="35"/>
      <c r="AH4222" s="32"/>
      <c r="AI4222" s="33"/>
      <c r="AJ4222" s="33"/>
      <c r="AK4222" s="33"/>
      <c r="AL4222" s="33"/>
      <c r="AM4222" s="33"/>
      <c r="AN4222" s="33"/>
      <c r="AO4222" s="33"/>
      <c r="AP4222" s="33"/>
      <c r="AQ4222" s="33"/>
      <c r="AR4222" s="33"/>
      <c r="AS4222" s="33"/>
      <c r="AT4222" s="33"/>
      <c r="AU4222" s="33"/>
      <c r="AV4222" s="33"/>
      <c r="AW4222" s="33"/>
      <c r="AX4222" s="33"/>
      <c r="AY4222" s="33"/>
    </row>
    <row r="4223" spans="1:51" s="12" customFormat="1" ht="39.950000000000003" customHeight="1">
      <c r="A4223" s="3"/>
      <c r="B4223" s="16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3"/>
      <c r="AE4223" s="33"/>
      <c r="AF4223" s="33"/>
      <c r="AG4223" s="35"/>
      <c r="AH4223" s="32"/>
      <c r="AI4223" s="33"/>
      <c r="AJ4223" s="33"/>
      <c r="AK4223" s="33"/>
      <c r="AL4223" s="33"/>
      <c r="AM4223" s="33"/>
      <c r="AN4223" s="33"/>
      <c r="AO4223" s="33"/>
      <c r="AP4223" s="33"/>
      <c r="AQ4223" s="33"/>
      <c r="AR4223" s="33"/>
      <c r="AS4223" s="33"/>
      <c r="AT4223" s="33"/>
      <c r="AU4223" s="33"/>
      <c r="AV4223" s="33"/>
      <c r="AW4223" s="33"/>
      <c r="AX4223" s="33"/>
      <c r="AY4223" s="33"/>
    </row>
    <row r="4224" spans="1:51" s="12" customFormat="1" ht="39.950000000000003" customHeight="1">
      <c r="A4224" s="3"/>
      <c r="B4224" s="16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5"/>
      <c r="AH4224" s="32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/>
      <c r="AV4224" s="33"/>
      <c r="AW4224" s="33"/>
      <c r="AX4224" s="33"/>
      <c r="AY4224" s="33"/>
    </row>
    <row r="4225" spans="1:51" s="12" customFormat="1" ht="39.950000000000003" customHeight="1">
      <c r="A4225" s="3"/>
      <c r="B4225" s="16"/>
      <c r="C4225" s="33"/>
      <c r="D4225" s="33"/>
      <c r="E4225" s="33"/>
      <c r="F4225" s="33"/>
      <c r="G4225" s="33"/>
      <c r="H4225" s="33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3"/>
      <c r="AE4225" s="33"/>
      <c r="AF4225" s="33"/>
      <c r="AG4225" s="35"/>
      <c r="AH4225" s="32"/>
      <c r="AI4225" s="33"/>
      <c r="AJ4225" s="33"/>
      <c r="AK4225" s="33"/>
      <c r="AL4225" s="33"/>
      <c r="AM4225" s="33"/>
      <c r="AN4225" s="33"/>
      <c r="AO4225" s="33"/>
      <c r="AP4225" s="33"/>
      <c r="AQ4225" s="33"/>
      <c r="AR4225" s="33"/>
      <c r="AS4225" s="33"/>
      <c r="AT4225" s="33"/>
      <c r="AU4225" s="33"/>
      <c r="AV4225" s="33"/>
      <c r="AW4225" s="33"/>
      <c r="AX4225" s="33"/>
      <c r="AY4225" s="33"/>
    </row>
    <row r="4226" spans="1:51" s="12" customFormat="1" ht="39.950000000000003" customHeight="1">
      <c r="A4226" s="3"/>
      <c r="B4226" s="16"/>
      <c r="C4226" s="33"/>
      <c r="D4226" s="33"/>
      <c r="E4226" s="33"/>
      <c r="F4226" s="33"/>
      <c r="G4226" s="33"/>
      <c r="H4226" s="33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F4226" s="33"/>
      <c r="AG4226" s="35"/>
      <c r="AH4226" s="32"/>
      <c r="AI4226" s="33"/>
      <c r="AJ4226" s="33"/>
      <c r="AK4226" s="33"/>
      <c r="AL4226" s="33"/>
      <c r="AM4226" s="33"/>
      <c r="AN4226" s="33"/>
      <c r="AO4226" s="33"/>
      <c r="AP4226" s="33"/>
      <c r="AQ4226" s="33"/>
      <c r="AR4226" s="33"/>
      <c r="AS4226" s="33"/>
      <c r="AT4226" s="33"/>
      <c r="AU4226" s="33"/>
      <c r="AV4226" s="33"/>
      <c r="AW4226" s="33"/>
      <c r="AX4226" s="33"/>
      <c r="AY4226" s="33"/>
    </row>
    <row r="4227" spans="1:51" s="12" customFormat="1" ht="39.950000000000003" customHeight="1">
      <c r="A4227" s="3"/>
      <c r="B4227" s="16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3"/>
      <c r="AE4227" s="33"/>
      <c r="AF4227" s="33"/>
      <c r="AG4227" s="35"/>
      <c r="AH4227" s="32"/>
      <c r="AI4227" s="33"/>
      <c r="AJ4227" s="33"/>
      <c r="AK4227" s="33"/>
      <c r="AL4227" s="33"/>
      <c r="AM4227" s="33"/>
      <c r="AN4227" s="33"/>
      <c r="AO4227" s="33"/>
      <c r="AP4227" s="33"/>
      <c r="AQ4227" s="33"/>
      <c r="AR4227" s="33"/>
      <c r="AS4227" s="33"/>
      <c r="AT4227" s="33"/>
      <c r="AU4227" s="33"/>
      <c r="AV4227" s="33"/>
      <c r="AW4227" s="33"/>
      <c r="AX4227" s="33"/>
      <c r="AY4227" s="33"/>
    </row>
    <row r="4228" spans="1:51" s="12" customFormat="1" ht="39.950000000000003" customHeight="1">
      <c r="A4228" s="3"/>
      <c r="B4228" s="16"/>
      <c r="C4228" s="33"/>
      <c r="D4228" s="33"/>
      <c r="E4228" s="33"/>
      <c r="F4228" s="33"/>
      <c r="G4228" s="33"/>
      <c r="H4228" s="33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3"/>
      <c r="AE4228" s="33"/>
      <c r="AF4228" s="33"/>
      <c r="AG4228" s="35"/>
      <c r="AH4228" s="32"/>
      <c r="AI4228" s="33"/>
      <c r="AJ4228" s="33"/>
      <c r="AK4228" s="33"/>
      <c r="AL4228" s="33"/>
      <c r="AM4228" s="33"/>
      <c r="AN4228" s="33"/>
      <c r="AO4228" s="33"/>
      <c r="AP4228" s="33"/>
      <c r="AQ4228" s="33"/>
      <c r="AR4228" s="33"/>
      <c r="AS4228" s="33"/>
      <c r="AT4228" s="33"/>
      <c r="AU4228" s="33"/>
      <c r="AV4228" s="33"/>
      <c r="AW4228" s="33"/>
      <c r="AX4228" s="33"/>
      <c r="AY4228" s="33"/>
    </row>
    <row r="4229" spans="1:51" s="12" customFormat="1" ht="39.950000000000003" customHeight="1">
      <c r="A4229" s="3"/>
      <c r="B4229" s="16"/>
      <c r="C4229" s="33"/>
      <c r="D4229" s="33"/>
      <c r="E4229" s="33"/>
      <c r="F4229" s="33"/>
      <c r="G4229" s="33"/>
      <c r="H4229" s="33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3"/>
      <c r="AE4229" s="33"/>
      <c r="AF4229" s="33"/>
      <c r="AG4229" s="35"/>
      <c r="AH4229" s="32"/>
      <c r="AI4229" s="33"/>
      <c r="AJ4229" s="33"/>
      <c r="AK4229" s="33"/>
      <c r="AL4229" s="33"/>
      <c r="AM4229" s="33"/>
      <c r="AN4229" s="33"/>
      <c r="AO4229" s="33"/>
      <c r="AP4229" s="33"/>
      <c r="AQ4229" s="33"/>
      <c r="AR4229" s="33"/>
      <c r="AS4229" s="33"/>
      <c r="AT4229" s="33"/>
      <c r="AU4229" s="33"/>
      <c r="AV4229" s="33"/>
      <c r="AW4229" s="33"/>
      <c r="AX4229" s="33"/>
      <c r="AY4229" s="33"/>
    </row>
    <row r="4230" spans="1:51" s="12" customFormat="1" ht="39.950000000000003" customHeight="1">
      <c r="A4230" s="3"/>
      <c r="B4230" s="16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3"/>
      <c r="AE4230" s="33"/>
      <c r="AF4230" s="33"/>
      <c r="AG4230" s="35"/>
      <c r="AH4230" s="32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33"/>
      <c r="AV4230" s="33"/>
      <c r="AW4230" s="33"/>
      <c r="AX4230" s="33"/>
      <c r="AY4230" s="33"/>
    </row>
    <row r="4231" spans="1:51" s="12" customFormat="1" ht="39.950000000000003" customHeight="1">
      <c r="A4231" s="3"/>
      <c r="B4231" s="16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  <c r="Y4231" s="33"/>
      <c r="Z4231" s="33"/>
      <c r="AA4231" s="33"/>
      <c r="AB4231" s="33"/>
      <c r="AC4231" s="33"/>
      <c r="AD4231" s="33"/>
      <c r="AE4231" s="33"/>
      <c r="AF4231" s="33"/>
      <c r="AG4231" s="35"/>
      <c r="AH4231" s="32"/>
      <c r="AI4231" s="33"/>
      <c r="AJ4231" s="33"/>
      <c r="AK4231" s="33"/>
      <c r="AL4231" s="33"/>
      <c r="AM4231" s="33"/>
      <c r="AN4231" s="33"/>
      <c r="AO4231" s="33"/>
      <c r="AP4231" s="33"/>
      <c r="AQ4231" s="33"/>
      <c r="AR4231" s="33"/>
      <c r="AS4231" s="33"/>
      <c r="AT4231" s="33"/>
      <c r="AU4231" s="33"/>
      <c r="AV4231" s="33"/>
      <c r="AW4231" s="33"/>
      <c r="AX4231" s="33"/>
      <c r="AY4231" s="33"/>
    </row>
    <row r="4232" spans="1:51" s="12" customFormat="1" ht="39.950000000000003" customHeight="1">
      <c r="A4232" s="3"/>
      <c r="B4232" s="16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5"/>
      <c r="AH4232" s="32"/>
      <c r="AI4232" s="33"/>
      <c r="AJ4232" s="33"/>
      <c r="AK4232" s="33"/>
      <c r="AL4232" s="33"/>
      <c r="AM4232" s="33"/>
      <c r="AN4232" s="33"/>
      <c r="AO4232" s="33"/>
      <c r="AP4232" s="33"/>
      <c r="AQ4232" s="33"/>
      <c r="AR4232" s="33"/>
      <c r="AS4232" s="33"/>
      <c r="AT4232" s="33"/>
      <c r="AU4232" s="33"/>
      <c r="AV4232" s="33"/>
      <c r="AW4232" s="33"/>
      <c r="AX4232" s="33"/>
      <c r="AY4232" s="33"/>
    </row>
    <row r="4233" spans="1:51" s="12" customFormat="1" ht="39.950000000000003" customHeight="1">
      <c r="A4233" s="3"/>
      <c r="B4233" s="16"/>
      <c r="C4233" s="33"/>
      <c r="D4233" s="33"/>
      <c r="E4233" s="33"/>
      <c r="F4233" s="33"/>
      <c r="G4233" s="33"/>
      <c r="H4233" s="33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F4233" s="33"/>
      <c r="AG4233" s="35"/>
      <c r="AH4233" s="32"/>
      <c r="AI4233" s="33"/>
      <c r="AJ4233" s="33"/>
      <c r="AK4233" s="33"/>
      <c r="AL4233" s="33"/>
      <c r="AM4233" s="33"/>
      <c r="AN4233" s="33"/>
      <c r="AO4233" s="33"/>
      <c r="AP4233" s="33"/>
      <c r="AQ4233" s="33"/>
      <c r="AR4233" s="33"/>
      <c r="AS4233" s="33"/>
      <c r="AT4233" s="33"/>
      <c r="AU4233" s="33"/>
      <c r="AV4233" s="33"/>
      <c r="AW4233" s="33"/>
      <c r="AX4233" s="33"/>
      <c r="AY4233" s="33"/>
    </row>
    <row r="4234" spans="1:51" s="12" customFormat="1" ht="39.950000000000003" customHeight="1">
      <c r="A4234" s="3"/>
      <c r="B4234" s="16"/>
      <c r="C4234" s="33"/>
      <c r="D4234" s="33"/>
      <c r="E4234" s="33"/>
      <c r="F4234" s="33"/>
      <c r="G4234" s="33"/>
      <c r="H4234" s="33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3"/>
      <c r="AE4234" s="33"/>
      <c r="AF4234" s="33"/>
      <c r="AG4234" s="35"/>
      <c r="AH4234" s="32"/>
      <c r="AI4234" s="33"/>
      <c r="AJ4234" s="33"/>
      <c r="AK4234" s="33"/>
      <c r="AL4234" s="33"/>
      <c r="AM4234" s="33"/>
      <c r="AN4234" s="33"/>
      <c r="AO4234" s="33"/>
      <c r="AP4234" s="33"/>
      <c r="AQ4234" s="33"/>
      <c r="AR4234" s="33"/>
      <c r="AS4234" s="33"/>
      <c r="AT4234" s="33"/>
      <c r="AU4234" s="33"/>
      <c r="AV4234" s="33"/>
      <c r="AW4234" s="33"/>
      <c r="AX4234" s="33"/>
      <c r="AY4234" s="33"/>
    </row>
    <row r="4235" spans="1:51" s="12" customFormat="1" ht="39.950000000000003" customHeight="1">
      <c r="A4235" s="3"/>
      <c r="B4235" s="16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3"/>
      <c r="AE4235" s="33"/>
      <c r="AF4235" s="33"/>
      <c r="AG4235" s="35"/>
      <c r="AH4235" s="32"/>
      <c r="AI4235" s="33"/>
      <c r="AJ4235" s="33"/>
      <c r="AK4235" s="33"/>
      <c r="AL4235" s="33"/>
      <c r="AM4235" s="33"/>
      <c r="AN4235" s="33"/>
      <c r="AO4235" s="33"/>
      <c r="AP4235" s="33"/>
      <c r="AQ4235" s="33"/>
      <c r="AR4235" s="33"/>
      <c r="AS4235" s="33"/>
      <c r="AT4235" s="33"/>
      <c r="AU4235" s="33"/>
      <c r="AV4235" s="33"/>
      <c r="AW4235" s="33"/>
      <c r="AX4235" s="33"/>
      <c r="AY4235" s="33"/>
    </row>
    <row r="4236" spans="1:51" s="12" customFormat="1" ht="39.950000000000003" customHeight="1">
      <c r="A4236" s="3"/>
      <c r="B4236" s="16"/>
      <c r="C4236" s="33"/>
      <c r="D4236" s="33"/>
      <c r="E4236" s="33"/>
      <c r="F4236" s="33"/>
      <c r="G4236" s="33"/>
      <c r="H4236" s="33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3"/>
      <c r="AE4236" s="33"/>
      <c r="AF4236" s="33"/>
      <c r="AG4236" s="35"/>
      <c r="AH4236" s="32"/>
      <c r="AI4236" s="33"/>
      <c r="AJ4236" s="33"/>
      <c r="AK4236" s="33"/>
      <c r="AL4236" s="33"/>
      <c r="AM4236" s="33"/>
      <c r="AN4236" s="33"/>
      <c r="AO4236" s="33"/>
      <c r="AP4236" s="33"/>
      <c r="AQ4236" s="33"/>
      <c r="AR4236" s="33"/>
      <c r="AS4236" s="33"/>
      <c r="AT4236" s="33"/>
      <c r="AU4236" s="33"/>
      <c r="AV4236" s="33"/>
      <c r="AW4236" s="33"/>
      <c r="AX4236" s="33"/>
      <c r="AY4236" s="33"/>
    </row>
    <row r="4237" spans="1:51" s="12" customFormat="1" ht="39.950000000000003" customHeight="1">
      <c r="A4237" s="3"/>
      <c r="B4237" s="16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3"/>
      <c r="AE4237" s="33"/>
      <c r="AF4237" s="33"/>
      <c r="AG4237" s="35"/>
      <c r="AH4237" s="32"/>
      <c r="AI4237" s="33"/>
      <c r="AJ4237" s="33"/>
      <c r="AK4237" s="33"/>
      <c r="AL4237" s="33"/>
      <c r="AM4237" s="33"/>
      <c r="AN4237" s="33"/>
      <c r="AO4237" s="33"/>
      <c r="AP4237" s="33"/>
      <c r="AQ4237" s="33"/>
      <c r="AR4237" s="33"/>
      <c r="AS4237" s="33"/>
      <c r="AT4237" s="33"/>
      <c r="AU4237" s="33"/>
      <c r="AV4237" s="33"/>
      <c r="AW4237" s="33"/>
      <c r="AX4237" s="33"/>
      <c r="AY4237" s="33"/>
    </row>
    <row r="4238" spans="1:51" s="12" customFormat="1" ht="39.950000000000003" customHeight="1">
      <c r="A4238" s="3"/>
      <c r="B4238" s="16"/>
      <c r="C4238" s="33"/>
      <c r="D4238" s="33"/>
      <c r="E4238" s="33"/>
      <c r="F4238" s="33"/>
      <c r="G4238" s="33"/>
      <c r="H4238" s="33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3"/>
      <c r="AE4238" s="33"/>
      <c r="AF4238" s="33"/>
      <c r="AG4238" s="35"/>
      <c r="AH4238" s="32"/>
      <c r="AI4238" s="33"/>
      <c r="AJ4238" s="33"/>
      <c r="AK4238" s="33"/>
      <c r="AL4238" s="33"/>
      <c r="AM4238" s="33"/>
      <c r="AN4238" s="33"/>
      <c r="AO4238" s="33"/>
      <c r="AP4238" s="33"/>
      <c r="AQ4238" s="33"/>
      <c r="AR4238" s="33"/>
      <c r="AS4238" s="33"/>
      <c r="AT4238" s="33"/>
      <c r="AU4238" s="33"/>
      <c r="AV4238" s="33"/>
      <c r="AW4238" s="33"/>
      <c r="AX4238" s="33"/>
      <c r="AY4238" s="33"/>
    </row>
    <row r="4239" spans="1:51" s="12" customFormat="1" ht="39.950000000000003" customHeight="1">
      <c r="A4239" s="3"/>
      <c r="B4239" s="16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3"/>
      <c r="AE4239" s="33"/>
      <c r="AF4239" s="33"/>
      <c r="AG4239" s="35"/>
      <c r="AH4239" s="32"/>
      <c r="AI4239" s="33"/>
      <c r="AJ4239" s="33"/>
      <c r="AK4239" s="33"/>
      <c r="AL4239" s="33"/>
      <c r="AM4239" s="33"/>
      <c r="AN4239" s="33"/>
      <c r="AO4239" s="33"/>
      <c r="AP4239" s="33"/>
      <c r="AQ4239" s="33"/>
      <c r="AR4239" s="33"/>
      <c r="AS4239" s="33"/>
      <c r="AT4239" s="33"/>
      <c r="AU4239" s="33"/>
      <c r="AV4239" s="33"/>
      <c r="AW4239" s="33"/>
      <c r="AX4239" s="33"/>
      <c r="AY4239" s="33"/>
    </row>
    <row r="4240" spans="1:51" s="12" customFormat="1" ht="39.950000000000003" customHeight="1">
      <c r="A4240" s="3"/>
      <c r="B4240" s="16"/>
      <c r="C4240" s="33"/>
      <c r="D4240" s="33"/>
      <c r="E4240" s="33"/>
      <c r="F4240" s="33"/>
      <c r="G4240" s="33"/>
      <c r="H4240" s="33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F4240" s="33"/>
      <c r="AG4240" s="35"/>
      <c r="AH4240" s="32"/>
      <c r="AI4240" s="33"/>
      <c r="AJ4240" s="33"/>
      <c r="AK4240" s="33"/>
      <c r="AL4240" s="33"/>
      <c r="AM4240" s="33"/>
      <c r="AN4240" s="33"/>
      <c r="AO4240" s="33"/>
      <c r="AP4240" s="33"/>
      <c r="AQ4240" s="33"/>
      <c r="AR4240" s="33"/>
      <c r="AS4240" s="33"/>
      <c r="AT4240" s="33"/>
      <c r="AU4240" s="33"/>
      <c r="AV4240" s="33"/>
      <c r="AW4240" s="33"/>
      <c r="AX4240" s="33"/>
      <c r="AY4240" s="33"/>
    </row>
    <row r="4241" spans="1:51" s="12" customFormat="1" ht="39.950000000000003" customHeight="1">
      <c r="A4241" s="3"/>
      <c r="B4241" s="16"/>
      <c r="C4241" s="33"/>
      <c r="D4241" s="33"/>
      <c r="E4241" s="33"/>
      <c r="F4241" s="33"/>
      <c r="G4241" s="33"/>
      <c r="H4241" s="33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3"/>
      <c r="AE4241" s="33"/>
      <c r="AF4241" s="33"/>
      <c r="AG4241" s="35"/>
      <c r="AH4241" s="32"/>
      <c r="AI4241" s="33"/>
      <c r="AJ4241" s="33"/>
      <c r="AK4241" s="33"/>
      <c r="AL4241" s="33"/>
      <c r="AM4241" s="33"/>
      <c r="AN4241" s="33"/>
      <c r="AO4241" s="33"/>
      <c r="AP4241" s="33"/>
      <c r="AQ4241" s="33"/>
      <c r="AR4241" s="33"/>
      <c r="AS4241" s="33"/>
      <c r="AT4241" s="33"/>
      <c r="AU4241" s="33"/>
      <c r="AV4241" s="33"/>
      <c r="AW4241" s="33"/>
      <c r="AX4241" s="33"/>
      <c r="AY4241" s="33"/>
    </row>
    <row r="4242" spans="1:51" s="12" customFormat="1" ht="39.950000000000003" customHeight="1">
      <c r="A4242" s="3"/>
      <c r="B4242" s="16"/>
      <c r="C4242" s="33"/>
      <c r="D4242" s="33"/>
      <c r="E4242" s="33"/>
      <c r="F4242" s="33"/>
      <c r="G4242" s="33"/>
      <c r="H4242" s="33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3"/>
      <c r="AE4242" s="33"/>
      <c r="AF4242" s="33"/>
      <c r="AG4242" s="35"/>
      <c r="AH4242" s="32"/>
      <c r="AI4242" s="33"/>
      <c r="AJ4242" s="33"/>
      <c r="AK4242" s="33"/>
      <c r="AL4242" s="33"/>
      <c r="AM4242" s="33"/>
      <c r="AN4242" s="33"/>
      <c r="AO4242" s="33"/>
      <c r="AP4242" s="33"/>
      <c r="AQ4242" s="33"/>
      <c r="AR4242" s="33"/>
      <c r="AS4242" s="33"/>
      <c r="AT4242" s="33"/>
      <c r="AU4242" s="33"/>
      <c r="AV4242" s="33"/>
      <c r="AW4242" s="33"/>
      <c r="AX4242" s="33"/>
      <c r="AY4242" s="33"/>
    </row>
    <row r="4243" spans="1:51" s="12" customFormat="1" ht="39.950000000000003" customHeight="1">
      <c r="A4243" s="3"/>
      <c r="B4243" s="16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3"/>
      <c r="AE4243" s="33"/>
      <c r="AF4243" s="33"/>
      <c r="AG4243" s="35"/>
      <c r="AH4243" s="32"/>
      <c r="AI4243" s="33"/>
      <c r="AJ4243" s="33"/>
      <c r="AK4243" s="33"/>
      <c r="AL4243" s="33"/>
      <c r="AM4243" s="33"/>
      <c r="AN4243" s="33"/>
      <c r="AO4243" s="33"/>
      <c r="AP4243" s="33"/>
      <c r="AQ4243" s="33"/>
      <c r="AR4243" s="33"/>
      <c r="AS4243" s="33"/>
      <c r="AT4243" s="33"/>
      <c r="AU4243" s="33"/>
      <c r="AV4243" s="33"/>
      <c r="AW4243" s="33"/>
      <c r="AX4243" s="33"/>
      <c r="AY4243" s="33"/>
    </row>
    <row r="4244" spans="1:51" s="12" customFormat="1" ht="39.950000000000003" customHeight="1">
      <c r="A4244" s="3"/>
      <c r="B4244" s="16"/>
      <c r="C4244" s="33"/>
      <c r="D4244" s="33"/>
      <c r="E4244" s="33"/>
      <c r="F4244" s="33"/>
      <c r="G4244" s="33"/>
      <c r="H4244" s="33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3"/>
      <c r="AE4244" s="33"/>
      <c r="AF4244" s="33"/>
      <c r="AG4244" s="35"/>
      <c r="AH4244" s="32"/>
      <c r="AI4244" s="33"/>
      <c r="AJ4244" s="33"/>
      <c r="AK4244" s="33"/>
      <c r="AL4244" s="33"/>
      <c r="AM4244" s="33"/>
      <c r="AN4244" s="33"/>
      <c r="AO4244" s="33"/>
      <c r="AP4244" s="33"/>
      <c r="AQ4244" s="33"/>
      <c r="AR4244" s="33"/>
      <c r="AS4244" s="33"/>
      <c r="AT4244" s="33"/>
      <c r="AU4244" s="33"/>
      <c r="AV4244" s="33"/>
      <c r="AW4244" s="33"/>
      <c r="AX4244" s="33"/>
      <c r="AY4244" s="33"/>
    </row>
    <row r="4245" spans="1:51" s="12" customFormat="1" ht="39.950000000000003" customHeight="1">
      <c r="A4245" s="3"/>
      <c r="B4245" s="16"/>
      <c r="C4245" s="33"/>
      <c r="D4245" s="33"/>
      <c r="E4245" s="33"/>
      <c r="F4245" s="33"/>
      <c r="G4245" s="33"/>
      <c r="H4245" s="33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3"/>
      <c r="AE4245" s="33"/>
      <c r="AF4245" s="33"/>
      <c r="AG4245" s="35"/>
      <c r="AH4245" s="32"/>
      <c r="AI4245" s="33"/>
      <c r="AJ4245" s="33"/>
      <c r="AK4245" s="33"/>
      <c r="AL4245" s="33"/>
      <c r="AM4245" s="33"/>
      <c r="AN4245" s="33"/>
      <c r="AO4245" s="33"/>
      <c r="AP4245" s="33"/>
      <c r="AQ4245" s="33"/>
      <c r="AR4245" s="33"/>
      <c r="AS4245" s="33"/>
      <c r="AT4245" s="33"/>
      <c r="AU4245" s="33"/>
      <c r="AV4245" s="33"/>
      <c r="AW4245" s="33"/>
      <c r="AX4245" s="33"/>
      <c r="AY4245" s="33"/>
    </row>
    <row r="4246" spans="1:51" s="12" customFormat="1" ht="39.950000000000003" customHeight="1">
      <c r="A4246" s="3"/>
      <c r="B4246" s="16"/>
      <c r="C4246" s="33"/>
      <c r="D4246" s="33"/>
      <c r="E4246" s="33"/>
      <c r="F4246" s="33"/>
      <c r="G4246" s="33"/>
      <c r="H4246" s="33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3"/>
      <c r="AE4246" s="33"/>
      <c r="AF4246" s="33"/>
      <c r="AG4246" s="35"/>
      <c r="AH4246" s="32"/>
      <c r="AI4246" s="33"/>
      <c r="AJ4246" s="33"/>
      <c r="AK4246" s="33"/>
      <c r="AL4246" s="33"/>
      <c r="AM4246" s="33"/>
      <c r="AN4246" s="33"/>
      <c r="AO4246" s="33"/>
      <c r="AP4246" s="33"/>
      <c r="AQ4246" s="33"/>
      <c r="AR4246" s="33"/>
      <c r="AS4246" s="33"/>
      <c r="AT4246" s="33"/>
      <c r="AU4246" s="33"/>
      <c r="AV4246" s="33"/>
      <c r="AW4246" s="33"/>
      <c r="AX4246" s="33"/>
      <c r="AY4246" s="33"/>
    </row>
    <row r="4247" spans="1:51" s="12" customFormat="1" ht="39.950000000000003" customHeight="1">
      <c r="A4247" s="3"/>
      <c r="B4247" s="16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F4247" s="33"/>
      <c r="AG4247" s="35"/>
      <c r="AH4247" s="32"/>
      <c r="AI4247" s="33"/>
      <c r="AJ4247" s="33"/>
      <c r="AK4247" s="33"/>
      <c r="AL4247" s="33"/>
      <c r="AM4247" s="33"/>
      <c r="AN4247" s="33"/>
      <c r="AO4247" s="33"/>
      <c r="AP4247" s="33"/>
      <c r="AQ4247" s="33"/>
      <c r="AR4247" s="33"/>
      <c r="AS4247" s="33"/>
      <c r="AT4247" s="33"/>
      <c r="AU4247" s="33"/>
      <c r="AV4247" s="33"/>
      <c r="AW4247" s="33"/>
      <c r="AX4247" s="33"/>
      <c r="AY4247" s="33"/>
    </row>
    <row r="4248" spans="1:51" s="12" customFormat="1" ht="39.950000000000003" customHeight="1">
      <c r="A4248" s="3"/>
      <c r="B4248" s="16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3"/>
      <c r="AE4248" s="33"/>
      <c r="AF4248" s="33"/>
      <c r="AG4248" s="35"/>
      <c r="AH4248" s="32"/>
      <c r="AI4248" s="33"/>
      <c r="AJ4248" s="33"/>
      <c r="AK4248" s="33"/>
      <c r="AL4248" s="33"/>
      <c r="AM4248" s="33"/>
      <c r="AN4248" s="33"/>
      <c r="AO4248" s="33"/>
      <c r="AP4248" s="33"/>
      <c r="AQ4248" s="33"/>
      <c r="AR4248" s="33"/>
      <c r="AS4248" s="33"/>
      <c r="AT4248" s="33"/>
      <c r="AU4248" s="33"/>
      <c r="AV4248" s="33"/>
      <c r="AW4248" s="33"/>
      <c r="AX4248" s="33"/>
      <c r="AY4248" s="33"/>
    </row>
    <row r="4249" spans="1:51" s="12" customFormat="1" ht="39.950000000000003" customHeight="1">
      <c r="A4249" s="3"/>
      <c r="B4249" s="16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3"/>
      <c r="AE4249" s="33"/>
      <c r="AF4249" s="33"/>
      <c r="AG4249" s="35"/>
      <c r="AH4249" s="32"/>
      <c r="AI4249" s="33"/>
      <c r="AJ4249" s="33"/>
      <c r="AK4249" s="33"/>
      <c r="AL4249" s="33"/>
      <c r="AM4249" s="33"/>
      <c r="AN4249" s="33"/>
      <c r="AO4249" s="33"/>
      <c r="AP4249" s="33"/>
      <c r="AQ4249" s="33"/>
      <c r="AR4249" s="33"/>
      <c r="AS4249" s="33"/>
      <c r="AT4249" s="33"/>
      <c r="AU4249" s="33"/>
      <c r="AV4249" s="33"/>
      <c r="AW4249" s="33"/>
      <c r="AX4249" s="33"/>
      <c r="AY4249" s="33"/>
    </row>
    <row r="4250" spans="1:51" s="12" customFormat="1" ht="39.950000000000003" customHeight="1">
      <c r="A4250" s="3"/>
      <c r="B4250" s="16"/>
      <c r="C4250" s="33"/>
      <c r="D4250" s="33"/>
      <c r="E4250" s="33"/>
      <c r="F4250" s="33"/>
      <c r="G4250" s="33"/>
      <c r="H4250" s="33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3"/>
      <c r="AE4250" s="33"/>
      <c r="AF4250" s="33"/>
      <c r="AG4250" s="35"/>
      <c r="AH4250" s="32"/>
      <c r="AI4250" s="33"/>
      <c r="AJ4250" s="33"/>
      <c r="AK4250" s="33"/>
      <c r="AL4250" s="33"/>
      <c r="AM4250" s="33"/>
      <c r="AN4250" s="33"/>
      <c r="AO4250" s="33"/>
      <c r="AP4250" s="33"/>
      <c r="AQ4250" s="33"/>
      <c r="AR4250" s="33"/>
      <c r="AS4250" s="33"/>
      <c r="AT4250" s="33"/>
      <c r="AU4250" s="33"/>
      <c r="AV4250" s="33"/>
      <c r="AW4250" s="33"/>
      <c r="AX4250" s="33"/>
      <c r="AY4250" s="33"/>
    </row>
    <row r="4251" spans="1:51" s="12" customFormat="1" ht="39.950000000000003" customHeight="1">
      <c r="A4251" s="3"/>
      <c r="B4251" s="16"/>
      <c r="C4251" s="33"/>
      <c r="D4251" s="33"/>
      <c r="E4251" s="33"/>
      <c r="F4251" s="33"/>
      <c r="G4251" s="33"/>
      <c r="H4251" s="33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3"/>
      <c r="AE4251" s="33"/>
      <c r="AF4251" s="33"/>
      <c r="AG4251" s="35"/>
      <c r="AH4251" s="32"/>
      <c r="AI4251" s="33"/>
      <c r="AJ4251" s="33"/>
      <c r="AK4251" s="33"/>
      <c r="AL4251" s="33"/>
      <c r="AM4251" s="33"/>
      <c r="AN4251" s="33"/>
      <c r="AO4251" s="33"/>
      <c r="AP4251" s="33"/>
      <c r="AQ4251" s="33"/>
      <c r="AR4251" s="33"/>
      <c r="AS4251" s="33"/>
      <c r="AT4251" s="33"/>
      <c r="AU4251" s="33"/>
      <c r="AV4251" s="33"/>
      <c r="AW4251" s="33"/>
      <c r="AX4251" s="33"/>
      <c r="AY4251" s="33"/>
    </row>
    <row r="4252" spans="1:51" s="12" customFormat="1" ht="39.950000000000003" customHeight="1">
      <c r="A4252" s="3"/>
      <c r="B4252" s="16"/>
      <c r="C4252" s="33"/>
      <c r="D4252" s="33"/>
      <c r="E4252" s="33"/>
      <c r="F4252" s="33"/>
      <c r="G4252" s="33"/>
      <c r="H4252" s="33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3"/>
      <c r="AE4252" s="33"/>
      <c r="AF4252" s="33"/>
      <c r="AG4252" s="35"/>
      <c r="AH4252" s="32"/>
      <c r="AI4252" s="33"/>
      <c r="AJ4252" s="33"/>
      <c r="AK4252" s="33"/>
      <c r="AL4252" s="33"/>
      <c r="AM4252" s="33"/>
      <c r="AN4252" s="33"/>
      <c r="AO4252" s="33"/>
      <c r="AP4252" s="33"/>
      <c r="AQ4252" s="33"/>
      <c r="AR4252" s="33"/>
      <c r="AS4252" s="33"/>
      <c r="AT4252" s="33"/>
      <c r="AU4252" s="33"/>
      <c r="AV4252" s="33"/>
      <c r="AW4252" s="33"/>
      <c r="AX4252" s="33"/>
      <c r="AY4252" s="33"/>
    </row>
    <row r="4253" spans="1:51" s="12" customFormat="1" ht="39.950000000000003" customHeight="1">
      <c r="A4253" s="3"/>
      <c r="B4253" s="16"/>
      <c r="C4253" s="33"/>
      <c r="D4253" s="33"/>
      <c r="E4253" s="33"/>
      <c r="F4253" s="33"/>
      <c r="G4253" s="33"/>
      <c r="H4253" s="33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3"/>
      <c r="AE4253" s="33"/>
      <c r="AF4253" s="33"/>
      <c r="AG4253" s="35"/>
      <c r="AH4253" s="32"/>
      <c r="AI4253" s="33"/>
      <c r="AJ4253" s="33"/>
      <c r="AK4253" s="33"/>
      <c r="AL4253" s="33"/>
      <c r="AM4253" s="33"/>
      <c r="AN4253" s="33"/>
      <c r="AO4253" s="33"/>
      <c r="AP4253" s="33"/>
      <c r="AQ4253" s="33"/>
      <c r="AR4253" s="33"/>
      <c r="AS4253" s="33"/>
      <c r="AT4253" s="33"/>
      <c r="AU4253" s="33"/>
      <c r="AV4253" s="33"/>
      <c r="AW4253" s="33"/>
      <c r="AX4253" s="33"/>
      <c r="AY4253" s="33"/>
    </row>
    <row r="4254" spans="1:51" s="12" customFormat="1" ht="39.950000000000003" customHeight="1">
      <c r="A4254" s="3"/>
      <c r="B4254" s="16"/>
      <c r="C4254" s="33"/>
      <c r="D4254" s="33"/>
      <c r="E4254" s="33"/>
      <c r="F4254" s="33"/>
      <c r="G4254" s="33"/>
      <c r="H4254" s="33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F4254" s="33"/>
      <c r="AG4254" s="35"/>
      <c r="AH4254" s="32"/>
      <c r="AI4254" s="33"/>
      <c r="AJ4254" s="33"/>
      <c r="AK4254" s="33"/>
      <c r="AL4254" s="33"/>
      <c r="AM4254" s="33"/>
      <c r="AN4254" s="33"/>
      <c r="AO4254" s="33"/>
      <c r="AP4254" s="33"/>
      <c r="AQ4254" s="33"/>
      <c r="AR4254" s="33"/>
      <c r="AS4254" s="33"/>
      <c r="AT4254" s="33"/>
      <c r="AU4254" s="33"/>
      <c r="AV4254" s="33"/>
      <c r="AW4254" s="33"/>
      <c r="AX4254" s="33"/>
      <c r="AY4254" s="33"/>
    </row>
    <row r="4255" spans="1:51" s="12" customFormat="1" ht="39.950000000000003" customHeight="1">
      <c r="A4255" s="3"/>
      <c r="B4255" s="16"/>
      <c r="C4255" s="33"/>
      <c r="D4255" s="33"/>
      <c r="E4255" s="33"/>
      <c r="F4255" s="33"/>
      <c r="G4255" s="33"/>
      <c r="H4255" s="33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3"/>
      <c r="AE4255" s="33"/>
      <c r="AF4255" s="33"/>
      <c r="AG4255" s="35"/>
      <c r="AH4255" s="32"/>
      <c r="AI4255" s="33"/>
      <c r="AJ4255" s="33"/>
      <c r="AK4255" s="33"/>
      <c r="AL4255" s="33"/>
      <c r="AM4255" s="33"/>
      <c r="AN4255" s="33"/>
      <c r="AO4255" s="33"/>
      <c r="AP4255" s="33"/>
      <c r="AQ4255" s="33"/>
      <c r="AR4255" s="33"/>
      <c r="AS4255" s="33"/>
      <c r="AT4255" s="33"/>
      <c r="AU4255" s="33"/>
      <c r="AV4255" s="33"/>
      <c r="AW4255" s="33"/>
      <c r="AX4255" s="33"/>
      <c r="AY4255" s="33"/>
    </row>
    <row r="4256" spans="1:51" s="12" customFormat="1" ht="39.950000000000003" customHeight="1">
      <c r="A4256" s="3"/>
      <c r="B4256" s="16"/>
      <c r="C4256" s="33"/>
      <c r="D4256" s="33"/>
      <c r="E4256" s="33"/>
      <c r="F4256" s="33"/>
      <c r="G4256" s="33"/>
      <c r="H4256" s="33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3"/>
      <c r="AE4256" s="33"/>
      <c r="AF4256" s="33"/>
      <c r="AG4256" s="35"/>
      <c r="AH4256" s="32"/>
      <c r="AI4256" s="33"/>
      <c r="AJ4256" s="33"/>
      <c r="AK4256" s="33"/>
      <c r="AL4256" s="33"/>
      <c r="AM4256" s="33"/>
      <c r="AN4256" s="33"/>
      <c r="AO4256" s="33"/>
      <c r="AP4256" s="33"/>
      <c r="AQ4256" s="33"/>
      <c r="AR4256" s="33"/>
      <c r="AS4256" s="33"/>
      <c r="AT4256" s="33"/>
      <c r="AU4256" s="33"/>
      <c r="AV4256" s="33"/>
      <c r="AW4256" s="33"/>
      <c r="AX4256" s="33"/>
      <c r="AY4256" s="33"/>
    </row>
    <row r="4257" spans="1:51" s="12" customFormat="1" ht="39.950000000000003" customHeight="1">
      <c r="A4257" s="3"/>
      <c r="B4257" s="16"/>
      <c r="C4257" s="33"/>
      <c r="D4257" s="33"/>
      <c r="E4257" s="33"/>
      <c r="F4257" s="33"/>
      <c r="G4257" s="33"/>
      <c r="H4257" s="33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3"/>
      <c r="AE4257" s="33"/>
      <c r="AF4257" s="33"/>
      <c r="AG4257" s="35"/>
      <c r="AH4257" s="32"/>
      <c r="AI4257" s="33"/>
      <c r="AJ4257" s="33"/>
      <c r="AK4257" s="33"/>
      <c r="AL4257" s="33"/>
      <c r="AM4257" s="33"/>
      <c r="AN4257" s="33"/>
      <c r="AO4257" s="33"/>
      <c r="AP4257" s="33"/>
      <c r="AQ4257" s="33"/>
      <c r="AR4257" s="33"/>
      <c r="AS4257" s="33"/>
      <c r="AT4257" s="33"/>
      <c r="AU4257" s="33"/>
      <c r="AV4257" s="33"/>
      <c r="AW4257" s="33"/>
      <c r="AX4257" s="33"/>
      <c r="AY4257" s="33"/>
    </row>
    <row r="4258" spans="1:51" s="12" customFormat="1" ht="39.950000000000003" customHeight="1">
      <c r="A4258" s="3"/>
      <c r="B4258" s="16"/>
      <c r="C4258" s="33"/>
      <c r="D4258" s="33"/>
      <c r="E4258" s="33"/>
      <c r="F4258" s="33"/>
      <c r="G4258" s="33"/>
      <c r="H4258" s="33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5"/>
      <c r="AH4258" s="32"/>
      <c r="AI4258" s="33"/>
      <c r="AJ4258" s="33"/>
      <c r="AK4258" s="33"/>
      <c r="AL4258" s="33"/>
      <c r="AM4258" s="33"/>
      <c r="AN4258" s="33"/>
      <c r="AO4258" s="33"/>
      <c r="AP4258" s="33"/>
      <c r="AQ4258" s="33"/>
      <c r="AR4258" s="33"/>
      <c r="AS4258" s="33"/>
      <c r="AT4258" s="33"/>
      <c r="AU4258" s="33"/>
      <c r="AV4258" s="33"/>
      <c r="AW4258" s="33"/>
      <c r="AX4258" s="33"/>
      <c r="AY4258" s="33"/>
    </row>
    <row r="4259" spans="1:51" s="12" customFormat="1" ht="39.950000000000003" customHeight="1">
      <c r="A4259" s="3"/>
      <c r="B4259" s="16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3"/>
      <c r="AE4259" s="33"/>
      <c r="AF4259" s="33"/>
      <c r="AG4259" s="35"/>
      <c r="AH4259" s="32"/>
      <c r="AI4259" s="33"/>
      <c r="AJ4259" s="33"/>
      <c r="AK4259" s="33"/>
      <c r="AL4259" s="33"/>
      <c r="AM4259" s="33"/>
      <c r="AN4259" s="33"/>
      <c r="AO4259" s="33"/>
      <c r="AP4259" s="33"/>
      <c r="AQ4259" s="33"/>
      <c r="AR4259" s="33"/>
      <c r="AS4259" s="33"/>
      <c r="AT4259" s="33"/>
      <c r="AU4259" s="33"/>
      <c r="AV4259" s="33"/>
      <c r="AW4259" s="33"/>
      <c r="AX4259" s="33"/>
      <c r="AY4259" s="33"/>
    </row>
    <row r="4260" spans="1:51" s="12" customFormat="1" ht="39.950000000000003" customHeight="1">
      <c r="A4260" s="3"/>
      <c r="B4260" s="16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3"/>
      <c r="AE4260" s="33"/>
      <c r="AF4260" s="33"/>
      <c r="AG4260" s="35"/>
      <c r="AH4260" s="32"/>
      <c r="AI4260" s="33"/>
      <c r="AJ4260" s="33"/>
      <c r="AK4260" s="33"/>
      <c r="AL4260" s="33"/>
      <c r="AM4260" s="33"/>
      <c r="AN4260" s="33"/>
      <c r="AO4260" s="33"/>
      <c r="AP4260" s="33"/>
      <c r="AQ4260" s="33"/>
      <c r="AR4260" s="33"/>
      <c r="AS4260" s="33"/>
      <c r="AT4260" s="33"/>
      <c r="AU4260" s="33"/>
      <c r="AV4260" s="33"/>
      <c r="AW4260" s="33"/>
      <c r="AX4260" s="33"/>
      <c r="AY4260" s="33"/>
    </row>
    <row r="4261" spans="1:51" s="12" customFormat="1" ht="39.950000000000003" customHeight="1">
      <c r="A4261" s="3"/>
      <c r="B4261" s="16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3"/>
      <c r="AE4261" s="33"/>
      <c r="AF4261" s="33"/>
      <c r="AG4261" s="35"/>
      <c r="AH4261" s="32"/>
      <c r="AI4261" s="33"/>
      <c r="AJ4261" s="33"/>
      <c r="AK4261" s="33"/>
      <c r="AL4261" s="33"/>
      <c r="AM4261" s="33"/>
      <c r="AN4261" s="33"/>
      <c r="AO4261" s="33"/>
      <c r="AP4261" s="33"/>
      <c r="AQ4261" s="33"/>
      <c r="AR4261" s="33"/>
      <c r="AS4261" s="33"/>
      <c r="AT4261" s="33"/>
      <c r="AU4261" s="33"/>
      <c r="AV4261" s="33"/>
      <c r="AW4261" s="33"/>
      <c r="AX4261" s="33"/>
      <c r="AY4261" s="33"/>
    </row>
    <row r="4262" spans="1:51" s="12" customFormat="1" ht="39.950000000000003" customHeight="1">
      <c r="A4262" s="3"/>
      <c r="B4262" s="16"/>
      <c r="C4262" s="33"/>
      <c r="D4262" s="33"/>
      <c r="E4262" s="33"/>
      <c r="F4262" s="33"/>
      <c r="G4262" s="33"/>
      <c r="H4262" s="33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  <c r="Y4262" s="33"/>
      <c r="Z4262" s="33"/>
      <c r="AA4262" s="33"/>
      <c r="AB4262" s="33"/>
      <c r="AC4262" s="33"/>
      <c r="AD4262" s="33"/>
      <c r="AE4262" s="33"/>
      <c r="AF4262" s="33"/>
      <c r="AG4262" s="35"/>
      <c r="AH4262" s="32"/>
      <c r="AI4262" s="33"/>
      <c r="AJ4262" s="33"/>
      <c r="AK4262" s="33"/>
      <c r="AL4262" s="33"/>
      <c r="AM4262" s="33"/>
      <c r="AN4262" s="33"/>
      <c r="AO4262" s="33"/>
      <c r="AP4262" s="33"/>
      <c r="AQ4262" s="33"/>
      <c r="AR4262" s="33"/>
      <c r="AS4262" s="33"/>
      <c r="AT4262" s="33"/>
      <c r="AU4262" s="33"/>
      <c r="AV4262" s="33"/>
      <c r="AW4262" s="33"/>
      <c r="AX4262" s="33"/>
      <c r="AY4262" s="33"/>
    </row>
    <row r="4263" spans="1:51" s="12" customFormat="1" ht="39.950000000000003" customHeight="1">
      <c r="A4263" s="3"/>
      <c r="B4263" s="16"/>
      <c r="C4263" s="33"/>
      <c r="D4263" s="33"/>
      <c r="E4263" s="33"/>
      <c r="F4263" s="33"/>
      <c r="G4263" s="33"/>
      <c r="H4263" s="33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3"/>
      <c r="AE4263" s="33"/>
      <c r="AF4263" s="33"/>
      <c r="AG4263" s="35"/>
      <c r="AH4263" s="32"/>
      <c r="AI4263" s="33"/>
      <c r="AJ4263" s="33"/>
      <c r="AK4263" s="33"/>
      <c r="AL4263" s="33"/>
      <c r="AM4263" s="33"/>
      <c r="AN4263" s="33"/>
      <c r="AO4263" s="33"/>
      <c r="AP4263" s="33"/>
      <c r="AQ4263" s="33"/>
      <c r="AR4263" s="33"/>
      <c r="AS4263" s="33"/>
      <c r="AT4263" s="33"/>
      <c r="AU4263" s="33"/>
      <c r="AV4263" s="33"/>
      <c r="AW4263" s="33"/>
      <c r="AX4263" s="33"/>
      <c r="AY4263" s="33"/>
    </row>
    <row r="4264" spans="1:51" s="12" customFormat="1" ht="39.950000000000003" customHeight="1">
      <c r="A4264" s="3"/>
      <c r="B4264" s="16"/>
      <c r="C4264" s="33"/>
      <c r="D4264" s="33"/>
      <c r="E4264" s="33"/>
      <c r="F4264" s="33"/>
      <c r="G4264" s="33"/>
      <c r="H4264" s="33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3"/>
      <c r="AE4264" s="33"/>
      <c r="AF4264" s="33"/>
      <c r="AG4264" s="35"/>
      <c r="AH4264" s="32"/>
      <c r="AI4264" s="33"/>
      <c r="AJ4264" s="33"/>
      <c r="AK4264" s="33"/>
      <c r="AL4264" s="33"/>
      <c r="AM4264" s="33"/>
      <c r="AN4264" s="33"/>
      <c r="AO4264" s="33"/>
      <c r="AP4264" s="33"/>
      <c r="AQ4264" s="33"/>
      <c r="AR4264" s="33"/>
      <c r="AS4264" s="33"/>
      <c r="AT4264" s="33"/>
      <c r="AU4264" s="33"/>
      <c r="AV4264" s="33"/>
      <c r="AW4264" s="33"/>
      <c r="AX4264" s="33"/>
      <c r="AY4264" s="33"/>
    </row>
    <row r="4265" spans="1:51" s="12" customFormat="1" ht="39.950000000000003" customHeight="1">
      <c r="A4265" s="3"/>
      <c r="B4265" s="16"/>
      <c r="C4265" s="33"/>
      <c r="D4265" s="33"/>
      <c r="E4265" s="33"/>
      <c r="F4265" s="33"/>
      <c r="G4265" s="33"/>
      <c r="H4265" s="33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3"/>
      <c r="AE4265" s="33"/>
      <c r="AF4265" s="33"/>
      <c r="AG4265" s="35"/>
      <c r="AH4265" s="32"/>
      <c r="AI4265" s="33"/>
      <c r="AJ4265" s="33"/>
      <c r="AK4265" s="33"/>
      <c r="AL4265" s="33"/>
      <c r="AM4265" s="33"/>
      <c r="AN4265" s="33"/>
      <c r="AO4265" s="33"/>
      <c r="AP4265" s="33"/>
      <c r="AQ4265" s="33"/>
      <c r="AR4265" s="33"/>
      <c r="AS4265" s="33"/>
      <c r="AT4265" s="33"/>
      <c r="AU4265" s="33"/>
      <c r="AV4265" s="33"/>
      <c r="AW4265" s="33"/>
      <c r="AX4265" s="33"/>
      <c r="AY4265" s="33"/>
    </row>
    <row r="4266" spans="1:51" s="12" customFormat="1" ht="39.950000000000003" customHeight="1">
      <c r="A4266" s="3"/>
      <c r="B4266" s="16"/>
      <c r="C4266" s="33"/>
      <c r="D4266" s="33"/>
      <c r="E4266" s="33"/>
      <c r="F4266" s="33"/>
      <c r="G4266" s="33"/>
      <c r="H4266" s="33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3"/>
      <c r="AE4266" s="33"/>
      <c r="AF4266" s="33"/>
      <c r="AG4266" s="35"/>
      <c r="AH4266" s="32"/>
      <c r="AI4266" s="33"/>
      <c r="AJ4266" s="33"/>
      <c r="AK4266" s="33"/>
      <c r="AL4266" s="33"/>
      <c r="AM4266" s="33"/>
      <c r="AN4266" s="33"/>
      <c r="AO4266" s="33"/>
      <c r="AP4266" s="33"/>
      <c r="AQ4266" s="33"/>
      <c r="AR4266" s="33"/>
      <c r="AS4266" s="33"/>
      <c r="AT4266" s="33"/>
      <c r="AU4266" s="33"/>
      <c r="AV4266" s="33"/>
      <c r="AW4266" s="33"/>
      <c r="AX4266" s="33"/>
      <c r="AY4266" s="33"/>
    </row>
    <row r="4267" spans="1:51" s="12" customFormat="1" ht="39.950000000000003" customHeight="1">
      <c r="A4267" s="3"/>
      <c r="B4267" s="16"/>
      <c r="C4267" s="33"/>
      <c r="D4267" s="33"/>
      <c r="E4267" s="33"/>
      <c r="F4267" s="33"/>
      <c r="G4267" s="33"/>
      <c r="H4267" s="33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3"/>
      <c r="AE4267" s="33"/>
      <c r="AF4267" s="33"/>
      <c r="AG4267" s="35"/>
      <c r="AH4267" s="32"/>
      <c r="AI4267" s="33"/>
      <c r="AJ4267" s="33"/>
      <c r="AK4267" s="33"/>
      <c r="AL4267" s="33"/>
      <c r="AM4267" s="33"/>
      <c r="AN4267" s="33"/>
      <c r="AO4267" s="33"/>
      <c r="AP4267" s="33"/>
      <c r="AQ4267" s="33"/>
      <c r="AR4267" s="33"/>
      <c r="AS4267" s="33"/>
      <c r="AT4267" s="33"/>
      <c r="AU4267" s="33"/>
      <c r="AV4267" s="33"/>
      <c r="AW4267" s="33"/>
      <c r="AX4267" s="33"/>
      <c r="AY4267" s="33"/>
    </row>
    <row r="4268" spans="1:51" s="12" customFormat="1" ht="39.950000000000003" customHeight="1">
      <c r="A4268" s="3"/>
      <c r="B4268" s="16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3"/>
      <c r="AE4268" s="33"/>
      <c r="AF4268" s="33"/>
      <c r="AG4268" s="35"/>
      <c r="AH4268" s="32"/>
      <c r="AI4268" s="33"/>
      <c r="AJ4268" s="33"/>
      <c r="AK4268" s="33"/>
      <c r="AL4268" s="33"/>
      <c r="AM4268" s="33"/>
      <c r="AN4268" s="33"/>
      <c r="AO4268" s="33"/>
      <c r="AP4268" s="33"/>
      <c r="AQ4268" s="33"/>
      <c r="AR4268" s="33"/>
      <c r="AS4268" s="33"/>
      <c r="AT4268" s="33"/>
      <c r="AU4268" s="33"/>
      <c r="AV4268" s="33"/>
      <c r="AW4268" s="33"/>
      <c r="AX4268" s="33"/>
      <c r="AY4268" s="33"/>
    </row>
    <row r="4269" spans="1:51" s="12" customFormat="1" ht="39.950000000000003" customHeight="1">
      <c r="A4269" s="3"/>
      <c r="B4269" s="16"/>
      <c r="C4269" s="33"/>
      <c r="D4269" s="33"/>
      <c r="E4269" s="33"/>
      <c r="F4269" s="33"/>
      <c r="G4269" s="33"/>
      <c r="H4269" s="33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3"/>
      <c r="AE4269" s="33"/>
      <c r="AF4269" s="33"/>
      <c r="AG4269" s="35"/>
      <c r="AH4269" s="32"/>
      <c r="AI4269" s="33"/>
      <c r="AJ4269" s="33"/>
      <c r="AK4269" s="33"/>
      <c r="AL4269" s="33"/>
      <c r="AM4269" s="33"/>
      <c r="AN4269" s="33"/>
      <c r="AO4269" s="33"/>
      <c r="AP4269" s="33"/>
      <c r="AQ4269" s="33"/>
      <c r="AR4269" s="33"/>
      <c r="AS4269" s="33"/>
      <c r="AT4269" s="33"/>
      <c r="AU4269" s="33"/>
      <c r="AV4269" s="33"/>
      <c r="AW4269" s="33"/>
      <c r="AX4269" s="33"/>
      <c r="AY4269" s="33"/>
    </row>
    <row r="4270" spans="1:51" s="12" customFormat="1" ht="39.950000000000003" customHeight="1">
      <c r="A4270" s="3"/>
      <c r="B4270" s="16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3"/>
      <c r="AE4270" s="33"/>
      <c r="AF4270" s="33"/>
      <c r="AG4270" s="35"/>
      <c r="AH4270" s="32"/>
      <c r="AI4270" s="33"/>
      <c r="AJ4270" s="33"/>
      <c r="AK4270" s="33"/>
      <c r="AL4270" s="33"/>
      <c r="AM4270" s="33"/>
      <c r="AN4270" s="33"/>
      <c r="AO4270" s="33"/>
      <c r="AP4270" s="33"/>
      <c r="AQ4270" s="33"/>
      <c r="AR4270" s="33"/>
      <c r="AS4270" s="33"/>
      <c r="AT4270" s="33"/>
      <c r="AU4270" s="33"/>
      <c r="AV4270" s="33"/>
      <c r="AW4270" s="33"/>
      <c r="AX4270" s="33"/>
      <c r="AY4270" s="33"/>
    </row>
    <row r="4271" spans="1:51" s="12" customFormat="1" ht="39.950000000000003" customHeight="1">
      <c r="A4271" s="3"/>
      <c r="B4271" s="16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5"/>
      <c r="AH4271" s="32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/>
      <c r="AV4271" s="33"/>
      <c r="AW4271" s="33"/>
      <c r="AX4271" s="33"/>
      <c r="AY4271" s="33"/>
    </row>
    <row r="4272" spans="1:51" s="12" customFormat="1" ht="39.950000000000003" customHeight="1">
      <c r="A4272" s="3"/>
      <c r="B4272" s="16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3"/>
      <c r="AE4272" s="33"/>
      <c r="AF4272" s="33"/>
      <c r="AG4272" s="35"/>
      <c r="AH4272" s="32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33"/>
      <c r="AT4272" s="33"/>
      <c r="AU4272" s="33"/>
      <c r="AV4272" s="33"/>
      <c r="AW4272" s="33"/>
      <c r="AX4272" s="33"/>
      <c r="AY4272" s="33"/>
    </row>
    <row r="4273" spans="1:51" s="12" customFormat="1" ht="39.950000000000003" customHeight="1">
      <c r="A4273" s="3"/>
      <c r="B4273" s="16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  <c r="Y4273" s="33"/>
      <c r="Z4273" s="33"/>
      <c r="AA4273" s="33"/>
      <c r="AB4273" s="33"/>
      <c r="AC4273" s="33"/>
      <c r="AD4273" s="33"/>
      <c r="AE4273" s="33"/>
      <c r="AF4273" s="33"/>
      <c r="AG4273" s="35"/>
      <c r="AH4273" s="32"/>
      <c r="AI4273" s="33"/>
      <c r="AJ4273" s="33"/>
      <c r="AK4273" s="33"/>
      <c r="AL4273" s="33"/>
      <c r="AM4273" s="33"/>
      <c r="AN4273" s="33"/>
      <c r="AO4273" s="33"/>
      <c r="AP4273" s="33"/>
      <c r="AQ4273" s="33"/>
      <c r="AR4273" s="33"/>
      <c r="AS4273" s="33"/>
      <c r="AT4273" s="33"/>
      <c r="AU4273" s="33"/>
      <c r="AV4273" s="33"/>
      <c r="AW4273" s="33"/>
      <c r="AX4273" s="33"/>
      <c r="AY4273" s="33"/>
    </row>
    <row r="4274" spans="1:51" s="12" customFormat="1" ht="39.950000000000003" customHeight="1">
      <c r="A4274" s="3"/>
      <c r="B4274" s="16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5"/>
      <c r="AH4274" s="32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33"/>
      <c r="AT4274" s="33"/>
      <c r="AU4274" s="33"/>
      <c r="AV4274" s="33"/>
      <c r="AW4274" s="33"/>
      <c r="AX4274" s="33"/>
      <c r="AY4274" s="33"/>
    </row>
    <row r="4275" spans="1:51" s="12" customFormat="1" ht="39.950000000000003" customHeight="1">
      <c r="A4275" s="3"/>
      <c r="B4275" s="16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3"/>
      <c r="AE4275" s="33"/>
      <c r="AF4275" s="33"/>
      <c r="AG4275" s="35"/>
      <c r="AH4275" s="32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33"/>
      <c r="AT4275" s="33"/>
      <c r="AU4275" s="33"/>
      <c r="AV4275" s="33"/>
      <c r="AW4275" s="33"/>
      <c r="AX4275" s="33"/>
      <c r="AY4275" s="33"/>
    </row>
    <row r="4276" spans="1:51" s="12" customFormat="1" ht="39.950000000000003" customHeight="1">
      <c r="A4276" s="3"/>
      <c r="B4276" s="16"/>
      <c r="C4276" s="33"/>
      <c r="D4276" s="33"/>
      <c r="E4276" s="33"/>
      <c r="F4276" s="33"/>
      <c r="G4276" s="33"/>
      <c r="H4276" s="33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5"/>
      <c r="AH4276" s="32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/>
      <c r="AV4276" s="33"/>
      <c r="AW4276" s="33"/>
      <c r="AX4276" s="33"/>
      <c r="AY4276" s="33"/>
    </row>
    <row r="4277" spans="1:51" s="12" customFormat="1" ht="39.950000000000003" customHeight="1">
      <c r="A4277" s="3"/>
      <c r="B4277" s="16"/>
      <c r="C4277" s="33"/>
      <c r="D4277" s="33"/>
      <c r="E4277" s="33"/>
      <c r="F4277" s="33"/>
      <c r="G4277" s="33"/>
      <c r="H4277" s="33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5"/>
      <c r="AH4277" s="32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/>
      <c r="AV4277" s="33"/>
      <c r="AW4277" s="33"/>
      <c r="AX4277" s="33"/>
      <c r="AY4277" s="33"/>
    </row>
    <row r="4278" spans="1:51" s="12" customFormat="1" ht="39.950000000000003" customHeight="1">
      <c r="A4278" s="3"/>
      <c r="B4278" s="16"/>
      <c r="C4278" s="33"/>
      <c r="D4278" s="33"/>
      <c r="E4278" s="33"/>
      <c r="F4278" s="33"/>
      <c r="G4278" s="33"/>
      <c r="H4278" s="33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3"/>
      <c r="AE4278" s="33"/>
      <c r="AF4278" s="33"/>
      <c r="AG4278" s="35"/>
      <c r="AH4278" s="32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33"/>
      <c r="AT4278" s="33"/>
      <c r="AU4278" s="33"/>
      <c r="AV4278" s="33"/>
      <c r="AW4278" s="33"/>
      <c r="AX4278" s="33"/>
      <c r="AY4278" s="33"/>
    </row>
    <row r="4279" spans="1:51" s="12" customFormat="1" ht="39.950000000000003" customHeight="1">
      <c r="A4279" s="3"/>
      <c r="B4279" s="16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5"/>
      <c r="AH4279" s="32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33"/>
      <c r="AT4279" s="33"/>
      <c r="AU4279" s="33"/>
      <c r="AV4279" s="33"/>
      <c r="AW4279" s="33"/>
      <c r="AX4279" s="33"/>
      <c r="AY4279" s="33"/>
    </row>
    <row r="4280" spans="1:51" s="12" customFormat="1" ht="39.950000000000003" customHeight="1">
      <c r="A4280" s="3"/>
      <c r="B4280" s="16"/>
      <c r="C4280" s="33"/>
      <c r="D4280" s="33"/>
      <c r="E4280" s="33"/>
      <c r="F4280" s="33"/>
      <c r="G4280" s="33"/>
      <c r="H4280" s="33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5"/>
      <c r="AH4280" s="32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/>
      <c r="AS4280" s="33"/>
      <c r="AT4280" s="33"/>
      <c r="AU4280" s="33"/>
      <c r="AV4280" s="33"/>
      <c r="AW4280" s="33"/>
      <c r="AX4280" s="33"/>
      <c r="AY4280" s="33"/>
    </row>
    <row r="4281" spans="1:51" s="12" customFormat="1" ht="39.950000000000003" customHeight="1">
      <c r="A4281" s="3"/>
      <c r="B4281" s="16"/>
      <c r="C4281" s="33"/>
      <c r="D4281" s="33"/>
      <c r="E4281" s="33"/>
      <c r="F4281" s="33"/>
      <c r="G4281" s="33"/>
      <c r="H4281" s="33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3"/>
      <c r="AE4281" s="33"/>
      <c r="AF4281" s="33"/>
      <c r="AG4281" s="35"/>
      <c r="AH4281" s="32"/>
      <c r="AI4281" s="33"/>
      <c r="AJ4281" s="33"/>
      <c r="AK4281" s="33"/>
      <c r="AL4281" s="33"/>
      <c r="AM4281" s="33"/>
      <c r="AN4281" s="33"/>
      <c r="AO4281" s="33"/>
      <c r="AP4281" s="33"/>
      <c r="AQ4281" s="33"/>
      <c r="AR4281" s="33"/>
      <c r="AS4281" s="33"/>
      <c r="AT4281" s="33"/>
      <c r="AU4281" s="33"/>
      <c r="AV4281" s="33"/>
      <c r="AW4281" s="33"/>
      <c r="AX4281" s="33"/>
      <c r="AY4281" s="33"/>
    </row>
    <row r="4282" spans="1:51" s="12" customFormat="1" ht="39.950000000000003" customHeight="1">
      <c r="A4282" s="3"/>
      <c r="B4282" s="16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3"/>
      <c r="AE4282" s="33"/>
      <c r="AF4282" s="33"/>
      <c r="AG4282" s="35"/>
      <c r="AH4282" s="32"/>
      <c r="AI4282" s="33"/>
      <c r="AJ4282" s="33"/>
      <c r="AK4282" s="33"/>
      <c r="AL4282" s="33"/>
      <c r="AM4282" s="33"/>
      <c r="AN4282" s="33"/>
      <c r="AO4282" s="33"/>
      <c r="AP4282" s="33"/>
      <c r="AQ4282" s="33"/>
      <c r="AR4282" s="33"/>
      <c r="AS4282" s="33"/>
      <c r="AT4282" s="33"/>
      <c r="AU4282" s="33"/>
      <c r="AV4282" s="33"/>
      <c r="AW4282" s="33"/>
      <c r="AX4282" s="33"/>
      <c r="AY4282" s="33"/>
    </row>
    <row r="4283" spans="1:51" s="12" customFormat="1" ht="39.950000000000003" customHeight="1">
      <c r="A4283" s="3"/>
      <c r="B4283" s="16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3"/>
      <c r="AE4283" s="33"/>
      <c r="AF4283" s="33"/>
      <c r="AG4283" s="35"/>
      <c r="AH4283" s="32"/>
      <c r="AI4283" s="33"/>
      <c r="AJ4283" s="33"/>
      <c r="AK4283" s="33"/>
      <c r="AL4283" s="33"/>
      <c r="AM4283" s="33"/>
      <c r="AN4283" s="33"/>
      <c r="AO4283" s="33"/>
      <c r="AP4283" s="33"/>
      <c r="AQ4283" s="33"/>
      <c r="AR4283" s="33"/>
      <c r="AS4283" s="33"/>
      <c r="AT4283" s="33"/>
      <c r="AU4283" s="33"/>
      <c r="AV4283" s="33"/>
      <c r="AW4283" s="33"/>
      <c r="AX4283" s="33"/>
      <c r="AY4283" s="33"/>
    </row>
    <row r="4284" spans="1:51" s="12" customFormat="1" ht="39.950000000000003" customHeight="1">
      <c r="A4284" s="3"/>
      <c r="B4284" s="16"/>
      <c r="C4284" s="33"/>
      <c r="D4284" s="33"/>
      <c r="E4284" s="33"/>
      <c r="F4284" s="33"/>
      <c r="G4284" s="33"/>
      <c r="H4284" s="33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3"/>
      <c r="AE4284" s="33"/>
      <c r="AF4284" s="33"/>
      <c r="AG4284" s="35"/>
      <c r="AH4284" s="32"/>
      <c r="AI4284" s="33"/>
      <c r="AJ4284" s="33"/>
      <c r="AK4284" s="33"/>
      <c r="AL4284" s="33"/>
      <c r="AM4284" s="33"/>
      <c r="AN4284" s="33"/>
      <c r="AO4284" s="33"/>
      <c r="AP4284" s="33"/>
      <c r="AQ4284" s="33"/>
      <c r="AR4284" s="33"/>
      <c r="AS4284" s="33"/>
      <c r="AT4284" s="33"/>
      <c r="AU4284" s="33"/>
      <c r="AV4284" s="33"/>
      <c r="AW4284" s="33"/>
      <c r="AX4284" s="33"/>
      <c r="AY4284" s="33"/>
    </row>
    <row r="4285" spans="1:51" s="12" customFormat="1" ht="39.950000000000003" customHeight="1">
      <c r="A4285" s="3"/>
      <c r="B4285" s="16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3"/>
      <c r="AE4285" s="33"/>
      <c r="AF4285" s="33"/>
      <c r="AG4285" s="35"/>
      <c r="AH4285" s="32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33"/>
      <c r="AT4285" s="33"/>
      <c r="AU4285" s="33"/>
      <c r="AV4285" s="33"/>
      <c r="AW4285" s="33"/>
      <c r="AX4285" s="33"/>
      <c r="AY4285" s="33"/>
    </row>
    <row r="4286" spans="1:51" s="12" customFormat="1" ht="39.950000000000003" customHeight="1">
      <c r="A4286" s="3"/>
      <c r="B4286" s="16"/>
      <c r="C4286" s="33"/>
      <c r="D4286" s="33"/>
      <c r="E4286" s="33"/>
      <c r="F4286" s="33"/>
      <c r="G4286" s="33"/>
      <c r="H4286" s="3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5"/>
      <c r="AH4286" s="32"/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33"/>
      <c r="AT4286" s="33"/>
      <c r="AU4286" s="33"/>
      <c r="AV4286" s="33"/>
      <c r="AW4286" s="33"/>
      <c r="AX4286" s="33"/>
      <c r="AY4286" s="33"/>
    </row>
    <row r="4287" spans="1:51" s="12" customFormat="1" ht="39.950000000000003" customHeight="1">
      <c r="A4287" s="3"/>
      <c r="B4287" s="16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3"/>
      <c r="AE4287" s="33"/>
      <c r="AF4287" s="33"/>
      <c r="AG4287" s="35"/>
      <c r="AH4287" s="32"/>
      <c r="AI4287" s="33"/>
      <c r="AJ4287" s="33"/>
      <c r="AK4287" s="33"/>
      <c r="AL4287" s="33"/>
      <c r="AM4287" s="33"/>
      <c r="AN4287" s="33"/>
      <c r="AO4287" s="33"/>
      <c r="AP4287" s="33"/>
      <c r="AQ4287" s="33"/>
      <c r="AR4287" s="33"/>
      <c r="AS4287" s="33"/>
      <c r="AT4287" s="33"/>
      <c r="AU4287" s="33"/>
      <c r="AV4287" s="33"/>
      <c r="AW4287" s="33"/>
      <c r="AX4287" s="33"/>
      <c r="AY4287" s="33"/>
    </row>
    <row r="4288" spans="1:51" s="12" customFormat="1" ht="39.950000000000003" customHeight="1">
      <c r="A4288" s="3"/>
      <c r="B4288" s="16"/>
      <c r="C4288" s="33"/>
      <c r="D4288" s="33"/>
      <c r="E4288" s="33"/>
      <c r="F4288" s="33"/>
      <c r="G4288" s="33"/>
      <c r="H4288" s="33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3"/>
      <c r="AE4288" s="33"/>
      <c r="AF4288" s="33"/>
      <c r="AG4288" s="35"/>
      <c r="AH4288" s="32"/>
      <c r="AI4288" s="33"/>
      <c r="AJ4288" s="33"/>
      <c r="AK4288" s="33"/>
      <c r="AL4288" s="33"/>
      <c r="AM4288" s="33"/>
      <c r="AN4288" s="33"/>
      <c r="AO4288" s="33"/>
      <c r="AP4288" s="33"/>
      <c r="AQ4288" s="33"/>
      <c r="AR4288" s="33"/>
      <c r="AS4288" s="33"/>
      <c r="AT4288" s="33"/>
      <c r="AU4288" s="33"/>
      <c r="AV4288" s="33"/>
      <c r="AW4288" s="33"/>
      <c r="AX4288" s="33"/>
      <c r="AY4288" s="33"/>
    </row>
    <row r="4289" spans="1:51" s="12" customFormat="1" ht="39.950000000000003" customHeight="1">
      <c r="A4289" s="3"/>
      <c r="B4289" s="16"/>
      <c r="C4289" s="33"/>
      <c r="D4289" s="33"/>
      <c r="E4289" s="33"/>
      <c r="F4289" s="33"/>
      <c r="G4289" s="33"/>
      <c r="H4289" s="33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3"/>
      <c r="AE4289" s="33"/>
      <c r="AF4289" s="33"/>
      <c r="AG4289" s="35"/>
      <c r="AH4289" s="32"/>
      <c r="AI4289" s="33"/>
      <c r="AJ4289" s="33"/>
      <c r="AK4289" s="33"/>
      <c r="AL4289" s="33"/>
      <c r="AM4289" s="33"/>
      <c r="AN4289" s="33"/>
      <c r="AO4289" s="33"/>
      <c r="AP4289" s="33"/>
      <c r="AQ4289" s="33"/>
      <c r="AR4289" s="33"/>
      <c r="AS4289" s="33"/>
      <c r="AT4289" s="33"/>
      <c r="AU4289" s="33"/>
      <c r="AV4289" s="33"/>
      <c r="AW4289" s="33"/>
      <c r="AX4289" s="33"/>
      <c r="AY4289" s="33"/>
    </row>
    <row r="4290" spans="1:51" s="12" customFormat="1" ht="39.950000000000003" customHeight="1">
      <c r="A4290" s="3"/>
      <c r="B4290" s="16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3"/>
      <c r="AE4290" s="33"/>
      <c r="AF4290" s="33"/>
      <c r="AG4290" s="35"/>
      <c r="AH4290" s="32"/>
      <c r="AI4290" s="33"/>
      <c r="AJ4290" s="33"/>
      <c r="AK4290" s="33"/>
      <c r="AL4290" s="33"/>
      <c r="AM4290" s="33"/>
      <c r="AN4290" s="33"/>
      <c r="AO4290" s="33"/>
      <c r="AP4290" s="33"/>
      <c r="AQ4290" s="33"/>
      <c r="AR4290" s="33"/>
      <c r="AS4290" s="33"/>
      <c r="AT4290" s="33"/>
      <c r="AU4290" s="33"/>
      <c r="AV4290" s="33"/>
      <c r="AW4290" s="33"/>
      <c r="AX4290" s="33"/>
      <c r="AY4290" s="33"/>
    </row>
    <row r="4291" spans="1:51" s="12" customFormat="1" ht="39.950000000000003" customHeight="1">
      <c r="A4291" s="3"/>
      <c r="B4291" s="16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  <c r="Y4291" s="33"/>
      <c r="Z4291" s="33"/>
      <c r="AA4291" s="33"/>
      <c r="AB4291" s="33"/>
      <c r="AC4291" s="33"/>
      <c r="AD4291" s="33"/>
      <c r="AE4291" s="33"/>
      <c r="AF4291" s="33"/>
      <c r="AG4291" s="35"/>
      <c r="AH4291" s="32"/>
      <c r="AI4291" s="33"/>
      <c r="AJ4291" s="33"/>
      <c r="AK4291" s="33"/>
      <c r="AL4291" s="33"/>
      <c r="AM4291" s="33"/>
      <c r="AN4291" s="33"/>
      <c r="AO4291" s="33"/>
      <c r="AP4291" s="33"/>
      <c r="AQ4291" s="33"/>
      <c r="AR4291" s="33"/>
      <c r="AS4291" s="33"/>
      <c r="AT4291" s="33"/>
      <c r="AU4291" s="33"/>
      <c r="AV4291" s="33"/>
      <c r="AW4291" s="33"/>
      <c r="AX4291" s="33"/>
      <c r="AY4291" s="33"/>
    </row>
    <row r="4292" spans="1:51" s="12" customFormat="1" ht="39.950000000000003" customHeight="1">
      <c r="A4292" s="3"/>
      <c r="B4292" s="16"/>
      <c r="C4292" s="33"/>
      <c r="D4292" s="33"/>
      <c r="E4292" s="33"/>
      <c r="F4292" s="33"/>
      <c r="G4292" s="33"/>
      <c r="H4292" s="33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F4292" s="33"/>
      <c r="AG4292" s="35"/>
      <c r="AH4292" s="32"/>
      <c r="AI4292" s="33"/>
      <c r="AJ4292" s="33"/>
      <c r="AK4292" s="33"/>
      <c r="AL4292" s="33"/>
      <c r="AM4292" s="33"/>
      <c r="AN4292" s="33"/>
      <c r="AO4292" s="33"/>
      <c r="AP4292" s="33"/>
      <c r="AQ4292" s="33"/>
      <c r="AR4292" s="33"/>
      <c r="AS4292" s="33"/>
      <c r="AT4292" s="33"/>
      <c r="AU4292" s="33"/>
      <c r="AV4292" s="33"/>
      <c r="AW4292" s="33"/>
      <c r="AX4292" s="33"/>
      <c r="AY4292" s="33"/>
    </row>
    <row r="4293" spans="1:51" s="12" customFormat="1" ht="39.950000000000003" customHeight="1">
      <c r="A4293" s="3"/>
      <c r="B4293" s="16"/>
      <c r="C4293" s="33"/>
      <c r="D4293" s="33"/>
      <c r="E4293" s="33"/>
      <c r="F4293" s="33"/>
      <c r="G4293" s="33"/>
      <c r="H4293" s="33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3"/>
      <c r="AE4293" s="33"/>
      <c r="AF4293" s="33"/>
      <c r="AG4293" s="35"/>
      <c r="AH4293" s="32"/>
      <c r="AI4293" s="33"/>
      <c r="AJ4293" s="33"/>
      <c r="AK4293" s="33"/>
      <c r="AL4293" s="33"/>
      <c r="AM4293" s="33"/>
      <c r="AN4293" s="33"/>
      <c r="AO4293" s="33"/>
      <c r="AP4293" s="33"/>
      <c r="AQ4293" s="33"/>
      <c r="AR4293" s="33"/>
      <c r="AS4293" s="33"/>
      <c r="AT4293" s="33"/>
      <c r="AU4293" s="33"/>
      <c r="AV4293" s="33"/>
      <c r="AW4293" s="33"/>
      <c r="AX4293" s="33"/>
      <c r="AY4293" s="33"/>
    </row>
    <row r="4294" spans="1:51" s="12" customFormat="1" ht="39.950000000000003" customHeight="1">
      <c r="A4294" s="3"/>
      <c r="B4294" s="16"/>
      <c r="C4294" s="33"/>
      <c r="D4294" s="33"/>
      <c r="E4294" s="33"/>
      <c r="F4294" s="33"/>
      <c r="G4294" s="33"/>
      <c r="H4294" s="33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3"/>
      <c r="AE4294" s="33"/>
      <c r="AF4294" s="33"/>
      <c r="AG4294" s="35"/>
      <c r="AH4294" s="32"/>
      <c r="AI4294" s="33"/>
      <c r="AJ4294" s="33"/>
      <c r="AK4294" s="33"/>
      <c r="AL4294" s="33"/>
      <c r="AM4294" s="33"/>
      <c r="AN4294" s="33"/>
      <c r="AO4294" s="33"/>
      <c r="AP4294" s="33"/>
      <c r="AQ4294" s="33"/>
      <c r="AR4294" s="33"/>
      <c r="AS4294" s="33"/>
      <c r="AT4294" s="33"/>
      <c r="AU4294" s="33"/>
      <c r="AV4294" s="33"/>
      <c r="AW4294" s="33"/>
      <c r="AX4294" s="33"/>
      <c r="AY4294" s="33"/>
    </row>
    <row r="4295" spans="1:51" s="12" customFormat="1" ht="39.950000000000003" customHeight="1">
      <c r="A4295" s="3"/>
      <c r="B4295" s="16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3"/>
      <c r="AE4295" s="33"/>
      <c r="AF4295" s="33"/>
      <c r="AG4295" s="35"/>
      <c r="AH4295" s="32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33"/>
      <c r="AT4295" s="33"/>
      <c r="AU4295" s="33"/>
      <c r="AV4295" s="33"/>
      <c r="AW4295" s="33"/>
      <c r="AX4295" s="33"/>
      <c r="AY4295" s="33"/>
    </row>
    <row r="4296" spans="1:51" s="12" customFormat="1" ht="39.950000000000003" customHeight="1">
      <c r="A4296" s="3"/>
      <c r="B4296" s="16"/>
      <c r="C4296" s="33"/>
      <c r="D4296" s="33"/>
      <c r="E4296" s="33"/>
      <c r="F4296" s="33"/>
      <c r="G4296" s="33"/>
      <c r="H4296" s="33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3"/>
      <c r="AE4296" s="33"/>
      <c r="AF4296" s="33"/>
      <c r="AG4296" s="35"/>
      <c r="AH4296" s="32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33"/>
      <c r="AT4296" s="33"/>
      <c r="AU4296" s="33"/>
      <c r="AV4296" s="33"/>
      <c r="AW4296" s="33"/>
      <c r="AX4296" s="33"/>
      <c r="AY4296" s="33"/>
    </row>
    <row r="4297" spans="1:51" s="12" customFormat="1" ht="39.950000000000003" customHeight="1">
      <c r="A4297" s="3"/>
      <c r="B4297" s="16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  <c r="Y4297" s="33"/>
      <c r="Z4297" s="33"/>
      <c r="AA4297" s="33"/>
      <c r="AB4297" s="33"/>
      <c r="AC4297" s="33"/>
      <c r="AD4297" s="33"/>
      <c r="AE4297" s="33"/>
      <c r="AF4297" s="33"/>
      <c r="AG4297" s="35"/>
      <c r="AH4297" s="32"/>
      <c r="AI4297" s="33"/>
      <c r="AJ4297" s="33"/>
      <c r="AK4297" s="33"/>
      <c r="AL4297" s="33"/>
      <c r="AM4297" s="33"/>
      <c r="AN4297" s="33"/>
      <c r="AO4297" s="33"/>
      <c r="AP4297" s="33"/>
      <c r="AQ4297" s="33"/>
      <c r="AR4297" s="33"/>
      <c r="AS4297" s="33"/>
      <c r="AT4297" s="33"/>
      <c r="AU4297" s="33"/>
      <c r="AV4297" s="33"/>
      <c r="AW4297" s="33"/>
      <c r="AX4297" s="33"/>
      <c r="AY4297" s="33"/>
    </row>
    <row r="4298" spans="1:51" s="12" customFormat="1" ht="39.950000000000003" customHeight="1">
      <c r="A4298" s="3"/>
      <c r="B4298" s="16"/>
      <c r="C4298" s="33"/>
      <c r="D4298" s="33"/>
      <c r="E4298" s="33"/>
      <c r="F4298" s="33"/>
      <c r="G4298" s="33"/>
      <c r="H4298" s="33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3"/>
      <c r="AE4298" s="33"/>
      <c r="AF4298" s="33"/>
      <c r="AG4298" s="35"/>
      <c r="AH4298" s="32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/>
      <c r="AS4298" s="33"/>
      <c r="AT4298" s="33"/>
      <c r="AU4298" s="33"/>
      <c r="AV4298" s="33"/>
      <c r="AW4298" s="33"/>
      <c r="AX4298" s="33"/>
      <c r="AY4298" s="33"/>
    </row>
    <row r="4299" spans="1:51" s="12" customFormat="1" ht="39.950000000000003" customHeight="1">
      <c r="A4299" s="3"/>
      <c r="B4299" s="16"/>
      <c r="C4299" s="33"/>
      <c r="D4299" s="33"/>
      <c r="E4299" s="33"/>
      <c r="F4299" s="33"/>
      <c r="G4299" s="33"/>
      <c r="H4299" s="33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3"/>
      <c r="AE4299" s="33"/>
      <c r="AF4299" s="33"/>
      <c r="AG4299" s="35"/>
      <c r="AH4299" s="32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33"/>
      <c r="AT4299" s="33"/>
      <c r="AU4299" s="33"/>
      <c r="AV4299" s="33"/>
      <c r="AW4299" s="33"/>
      <c r="AX4299" s="33"/>
      <c r="AY4299" s="33"/>
    </row>
    <row r="4300" spans="1:51" s="12" customFormat="1" ht="39.950000000000003" customHeight="1">
      <c r="A4300" s="3"/>
      <c r="B4300" s="16"/>
      <c r="C4300" s="33"/>
      <c r="D4300" s="33"/>
      <c r="E4300" s="33"/>
      <c r="F4300" s="33"/>
      <c r="G4300" s="33"/>
      <c r="H4300" s="33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3"/>
      <c r="AE4300" s="33"/>
      <c r="AF4300" s="33"/>
      <c r="AG4300" s="35"/>
      <c r="AH4300" s="32"/>
      <c r="AI4300" s="33"/>
      <c r="AJ4300" s="33"/>
      <c r="AK4300" s="33"/>
      <c r="AL4300" s="33"/>
      <c r="AM4300" s="33"/>
      <c r="AN4300" s="33"/>
      <c r="AO4300" s="33"/>
      <c r="AP4300" s="33"/>
      <c r="AQ4300" s="33"/>
      <c r="AR4300" s="33"/>
      <c r="AS4300" s="33"/>
      <c r="AT4300" s="33"/>
      <c r="AU4300" s="33"/>
      <c r="AV4300" s="33"/>
      <c r="AW4300" s="33"/>
      <c r="AX4300" s="33"/>
      <c r="AY4300" s="33"/>
    </row>
    <row r="4301" spans="1:51" s="12" customFormat="1" ht="39.950000000000003" customHeight="1">
      <c r="A4301" s="3"/>
      <c r="B4301" s="16"/>
      <c r="C4301" s="33"/>
      <c r="D4301" s="33"/>
      <c r="E4301" s="33"/>
      <c r="F4301" s="33"/>
      <c r="G4301" s="33"/>
      <c r="H4301" s="33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3"/>
      <c r="AE4301" s="33"/>
      <c r="AF4301" s="33"/>
      <c r="AG4301" s="35"/>
      <c r="AH4301" s="32"/>
      <c r="AI4301" s="33"/>
      <c r="AJ4301" s="33"/>
      <c r="AK4301" s="33"/>
      <c r="AL4301" s="33"/>
      <c r="AM4301" s="33"/>
      <c r="AN4301" s="33"/>
      <c r="AO4301" s="33"/>
      <c r="AP4301" s="33"/>
      <c r="AQ4301" s="33"/>
      <c r="AR4301" s="33"/>
      <c r="AS4301" s="33"/>
      <c r="AT4301" s="33"/>
      <c r="AU4301" s="33"/>
      <c r="AV4301" s="33"/>
      <c r="AW4301" s="33"/>
      <c r="AX4301" s="33"/>
      <c r="AY4301" s="33"/>
    </row>
    <row r="4302" spans="1:51" s="12" customFormat="1" ht="39.950000000000003" customHeight="1">
      <c r="A4302" s="3"/>
      <c r="B4302" s="16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3"/>
      <c r="AE4302" s="33"/>
      <c r="AF4302" s="33"/>
      <c r="AG4302" s="35"/>
      <c r="AH4302" s="32"/>
      <c r="AI4302" s="33"/>
      <c r="AJ4302" s="33"/>
      <c r="AK4302" s="33"/>
      <c r="AL4302" s="33"/>
      <c r="AM4302" s="33"/>
      <c r="AN4302" s="33"/>
      <c r="AO4302" s="33"/>
      <c r="AP4302" s="33"/>
      <c r="AQ4302" s="33"/>
      <c r="AR4302" s="33"/>
      <c r="AS4302" s="33"/>
      <c r="AT4302" s="33"/>
      <c r="AU4302" s="33"/>
      <c r="AV4302" s="33"/>
      <c r="AW4302" s="33"/>
      <c r="AX4302" s="33"/>
      <c r="AY4302" s="33"/>
    </row>
    <row r="4303" spans="1:51" s="12" customFormat="1" ht="39.950000000000003" customHeight="1">
      <c r="A4303" s="3"/>
      <c r="B4303" s="16"/>
      <c r="C4303" s="33"/>
      <c r="D4303" s="33"/>
      <c r="E4303" s="33"/>
      <c r="F4303" s="33"/>
      <c r="G4303" s="33"/>
      <c r="H4303" s="33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3"/>
      <c r="AE4303" s="33"/>
      <c r="AF4303" s="33"/>
      <c r="AG4303" s="35"/>
      <c r="AH4303" s="32"/>
      <c r="AI4303" s="33"/>
      <c r="AJ4303" s="33"/>
      <c r="AK4303" s="33"/>
      <c r="AL4303" s="33"/>
      <c r="AM4303" s="33"/>
      <c r="AN4303" s="33"/>
      <c r="AO4303" s="33"/>
      <c r="AP4303" s="33"/>
      <c r="AQ4303" s="33"/>
      <c r="AR4303" s="33"/>
      <c r="AS4303" s="33"/>
      <c r="AT4303" s="33"/>
      <c r="AU4303" s="33"/>
      <c r="AV4303" s="33"/>
      <c r="AW4303" s="33"/>
      <c r="AX4303" s="33"/>
      <c r="AY4303" s="33"/>
    </row>
    <row r="4304" spans="1:51" s="12" customFormat="1" ht="39.950000000000003" customHeight="1">
      <c r="A4304" s="3"/>
      <c r="B4304" s="16"/>
      <c r="C4304" s="33"/>
      <c r="D4304" s="33"/>
      <c r="E4304" s="33"/>
      <c r="F4304" s="33"/>
      <c r="G4304" s="33"/>
      <c r="H4304" s="33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F4304" s="33"/>
      <c r="AG4304" s="35"/>
      <c r="AH4304" s="32"/>
      <c r="AI4304" s="33"/>
      <c r="AJ4304" s="33"/>
      <c r="AK4304" s="33"/>
      <c r="AL4304" s="33"/>
      <c r="AM4304" s="33"/>
      <c r="AN4304" s="33"/>
      <c r="AO4304" s="33"/>
      <c r="AP4304" s="33"/>
      <c r="AQ4304" s="33"/>
      <c r="AR4304" s="33"/>
      <c r="AS4304" s="33"/>
      <c r="AT4304" s="33"/>
      <c r="AU4304" s="33"/>
      <c r="AV4304" s="33"/>
      <c r="AW4304" s="33"/>
      <c r="AX4304" s="33"/>
      <c r="AY4304" s="33"/>
    </row>
    <row r="4305" spans="1:51" s="12" customFormat="1" ht="39.950000000000003" customHeight="1">
      <c r="A4305" s="3"/>
      <c r="B4305" s="16"/>
      <c r="C4305" s="33"/>
      <c r="D4305" s="33"/>
      <c r="E4305" s="33"/>
      <c r="F4305" s="33"/>
      <c r="G4305" s="33"/>
      <c r="H4305" s="33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3"/>
      <c r="AE4305" s="33"/>
      <c r="AF4305" s="33"/>
      <c r="AG4305" s="35"/>
      <c r="AH4305" s="32"/>
      <c r="AI4305" s="33"/>
      <c r="AJ4305" s="33"/>
      <c r="AK4305" s="33"/>
      <c r="AL4305" s="33"/>
      <c r="AM4305" s="33"/>
      <c r="AN4305" s="33"/>
      <c r="AO4305" s="33"/>
      <c r="AP4305" s="33"/>
      <c r="AQ4305" s="33"/>
      <c r="AR4305" s="33"/>
      <c r="AS4305" s="33"/>
      <c r="AT4305" s="33"/>
      <c r="AU4305" s="33"/>
      <c r="AV4305" s="33"/>
      <c r="AW4305" s="33"/>
      <c r="AX4305" s="33"/>
      <c r="AY4305" s="33"/>
    </row>
    <row r="4306" spans="1:51" s="12" customFormat="1" ht="39.950000000000003" customHeight="1">
      <c r="A4306" s="3"/>
      <c r="B4306" s="16"/>
      <c r="C4306" s="33"/>
      <c r="D4306" s="33"/>
      <c r="E4306" s="33"/>
      <c r="F4306" s="33"/>
      <c r="G4306" s="33"/>
      <c r="H4306" s="33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3"/>
      <c r="AE4306" s="33"/>
      <c r="AF4306" s="33"/>
      <c r="AG4306" s="35"/>
      <c r="AH4306" s="32"/>
      <c r="AI4306" s="33"/>
      <c r="AJ4306" s="33"/>
      <c r="AK4306" s="33"/>
      <c r="AL4306" s="33"/>
      <c r="AM4306" s="33"/>
      <c r="AN4306" s="33"/>
      <c r="AO4306" s="33"/>
      <c r="AP4306" s="33"/>
      <c r="AQ4306" s="33"/>
      <c r="AR4306" s="33"/>
      <c r="AS4306" s="33"/>
      <c r="AT4306" s="33"/>
      <c r="AU4306" s="33"/>
      <c r="AV4306" s="33"/>
      <c r="AW4306" s="33"/>
      <c r="AX4306" s="33"/>
      <c r="AY4306" s="33"/>
    </row>
    <row r="4307" spans="1:51" s="12" customFormat="1" ht="39.950000000000003" customHeight="1">
      <c r="A4307" s="3"/>
      <c r="B4307" s="16"/>
      <c r="C4307" s="33"/>
      <c r="D4307" s="33"/>
      <c r="E4307" s="33"/>
      <c r="F4307" s="33"/>
      <c r="G4307" s="33"/>
      <c r="H4307" s="33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3"/>
      <c r="AE4307" s="33"/>
      <c r="AF4307" s="33"/>
      <c r="AG4307" s="35"/>
      <c r="AH4307" s="32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33"/>
      <c r="AT4307" s="33"/>
      <c r="AU4307" s="33"/>
      <c r="AV4307" s="33"/>
      <c r="AW4307" s="33"/>
      <c r="AX4307" s="33"/>
      <c r="AY4307" s="33"/>
    </row>
    <row r="4308" spans="1:51" s="12" customFormat="1" ht="39.950000000000003" customHeight="1">
      <c r="A4308" s="3"/>
      <c r="B4308" s="16"/>
      <c r="C4308" s="33"/>
      <c r="D4308" s="33"/>
      <c r="E4308" s="33"/>
      <c r="F4308" s="33"/>
      <c r="G4308" s="33"/>
      <c r="H4308" s="33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3"/>
      <c r="AE4308" s="33"/>
      <c r="AF4308" s="33"/>
      <c r="AG4308" s="35"/>
      <c r="AH4308" s="32"/>
      <c r="AI4308" s="33"/>
      <c r="AJ4308" s="33"/>
      <c r="AK4308" s="33"/>
      <c r="AL4308" s="33"/>
      <c r="AM4308" s="33"/>
      <c r="AN4308" s="33"/>
      <c r="AO4308" s="33"/>
      <c r="AP4308" s="33"/>
      <c r="AQ4308" s="33"/>
      <c r="AR4308" s="33"/>
      <c r="AS4308" s="33"/>
      <c r="AT4308" s="33"/>
      <c r="AU4308" s="33"/>
      <c r="AV4308" s="33"/>
      <c r="AW4308" s="33"/>
      <c r="AX4308" s="33"/>
      <c r="AY4308" s="33"/>
    </row>
    <row r="4309" spans="1:51" s="12" customFormat="1" ht="39.950000000000003" customHeight="1">
      <c r="A4309" s="3"/>
      <c r="B4309" s="16"/>
      <c r="C4309" s="33"/>
      <c r="D4309" s="33"/>
      <c r="E4309" s="33"/>
      <c r="F4309" s="33"/>
      <c r="G4309" s="33"/>
      <c r="H4309" s="33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3"/>
      <c r="AE4309" s="33"/>
      <c r="AF4309" s="33"/>
      <c r="AG4309" s="35"/>
      <c r="AH4309" s="32"/>
      <c r="AI4309" s="33"/>
      <c r="AJ4309" s="33"/>
      <c r="AK4309" s="33"/>
      <c r="AL4309" s="33"/>
      <c r="AM4309" s="33"/>
      <c r="AN4309" s="33"/>
      <c r="AO4309" s="33"/>
      <c r="AP4309" s="33"/>
      <c r="AQ4309" s="33"/>
      <c r="AR4309" s="33"/>
      <c r="AS4309" s="33"/>
      <c r="AT4309" s="33"/>
      <c r="AU4309" s="33"/>
      <c r="AV4309" s="33"/>
      <c r="AW4309" s="33"/>
      <c r="AX4309" s="33"/>
      <c r="AY4309" s="33"/>
    </row>
    <row r="4310" spans="1:51" s="12" customFormat="1" ht="39.950000000000003" customHeight="1">
      <c r="A4310" s="3"/>
      <c r="B4310" s="16"/>
      <c r="C4310" s="33"/>
      <c r="D4310" s="33"/>
      <c r="E4310" s="33"/>
      <c r="F4310" s="33"/>
      <c r="G4310" s="33"/>
      <c r="H4310" s="3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3"/>
      <c r="AE4310" s="33"/>
      <c r="AF4310" s="33"/>
      <c r="AG4310" s="35"/>
      <c r="AH4310" s="32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33"/>
      <c r="AT4310" s="33"/>
      <c r="AU4310" s="33"/>
      <c r="AV4310" s="33"/>
      <c r="AW4310" s="33"/>
      <c r="AX4310" s="33"/>
      <c r="AY4310" s="33"/>
    </row>
    <row r="4311" spans="1:51" s="12" customFormat="1" ht="39.950000000000003" customHeight="1">
      <c r="A4311" s="3"/>
      <c r="B4311" s="16"/>
      <c r="C4311" s="33"/>
      <c r="D4311" s="33"/>
      <c r="E4311" s="33"/>
      <c r="F4311" s="33"/>
      <c r="G4311" s="33"/>
      <c r="H4311" s="33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3"/>
      <c r="AE4311" s="33"/>
      <c r="AF4311" s="33"/>
      <c r="AG4311" s="35"/>
      <c r="AH4311" s="32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33"/>
      <c r="AT4311" s="33"/>
      <c r="AU4311" s="33"/>
      <c r="AV4311" s="33"/>
      <c r="AW4311" s="33"/>
      <c r="AX4311" s="33"/>
      <c r="AY4311" s="33"/>
    </row>
    <row r="4312" spans="1:51" s="12" customFormat="1" ht="39.950000000000003" customHeight="1">
      <c r="A4312" s="3"/>
      <c r="B4312" s="16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3"/>
      <c r="AE4312" s="33"/>
      <c r="AF4312" s="33"/>
      <c r="AG4312" s="35"/>
      <c r="AH4312" s="32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33"/>
      <c r="AT4312" s="33"/>
      <c r="AU4312" s="33"/>
      <c r="AV4312" s="33"/>
      <c r="AW4312" s="33"/>
      <c r="AX4312" s="33"/>
      <c r="AY4312" s="33"/>
    </row>
    <row r="4313" spans="1:51" s="12" customFormat="1" ht="39.950000000000003" customHeight="1">
      <c r="A4313" s="3"/>
      <c r="B4313" s="16"/>
      <c r="C4313" s="33"/>
      <c r="D4313" s="33"/>
      <c r="E4313" s="33"/>
      <c r="F4313" s="33"/>
      <c r="G4313" s="33"/>
      <c r="H4313" s="33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/>
      <c r="AD4313" s="33"/>
      <c r="AE4313" s="33"/>
      <c r="AF4313" s="33"/>
      <c r="AG4313" s="35"/>
      <c r="AH4313" s="32"/>
      <c r="AI4313" s="33"/>
      <c r="AJ4313" s="33"/>
      <c r="AK4313" s="33"/>
      <c r="AL4313" s="33"/>
      <c r="AM4313" s="33"/>
      <c r="AN4313" s="33"/>
      <c r="AO4313" s="33"/>
      <c r="AP4313" s="33"/>
      <c r="AQ4313" s="33"/>
      <c r="AR4313" s="33"/>
      <c r="AS4313" s="33"/>
      <c r="AT4313" s="33"/>
      <c r="AU4313" s="33"/>
      <c r="AV4313" s="33"/>
      <c r="AW4313" s="33"/>
      <c r="AX4313" s="33"/>
      <c r="AY4313" s="33"/>
    </row>
    <row r="4314" spans="1:51" s="12" customFormat="1" ht="39.950000000000003" customHeight="1">
      <c r="A4314" s="3"/>
      <c r="B4314" s="16"/>
      <c r="C4314" s="33"/>
      <c r="D4314" s="33"/>
      <c r="E4314" s="33"/>
      <c r="F4314" s="33"/>
      <c r="G4314" s="33"/>
      <c r="H4314" s="33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3"/>
      <c r="AE4314" s="33"/>
      <c r="AF4314" s="33"/>
      <c r="AG4314" s="35"/>
      <c r="AH4314" s="32"/>
      <c r="AI4314" s="33"/>
      <c r="AJ4314" s="33"/>
      <c r="AK4314" s="33"/>
      <c r="AL4314" s="33"/>
      <c r="AM4314" s="33"/>
      <c r="AN4314" s="33"/>
      <c r="AO4314" s="33"/>
      <c r="AP4314" s="33"/>
      <c r="AQ4314" s="33"/>
      <c r="AR4314" s="33"/>
      <c r="AS4314" s="33"/>
      <c r="AT4314" s="33"/>
      <c r="AU4314" s="33"/>
      <c r="AV4314" s="33"/>
      <c r="AW4314" s="33"/>
      <c r="AX4314" s="33"/>
      <c r="AY4314" s="33"/>
    </row>
    <row r="4315" spans="1:51" s="12" customFormat="1" ht="39.950000000000003" customHeight="1">
      <c r="A4315" s="3"/>
      <c r="B4315" s="16"/>
      <c r="C4315" s="33"/>
      <c r="D4315" s="33"/>
      <c r="E4315" s="33"/>
      <c r="F4315" s="33"/>
      <c r="G4315" s="33"/>
      <c r="H4315" s="33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3"/>
      <c r="AE4315" s="33"/>
      <c r="AF4315" s="33"/>
      <c r="AG4315" s="35"/>
      <c r="AH4315" s="32"/>
      <c r="AI4315" s="33"/>
      <c r="AJ4315" s="33"/>
      <c r="AK4315" s="33"/>
      <c r="AL4315" s="33"/>
      <c r="AM4315" s="33"/>
      <c r="AN4315" s="33"/>
      <c r="AO4315" s="33"/>
      <c r="AP4315" s="33"/>
      <c r="AQ4315" s="33"/>
      <c r="AR4315" s="33"/>
      <c r="AS4315" s="33"/>
      <c r="AT4315" s="33"/>
      <c r="AU4315" s="33"/>
      <c r="AV4315" s="33"/>
      <c r="AW4315" s="33"/>
      <c r="AX4315" s="33"/>
      <c r="AY4315" s="33"/>
    </row>
    <row r="4316" spans="1:51" s="12" customFormat="1" ht="39.950000000000003" customHeight="1">
      <c r="A4316" s="3"/>
      <c r="B4316" s="16"/>
      <c r="C4316" s="33"/>
      <c r="D4316" s="33"/>
      <c r="E4316" s="33"/>
      <c r="F4316" s="33"/>
      <c r="G4316" s="33"/>
      <c r="H4316" s="33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3"/>
      <c r="AE4316" s="33"/>
      <c r="AF4316" s="33"/>
      <c r="AG4316" s="35"/>
      <c r="AH4316" s="32"/>
      <c r="AI4316" s="33"/>
      <c r="AJ4316" s="33"/>
      <c r="AK4316" s="33"/>
      <c r="AL4316" s="33"/>
      <c r="AM4316" s="33"/>
      <c r="AN4316" s="33"/>
      <c r="AO4316" s="33"/>
      <c r="AP4316" s="33"/>
      <c r="AQ4316" s="33"/>
      <c r="AR4316" s="33"/>
      <c r="AS4316" s="33"/>
      <c r="AT4316" s="33"/>
      <c r="AU4316" s="33"/>
      <c r="AV4316" s="33"/>
      <c r="AW4316" s="33"/>
      <c r="AX4316" s="33"/>
      <c r="AY4316" s="33"/>
    </row>
    <row r="4317" spans="1:51" s="12" customFormat="1" ht="39.950000000000003" customHeight="1">
      <c r="A4317" s="3"/>
      <c r="B4317" s="16"/>
      <c r="C4317" s="33"/>
      <c r="D4317" s="33"/>
      <c r="E4317" s="33"/>
      <c r="F4317" s="33"/>
      <c r="G4317" s="33"/>
      <c r="H4317" s="3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5"/>
      <c r="AH4317" s="32"/>
      <c r="AI4317" s="33"/>
      <c r="AJ4317" s="33"/>
      <c r="AK4317" s="33"/>
      <c r="AL4317" s="33"/>
      <c r="AM4317" s="33"/>
      <c r="AN4317" s="33"/>
      <c r="AO4317" s="33"/>
      <c r="AP4317" s="33"/>
      <c r="AQ4317" s="33"/>
      <c r="AR4317" s="33"/>
      <c r="AS4317" s="33"/>
      <c r="AT4317" s="33"/>
      <c r="AU4317" s="33"/>
      <c r="AV4317" s="33"/>
      <c r="AW4317" s="33"/>
      <c r="AX4317" s="33"/>
      <c r="AY4317" s="33"/>
    </row>
    <row r="4318" spans="1:51" s="12" customFormat="1" ht="39.950000000000003" customHeight="1">
      <c r="A4318" s="3"/>
      <c r="B4318" s="16"/>
      <c r="C4318" s="33"/>
      <c r="D4318" s="33"/>
      <c r="E4318" s="33"/>
      <c r="F4318" s="33"/>
      <c r="G4318" s="33"/>
      <c r="H4318" s="33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3"/>
      <c r="AE4318" s="33"/>
      <c r="AF4318" s="33"/>
      <c r="AG4318" s="35"/>
      <c r="AH4318" s="32"/>
      <c r="AI4318" s="33"/>
      <c r="AJ4318" s="33"/>
      <c r="AK4318" s="33"/>
      <c r="AL4318" s="33"/>
      <c r="AM4318" s="33"/>
      <c r="AN4318" s="33"/>
      <c r="AO4318" s="33"/>
      <c r="AP4318" s="33"/>
      <c r="AQ4318" s="33"/>
      <c r="AR4318" s="33"/>
      <c r="AS4318" s="33"/>
      <c r="AT4318" s="33"/>
      <c r="AU4318" s="33"/>
      <c r="AV4318" s="33"/>
      <c r="AW4318" s="33"/>
      <c r="AX4318" s="33"/>
      <c r="AY4318" s="33"/>
    </row>
    <row r="4319" spans="1:51" s="12" customFormat="1" ht="39.950000000000003" customHeight="1">
      <c r="A4319" s="3"/>
      <c r="B4319" s="16"/>
      <c r="C4319" s="33"/>
      <c r="D4319" s="33"/>
      <c r="E4319" s="33"/>
      <c r="F4319" s="33"/>
      <c r="G4319" s="33"/>
      <c r="H4319" s="33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/>
      <c r="AD4319" s="33"/>
      <c r="AE4319" s="33"/>
      <c r="AF4319" s="33"/>
      <c r="AG4319" s="35"/>
      <c r="AH4319" s="32"/>
      <c r="AI4319" s="33"/>
      <c r="AJ4319" s="33"/>
      <c r="AK4319" s="33"/>
      <c r="AL4319" s="33"/>
      <c r="AM4319" s="33"/>
      <c r="AN4319" s="33"/>
      <c r="AO4319" s="33"/>
      <c r="AP4319" s="33"/>
      <c r="AQ4319" s="33"/>
      <c r="AR4319" s="33"/>
      <c r="AS4319" s="33"/>
      <c r="AT4319" s="33"/>
      <c r="AU4319" s="33"/>
      <c r="AV4319" s="33"/>
      <c r="AW4319" s="33"/>
      <c r="AX4319" s="33"/>
      <c r="AY4319" s="33"/>
    </row>
    <row r="4320" spans="1:51" s="12" customFormat="1" ht="39.950000000000003" customHeight="1">
      <c r="A4320" s="3"/>
      <c r="B4320" s="16"/>
      <c r="C4320" s="33"/>
      <c r="D4320" s="33"/>
      <c r="E4320" s="33"/>
      <c r="F4320" s="33"/>
      <c r="G4320" s="33"/>
      <c r="H4320" s="33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3"/>
      <c r="AE4320" s="33"/>
      <c r="AF4320" s="33"/>
      <c r="AG4320" s="35"/>
      <c r="AH4320" s="32"/>
      <c r="AI4320" s="33"/>
      <c r="AJ4320" s="33"/>
      <c r="AK4320" s="33"/>
      <c r="AL4320" s="33"/>
      <c r="AM4320" s="33"/>
      <c r="AN4320" s="33"/>
      <c r="AO4320" s="33"/>
      <c r="AP4320" s="33"/>
      <c r="AQ4320" s="33"/>
      <c r="AR4320" s="33"/>
      <c r="AS4320" s="33"/>
      <c r="AT4320" s="33"/>
      <c r="AU4320" s="33"/>
      <c r="AV4320" s="33"/>
      <c r="AW4320" s="33"/>
      <c r="AX4320" s="33"/>
      <c r="AY4320" s="33"/>
    </row>
    <row r="4321" spans="1:51" s="12" customFormat="1" ht="39.950000000000003" customHeight="1">
      <c r="A4321" s="3"/>
      <c r="B4321" s="16"/>
      <c r="C4321" s="33"/>
      <c r="D4321" s="33"/>
      <c r="E4321" s="33"/>
      <c r="F4321" s="33"/>
      <c r="G4321" s="33"/>
      <c r="H4321" s="33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3"/>
      <c r="AE4321" s="33"/>
      <c r="AF4321" s="33"/>
      <c r="AG4321" s="35"/>
      <c r="AH4321" s="32"/>
      <c r="AI4321" s="33"/>
      <c r="AJ4321" s="33"/>
      <c r="AK4321" s="33"/>
      <c r="AL4321" s="33"/>
      <c r="AM4321" s="33"/>
      <c r="AN4321" s="33"/>
      <c r="AO4321" s="33"/>
      <c r="AP4321" s="33"/>
      <c r="AQ4321" s="33"/>
      <c r="AR4321" s="33"/>
      <c r="AS4321" s="33"/>
      <c r="AT4321" s="33"/>
      <c r="AU4321" s="33"/>
      <c r="AV4321" s="33"/>
      <c r="AW4321" s="33"/>
      <c r="AX4321" s="33"/>
      <c r="AY4321" s="33"/>
    </row>
    <row r="4322" spans="1:51" s="12" customFormat="1" ht="39.950000000000003" customHeight="1">
      <c r="A4322" s="3"/>
      <c r="B4322" s="16"/>
      <c r="C4322" s="33"/>
      <c r="D4322" s="33"/>
      <c r="E4322" s="33"/>
      <c r="F4322" s="33"/>
      <c r="G4322" s="33"/>
      <c r="H4322" s="33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3"/>
      <c r="AE4322" s="33"/>
      <c r="AF4322" s="33"/>
      <c r="AG4322" s="35"/>
      <c r="AH4322" s="32"/>
      <c r="AI4322" s="33"/>
      <c r="AJ4322" s="33"/>
      <c r="AK4322" s="33"/>
      <c r="AL4322" s="33"/>
      <c r="AM4322" s="33"/>
      <c r="AN4322" s="33"/>
      <c r="AO4322" s="33"/>
      <c r="AP4322" s="33"/>
      <c r="AQ4322" s="33"/>
      <c r="AR4322" s="33"/>
      <c r="AS4322" s="33"/>
      <c r="AT4322" s="33"/>
      <c r="AU4322" s="33"/>
      <c r="AV4322" s="33"/>
      <c r="AW4322" s="33"/>
      <c r="AX4322" s="33"/>
      <c r="AY4322" s="33"/>
    </row>
    <row r="4323" spans="1:51" s="12" customFormat="1" ht="39.950000000000003" customHeight="1">
      <c r="A4323" s="3"/>
      <c r="B4323" s="16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3"/>
      <c r="AE4323" s="33"/>
      <c r="AF4323" s="33"/>
      <c r="AG4323" s="35"/>
      <c r="AH4323" s="32"/>
      <c r="AI4323" s="33"/>
      <c r="AJ4323" s="33"/>
      <c r="AK4323" s="33"/>
      <c r="AL4323" s="33"/>
      <c r="AM4323" s="33"/>
      <c r="AN4323" s="33"/>
      <c r="AO4323" s="33"/>
      <c r="AP4323" s="33"/>
      <c r="AQ4323" s="33"/>
      <c r="AR4323" s="33"/>
      <c r="AS4323" s="33"/>
      <c r="AT4323" s="33"/>
      <c r="AU4323" s="33"/>
      <c r="AV4323" s="33"/>
      <c r="AW4323" s="33"/>
      <c r="AX4323" s="33"/>
      <c r="AY4323" s="33"/>
    </row>
    <row r="4324" spans="1:51" s="12" customFormat="1" ht="39.950000000000003" customHeight="1">
      <c r="A4324" s="3"/>
      <c r="B4324" s="16"/>
      <c r="C4324" s="33"/>
      <c r="D4324" s="33"/>
      <c r="E4324" s="33"/>
      <c r="F4324" s="33"/>
      <c r="G4324" s="33"/>
      <c r="H4324" s="33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F4324" s="33"/>
      <c r="AG4324" s="35"/>
      <c r="AH4324" s="32"/>
      <c r="AI4324" s="33"/>
      <c r="AJ4324" s="33"/>
      <c r="AK4324" s="33"/>
      <c r="AL4324" s="33"/>
      <c r="AM4324" s="33"/>
      <c r="AN4324" s="33"/>
      <c r="AO4324" s="33"/>
      <c r="AP4324" s="33"/>
      <c r="AQ4324" s="33"/>
      <c r="AR4324" s="33"/>
      <c r="AS4324" s="33"/>
      <c r="AT4324" s="33"/>
      <c r="AU4324" s="33"/>
      <c r="AV4324" s="33"/>
      <c r="AW4324" s="33"/>
      <c r="AX4324" s="33"/>
      <c r="AY4324" s="33"/>
    </row>
    <row r="4325" spans="1:51" s="12" customFormat="1" ht="39.950000000000003" customHeight="1">
      <c r="A4325" s="3"/>
      <c r="B4325" s="16"/>
      <c r="C4325" s="33"/>
      <c r="D4325" s="33"/>
      <c r="E4325" s="33"/>
      <c r="F4325" s="33"/>
      <c r="G4325" s="33"/>
      <c r="H4325" s="33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3"/>
      <c r="AE4325" s="33"/>
      <c r="AF4325" s="33"/>
      <c r="AG4325" s="35"/>
      <c r="AH4325" s="32"/>
      <c r="AI4325" s="33"/>
      <c r="AJ4325" s="33"/>
      <c r="AK4325" s="33"/>
      <c r="AL4325" s="33"/>
      <c r="AM4325" s="33"/>
      <c r="AN4325" s="33"/>
      <c r="AO4325" s="33"/>
      <c r="AP4325" s="33"/>
      <c r="AQ4325" s="33"/>
      <c r="AR4325" s="33"/>
      <c r="AS4325" s="33"/>
      <c r="AT4325" s="33"/>
      <c r="AU4325" s="33"/>
      <c r="AV4325" s="33"/>
      <c r="AW4325" s="33"/>
      <c r="AX4325" s="33"/>
      <c r="AY4325" s="33"/>
    </row>
    <row r="4326" spans="1:51" s="12" customFormat="1" ht="39.950000000000003" customHeight="1">
      <c r="A4326" s="3"/>
      <c r="B4326" s="16"/>
      <c r="C4326" s="33"/>
      <c r="D4326" s="33"/>
      <c r="E4326" s="33"/>
      <c r="F4326" s="33"/>
      <c r="G4326" s="33"/>
      <c r="H4326" s="33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3"/>
      <c r="AE4326" s="33"/>
      <c r="AF4326" s="33"/>
      <c r="AG4326" s="35"/>
      <c r="AH4326" s="32"/>
      <c r="AI4326" s="33"/>
      <c r="AJ4326" s="33"/>
      <c r="AK4326" s="33"/>
      <c r="AL4326" s="33"/>
      <c r="AM4326" s="33"/>
      <c r="AN4326" s="33"/>
      <c r="AO4326" s="33"/>
      <c r="AP4326" s="33"/>
      <c r="AQ4326" s="33"/>
      <c r="AR4326" s="33"/>
      <c r="AS4326" s="33"/>
      <c r="AT4326" s="33"/>
      <c r="AU4326" s="33"/>
      <c r="AV4326" s="33"/>
      <c r="AW4326" s="33"/>
      <c r="AX4326" s="33"/>
      <c r="AY4326" s="33"/>
    </row>
    <row r="4327" spans="1:51" s="12" customFormat="1" ht="39.950000000000003" customHeight="1">
      <c r="A4327" s="3"/>
      <c r="B4327" s="16"/>
      <c r="C4327" s="33"/>
      <c r="D4327" s="33"/>
      <c r="E4327" s="33"/>
      <c r="F4327" s="33"/>
      <c r="G4327" s="33"/>
      <c r="H4327" s="33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  <c r="Y4327" s="33"/>
      <c r="Z4327" s="33"/>
      <c r="AA4327" s="33"/>
      <c r="AB4327" s="33"/>
      <c r="AC4327" s="33"/>
      <c r="AD4327" s="33"/>
      <c r="AE4327" s="33"/>
      <c r="AF4327" s="33"/>
      <c r="AG4327" s="35"/>
      <c r="AH4327" s="32"/>
      <c r="AI4327" s="33"/>
      <c r="AJ4327" s="33"/>
      <c r="AK4327" s="33"/>
      <c r="AL4327" s="33"/>
      <c r="AM4327" s="33"/>
      <c r="AN4327" s="33"/>
      <c r="AO4327" s="33"/>
      <c r="AP4327" s="33"/>
      <c r="AQ4327" s="33"/>
      <c r="AR4327" s="33"/>
      <c r="AS4327" s="33"/>
      <c r="AT4327" s="33"/>
      <c r="AU4327" s="33"/>
      <c r="AV4327" s="33"/>
      <c r="AW4327" s="33"/>
      <c r="AX4327" s="33"/>
      <c r="AY4327" s="33"/>
    </row>
    <row r="4328" spans="1:51" s="12" customFormat="1" ht="39.950000000000003" customHeight="1">
      <c r="A4328" s="3"/>
      <c r="B4328" s="16"/>
      <c r="C4328" s="33"/>
      <c r="D4328" s="33"/>
      <c r="E4328" s="33"/>
      <c r="F4328" s="33"/>
      <c r="G4328" s="33"/>
      <c r="H4328" s="33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F4328" s="33"/>
      <c r="AG4328" s="35"/>
      <c r="AH4328" s="32"/>
      <c r="AI4328" s="33"/>
      <c r="AJ4328" s="33"/>
      <c r="AK4328" s="33"/>
      <c r="AL4328" s="33"/>
      <c r="AM4328" s="33"/>
      <c r="AN4328" s="33"/>
      <c r="AO4328" s="33"/>
      <c r="AP4328" s="33"/>
      <c r="AQ4328" s="33"/>
      <c r="AR4328" s="33"/>
      <c r="AS4328" s="33"/>
      <c r="AT4328" s="33"/>
      <c r="AU4328" s="33"/>
      <c r="AV4328" s="33"/>
      <c r="AW4328" s="33"/>
      <c r="AX4328" s="33"/>
      <c r="AY4328" s="33"/>
    </row>
    <row r="4329" spans="1:51" s="12" customFormat="1" ht="39.950000000000003" customHeight="1">
      <c r="A4329" s="3"/>
      <c r="B4329" s="16"/>
      <c r="C4329" s="33"/>
      <c r="D4329" s="33"/>
      <c r="E4329" s="33"/>
      <c r="F4329" s="33"/>
      <c r="G4329" s="33"/>
      <c r="H4329" s="33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5"/>
      <c r="AH4329" s="32"/>
      <c r="AI4329" s="33"/>
      <c r="AJ4329" s="33"/>
      <c r="AK4329" s="33"/>
      <c r="AL4329" s="33"/>
      <c r="AM4329" s="33"/>
      <c r="AN4329" s="33"/>
      <c r="AO4329" s="33"/>
      <c r="AP4329" s="33"/>
      <c r="AQ4329" s="33"/>
      <c r="AR4329" s="33"/>
      <c r="AS4329" s="33"/>
      <c r="AT4329" s="33"/>
      <c r="AU4329" s="33"/>
      <c r="AV4329" s="33"/>
      <c r="AW4329" s="33"/>
      <c r="AX4329" s="33"/>
      <c r="AY4329" s="33"/>
    </row>
    <row r="4330" spans="1:51" s="12" customFormat="1" ht="39.950000000000003" customHeight="1">
      <c r="A4330" s="3"/>
      <c r="B4330" s="16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3"/>
      <c r="AE4330" s="33"/>
      <c r="AF4330" s="33"/>
      <c r="AG4330" s="35"/>
      <c r="AH4330" s="32"/>
      <c r="AI4330" s="33"/>
      <c r="AJ4330" s="33"/>
      <c r="AK4330" s="33"/>
      <c r="AL4330" s="33"/>
      <c r="AM4330" s="33"/>
      <c r="AN4330" s="33"/>
      <c r="AO4330" s="33"/>
      <c r="AP4330" s="33"/>
      <c r="AQ4330" s="33"/>
      <c r="AR4330" s="33"/>
      <c r="AS4330" s="33"/>
      <c r="AT4330" s="33"/>
      <c r="AU4330" s="33"/>
      <c r="AV4330" s="33"/>
      <c r="AW4330" s="33"/>
      <c r="AX4330" s="33"/>
      <c r="AY4330" s="33"/>
    </row>
    <row r="4331" spans="1:51" s="12" customFormat="1" ht="39.950000000000003" customHeight="1">
      <c r="A4331" s="3"/>
      <c r="B4331" s="16"/>
      <c r="C4331" s="33"/>
      <c r="D4331" s="33"/>
      <c r="E4331" s="33"/>
      <c r="F4331" s="33"/>
      <c r="G4331" s="33"/>
      <c r="H4331" s="33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3"/>
      <c r="AE4331" s="33"/>
      <c r="AF4331" s="33"/>
      <c r="AG4331" s="35"/>
      <c r="AH4331" s="32"/>
      <c r="AI4331" s="33"/>
      <c r="AJ4331" s="33"/>
      <c r="AK4331" s="33"/>
      <c r="AL4331" s="33"/>
      <c r="AM4331" s="33"/>
      <c r="AN4331" s="33"/>
      <c r="AO4331" s="33"/>
      <c r="AP4331" s="33"/>
      <c r="AQ4331" s="33"/>
      <c r="AR4331" s="33"/>
      <c r="AS4331" s="33"/>
      <c r="AT4331" s="33"/>
      <c r="AU4331" s="33"/>
      <c r="AV4331" s="33"/>
      <c r="AW4331" s="33"/>
      <c r="AX4331" s="33"/>
      <c r="AY4331" s="33"/>
    </row>
    <row r="4332" spans="1:51" s="12" customFormat="1" ht="39.950000000000003" customHeight="1">
      <c r="A4332" s="3"/>
      <c r="B4332" s="16"/>
      <c r="C4332" s="33"/>
      <c r="D4332" s="33"/>
      <c r="E4332" s="33"/>
      <c r="F4332" s="33"/>
      <c r="G4332" s="33"/>
      <c r="H4332" s="33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3"/>
      <c r="AE4332" s="33"/>
      <c r="AF4332" s="33"/>
      <c r="AG4332" s="35"/>
      <c r="AH4332" s="32"/>
      <c r="AI4332" s="33"/>
      <c r="AJ4332" s="33"/>
      <c r="AK4332" s="33"/>
      <c r="AL4332" s="33"/>
      <c r="AM4332" s="33"/>
      <c r="AN4332" s="33"/>
      <c r="AO4332" s="33"/>
      <c r="AP4332" s="33"/>
      <c r="AQ4332" s="33"/>
      <c r="AR4332" s="33"/>
      <c r="AS4332" s="33"/>
      <c r="AT4332" s="33"/>
      <c r="AU4332" s="33"/>
      <c r="AV4332" s="33"/>
      <c r="AW4332" s="33"/>
      <c r="AX4332" s="33"/>
      <c r="AY4332" s="33"/>
    </row>
    <row r="4333" spans="1:51" s="12" customFormat="1" ht="39.950000000000003" customHeight="1">
      <c r="A4333" s="3"/>
      <c r="B4333" s="16"/>
      <c r="C4333" s="33"/>
      <c r="D4333" s="33"/>
      <c r="E4333" s="33"/>
      <c r="F4333" s="33"/>
      <c r="G4333" s="33"/>
      <c r="H4333" s="33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3"/>
      <c r="AE4333" s="33"/>
      <c r="AF4333" s="33"/>
      <c r="AG4333" s="35"/>
      <c r="AH4333" s="32"/>
      <c r="AI4333" s="33"/>
      <c r="AJ4333" s="33"/>
      <c r="AK4333" s="33"/>
      <c r="AL4333" s="33"/>
      <c r="AM4333" s="33"/>
      <c r="AN4333" s="33"/>
      <c r="AO4333" s="33"/>
      <c r="AP4333" s="33"/>
      <c r="AQ4333" s="33"/>
      <c r="AR4333" s="33"/>
      <c r="AS4333" s="33"/>
      <c r="AT4333" s="33"/>
      <c r="AU4333" s="33"/>
      <c r="AV4333" s="33"/>
      <c r="AW4333" s="33"/>
      <c r="AX4333" s="33"/>
      <c r="AY4333" s="33"/>
    </row>
    <row r="4334" spans="1:51" s="12" customFormat="1" ht="39.950000000000003" customHeight="1">
      <c r="A4334" s="3"/>
      <c r="B4334" s="16"/>
      <c r="C4334" s="33"/>
      <c r="D4334" s="33"/>
      <c r="E4334" s="33"/>
      <c r="F4334" s="33"/>
      <c r="G4334" s="33"/>
      <c r="H4334" s="33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3"/>
      <c r="AE4334" s="33"/>
      <c r="AF4334" s="33"/>
      <c r="AG4334" s="35"/>
      <c r="AH4334" s="32"/>
      <c r="AI4334" s="33"/>
      <c r="AJ4334" s="33"/>
      <c r="AK4334" s="33"/>
      <c r="AL4334" s="33"/>
      <c r="AM4334" s="33"/>
      <c r="AN4334" s="33"/>
      <c r="AO4334" s="33"/>
      <c r="AP4334" s="33"/>
      <c r="AQ4334" s="33"/>
      <c r="AR4334" s="33"/>
      <c r="AS4334" s="33"/>
      <c r="AT4334" s="33"/>
      <c r="AU4334" s="33"/>
      <c r="AV4334" s="33"/>
      <c r="AW4334" s="33"/>
      <c r="AX4334" s="33"/>
      <c r="AY4334" s="33"/>
    </row>
    <row r="4335" spans="1:51" s="12" customFormat="1" ht="39.950000000000003" customHeight="1">
      <c r="A4335" s="3"/>
      <c r="B4335" s="16"/>
      <c r="C4335" s="33"/>
      <c r="D4335" s="33"/>
      <c r="E4335" s="33"/>
      <c r="F4335" s="33"/>
      <c r="G4335" s="33"/>
      <c r="H4335" s="33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3"/>
      <c r="AE4335" s="33"/>
      <c r="AF4335" s="33"/>
      <c r="AG4335" s="35"/>
      <c r="AH4335" s="32"/>
      <c r="AI4335" s="33"/>
      <c r="AJ4335" s="33"/>
      <c r="AK4335" s="33"/>
      <c r="AL4335" s="33"/>
      <c r="AM4335" s="33"/>
      <c r="AN4335" s="33"/>
      <c r="AO4335" s="33"/>
      <c r="AP4335" s="33"/>
      <c r="AQ4335" s="33"/>
      <c r="AR4335" s="33"/>
      <c r="AS4335" s="33"/>
      <c r="AT4335" s="33"/>
      <c r="AU4335" s="33"/>
      <c r="AV4335" s="33"/>
      <c r="AW4335" s="33"/>
      <c r="AX4335" s="33"/>
      <c r="AY4335" s="33"/>
    </row>
    <row r="4336" spans="1:51" s="12" customFormat="1" ht="39.950000000000003" customHeight="1">
      <c r="A4336" s="3"/>
      <c r="B4336" s="16"/>
      <c r="C4336" s="33"/>
      <c r="D4336" s="33"/>
      <c r="E4336" s="33"/>
      <c r="F4336" s="33"/>
      <c r="G4336" s="33"/>
      <c r="H4336" s="33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3"/>
      <c r="AE4336" s="33"/>
      <c r="AF4336" s="33"/>
      <c r="AG4336" s="35"/>
      <c r="AH4336" s="32"/>
      <c r="AI4336" s="33"/>
      <c r="AJ4336" s="33"/>
      <c r="AK4336" s="33"/>
      <c r="AL4336" s="33"/>
      <c r="AM4336" s="33"/>
      <c r="AN4336" s="33"/>
      <c r="AO4336" s="33"/>
      <c r="AP4336" s="33"/>
      <c r="AQ4336" s="33"/>
      <c r="AR4336" s="33"/>
      <c r="AS4336" s="33"/>
      <c r="AT4336" s="33"/>
      <c r="AU4336" s="33"/>
      <c r="AV4336" s="33"/>
      <c r="AW4336" s="33"/>
      <c r="AX4336" s="33"/>
      <c r="AY4336" s="33"/>
    </row>
    <row r="4337" spans="1:51" s="12" customFormat="1" ht="39.950000000000003" customHeight="1">
      <c r="A4337" s="3"/>
      <c r="B4337" s="16"/>
      <c r="C4337" s="33"/>
      <c r="D4337" s="33"/>
      <c r="E4337" s="33"/>
      <c r="F4337" s="33"/>
      <c r="G4337" s="33"/>
      <c r="H4337" s="33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  <c r="Y4337" s="33"/>
      <c r="Z4337" s="33"/>
      <c r="AA4337" s="33"/>
      <c r="AB4337" s="33"/>
      <c r="AC4337" s="33"/>
      <c r="AD4337" s="33"/>
      <c r="AE4337" s="33"/>
      <c r="AF4337" s="33"/>
      <c r="AG4337" s="35"/>
      <c r="AH4337" s="32"/>
      <c r="AI4337" s="33"/>
      <c r="AJ4337" s="33"/>
      <c r="AK4337" s="33"/>
      <c r="AL4337" s="33"/>
      <c r="AM4337" s="33"/>
      <c r="AN4337" s="33"/>
      <c r="AO4337" s="33"/>
      <c r="AP4337" s="33"/>
      <c r="AQ4337" s="33"/>
      <c r="AR4337" s="33"/>
      <c r="AS4337" s="33"/>
      <c r="AT4337" s="33"/>
      <c r="AU4337" s="33"/>
      <c r="AV4337" s="33"/>
      <c r="AW4337" s="33"/>
      <c r="AX4337" s="33"/>
      <c r="AY4337" s="33"/>
    </row>
    <row r="4338" spans="1:51" s="12" customFormat="1" ht="39.950000000000003" customHeight="1">
      <c r="A4338" s="3"/>
      <c r="B4338" s="16"/>
      <c r="C4338" s="33"/>
      <c r="D4338" s="33"/>
      <c r="E4338" s="33"/>
      <c r="F4338" s="33"/>
      <c r="G4338" s="33"/>
      <c r="H4338" s="33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3"/>
      <c r="AE4338" s="33"/>
      <c r="AF4338" s="33"/>
      <c r="AG4338" s="35"/>
      <c r="AH4338" s="32"/>
      <c r="AI4338" s="33"/>
      <c r="AJ4338" s="33"/>
      <c r="AK4338" s="33"/>
      <c r="AL4338" s="33"/>
      <c r="AM4338" s="33"/>
      <c r="AN4338" s="33"/>
      <c r="AO4338" s="33"/>
      <c r="AP4338" s="33"/>
      <c r="AQ4338" s="33"/>
      <c r="AR4338" s="33"/>
      <c r="AS4338" s="33"/>
      <c r="AT4338" s="33"/>
      <c r="AU4338" s="33"/>
      <c r="AV4338" s="33"/>
      <c r="AW4338" s="33"/>
      <c r="AX4338" s="33"/>
      <c r="AY4338" s="33"/>
    </row>
    <row r="4339" spans="1:51" s="12" customFormat="1" ht="39.950000000000003" customHeight="1">
      <c r="A4339" s="3"/>
      <c r="B4339" s="16"/>
      <c r="C4339" s="33"/>
      <c r="D4339" s="33"/>
      <c r="E4339" s="33"/>
      <c r="F4339" s="33"/>
      <c r="G4339" s="33"/>
      <c r="H4339" s="33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3"/>
      <c r="AE4339" s="33"/>
      <c r="AF4339" s="33"/>
      <c r="AG4339" s="35"/>
      <c r="AH4339" s="32"/>
      <c r="AI4339" s="33"/>
      <c r="AJ4339" s="33"/>
      <c r="AK4339" s="33"/>
      <c r="AL4339" s="33"/>
      <c r="AM4339" s="33"/>
      <c r="AN4339" s="33"/>
      <c r="AO4339" s="33"/>
      <c r="AP4339" s="33"/>
      <c r="AQ4339" s="33"/>
      <c r="AR4339" s="33"/>
      <c r="AS4339" s="33"/>
      <c r="AT4339" s="33"/>
      <c r="AU4339" s="33"/>
      <c r="AV4339" s="33"/>
      <c r="AW4339" s="33"/>
      <c r="AX4339" s="33"/>
      <c r="AY4339" s="33"/>
    </row>
    <row r="4340" spans="1:51" s="12" customFormat="1" ht="39.950000000000003" customHeight="1">
      <c r="A4340" s="3"/>
      <c r="B4340" s="16"/>
      <c r="C4340" s="33"/>
      <c r="D4340" s="33"/>
      <c r="E4340" s="33"/>
      <c r="F4340" s="33"/>
      <c r="G4340" s="33"/>
      <c r="H4340" s="33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3"/>
      <c r="AE4340" s="33"/>
      <c r="AF4340" s="33"/>
      <c r="AG4340" s="35"/>
      <c r="AH4340" s="32"/>
      <c r="AI4340" s="33"/>
      <c r="AJ4340" s="33"/>
      <c r="AK4340" s="33"/>
      <c r="AL4340" s="33"/>
      <c r="AM4340" s="33"/>
      <c r="AN4340" s="33"/>
      <c r="AO4340" s="33"/>
      <c r="AP4340" s="33"/>
      <c r="AQ4340" s="33"/>
      <c r="AR4340" s="33"/>
      <c r="AS4340" s="33"/>
      <c r="AT4340" s="33"/>
      <c r="AU4340" s="33"/>
      <c r="AV4340" s="33"/>
      <c r="AW4340" s="33"/>
      <c r="AX4340" s="33"/>
      <c r="AY4340" s="33"/>
    </row>
    <row r="4341" spans="1:51" s="12" customFormat="1" ht="39.950000000000003" customHeight="1">
      <c r="A4341" s="3"/>
      <c r="B4341" s="16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3"/>
      <c r="AE4341" s="33"/>
      <c r="AF4341" s="33"/>
      <c r="AG4341" s="35"/>
      <c r="AH4341" s="32"/>
      <c r="AI4341" s="33"/>
      <c r="AJ4341" s="33"/>
      <c r="AK4341" s="33"/>
      <c r="AL4341" s="33"/>
      <c r="AM4341" s="33"/>
      <c r="AN4341" s="33"/>
      <c r="AO4341" s="33"/>
      <c r="AP4341" s="33"/>
      <c r="AQ4341" s="33"/>
      <c r="AR4341" s="33"/>
      <c r="AS4341" s="33"/>
      <c r="AT4341" s="33"/>
      <c r="AU4341" s="33"/>
      <c r="AV4341" s="33"/>
      <c r="AW4341" s="33"/>
      <c r="AX4341" s="33"/>
      <c r="AY4341" s="33"/>
    </row>
    <row r="4342" spans="1:51" s="12" customFormat="1" ht="39.950000000000003" customHeight="1">
      <c r="A4342" s="3"/>
      <c r="B4342" s="16"/>
      <c r="C4342" s="33"/>
      <c r="D4342" s="33"/>
      <c r="E4342" s="33"/>
      <c r="F4342" s="33"/>
      <c r="G4342" s="33"/>
      <c r="H4342" s="33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3"/>
      <c r="AE4342" s="33"/>
      <c r="AF4342" s="33"/>
      <c r="AG4342" s="35"/>
      <c r="AH4342" s="32"/>
      <c r="AI4342" s="33"/>
      <c r="AJ4342" s="33"/>
      <c r="AK4342" s="33"/>
      <c r="AL4342" s="33"/>
      <c r="AM4342" s="33"/>
      <c r="AN4342" s="33"/>
      <c r="AO4342" s="33"/>
      <c r="AP4342" s="33"/>
      <c r="AQ4342" s="33"/>
      <c r="AR4342" s="33"/>
      <c r="AS4342" s="33"/>
      <c r="AT4342" s="33"/>
      <c r="AU4342" s="33"/>
      <c r="AV4342" s="33"/>
      <c r="AW4342" s="33"/>
      <c r="AX4342" s="33"/>
      <c r="AY4342" s="33"/>
    </row>
    <row r="4343" spans="1:51" s="12" customFormat="1" ht="39.950000000000003" customHeight="1">
      <c r="A4343" s="3"/>
      <c r="B4343" s="16"/>
      <c r="C4343" s="33"/>
      <c r="D4343" s="33"/>
      <c r="E4343" s="33"/>
      <c r="F4343" s="33"/>
      <c r="G4343" s="33"/>
      <c r="H4343" s="33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3"/>
      <c r="AE4343" s="33"/>
      <c r="AF4343" s="33"/>
      <c r="AG4343" s="35"/>
      <c r="AH4343" s="32"/>
      <c r="AI4343" s="33"/>
      <c r="AJ4343" s="33"/>
      <c r="AK4343" s="33"/>
      <c r="AL4343" s="33"/>
      <c r="AM4343" s="33"/>
      <c r="AN4343" s="33"/>
      <c r="AO4343" s="33"/>
      <c r="AP4343" s="33"/>
      <c r="AQ4343" s="33"/>
      <c r="AR4343" s="33"/>
      <c r="AS4343" s="33"/>
      <c r="AT4343" s="33"/>
      <c r="AU4343" s="33"/>
      <c r="AV4343" s="33"/>
      <c r="AW4343" s="33"/>
      <c r="AX4343" s="33"/>
      <c r="AY4343" s="33"/>
    </row>
    <row r="4344" spans="1:51" s="12" customFormat="1" ht="39.950000000000003" customHeight="1">
      <c r="A4344" s="3"/>
      <c r="B4344" s="16"/>
      <c r="C4344" s="33"/>
      <c r="D4344" s="33"/>
      <c r="E4344" s="33"/>
      <c r="F4344" s="33"/>
      <c r="G4344" s="33"/>
      <c r="H4344" s="3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5"/>
      <c r="AH4344" s="32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33"/>
      <c r="AT4344" s="33"/>
      <c r="AU4344" s="33"/>
      <c r="AV4344" s="33"/>
      <c r="AW4344" s="33"/>
      <c r="AX4344" s="33"/>
      <c r="AY4344" s="33"/>
    </row>
    <row r="4345" spans="1:51" s="12" customFormat="1" ht="39.950000000000003" customHeight="1">
      <c r="A4345" s="3"/>
      <c r="B4345" s="16"/>
      <c r="C4345" s="33"/>
      <c r="D4345" s="33"/>
      <c r="E4345" s="33"/>
      <c r="F4345" s="33"/>
      <c r="G4345" s="33"/>
      <c r="H4345" s="33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3"/>
      <c r="AE4345" s="33"/>
      <c r="AF4345" s="33"/>
      <c r="AG4345" s="35"/>
      <c r="AH4345" s="32"/>
      <c r="AI4345" s="33"/>
      <c r="AJ4345" s="33"/>
      <c r="AK4345" s="33"/>
      <c r="AL4345" s="33"/>
      <c r="AM4345" s="33"/>
      <c r="AN4345" s="33"/>
      <c r="AO4345" s="33"/>
      <c r="AP4345" s="33"/>
      <c r="AQ4345" s="33"/>
      <c r="AR4345" s="33"/>
      <c r="AS4345" s="33"/>
      <c r="AT4345" s="33"/>
      <c r="AU4345" s="33"/>
      <c r="AV4345" s="33"/>
      <c r="AW4345" s="33"/>
      <c r="AX4345" s="33"/>
      <c r="AY4345" s="33"/>
    </row>
    <row r="4346" spans="1:51" s="12" customFormat="1" ht="39.950000000000003" customHeight="1">
      <c r="A4346" s="3"/>
      <c r="B4346" s="16"/>
      <c r="C4346" s="33"/>
      <c r="D4346" s="33"/>
      <c r="E4346" s="33"/>
      <c r="F4346" s="33"/>
      <c r="G4346" s="33"/>
      <c r="H4346" s="33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3"/>
      <c r="AE4346" s="33"/>
      <c r="AF4346" s="33"/>
      <c r="AG4346" s="35"/>
      <c r="AH4346" s="32"/>
      <c r="AI4346" s="33"/>
      <c r="AJ4346" s="33"/>
      <c r="AK4346" s="33"/>
      <c r="AL4346" s="33"/>
      <c r="AM4346" s="33"/>
      <c r="AN4346" s="33"/>
      <c r="AO4346" s="33"/>
      <c r="AP4346" s="33"/>
      <c r="AQ4346" s="33"/>
      <c r="AR4346" s="33"/>
      <c r="AS4346" s="33"/>
      <c r="AT4346" s="33"/>
      <c r="AU4346" s="33"/>
      <c r="AV4346" s="33"/>
      <c r="AW4346" s="33"/>
      <c r="AX4346" s="33"/>
      <c r="AY4346" s="33"/>
    </row>
    <row r="4347" spans="1:51" s="12" customFormat="1" ht="39.950000000000003" customHeight="1">
      <c r="A4347" s="3"/>
      <c r="B4347" s="16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3"/>
      <c r="AE4347" s="33"/>
      <c r="AF4347" s="33"/>
      <c r="AG4347" s="35"/>
      <c r="AH4347" s="32"/>
      <c r="AI4347" s="33"/>
      <c r="AJ4347" s="33"/>
      <c r="AK4347" s="33"/>
      <c r="AL4347" s="33"/>
      <c r="AM4347" s="33"/>
      <c r="AN4347" s="33"/>
      <c r="AO4347" s="33"/>
      <c r="AP4347" s="33"/>
      <c r="AQ4347" s="33"/>
      <c r="AR4347" s="33"/>
      <c r="AS4347" s="33"/>
      <c r="AT4347" s="33"/>
      <c r="AU4347" s="33"/>
      <c r="AV4347" s="33"/>
      <c r="AW4347" s="33"/>
      <c r="AX4347" s="33"/>
      <c r="AY4347" s="33"/>
    </row>
    <row r="4348" spans="1:51" s="12" customFormat="1" ht="39.950000000000003" customHeight="1">
      <c r="A4348" s="3"/>
      <c r="B4348" s="16"/>
      <c r="C4348" s="33"/>
      <c r="D4348" s="33"/>
      <c r="E4348" s="33"/>
      <c r="F4348" s="33"/>
      <c r="G4348" s="33"/>
      <c r="H4348" s="33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5"/>
      <c r="AH4348" s="32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/>
      <c r="AS4348" s="33"/>
      <c r="AT4348" s="33"/>
      <c r="AU4348" s="33"/>
      <c r="AV4348" s="33"/>
      <c r="AW4348" s="33"/>
      <c r="AX4348" s="33"/>
      <c r="AY4348" s="33"/>
    </row>
    <row r="4349" spans="1:51" s="12" customFormat="1" ht="39.950000000000003" customHeight="1">
      <c r="A4349" s="3"/>
      <c r="B4349" s="16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  <c r="Y4349" s="33"/>
      <c r="Z4349" s="33"/>
      <c r="AA4349" s="33"/>
      <c r="AB4349" s="33"/>
      <c r="AC4349" s="33"/>
      <c r="AD4349" s="33"/>
      <c r="AE4349" s="33"/>
      <c r="AF4349" s="33"/>
      <c r="AG4349" s="35"/>
      <c r="AH4349" s="32"/>
      <c r="AI4349" s="33"/>
      <c r="AJ4349" s="33"/>
      <c r="AK4349" s="33"/>
      <c r="AL4349" s="33"/>
      <c r="AM4349" s="33"/>
      <c r="AN4349" s="33"/>
      <c r="AO4349" s="33"/>
      <c r="AP4349" s="33"/>
      <c r="AQ4349" s="33"/>
      <c r="AR4349" s="33"/>
      <c r="AS4349" s="33"/>
      <c r="AT4349" s="33"/>
      <c r="AU4349" s="33"/>
      <c r="AV4349" s="33"/>
      <c r="AW4349" s="33"/>
      <c r="AX4349" s="33"/>
      <c r="AY4349" s="33"/>
    </row>
    <row r="4350" spans="1:51" s="12" customFormat="1" ht="39.950000000000003" customHeight="1">
      <c r="A4350" s="3"/>
      <c r="B4350" s="16"/>
      <c r="C4350" s="33"/>
      <c r="D4350" s="33"/>
      <c r="E4350" s="33"/>
      <c r="F4350" s="33"/>
      <c r="G4350" s="33"/>
      <c r="H4350" s="33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3"/>
      <c r="AE4350" s="33"/>
      <c r="AF4350" s="33"/>
      <c r="AG4350" s="35"/>
      <c r="AH4350" s="32"/>
      <c r="AI4350" s="33"/>
      <c r="AJ4350" s="33"/>
      <c r="AK4350" s="33"/>
      <c r="AL4350" s="33"/>
      <c r="AM4350" s="33"/>
      <c r="AN4350" s="33"/>
      <c r="AO4350" s="33"/>
      <c r="AP4350" s="33"/>
      <c r="AQ4350" s="33"/>
      <c r="AR4350" s="33"/>
      <c r="AS4350" s="33"/>
      <c r="AT4350" s="33"/>
      <c r="AU4350" s="33"/>
      <c r="AV4350" s="33"/>
      <c r="AW4350" s="33"/>
      <c r="AX4350" s="33"/>
      <c r="AY4350" s="33"/>
    </row>
    <row r="4351" spans="1:51" s="12" customFormat="1" ht="39.950000000000003" customHeight="1">
      <c r="A4351" s="3"/>
      <c r="B4351" s="16"/>
      <c r="C4351" s="33"/>
      <c r="D4351" s="33"/>
      <c r="E4351" s="33"/>
      <c r="F4351" s="33"/>
      <c r="G4351" s="33"/>
      <c r="H4351" s="33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/>
      <c r="AC4351" s="33"/>
      <c r="AD4351" s="33"/>
      <c r="AE4351" s="33"/>
      <c r="AF4351" s="33"/>
      <c r="AG4351" s="35"/>
      <c r="AH4351" s="32"/>
      <c r="AI4351" s="33"/>
      <c r="AJ4351" s="33"/>
      <c r="AK4351" s="33"/>
      <c r="AL4351" s="33"/>
      <c r="AM4351" s="33"/>
      <c r="AN4351" s="33"/>
      <c r="AO4351" s="33"/>
      <c r="AP4351" s="33"/>
      <c r="AQ4351" s="33"/>
      <c r="AR4351" s="33"/>
      <c r="AS4351" s="33"/>
      <c r="AT4351" s="33"/>
      <c r="AU4351" s="33"/>
      <c r="AV4351" s="33"/>
      <c r="AW4351" s="33"/>
      <c r="AX4351" s="33"/>
      <c r="AY4351" s="33"/>
    </row>
    <row r="4352" spans="1:51" s="12" customFormat="1" ht="39.950000000000003" customHeight="1">
      <c r="A4352" s="3"/>
      <c r="B4352" s="16"/>
      <c r="C4352" s="33"/>
      <c r="D4352" s="33"/>
      <c r="E4352" s="33"/>
      <c r="F4352" s="33"/>
      <c r="G4352" s="33"/>
      <c r="H4352" s="33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F4352" s="33"/>
      <c r="AG4352" s="35"/>
      <c r="AH4352" s="32"/>
      <c r="AI4352" s="33"/>
      <c r="AJ4352" s="33"/>
      <c r="AK4352" s="33"/>
      <c r="AL4352" s="33"/>
      <c r="AM4352" s="33"/>
      <c r="AN4352" s="33"/>
      <c r="AO4352" s="33"/>
      <c r="AP4352" s="33"/>
      <c r="AQ4352" s="33"/>
      <c r="AR4352" s="33"/>
      <c r="AS4352" s="33"/>
      <c r="AT4352" s="33"/>
      <c r="AU4352" s="33"/>
      <c r="AV4352" s="33"/>
      <c r="AW4352" s="33"/>
      <c r="AX4352" s="33"/>
      <c r="AY4352" s="33"/>
    </row>
    <row r="4353" spans="1:51" s="12" customFormat="1" ht="39.950000000000003" customHeight="1">
      <c r="A4353" s="3"/>
      <c r="B4353" s="16"/>
      <c r="C4353" s="33"/>
      <c r="D4353" s="33"/>
      <c r="E4353" s="33"/>
      <c r="F4353" s="33"/>
      <c r="G4353" s="33"/>
      <c r="H4353" s="33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3"/>
      <c r="AE4353" s="33"/>
      <c r="AF4353" s="33"/>
      <c r="AG4353" s="35"/>
      <c r="AH4353" s="32"/>
      <c r="AI4353" s="33"/>
      <c r="AJ4353" s="33"/>
      <c r="AK4353" s="33"/>
      <c r="AL4353" s="33"/>
      <c r="AM4353" s="33"/>
      <c r="AN4353" s="33"/>
      <c r="AO4353" s="33"/>
      <c r="AP4353" s="33"/>
      <c r="AQ4353" s="33"/>
      <c r="AR4353" s="33"/>
      <c r="AS4353" s="33"/>
      <c r="AT4353" s="33"/>
      <c r="AU4353" s="33"/>
      <c r="AV4353" s="33"/>
      <c r="AW4353" s="33"/>
      <c r="AX4353" s="33"/>
      <c r="AY4353" s="33"/>
    </row>
    <row r="4354" spans="1:51" s="12" customFormat="1" ht="39.950000000000003" customHeight="1">
      <c r="A4354" s="3"/>
      <c r="B4354" s="16"/>
      <c r="C4354" s="33"/>
      <c r="D4354" s="33"/>
      <c r="E4354" s="33"/>
      <c r="F4354" s="33"/>
      <c r="G4354" s="33"/>
      <c r="H4354" s="33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3"/>
      <c r="AE4354" s="33"/>
      <c r="AF4354" s="33"/>
      <c r="AG4354" s="35"/>
      <c r="AH4354" s="32"/>
      <c r="AI4354" s="33"/>
      <c r="AJ4354" s="33"/>
      <c r="AK4354" s="33"/>
      <c r="AL4354" s="33"/>
      <c r="AM4354" s="33"/>
      <c r="AN4354" s="33"/>
      <c r="AO4354" s="33"/>
      <c r="AP4354" s="33"/>
      <c r="AQ4354" s="33"/>
      <c r="AR4354" s="33"/>
      <c r="AS4354" s="33"/>
      <c r="AT4354" s="33"/>
      <c r="AU4354" s="33"/>
      <c r="AV4354" s="33"/>
      <c r="AW4354" s="33"/>
      <c r="AX4354" s="33"/>
      <c r="AY4354" s="33"/>
    </row>
    <row r="4355" spans="1:51" s="12" customFormat="1" ht="39.950000000000003" customHeight="1">
      <c r="A4355" s="3"/>
      <c r="B4355" s="16"/>
      <c r="C4355" s="33"/>
      <c r="D4355" s="33"/>
      <c r="E4355" s="33"/>
      <c r="F4355" s="33"/>
      <c r="G4355" s="33"/>
      <c r="H4355" s="33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  <c r="Y4355" s="33"/>
      <c r="Z4355" s="33"/>
      <c r="AA4355" s="33"/>
      <c r="AB4355" s="33"/>
      <c r="AC4355" s="33"/>
      <c r="AD4355" s="33"/>
      <c r="AE4355" s="33"/>
      <c r="AF4355" s="33"/>
      <c r="AG4355" s="35"/>
      <c r="AH4355" s="32"/>
      <c r="AI4355" s="33"/>
      <c r="AJ4355" s="33"/>
      <c r="AK4355" s="33"/>
      <c r="AL4355" s="33"/>
      <c r="AM4355" s="33"/>
      <c r="AN4355" s="33"/>
      <c r="AO4355" s="33"/>
      <c r="AP4355" s="33"/>
      <c r="AQ4355" s="33"/>
      <c r="AR4355" s="33"/>
      <c r="AS4355" s="33"/>
      <c r="AT4355" s="33"/>
      <c r="AU4355" s="33"/>
      <c r="AV4355" s="33"/>
      <c r="AW4355" s="33"/>
      <c r="AX4355" s="33"/>
      <c r="AY4355" s="33"/>
    </row>
    <row r="4356" spans="1:51" s="12" customFormat="1" ht="39.950000000000003" customHeight="1">
      <c r="A4356" s="3"/>
      <c r="B4356" s="16"/>
      <c r="C4356" s="33"/>
      <c r="D4356" s="33"/>
      <c r="E4356" s="33"/>
      <c r="F4356" s="33"/>
      <c r="G4356" s="33"/>
      <c r="H4356" s="33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5"/>
      <c r="AH4356" s="32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33"/>
      <c r="AT4356" s="33"/>
      <c r="AU4356" s="33"/>
      <c r="AV4356" s="33"/>
      <c r="AW4356" s="33"/>
      <c r="AX4356" s="33"/>
      <c r="AY4356" s="33"/>
    </row>
    <row r="4357" spans="1:51" s="12" customFormat="1" ht="39.950000000000003" customHeight="1">
      <c r="A4357" s="3"/>
      <c r="B4357" s="16"/>
      <c r="C4357" s="33"/>
      <c r="D4357" s="33"/>
      <c r="E4357" s="33"/>
      <c r="F4357" s="33"/>
      <c r="G4357" s="33"/>
      <c r="H4357" s="3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3"/>
      <c r="AE4357" s="33"/>
      <c r="AF4357" s="33"/>
      <c r="AG4357" s="35"/>
      <c r="AH4357" s="32"/>
      <c r="AI4357" s="33"/>
      <c r="AJ4357" s="33"/>
      <c r="AK4357" s="33"/>
      <c r="AL4357" s="33"/>
      <c r="AM4357" s="33"/>
      <c r="AN4357" s="33"/>
      <c r="AO4357" s="33"/>
      <c r="AP4357" s="33"/>
      <c r="AQ4357" s="33"/>
      <c r="AR4357" s="33"/>
      <c r="AS4357" s="33"/>
      <c r="AT4357" s="33"/>
      <c r="AU4357" s="33"/>
      <c r="AV4357" s="33"/>
      <c r="AW4357" s="33"/>
      <c r="AX4357" s="33"/>
      <c r="AY4357" s="33"/>
    </row>
    <row r="4358" spans="1:51" s="12" customFormat="1" ht="39.950000000000003" customHeight="1">
      <c r="A4358" s="3"/>
      <c r="B4358" s="16"/>
      <c r="C4358" s="33"/>
      <c r="D4358" s="33"/>
      <c r="E4358" s="33"/>
      <c r="F4358" s="33"/>
      <c r="G4358" s="33"/>
      <c r="H4358" s="33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3"/>
      <c r="AE4358" s="33"/>
      <c r="AF4358" s="33"/>
      <c r="AG4358" s="35"/>
      <c r="AH4358" s="32"/>
      <c r="AI4358" s="33"/>
      <c r="AJ4358" s="33"/>
      <c r="AK4358" s="33"/>
      <c r="AL4358" s="33"/>
      <c r="AM4358" s="33"/>
      <c r="AN4358" s="33"/>
      <c r="AO4358" s="33"/>
      <c r="AP4358" s="33"/>
      <c r="AQ4358" s="33"/>
      <c r="AR4358" s="33"/>
      <c r="AS4358" s="33"/>
      <c r="AT4358" s="33"/>
      <c r="AU4358" s="33"/>
      <c r="AV4358" s="33"/>
      <c r="AW4358" s="33"/>
      <c r="AX4358" s="33"/>
      <c r="AY4358" s="33"/>
    </row>
    <row r="4359" spans="1:51" s="12" customFormat="1" ht="39.950000000000003" customHeight="1">
      <c r="A4359" s="3"/>
      <c r="B4359" s="16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5"/>
      <c r="AH4359" s="32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/>
      <c r="AS4359" s="33"/>
      <c r="AT4359" s="33"/>
      <c r="AU4359" s="33"/>
      <c r="AV4359" s="33"/>
      <c r="AW4359" s="33"/>
      <c r="AX4359" s="33"/>
      <c r="AY4359" s="33"/>
    </row>
    <row r="4360" spans="1:51" s="12" customFormat="1" ht="39.950000000000003" customHeight="1">
      <c r="A4360" s="3"/>
      <c r="B4360" s="16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3"/>
      <c r="AE4360" s="33"/>
      <c r="AF4360" s="33"/>
      <c r="AG4360" s="35"/>
      <c r="AH4360" s="32"/>
      <c r="AI4360" s="33"/>
      <c r="AJ4360" s="33"/>
      <c r="AK4360" s="33"/>
      <c r="AL4360" s="33"/>
      <c r="AM4360" s="33"/>
      <c r="AN4360" s="33"/>
      <c r="AO4360" s="33"/>
      <c r="AP4360" s="33"/>
      <c r="AQ4360" s="33"/>
      <c r="AR4360" s="33"/>
      <c r="AS4360" s="33"/>
      <c r="AT4360" s="33"/>
      <c r="AU4360" s="33"/>
      <c r="AV4360" s="33"/>
      <c r="AW4360" s="33"/>
      <c r="AX4360" s="33"/>
      <c r="AY4360" s="33"/>
    </row>
    <row r="4361" spans="1:51" s="12" customFormat="1" ht="39.950000000000003" customHeight="1">
      <c r="A4361" s="3"/>
      <c r="B4361" s="16"/>
      <c r="C4361" s="33"/>
      <c r="D4361" s="33"/>
      <c r="E4361" s="33"/>
      <c r="F4361" s="33"/>
      <c r="G4361" s="33"/>
      <c r="H4361" s="33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3"/>
      <c r="AE4361" s="33"/>
      <c r="AF4361" s="33"/>
      <c r="AG4361" s="35"/>
      <c r="AH4361" s="32"/>
      <c r="AI4361" s="33"/>
      <c r="AJ4361" s="33"/>
      <c r="AK4361" s="33"/>
      <c r="AL4361" s="33"/>
      <c r="AM4361" s="33"/>
      <c r="AN4361" s="33"/>
      <c r="AO4361" s="33"/>
      <c r="AP4361" s="33"/>
      <c r="AQ4361" s="33"/>
      <c r="AR4361" s="33"/>
      <c r="AS4361" s="33"/>
      <c r="AT4361" s="33"/>
      <c r="AU4361" s="33"/>
      <c r="AV4361" s="33"/>
      <c r="AW4361" s="33"/>
      <c r="AX4361" s="33"/>
      <c r="AY4361" s="33"/>
    </row>
    <row r="4362" spans="1:51" s="12" customFormat="1" ht="39.950000000000003" customHeight="1">
      <c r="A4362" s="3"/>
      <c r="B4362" s="16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  <c r="Y4362" s="33"/>
      <c r="Z4362" s="33"/>
      <c r="AA4362" s="33"/>
      <c r="AB4362" s="33"/>
      <c r="AC4362" s="33"/>
      <c r="AD4362" s="33"/>
      <c r="AE4362" s="33"/>
      <c r="AF4362" s="33"/>
      <c r="AG4362" s="35"/>
      <c r="AH4362" s="32"/>
      <c r="AI4362" s="33"/>
      <c r="AJ4362" s="33"/>
      <c r="AK4362" s="33"/>
      <c r="AL4362" s="33"/>
      <c r="AM4362" s="33"/>
      <c r="AN4362" s="33"/>
      <c r="AO4362" s="33"/>
      <c r="AP4362" s="33"/>
      <c r="AQ4362" s="33"/>
      <c r="AR4362" s="33"/>
      <c r="AS4362" s="33"/>
      <c r="AT4362" s="33"/>
      <c r="AU4362" s="33"/>
      <c r="AV4362" s="33"/>
      <c r="AW4362" s="33"/>
      <c r="AX4362" s="33"/>
      <c r="AY4362" s="33"/>
    </row>
    <row r="4363" spans="1:51" s="12" customFormat="1" ht="39.950000000000003" customHeight="1">
      <c r="A4363" s="3"/>
      <c r="B4363" s="16"/>
      <c r="C4363" s="33"/>
      <c r="D4363" s="33"/>
      <c r="E4363" s="33"/>
      <c r="F4363" s="33"/>
      <c r="G4363" s="33"/>
      <c r="H4363" s="33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3"/>
      <c r="AE4363" s="33"/>
      <c r="AF4363" s="33"/>
      <c r="AG4363" s="35"/>
      <c r="AH4363" s="32"/>
      <c r="AI4363" s="33"/>
      <c r="AJ4363" s="33"/>
      <c r="AK4363" s="33"/>
      <c r="AL4363" s="33"/>
      <c r="AM4363" s="33"/>
      <c r="AN4363" s="33"/>
      <c r="AO4363" s="33"/>
      <c r="AP4363" s="33"/>
      <c r="AQ4363" s="33"/>
      <c r="AR4363" s="33"/>
      <c r="AS4363" s="33"/>
      <c r="AT4363" s="33"/>
      <c r="AU4363" s="33"/>
      <c r="AV4363" s="33"/>
      <c r="AW4363" s="33"/>
      <c r="AX4363" s="33"/>
      <c r="AY4363" s="33"/>
    </row>
    <row r="4364" spans="1:51" s="12" customFormat="1" ht="39.950000000000003" customHeight="1">
      <c r="A4364" s="3"/>
      <c r="B4364" s="16"/>
      <c r="C4364" s="33"/>
      <c r="D4364" s="33"/>
      <c r="E4364" s="33"/>
      <c r="F4364" s="33"/>
      <c r="G4364" s="33"/>
      <c r="H4364" s="33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F4364" s="33"/>
      <c r="AG4364" s="35"/>
      <c r="AH4364" s="32"/>
      <c r="AI4364" s="33"/>
      <c r="AJ4364" s="33"/>
      <c r="AK4364" s="33"/>
      <c r="AL4364" s="33"/>
      <c r="AM4364" s="33"/>
      <c r="AN4364" s="33"/>
      <c r="AO4364" s="33"/>
      <c r="AP4364" s="33"/>
      <c r="AQ4364" s="33"/>
      <c r="AR4364" s="33"/>
      <c r="AS4364" s="33"/>
      <c r="AT4364" s="33"/>
      <c r="AU4364" s="33"/>
      <c r="AV4364" s="33"/>
      <c r="AW4364" s="33"/>
      <c r="AX4364" s="33"/>
      <c r="AY4364" s="33"/>
    </row>
    <row r="4365" spans="1:51" s="12" customFormat="1" ht="39.950000000000003" customHeight="1">
      <c r="A4365" s="3"/>
      <c r="B4365" s="16"/>
      <c r="C4365" s="33"/>
      <c r="D4365" s="33"/>
      <c r="E4365" s="33"/>
      <c r="F4365" s="33"/>
      <c r="G4365" s="33"/>
      <c r="H4365" s="33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3"/>
      <c r="AE4365" s="33"/>
      <c r="AF4365" s="33"/>
      <c r="AG4365" s="35"/>
      <c r="AH4365" s="32"/>
      <c r="AI4365" s="33"/>
      <c r="AJ4365" s="33"/>
      <c r="AK4365" s="33"/>
      <c r="AL4365" s="33"/>
      <c r="AM4365" s="33"/>
      <c r="AN4365" s="33"/>
      <c r="AO4365" s="33"/>
      <c r="AP4365" s="33"/>
      <c r="AQ4365" s="33"/>
      <c r="AR4365" s="33"/>
      <c r="AS4365" s="33"/>
      <c r="AT4365" s="33"/>
      <c r="AU4365" s="33"/>
      <c r="AV4365" s="33"/>
      <c r="AW4365" s="33"/>
      <c r="AX4365" s="33"/>
      <c r="AY4365" s="33"/>
    </row>
    <row r="4366" spans="1:51" s="12" customFormat="1" ht="39.950000000000003" customHeight="1">
      <c r="A4366" s="3"/>
      <c r="B4366" s="16"/>
      <c r="C4366" s="33"/>
      <c r="D4366" s="33"/>
      <c r="E4366" s="33"/>
      <c r="F4366" s="33"/>
      <c r="G4366" s="33"/>
      <c r="H4366" s="33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3"/>
      <c r="AE4366" s="33"/>
      <c r="AF4366" s="33"/>
      <c r="AG4366" s="35"/>
      <c r="AH4366" s="32"/>
      <c r="AI4366" s="33"/>
      <c r="AJ4366" s="33"/>
      <c r="AK4366" s="33"/>
      <c r="AL4366" s="33"/>
      <c r="AM4366" s="33"/>
      <c r="AN4366" s="33"/>
      <c r="AO4366" s="33"/>
      <c r="AP4366" s="33"/>
      <c r="AQ4366" s="33"/>
      <c r="AR4366" s="33"/>
      <c r="AS4366" s="33"/>
      <c r="AT4366" s="33"/>
      <c r="AU4366" s="33"/>
      <c r="AV4366" s="33"/>
      <c r="AW4366" s="33"/>
      <c r="AX4366" s="33"/>
      <c r="AY4366" s="33"/>
    </row>
    <row r="4367" spans="1:51" s="12" customFormat="1" ht="39.950000000000003" customHeight="1">
      <c r="A4367" s="3"/>
      <c r="B4367" s="16"/>
      <c r="C4367" s="33"/>
      <c r="D4367" s="33"/>
      <c r="E4367" s="33"/>
      <c r="F4367" s="33"/>
      <c r="G4367" s="33"/>
      <c r="H4367" s="33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3"/>
      <c r="AE4367" s="33"/>
      <c r="AF4367" s="33"/>
      <c r="AG4367" s="35"/>
      <c r="AH4367" s="32"/>
      <c r="AI4367" s="33"/>
      <c r="AJ4367" s="33"/>
      <c r="AK4367" s="33"/>
      <c r="AL4367" s="33"/>
      <c r="AM4367" s="33"/>
      <c r="AN4367" s="33"/>
      <c r="AO4367" s="33"/>
      <c r="AP4367" s="33"/>
      <c r="AQ4367" s="33"/>
      <c r="AR4367" s="33"/>
      <c r="AS4367" s="33"/>
      <c r="AT4367" s="33"/>
      <c r="AU4367" s="33"/>
      <c r="AV4367" s="33"/>
      <c r="AW4367" s="33"/>
      <c r="AX4367" s="33"/>
      <c r="AY4367" s="33"/>
    </row>
    <row r="4368" spans="1:51" s="12" customFormat="1" ht="39.950000000000003" customHeight="1">
      <c r="A4368" s="3"/>
      <c r="B4368" s="16"/>
      <c r="C4368" s="33"/>
      <c r="D4368" s="33"/>
      <c r="E4368" s="33"/>
      <c r="F4368" s="33"/>
      <c r="G4368" s="33"/>
      <c r="H4368" s="33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3"/>
      <c r="AE4368" s="33"/>
      <c r="AF4368" s="33"/>
      <c r="AG4368" s="35"/>
      <c r="AH4368" s="32"/>
      <c r="AI4368" s="33"/>
      <c r="AJ4368" s="33"/>
      <c r="AK4368" s="33"/>
      <c r="AL4368" s="33"/>
      <c r="AM4368" s="33"/>
      <c r="AN4368" s="33"/>
      <c r="AO4368" s="33"/>
      <c r="AP4368" s="33"/>
      <c r="AQ4368" s="33"/>
      <c r="AR4368" s="33"/>
      <c r="AS4368" s="33"/>
      <c r="AT4368" s="33"/>
      <c r="AU4368" s="33"/>
      <c r="AV4368" s="33"/>
      <c r="AW4368" s="33"/>
      <c r="AX4368" s="33"/>
      <c r="AY4368" s="33"/>
    </row>
    <row r="4369" spans="1:51" s="12" customFormat="1" ht="39.950000000000003" customHeight="1">
      <c r="A4369" s="3"/>
      <c r="B4369" s="16"/>
      <c r="C4369" s="33"/>
      <c r="D4369" s="33"/>
      <c r="E4369" s="33"/>
      <c r="F4369" s="33"/>
      <c r="G4369" s="33"/>
      <c r="H4369" s="33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3"/>
      <c r="AE4369" s="33"/>
      <c r="AF4369" s="33"/>
      <c r="AG4369" s="35"/>
      <c r="AH4369" s="32"/>
      <c r="AI4369" s="33"/>
      <c r="AJ4369" s="33"/>
      <c r="AK4369" s="33"/>
      <c r="AL4369" s="33"/>
      <c r="AM4369" s="33"/>
      <c r="AN4369" s="33"/>
      <c r="AO4369" s="33"/>
      <c r="AP4369" s="33"/>
      <c r="AQ4369" s="33"/>
      <c r="AR4369" s="33"/>
      <c r="AS4369" s="33"/>
      <c r="AT4369" s="33"/>
      <c r="AU4369" s="33"/>
      <c r="AV4369" s="33"/>
      <c r="AW4369" s="33"/>
      <c r="AX4369" s="33"/>
      <c r="AY4369" s="33"/>
    </row>
    <row r="4370" spans="1:51" s="12" customFormat="1" ht="39.950000000000003" customHeight="1">
      <c r="A4370" s="3"/>
      <c r="B4370" s="16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3"/>
      <c r="AE4370" s="33"/>
      <c r="AF4370" s="33"/>
      <c r="AG4370" s="35"/>
      <c r="AH4370" s="32"/>
      <c r="AI4370" s="33"/>
      <c r="AJ4370" s="33"/>
      <c r="AK4370" s="33"/>
      <c r="AL4370" s="33"/>
      <c r="AM4370" s="33"/>
      <c r="AN4370" s="33"/>
      <c r="AO4370" s="33"/>
      <c r="AP4370" s="33"/>
      <c r="AQ4370" s="33"/>
      <c r="AR4370" s="33"/>
      <c r="AS4370" s="33"/>
      <c r="AT4370" s="33"/>
      <c r="AU4370" s="33"/>
      <c r="AV4370" s="33"/>
      <c r="AW4370" s="33"/>
      <c r="AX4370" s="33"/>
      <c r="AY4370" s="33"/>
    </row>
    <row r="4371" spans="1:51" s="12" customFormat="1" ht="39.950000000000003" customHeight="1">
      <c r="A4371" s="3"/>
      <c r="B4371" s="16"/>
      <c r="C4371" s="33"/>
      <c r="D4371" s="33"/>
      <c r="E4371" s="33"/>
      <c r="F4371" s="33"/>
      <c r="G4371" s="33"/>
      <c r="H4371" s="33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3"/>
      <c r="AE4371" s="33"/>
      <c r="AF4371" s="33"/>
      <c r="AG4371" s="35"/>
      <c r="AH4371" s="32"/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33"/>
      <c r="AT4371" s="33"/>
      <c r="AU4371" s="33"/>
      <c r="AV4371" s="33"/>
      <c r="AW4371" s="33"/>
      <c r="AX4371" s="33"/>
      <c r="AY4371" s="33"/>
    </row>
    <row r="4372" spans="1:51" s="12" customFormat="1" ht="39.950000000000003" customHeight="1">
      <c r="A4372" s="3"/>
      <c r="B4372" s="16"/>
      <c r="C4372" s="33"/>
      <c r="D4372" s="33"/>
      <c r="E4372" s="33"/>
      <c r="F4372" s="33"/>
      <c r="G4372" s="33"/>
      <c r="H4372" s="33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3"/>
      <c r="AE4372" s="33"/>
      <c r="AF4372" s="33"/>
      <c r="AG4372" s="35"/>
      <c r="AH4372" s="32"/>
      <c r="AI4372" s="33"/>
      <c r="AJ4372" s="33"/>
      <c r="AK4372" s="33"/>
      <c r="AL4372" s="33"/>
      <c r="AM4372" s="33"/>
      <c r="AN4372" s="33"/>
      <c r="AO4372" s="33"/>
      <c r="AP4372" s="33"/>
      <c r="AQ4372" s="33"/>
      <c r="AR4372" s="33"/>
      <c r="AS4372" s="33"/>
      <c r="AT4372" s="33"/>
      <c r="AU4372" s="33"/>
      <c r="AV4372" s="33"/>
      <c r="AW4372" s="33"/>
      <c r="AX4372" s="33"/>
      <c r="AY4372" s="33"/>
    </row>
    <row r="4373" spans="1:51" s="12" customFormat="1" ht="39.950000000000003" customHeight="1">
      <c r="A4373" s="3"/>
      <c r="B4373" s="16"/>
      <c r="C4373" s="33"/>
      <c r="D4373" s="33"/>
      <c r="E4373" s="33"/>
      <c r="F4373" s="33"/>
      <c r="G4373" s="33"/>
      <c r="H4373" s="33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3"/>
      <c r="AE4373" s="33"/>
      <c r="AF4373" s="33"/>
      <c r="AG4373" s="35"/>
      <c r="AH4373" s="32"/>
      <c r="AI4373" s="33"/>
      <c r="AJ4373" s="33"/>
      <c r="AK4373" s="33"/>
      <c r="AL4373" s="33"/>
      <c r="AM4373" s="33"/>
      <c r="AN4373" s="33"/>
      <c r="AO4373" s="33"/>
      <c r="AP4373" s="33"/>
      <c r="AQ4373" s="33"/>
      <c r="AR4373" s="33"/>
      <c r="AS4373" s="33"/>
      <c r="AT4373" s="33"/>
      <c r="AU4373" s="33"/>
      <c r="AV4373" s="33"/>
      <c r="AW4373" s="33"/>
      <c r="AX4373" s="33"/>
      <c r="AY4373" s="33"/>
    </row>
    <row r="4374" spans="1:51" s="12" customFormat="1" ht="39.950000000000003" customHeight="1">
      <c r="A4374" s="3"/>
      <c r="B4374" s="16"/>
      <c r="C4374" s="33"/>
      <c r="D4374" s="33"/>
      <c r="E4374" s="33"/>
      <c r="F4374" s="33"/>
      <c r="G4374" s="33"/>
      <c r="H4374" s="33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3"/>
      <c r="AE4374" s="33"/>
      <c r="AF4374" s="33"/>
      <c r="AG4374" s="35"/>
      <c r="AH4374" s="32"/>
      <c r="AI4374" s="33"/>
      <c r="AJ4374" s="33"/>
      <c r="AK4374" s="33"/>
      <c r="AL4374" s="33"/>
      <c r="AM4374" s="33"/>
      <c r="AN4374" s="33"/>
      <c r="AO4374" s="33"/>
      <c r="AP4374" s="33"/>
      <c r="AQ4374" s="33"/>
      <c r="AR4374" s="33"/>
      <c r="AS4374" s="33"/>
      <c r="AT4374" s="33"/>
      <c r="AU4374" s="33"/>
      <c r="AV4374" s="33"/>
      <c r="AW4374" s="33"/>
      <c r="AX4374" s="33"/>
      <c r="AY4374" s="33"/>
    </row>
    <row r="4375" spans="1:51" s="12" customFormat="1" ht="39.950000000000003" customHeight="1">
      <c r="A4375" s="3"/>
      <c r="B4375" s="16"/>
      <c r="C4375" s="33"/>
      <c r="D4375" s="33"/>
      <c r="E4375" s="33"/>
      <c r="F4375" s="33"/>
      <c r="G4375" s="33"/>
      <c r="H4375" s="33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  <c r="Y4375" s="33"/>
      <c r="Z4375" s="33"/>
      <c r="AA4375" s="33"/>
      <c r="AB4375" s="33"/>
      <c r="AC4375" s="33"/>
      <c r="AD4375" s="33"/>
      <c r="AE4375" s="33"/>
      <c r="AF4375" s="33"/>
      <c r="AG4375" s="35"/>
      <c r="AH4375" s="32"/>
      <c r="AI4375" s="33"/>
      <c r="AJ4375" s="33"/>
      <c r="AK4375" s="33"/>
      <c r="AL4375" s="33"/>
      <c r="AM4375" s="33"/>
      <c r="AN4375" s="33"/>
      <c r="AO4375" s="33"/>
      <c r="AP4375" s="33"/>
      <c r="AQ4375" s="33"/>
      <c r="AR4375" s="33"/>
      <c r="AS4375" s="33"/>
      <c r="AT4375" s="33"/>
      <c r="AU4375" s="33"/>
      <c r="AV4375" s="33"/>
      <c r="AW4375" s="33"/>
      <c r="AX4375" s="33"/>
      <c r="AY4375" s="33"/>
    </row>
    <row r="4376" spans="1:51" s="12" customFormat="1" ht="39.950000000000003" customHeight="1">
      <c r="A4376" s="3"/>
      <c r="B4376" s="16"/>
      <c r="C4376" s="33"/>
      <c r="D4376" s="33"/>
      <c r="E4376" s="33"/>
      <c r="F4376" s="33"/>
      <c r="G4376" s="33"/>
      <c r="H4376" s="33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  <c r="Y4376" s="33"/>
      <c r="Z4376" s="33"/>
      <c r="AA4376" s="33"/>
      <c r="AB4376" s="33"/>
      <c r="AC4376" s="33"/>
      <c r="AD4376" s="33"/>
      <c r="AE4376" s="33"/>
      <c r="AF4376" s="33"/>
      <c r="AG4376" s="35"/>
      <c r="AH4376" s="32"/>
      <c r="AI4376" s="33"/>
      <c r="AJ4376" s="33"/>
      <c r="AK4376" s="33"/>
      <c r="AL4376" s="33"/>
      <c r="AM4376" s="33"/>
      <c r="AN4376" s="33"/>
      <c r="AO4376" s="33"/>
      <c r="AP4376" s="33"/>
      <c r="AQ4376" s="33"/>
      <c r="AR4376" s="33"/>
      <c r="AS4376" s="33"/>
      <c r="AT4376" s="33"/>
      <c r="AU4376" s="33"/>
      <c r="AV4376" s="33"/>
      <c r="AW4376" s="33"/>
      <c r="AX4376" s="33"/>
      <c r="AY4376" s="33"/>
    </row>
    <row r="4377" spans="1:51" s="12" customFormat="1" ht="39.950000000000003" customHeight="1">
      <c r="A4377" s="3"/>
      <c r="B4377" s="16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  <c r="Y4377" s="33"/>
      <c r="Z4377" s="33"/>
      <c r="AA4377" s="33"/>
      <c r="AB4377" s="33"/>
      <c r="AC4377" s="33"/>
      <c r="AD4377" s="33"/>
      <c r="AE4377" s="33"/>
      <c r="AF4377" s="33"/>
      <c r="AG4377" s="35"/>
      <c r="AH4377" s="32"/>
      <c r="AI4377" s="33"/>
      <c r="AJ4377" s="33"/>
      <c r="AK4377" s="33"/>
      <c r="AL4377" s="33"/>
      <c r="AM4377" s="33"/>
      <c r="AN4377" s="33"/>
      <c r="AO4377" s="33"/>
      <c r="AP4377" s="33"/>
      <c r="AQ4377" s="33"/>
      <c r="AR4377" s="33"/>
      <c r="AS4377" s="33"/>
      <c r="AT4377" s="33"/>
      <c r="AU4377" s="33"/>
      <c r="AV4377" s="33"/>
      <c r="AW4377" s="33"/>
      <c r="AX4377" s="33"/>
      <c r="AY4377" s="33"/>
    </row>
    <row r="4378" spans="1:51" s="12" customFormat="1" ht="39.950000000000003" customHeight="1">
      <c r="A4378" s="3"/>
      <c r="B4378" s="16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3"/>
      <c r="AE4378" s="33"/>
      <c r="AF4378" s="33"/>
      <c r="AG4378" s="35"/>
      <c r="AH4378" s="32"/>
      <c r="AI4378" s="33"/>
      <c r="AJ4378" s="33"/>
      <c r="AK4378" s="33"/>
      <c r="AL4378" s="33"/>
      <c r="AM4378" s="33"/>
      <c r="AN4378" s="33"/>
      <c r="AO4378" s="33"/>
      <c r="AP4378" s="33"/>
      <c r="AQ4378" s="33"/>
      <c r="AR4378" s="33"/>
      <c r="AS4378" s="33"/>
      <c r="AT4378" s="33"/>
      <c r="AU4378" s="33"/>
      <c r="AV4378" s="33"/>
      <c r="AW4378" s="33"/>
      <c r="AX4378" s="33"/>
      <c r="AY4378" s="33"/>
    </row>
    <row r="4379" spans="1:51" s="12" customFormat="1" ht="39.950000000000003" customHeight="1">
      <c r="A4379" s="3"/>
      <c r="B4379" s="16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3"/>
      <c r="AE4379" s="33"/>
      <c r="AF4379" s="33"/>
      <c r="AG4379" s="35"/>
      <c r="AH4379" s="32"/>
      <c r="AI4379" s="33"/>
      <c r="AJ4379" s="33"/>
      <c r="AK4379" s="33"/>
      <c r="AL4379" s="33"/>
      <c r="AM4379" s="33"/>
      <c r="AN4379" s="33"/>
      <c r="AO4379" s="33"/>
      <c r="AP4379" s="33"/>
      <c r="AQ4379" s="33"/>
      <c r="AR4379" s="33"/>
      <c r="AS4379" s="33"/>
      <c r="AT4379" s="33"/>
      <c r="AU4379" s="33"/>
      <c r="AV4379" s="33"/>
      <c r="AW4379" s="33"/>
      <c r="AX4379" s="33"/>
      <c r="AY4379" s="33"/>
    </row>
    <row r="4380" spans="1:51" s="12" customFormat="1" ht="39.950000000000003" customHeight="1">
      <c r="A4380" s="3"/>
      <c r="B4380" s="16"/>
      <c r="C4380" s="33"/>
      <c r="D4380" s="33"/>
      <c r="E4380" s="33"/>
      <c r="F4380" s="33"/>
      <c r="G4380" s="33"/>
      <c r="H4380" s="33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F4380" s="33"/>
      <c r="AG4380" s="35"/>
      <c r="AH4380" s="32"/>
      <c r="AI4380" s="33"/>
      <c r="AJ4380" s="33"/>
      <c r="AK4380" s="33"/>
      <c r="AL4380" s="33"/>
      <c r="AM4380" s="33"/>
      <c r="AN4380" s="33"/>
      <c r="AO4380" s="33"/>
      <c r="AP4380" s="33"/>
      <c r="AQ4380" s="33"/>
      <c r="AR4380" s="33"/>
      <c r="AS4380" s="33"/>
      <c r="AT4380" s="33"/>
      <c r="AU4380" s="33"/>
      <c r="AV4380" s="33"/>
      <c r="AW4380" s="33"/>
      <c r="AX4380" s="33"/>
      <c r="AY4380" s="33"/>
    </row>
    <row r="4381" spans="1:51" s="12" customFormat="1" ht="39.950000000000003" customHeight="1">
      <c r="A4381" s="3"/>
      <c r="B4381" s="16"/>
      <c r="C4381" s="33"/>
      <c r="D4381" s="33"/>
      <c r="E4381" s="33"/>
      <c r="F4381" s="33"/>
      <c r="G4381" s="33"/>
      <c r="H4381" s="33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3"/>
      <c r="AE4381" s="33"/>
      <c r="AF4381" s="33"/>
      <c r="AG4381" s="35"/>
      <c r="AH4381" s="32"/>
      <c r="AI4381" s="33"/>
      <c r="AJ4381" s="33"/>
      <c r="AK4381" s="33"/>
      <c r="AL4381" s="33"/>
      <c r="AM4381" s="33"/>
      <c r="AN4381" s="33"/>
      <c r="AO4381" s="33"/>
      <c r="AP4381" s="33"/>
      <c r="AQ4381" s="33"/>
      <c r="AR4381" s="33"/>
      <c r="AS4381" s="33"/>
      <c r="AT4381" s="33"/>
      <c r="AU4381" s="33"/>
      <c r="AV4381" s="33"/>
      <c r="AW4381" s="33"/>
      <c r="AX4381" s="33"/>
      <c r="AY4381" s="33"/>
    </row>
    <row r="4382" spans="1:51" s="12" customFormat="1" ht="39.950000000000003" customHeight="1">
      <c r="A4382" s="3"/>
      <c r="B4382" s="16"/>
      <c r="C4382" s="33"/>
      <c r="D4382" s="33"/>
      <c r="E4382" s="33"/>
      <c r="F4382" s="33"/>
      <c r="G4382" s="33"/>
      <c r="H4382" s="33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5"/>
      <c r="AH4382" s="32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33"/>
      <c r="AT4382" s="33"/>
      <c r="AU4382" s="33"/>
      <c r="AV4382" s="33"/>
      <c r="AW4382" s="33"/>
      <c r="AX4382" s="33"/>
      <c r="AY4382" s="33"/>
    </row>
    <row r="4383" spans="1:51" s="12" customFormat="1" ht="39.950000000000003" customHeight="1">
      <c r="A4383" s="3"/>
      <c r="B4383" s="16"/>
      <c r="C4383" s="33"/>
      <c r="D4383" s="33"/>
      <c r="E4383" s="33"/>
      <c r="F4383" s="33"/>
      <c r="G4383" s="33"/>
      <c r="H4383" s="33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5"/>
      <c r="AH4383" s="32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33"/>
      <c r="AT4383" s="33"/>
      <c r="AU4383" s="33"/>
      <c r="AV4383" s="33"/>
      <c r="AW4383" s="33"/>
      <c r="AX4383" s="33"/>
      <c r="AY4383" s="33"/>
    </row>
    <row r="4384" spans="1:51" s="12" customFormat="1" ht="39.950000000000003" customHeight="1">
      <c r="A4384" s="3"/>
      <c r="B4384" s="16"/>
      <c r="C4384" s="33"/>
      <c r="D4384" s="33"/>
      <c r="E4384" s="33"/>
      <c r="F4384" s="33"/>
      <c r="G4384" s="33"/>
      <c r="H4384" s="33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/>
      <c r="AB4384" s="33"/>
      <c r="AC4384" s="33"/>
      <c r="AD4384" s="33"/>
      <c r="AE4384" s="33"/>
      <c r="AF4384" s="33"/>
      <c r="AG4384" s="35"/>
      <c r="AH4384" s="32"/>
      <c r="AI4384" s="33"/>
      <c r="AJ4384" s="33"/>
      <c r="AK4384" s="33"/>
      <c r="AL4384" s="33"/>
      <c r="AM4384" s="33"/>
      <c r="AN4384" s="33"/>
      <c r="AO4384" s="33"/>
      <c r="AP4384" s="33"/>
      <c r="AQ4384" s="33"/>
      <c r="AR4384" s="33"/>
      <c r="AS4384" s="33"/>
      <c r="AT4384" s="33"/>
      <c r="AU4384" s="33"/>
      <c r="AV4384" s="33"/>
      <c r="AW4384" s="33"/>
      <c r="AX4384" s="33"/>
      <c r="AY4384" s="33"/>
    </row>
    <row r="4385" spans="1:51" s="12" customFormat="1" ht="39.950000000000003" customHeight="1">
      <c r="A4385" s="3"/>
      <c r="B4385" s="16"/>
      <c r="C4385" s="33"/>
      <c r="D4385" s="33"/>
      <c r="E4385" s="33"/>
      <c r="F4385" s="33"/>
      <c r="G4385" s="33"/>
      <c r="H4385" s="33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5"/>
      <c r="AH4385" s="32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33"/>
      <c r="AT4385" s="33"/>
      <c r="AU4385" s="33"/>
      <c r="AV4385" s="33"/>
      <c r="AW4385" s="33"/>
      <c r="AX4385" s="33"/>
      <c r="AY4385" s="33"/>
    </row>
    <row r="4386" spans="1:51" s="12" customFormat="1" ht="39.950000000000003" customHeight="1">
      <c r="A4386" s="3"/>
      <c r="B4386" s="16"/>
      <c r="C4386" s="33"/>
      <c r="D4386" s="33"/>
      <c r="E4386" s="33"/>
      <c r="F4386" s="33"/>
      <c r="G4386" s="33"/>
      <c r="H4386" s="33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5"/>
      <c r="AH4386" s="32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33"/>
      <c r="AT4386" s="33"/>
      <c r="AU4386" s="33"/>
      <c r="AV4386" s="33"/>
      <c r="AW4386" s="33"/>
      <c r="AX4386" s="33"/>
      <c r="AY4386" s="33"/>
    </row>
    <row r="4387" spans="1:51" s="12" customFormat="1" ht="39.950000000000003" customHeight="1">
      <c r="A4387" s="3"/>
      <c r="B4387" s="16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3"/>
      <c r="AE4387" s="33"/>
      <c r="AF4387" s="33"/>
      <c r="AG4387" s="35"/>
      <c r="AH4387" s="32"/>
      <c r="AI4387" s="33"/>
      <c r="AJ4387" s="33"/>
      <c r="AK4387" s="33"/>
      <c r="AL4387" s="33"/>
      <c r="AM4387" s="33"/>
      <c r="AN4387" s="33"/>
      <c r="AO4387" s="33"/>
      <c r="AP4387" s="33"/>
      <c r="AQ4387" s="33"/>
      <c r="AR4387" s="33"/>
      <c r="AS4387" s="33"/>
      <c r="AT4387" s="33"/>
      <c r="AU4387" s="33"/>
      <c r="AV4387" s="33"/>
      <c r="AW4387" s="33"/>
      <c r="AX4387" s="33"/>
      <c r="AY4387" s="33"/>
    </row>
    <row r="4388" spans="1:51" s="12" customFormat="1" ht="39.950000000000003" customHeight="1">
      <c r="A4388" s="3"/>
      <c r="B4388" s="16"/>
      <c r="C4388" s="33"/>
      <c r="D4388" s="33"/>
      <c r="E4388" s="33"/>
      <c r="F4388" s="33"/>
      <c r="G4388" s="33"/>
      <c r="H4388" s="33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3"/>
      <c r="AE4388" s="33"/>
      <c r="AF4388" s="33"/>
      <c r="AG4388" s="35"/>
      <c r="AH4388" s="32"/>
      <c r="AI4388" s="33"/>
      <c r="AJ4388" s="33"/>
      <c r="AK4388" s="33"/>
      <c r="AL4388" s="33"/>
      <c r="AM4388" s="33"/>
      <c r="AN4388" s="33"/>
      <c r="AO4388" s="33"/>
      <c r="AP4388" s="33"/>
      <c r="AQ4388" s="33"/>
      <c r="AR4388" s="33"/>
      <c r="AS4388" s="33"/>
      <c r="AT4388" s="33"/>
      <c r="AU4388" s="33"/>
      <c r="AV4388" s="33"/>
      <c r="AW4388" s="33"/>
      <c r="AX4388" s="33"/>
      <c r="AY4388" s="33"/>
    </row>
    <row r="4389" spans="1:51" s="12" customFormat="1" ht="39.950000000000003" customHeight="1">
      <c r="A4389" s="3"/>
      <c r="B4389" s="16"/>
      <c r="C4389" s="33"/>
      <c r="D4389" s="33"/>
      <c r="E4389" s="33"/>
      <c r="F4389" s="33"/>
      <c r="G4389" s="33"/>
      <c r="H4389" s="33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3"/>
      <c r="AE4389" s="33"/>
      <c r="AF4389" s="33"/>
      <c r="AG4389" s="35"/>
      <c r="AH4389" s="32"/>
      <c r="AI4389" s="33"/>
      <c r="AJ4389" s="33"/>
      <c r="AK4389" s="33"/>
      <c r="AL4389" s="33"/>
      <c r="AM4389" s="33"/>
      <c r="AN4389" s="33"/>
      <c r="AO4389" s="33"/>
      <c r="AP4389" s="33"/>
      <c r="AQ4389" s="33"/>
      <c r="AR4389" s="33"/>
      <c r="AS4389" s="33"/>
      <c r="AT4389" s="33"/>
      <c r="AU4389" s="33"/>
      <c r="AV4389" s="33"/>
      <c r="AW4389" s="33"/>
      <c r="AX4389" s="33"/>
      <c r="AY4389" s="33"/>
    </row>
    <row r="4390" spans="1:51" s="12" customFormat="1" ht="39.950000000000003" customHeight="1">
      <c r="A4390" s="3"/>
      <c r="B4390" s="16"/>
      <c r="C4390" s="33"/>
      <c r="D4390" s="33"/>
      <c r="E4390" s="33"/>
      <c r="F4390" s="33"/>
      <c r="G4390" s="33"/>
      <c r="H4390" s="33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3"/>
      <c r="AE4390" s="33"/>
      <c r="AF4390" s="33"/>
      <c r="AG4390" s="35"/>
      <c r="AH4390" s="32"/>
      <c r="AI4390" s="33"/>
      <c r="AJ4390" s="33"/>
      <c r="AK4390" s="33"/>
      <c r="AL4390" s="33"/>
      <c r="AM4390" s="33"/>
      <c r="AN4390" s="33"/>
      <c r="AO4390" s="33"/>
      <c r="AP4390" s="33"/>
      <c r="AQ4390" s="33"/>
      <c r="AR4390" s="33"/>
      <c r="AS4390" s="33"/>
      <c r="AT4390" s="33"/>
      <c r="AU4390" s="33"/>
      <c r="AV4390" s="33"/>
      <c r="AW4390" s="33"/>
      <c r="AX4390" s="33"/>
      <c r="AY4390" s="33"/>
    </row>
    <row r="4391" spans="1:51" s="12" customFormat="1" ht="39.950000000000003" customHeight="1">
      <c r="A4391" s="3"/>
      <c r="B4391" s="16"/>
      <c r="C4391" s="33"/>
      <c r="D4391" s="33"/>
      <c r="E4391" s="33"/>
      <c r="F4391" s="33"/>
      <c r="G4391" s="33"/>
      <c r="H4391" s="3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5"/>
      <c r="AH4391" s="32"/>
      <c r="AI4391" s="33"/>
      <c r="AJ4391" s="33"/>
      <c r="AK4391" s="33"/>
      <c r="AL4391" s="33"/>
      <c r="AM4391" s="33"/>
      <c r="AN4391" s="33"/>
      <c r="AO4391" s="33"/>
      <c r="AP4391" s="33"/>
      <c r="AQ4391" s="33"/>
      <c r="AR4391" s="33"/>
      <c r="AS4391" s="33"/>
      <c r="AT4391" s="33"/>
      <c r="AU4391" s="33"/>
      <c r="AV4391" s="33"/>
      <c r="AW4391" s="33"/>
      <c r="AX4391" s="33"/>
      <c r="AY4391" s="33"/>
    </row>
    <row r="4392" spans="1:51" s="12" customFormat="1" ht="39.950000000000003" customHeight="1">
      <c r="A4392" s="3"/>
      <c r="B4392" s="16"/>
      <c r="C4392" s="33"/>
      <c r="D4392" s="33"/>
      <c r="E4392" s="33"/>
      <c r="F4392" s="33"/>
      <c r="G4392" s="33"/>
      <c r="H4392" s="33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3"/>
      <c r="AE4392" s="33"/>
      <c r="AF4392" s="33"/>
      <c r="AG4392" s="35"/>
      <c r="AH4392" s="32"/>
      <c r="AI4392" s="33"/>
      <c r="AJ4392" s="33"/>
      <c r="AK4392" s="33"/>
      <c r="AL4392" s="33"/>
      <c r="AM4392" s="33"/>
      <c r="AN4392" s="33"/>
      <c r="AO4392" s="33"/>
      <c r="AP4392" s="33"/>
      <c r="AQ4392" s="33"/>
      <c r="AR4392" s="33"/>
      <c r="AS4392" s="33"/>
      <c r="AT4392" s="33"/>
      <c r="AU4392" s="33"/>
      <c r="AV4392" s="33"/>
      <c r="AW4392" s="33"/>
      <c r="AX4392" s="33"/>
      <c r="AY4392" s="33"/>
    </row>
    <row r="4393" spans="1:51" s="12" customFormat="1" ht="39.950000000000003" customHeight="1">
      <c r="A4393" s="3"/>
      <c r="B4393" s="16"/>
      <c r="C4393" s="33"/>
      <c r="D4393" s="33"/>
      <c r="E4393" s="33"/>
      <c r="F4393" s="33"/>
      <c r="G4393" s="33"/>
      <c r="H4393" s="33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3"/>
      <c r="AE4393" s="33"/>
      <c r="AF4393" s="33"/>
      <c r="AG4393" s="35"/>
      <c r="AH4393" s="32"/>
      <c r="AI4393" s="33"/>
      <c r="AJ4393" s="33"/>
      <c r="AK4393" s="33"/>
      <c r="AL4393" s="33"/>
      <c r="AM4393" s="33"/>
      <c r="AN4393" s="33"/>
      <c r="AO4393" s="33"/>
      <c r="AP4393" s="33"/>
      <c r="AQ4393" s="33"/>
      <c r="AR4393" s="33"/>
      <c r="AS4393" s="33"/>
      <c r="AT4393" s="33"/>
      <c r="AU4393" s="33"/>
      <c r="AV4393" s="33"/>
      <c r="AW4393" s="33"/>
      <c r="AX4393" s="33"/>
      <c r="AY4393" s="33"/>
    </row>
    <row r="4394" spans="1:51" s="12" customFormat="1" ht="39.950000000000003" customHeight="1">
      <c r="A4394" s="3"/>
      <c r="B4394" s="16"/>
      <c r="C4394" s="33"/>
      <c r="D4394" s="33"/>
      <c r="E4394" s="33"/>
      <c r="F4394" s="33"/>
      <c r="G4394" s="33"/>
      <c r="H4394" s="33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F4394" s="33"/>
      <c r="AG4394" s="35"/>
      <c r="AH4394" s="32"/>
      <c r="AI4394" s="33"/>
      <c r="AJ4394" s="33"/>
      <c r="AK4394" s="33"/>
      <c r="AL4394" s="33"/>
      <c r="AM4394" s="33"/>
      <c r="AN4394" s="33"/>
      <c r="AO4394" s="33"/>
      <c r="AP4394" s="33"/>
      <c r="AQ4394" s="33"/>
      <c r="AR4394" s="33"/>
      <c r="AS4394" s="33"/>
      <c r="AT4394" s="33"/>
      <c r="AU4394" s="33"/>
      <c r="AV4394" s="33"/>
      <c r="AW4394" s="33"/>
      <c r="AX4394" s="33"/>
      <c r="AY4394" s="33"/>
    </row>
    <row r="4395" spans="1:51" s="12" customFormat="1" ht="39.950000000000003" customHeight="1">
      <c r="A4395" s="3"/>
      <c r="B4395" s="16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3"/>
      <c r="AE4395" s="33"/>
      <c r="AF4395" s="33"/>
      <c r="AG4395" s="35"/>
      <c r="AH4395" s="32"/>
      <c r="AI4395" s="33"/>
      <c r="AJ4395" s="33"/>
      <c r="AK4395" s="33"/>
      <c r="AL4395" s="33"/>
      <c r="AM4395" s="33"/>
      <c r="AN4395" s="33"/>
      <c r="AO4395" s="33"/>
      <c r="AP4395" s="33"/>
      <c r="AQ4395" s="33"/>
      <c r="AR4395" s="33"/>
      <c r="AS4395" s="33"/>
      <c r="AT4395" s="33"/>
      <c r="AU4395" s="33"/>
      <c r="AV4395" s="33"/>
      <c r="AW4395" s="33"/>
      <c r="AX4395" s="33"/>
      <c r="AY4395" s="33"/>
    </row>
    <row r="4396" spans="1:51" s="12" customFormat="1" ht="39.950000000000003" customHeight="1">
      <c r="A4396" s="3"/>
      <c r="B4396" s="16"/>
      <c r="C4396" s="33"/>
      <c r="D4396" s="33"/>
      <c r="E4396" s="33"/>
      <c r="F4396" s="33"/>
      <c r="G4396" s="33"/>
      <c r="H4396" s="33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3"/>
      <c r="AE4396" s="33"/>
      <c r="AF4396" s="33"/>
      <c r="AG4396" s="35"/>
      <c r="AH4396" s="32"/>
      <c r="AI4396" s="33"/>
      <c r="AJ4396" s="33"/>
      <c r="AK4396" s="33"/>
      <c r="AL4396" s="33"/>
      <c r="AM4396" s="33"/>
      <c r="AN4396" s="33"/>
      <c r="AO4396" s="33"/>
      <c r="AP4396" s="33"/>
      <c r="AQ4396" s="33"/>
      <c r="AR4396" s="33"/>
      <c r="AS4396" s="33"/>
      <c r="AT4396" s="33"/>
      <c r="AU4396" s="33"/>
      <c r="AV4396" s="33"/>
      <c r="AW4396" s="33"/>
      <c r="AX4396" s="33"/>
      <c r="AY4396" s="33"/>
    </row>
    <row r="4397" spans="1:51" s="12" customFormat="1" ht="39.950000000000003" customHeight="1">
      <c r="A4397" s="3"/>
      <c r="B4397" s="16"/>
      <c r="C4397" s="33"/>
      <c r="D4397" s="33"/>
      <c r="E4397" s="33"/>
      <c r="F4397" s="33"/>
      <c r="G4397" s="33"/>
      <c r="H4397" s="3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3"/>
      <c r="AE4397" s="33"/>
      <c r="AF4397" s="33"/>
      <c r="AG4397" s="35"/>
      <c r="AH4397" s="32"/>
      <c r="AI4397" s="33"/>
      <c r="AJ4397" s="33"/>
      <c r="AK4397" s="33"/>
      <c r="AL4397" s="33"/>
      <c r="AM4397" s="33"/>
      <c r="AN4397" s="33"/>
      <c r="AO4397" s="33"/>
      <c r="AP4397" s="33"/>
      <c r="AQ4397" s="33"/>
      <c r="AR4397" s="33"/>
      <c r="AS4397" s="33"/>
      <c r="AT4397" s="33"/>
      <c r="AU4397" s="33"/>
      <c r="AV4397" s="33"/>
      <c r="AW4397" s="33"/>
      <c r="AX4397" s="33"/>
      <c r="AY4397" s="33"/>
    </row>
    <row r="4398" spans="1:51" s="12" customFormat="1" ht="39.950000000000003" customHeight="1">
      <c r="A4398" s="3"/>
      <c r="B4398" s="16"/>
      <c r="C4398" s="33"/>
      <c r="D4398" s="33"/>
      <c r="E4398" s="33"/>
      <c r="F4398" s="33"/>
      <c r="G4398" s="33"/>
      <c r="H4398" s="33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F4398" s="33"/>
      <c r="AG4398" s="35"/>
      <c r="AH4398" s="32"/>
      <c r="AI4398" s="33"/>
      <c r="AJ4398" s="33"/>
      <c r="AK4398" s="33"/>
      <c r="AL4398" s="33"/>
      <c r="AM4398" s="33"/>
      <c r="AN4398" s="33"/>
      <c r="AO4398" s="33"/>
      <c r="AP4398" s="33"/>
      <c r="AQ4398" s="33"/>
      <c r="AR4398" s="33"/>
      <c r="AS4398" s="33"/>
      <c r="AT4398" s="33"/>
      <c r="AU4398" s="33"/>
      <c r="AV4398" s="33"/>
      <c r="AW4398" s="33"/>
      <c r="AX4398" s="33"/>
      <c r="AY4398" s="33"/>
    </row>
    <row r="4399" spans="1:51" s="12" customFormat="1" ht="39.950000000000003" customHeight="1">
      <c r="A4399" s="3"/>
      <c r="B4399" s="16"/>
      <c r="C4399" s="33"/>
      <c r="D4399" s="33"/>
      <c r="E4399" s="33"/>
      <c r="F4399" s="33"/>
      <c r="G4399" s="33"/>
      <c r="H4399" s="33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3"/>
      <c r="AE4399" s="33"/>
      <c r="AF4399" s="33"/>
      <c r="AG4399" s="35"/>
      <c r="AH4399" s="32"/>
      <c r="AI4399" s="33"/>
      <c r="AJ4399" s="33"/>
      <c r="AK4399" s="33"/>
      <c r="AL4399" s="33"/>
      <c r="AM4399" s="33"/>
      <c r="AN4399" s="33"/>
      <c r="AO4399" s="33"/>
      <c r="AP4399" s="33"/>
      <c r="AQ4399" s="33"/>
      <c r="AR4399" s="33"/>
      <c r="AS4399" s="33"/>
      <c r="AT4399" s="33"/>
      <c r="AU4399" s="33"/>
      <c r="AV4399" s="33"/>
      <c r="AW4399" s="33"/>
      <c r="AX4399" s="33"/>
      <c r="AY4399" s="33"/>
    </row>
    <row r="4400" spans="1:51" s="12" customFormat="1" ht="39.950000000000003" customHeight="1">
      <c r="A4400" s="3"/>
      <c r="B4400" s="16"/>
      <c r="C4400" s="33"/>
      <c r="D4400" s="33"/>
      <c r="E4400" s="33"/>
      <c r="F4400" s="33"/>
      <c r="G4400" s="33"/>
      <c r="H4400" s="33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3"/>
      <c r="AE4400" s="33"/>
      <c r="AF4400" s="33"/>
      <c r="AG4400" s="35"/>
      <c r="AH4400" s="32"/>
      <c r="AI4400" s="33"/>
      <c r="AJ4400" s="33"/>
      <c r="AK4400" s="33"/>
      <c r="AL4400" s="33"/>
      <c r="AM4400" s="33"/>
      <c r="AN4400" s="33"/>
      <c r="AO4400" s="33"/>
      <c r="AP4400" s="33"/>
      <c r="AQ4400" s="33"/>
      <c r="AR4400" s="33"/>
      <c r="AS4400" s="33"/>
      <c r="AT4400" s="33"/>
      <c r="AU4400" s="33"/>
      <c r="AV4400" s="33"/>
      <c r="AW4400" s="33"/>
      <c r="AX4400" s="33"/>
      <c r="AY4400" s="33"/>
    </row>
    <row r="4401" spans="1:51" s="12" customFormat="1" ht="39.950000000000003" customHeight="1">
      <c r="A4401" s="3"/>
      <c r="B4401" s="16"/>
      <c r="C4401" s="33"/>
      <c r="D4401" s="33"/>
      <c r="E4401" s="33"/>
      <c r="F4401" s="33"/>
      <c r="G4401" s="33"/>
      <c r="H4401" s="33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3"/>
      <c r="AE4401" s="33"/>
      <c r="AF4401" s="33"/>
      <c r="AG4401" s="35"/>
      <c r="AH4401" s="32"/>
      <c r="AI4401" s="33"/>
      <c r="AJ4401" s="33"/>
      <c r="AK4401" s="33"/>
      <c r="AL4401" s="33"/>
      <c r="AM4401" s="33"/>
      <c r="AN4401" s="33"/>
      <c r="AO4401" s="33"/>
      <c r="AP4401" s="33"/>
      <c r="AQ4401" s="33"/>
      <c r="AR4401" s="33"/>
      <c r="AS4401" s="33"/>
      <c r="AT4401" s="33"/>
      <c r="AU4401" s="33"/>
      <c r="AV4401" s="33"/>
      <c r="AW4401" s="33"/>
      <c r="AX4401" s="33"/>
      <c r="AY4401" s="33"/>
    </row>
    <row r="4402" spans="1:51" s="12" customFormat="1" ht="39.950000000000003" customHeight="1">
      <c r="A4402" s="3"/>
      <c r="B4402" s="16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5"/>
      <c r="AH4402" s="32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/>
      <c r="AS4402" s="33"/>
      <c r="AT4402" s="33"/>
      <c r="AU4402" s="33"/>
      <c r="AV4402" s="33"/>
      <c r="AW4402" s="33"/>
      <c r="AX4402" s="33"/>
      <c r="AY4402" s="33"/>
    </row>
    <row r="4403" spans="1:51" s="12" customFormat="1" ht="39.950000000000003" customHeight="1">
      <c r="A4403" s="3"/>
      <c r="B4403" s="16"/>
      <c r="C4403" s="33"/>
      <c r="D4403" s="33"/>
      <c r="E4403" s="33"/>
      <c r="F4403" s="33"/>
      <c r="G4403" s="33"/>
      <c r="H4403" s="33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3"/>
      <c r="AE4403" s="33"/>
      <c r="AF4403" s="33"/>
      <c r="AG4403" s="35"/>
      <c r="AH4403" s="32"/>
      <c r="AI4403" s="33"/>
      <c r="AJ4403" s="33"/>
      <c r="AK4403" s="33"/>
      <c r="AL4403" s="33"/>
      <c r="AM4403" s="33"/>
      <c r="AN4403" s="33"/>
      <c r="AO4403" s="33"/>
      <c r="AP4403" s="33"/>
      <c r="AQ4403" s="33"/>
      <c r="AR4403" s="33"/>
      <c r="AS4403" s="33"/>
      <c r="AT4403" s="33"/>
      <c r="AU4403" s="33"/>
      <c r="AV4403" s="33"/>
      <c r="AW4403" s="33"/>
      <c r="AX4403" s="33"/>
      <c r="AY4403" s="33"/>
    </row>
    <row r="4404" spans="1:51" s="12" customFormat="1" ht="39.950000000000003" customHeight="1">
      <c r="A4404" s="3"/>
      <c r="B4404" s="16"/>
      <c r="C4404" s="33"/>
      <c r="D4404" s="33"/>
      <c r="E4404" s="33"/>
      <c r="F4404" s="33"/>
      <c r="G4404" s="33"/>
      <c r="H4404" s="33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5"/>
      <c r="AH4404" s="32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33"/>
      <c r="AT4404" s="33"/>
      <c r="AU4404" s="33"/>
      <c r="AV4404" s="33"/>
      <c r="AW4404" s="33"/>
      <c r="AX4404" s="33"/>
      <c r="AY4404" s="33"/>
    </row>
    <row r="4405" spans="1:51" s="12" customFormat="1" ht="39.950000000000003" customHeight="1">
      <c r="A4405" s="3"/>
      <c r="B4405" s="16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3"/>
      <c r="AE4405" s="33"/>
      <c r="AF4405" s="33"/>
      <c r="AG4405" s="35"/>
      <c r="AH4405" s="32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33"/>
      <c r="AT4405" s="33"/>
      <c r="AU4405" s="33"/>
      <c r="AV4405" s="33"/>
      <c r="AW4405" s="33"/>
      <c r="AX4405" s="33"/>
      <c r="AY4405" s="33"/>
    </row>
    <row r="4406" spans="1:51" s="12" customFormat="1" ht="39.950000000000003" customHeight="1">
      <c r="A4406" s="3"/>
      <c r="B4406" s="16"/>
      <c r="C4406" s="33"/>
      <c r="D4406" s="33"/>
      <c r="E4406" s="33"/>
      <c r="F4406" s="33"/>
      <c r="G4406" s="33"/>
      <c r="H4406" s="3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5"/>
      <c r="AH4406" s="32"/>
      <c r="AI4406" s="33"/>
      <c r="AJ4406" s="33"/>
      <c r="AK4406" s="33"/>
      <c r="AL4406" s="33"/>
      <c r="AM4406" s="33"/>
      <c r="AN4406" s="33"/>
      <c r="AO4406" s="33"/>
      <c r="AP4406" s="33"/>
      <c r="AQ4406" s="33"/>
      <c r="AR4406" s="33"/>
      <c r="AS4406" s="33"/>
      <c r="AT4406" s="33"/>
      <c r="AU4406" s="33"/>
      <c r="AV4406" s="33"/>
      <c r="AW4406" s="33"/>
      <c r="AX4406" s="33"/>
      <c r="AY4406" s="33"/>
    </row>
    <row r="4407" spans="1:51" s="12" customFormat="1" ht="39.950000000000003" customHeight="1">
      <c r="A4407" s="3"/>
      <c r="B4407" s="16"/>
      <c r="C4407" s="33"/>
      <c r="D4407" s="33"/>
      <c r="E4407" s="33"/>
      <c r="F4407" s="33"/>
      <c r="G4407" s="33"/>
      <c r="H4407" s="33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3"/>
      <c r="AE4407" s="33"/>
      <c r="AF4407" s="33"/>
      <c r="AG4407" s="35"/>
      <c r="AH4407" s="32"/>
      <c r="AI4407" s="33"/>
      <c r="AJ4407" s="33"/>
      <c r="AK4407" s="33"/>
      <c r="AL4407" s="33"/>
      <c r="AM4407" s="33"/>
      <c r="AN4407" s="33"/>
      <c r="AO4407" s="33"/>
      <c r="AP4407" s="33"/>
      <c r="AQ4407" s="33"/>
      <c r="AR4407" s="33"/>
      <c r="AS4407" s="33"/>
      <c r="AT4407" s="33"/>
      <c r="AU4407" s="33"/>
      <c r="AV4407" s="33"/>
      <c r="AW4407" s="33"/>
      <c r="AX4407" s="33"/>
      <c r="AY4407" s="33"/>
    </row>
    <row r="4408" spans="1:51" s="12" customFormat="1" ht="39.950000000000003" customHeight="1">
      <c r="A4408" s="3"/>
      <c r="B4408" s="16"/>
      <c r="C4408" s="33"/>
      <c r="D4408" s="33"/>
      <c r="E4408" s="33"/>
      <c r="F4408" s="33"/>
      <c r="G4408" s="33"/>
      <c r="H4408" s="33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/>
      <c r="AB4408" s="33"/>
      <c r="AC4408" s="33"/>
      <c r="AD4408" s="33"/>
      <c r="AE4408" s="33"/>
      <c r="AF4408" s="33"/>
      <c r="AG4408" s="35"/>
      <c r="AH4408" s="32"/>
      <c r="AI4408" s="33"/>
      <c r="AJ4408" s="33"/>
      <c r="AK4408" s="33"/>
      <c r="AL4408" s="33"/>
      <c r="AM4408" s="33"/>
      <c r="AN4408" s="33"/>
      <c r="AO4408" s="33"/>
      <c r="AP4408" s="33"/>
      <c r="AQ4408" s="33"/>
      <c r="AR4408" s="33"/>
      <c r="AS4408" s="33"/>
      <c r="AT4408" s="33"/>
      <c r="AU4408" s="33"/>
      <c r="AV4408" s="33"/>
      <c r="AW4408" s="33"/>
      <c r="AX4408" s="33"/>
      <c r="AY4408" s="33"/>
    </row>
    <row r="4409" spans="1:51" s="12" customFormat="1" ht="39.950000000000003" customHeight="1">
      <c r="A4409" s="3"/>
      <c r="B4409" s="16"/>
      <c r="C4409" s="33"/>
      <c r="D4409" s="33"/>
      <c r="E4409" s="33"/>
      <c r="F4409" s="33"/>
      <c r="G4409" s="33"/>
      <c r="H4409" s="33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3"/>
      <c r="AE4409" s="33"/>
      <c r="AF4409" s="33"/>
      <c r="AG4409" s="35"/>
      <c r="AH4409" s="32"/>
      <c r="AI4409" s="33"/>
      <c r="AJ4409" s="33"/>
      <c r="AK4409" s="33"/>
      <c r="AL4409" s="33"/>
      <c r="AM4409" s="33"/>
      <c r="AN4409" s="33"/>
      <c r="AO4409" s="33"/>
      <c r="AP4409" s="33"/>
      <c r="AQ4409" s="33"/>
      <c r="AR4409" s="33"/>
      <c r="AS4409" s="33"/>
      <c r="AT4409" s="33"/>
      <c r="AU4409" s="33"/>
      <c r="AV4409" s="33"/>
      <c r="AW4409" s="33"/>
      <c r="AX4409" s="33"/>
      <c r="AY4409" s="33"/>
    </row>
    <row r="4410" spans="1:51" s="12" customFormat="1" ht="39.950000000000003" customHeight="1">
      <c r="A4410" s="3"/>
      <c r="B4410" s="16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3"/>
      <c r="AE4410" s="33"/>
      <c r="AF4410" s="33"/>
      <c r="AG4410" s="35"/>
      <c r="AH4410" s="32"/>
      <c r="AI4410" s="33"/>
      <c r="AJ4410" s="33"/>
      <c r="AK4410" s="33"/>
      <c r="AL4410" s="33"/>
      <c r="AM4410" s="33"/>
      <c r="AN4410" s="33"/>
      <c r="AO4410" s="33"/>
      <c r="AP4410" s="33"/>
      <c r="AQ4410" s="33"/>
      <c r="AR4410" s="33"/>
      <c r="AS4410" s="33"/>
      <c r="AT4410" s="33"/>
      <c r="AU4410" s="33"/>
      <c r="AV4410" s="33"/>
      <c r="AW4410" s="33"/>
      <c r="AX4410" s="33"/>
      <c r="AY4410" s="33"/>
    </row>
    <row r="4411" spans="1:51" s="12" customFormat="1" ht="39.950000000000003" customHeight="1">
      <c r="A4411" s="3"/>
      <c r="B4411" s="16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3"/>
      <c r="AE4411" s="33"/>
      <c r="AF4411" s="33"/>
      <c r="AG4411" s="35"/>
      <c r="AH4411" s="32"/>
      <c r="AI4411" s="33"/>
      <c r="AJ4411" s="33"/>
      <c r="AK4411" s="33"/>
      <c r="AL4411" s="33"/>
      <c r="AM4411" s="33"/>
      <c r="AN4411" s="33"/>
      <c r="AO4411" s="33"/>
      <c r="AP4411" s="33"/>
      <c r="AQ4411" s="33"/>
      <c r="AR4411" s="33"/>
      <c r="AS4411" s="33"/>
      <c r="AT4411" s="33"/>
      <c r="AU4411" s="33"/>
      <c r="AV4411" s="33"/>
      <c r="AW4411" s="33"/>
      <c r="AX4411" s="33"/>
      <c r="AY4411" s="33"/>
    </row>
    <row r="4412" spans="1:51" s="12" customFormat="1" ht="39.950000000000003" customHeight="1">
      <c r="A4412" s="3"/>
      <c r="B4412" s="16"/>
      <c r="C4412" s="33"/>
      <c r="D4412" s="33"/>
      <c r="E4412" s="33"/>
      <c r="F4412" s="33"/>
      <c r="G4412" s="33"/>
      <c r="H4412" s="33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3"/>
      <c r="AE4412" s="33"/>
      <c r="AF4412" s="33"/>
      <c r="AG4412" s="35"/>
      <c r="AH4412" s="32"/>
      <c r="AI4412" s="33"/>
      <c r="AJ4412" s="33"/>
      <c r="AK4412" s="33"/>
      <c r="AL4412" s="33"/>
      <c r="AM4412" s="33"/>
      <c r="AN4412" s="33"/>
      <c r="AO4412" s="33"/>
      <c r="AP4412" s="33"/>
      <c r="AQ4412" s="33"/>
      <c r="AR4412" s="33"/>
      <c r="AS4412" s="33"/>
      <c r="AT4412" s="33"/>
      <c r="AU4412" s="33"/>
      <c r="AV4412" s="33"/>
      <c r="AW4412" s="33"/>
      <c r="AX4412" s="33"/>
      <c r="AY4412" s="33"/>
    </row>
    <row r="4413" spans="1:51" s="12" customFormat="1" ht="39.950000000000003" customHeight="1">
      <c r="A4413" s="3"/>
      <c r="B4413" s="16"/>
      <c r="C4413" s="33"/>
      <c r="D4413" s="33"/>
      <c r="E4413" s="33"/>
      <c r="F4413" s="33"/>
      <c r="G4413" s="33"/>
      <c r="H4413" s="33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  <c r="Y4413" s="33"/>
      <c r="Z4413" s="33"/>
      <c r="AA4413" s="33"/>
      <c r="AB4413" s="33"/>
      <c r="AC4413" s="33"/>
      <c r="AD4413" s="33"/>
      <c r="AE4413" s="33"/>
      <c r="AF4413" s="33"/>
      <c r="AG4413" s="35"/>
      <c r="AH4413" s="32"/>
      <c r="AI4413" s="33"/>
      <c r="AJ4413" s="33"/>
      <c r="AK4413" s="33"/>
      <c r="AL4413" s="33"/>
      <c r="AM4413" s="33"/>
      <c r="AN4413" s="33"/>
      <c r="AO4413" s="33"/>
      <c r="AP4413" s="33"/>
      <c r="AQ4413" s="33"/>
      <c r="AR4413" s="33"/>
      <c r="AS4413" s="33"/>
      <c r="AT4413" s="33"/>
      <c r="AU4413" s="33"/>
      <c r="AV4413" s="33"/>
      <c r="AW4413" s="33"/>
      <c r="AX4413" s="33"/>
      <c r="AY4413" s="33"/>
    </row>
    <row r="4414" spans="1:51" s="12" customFormat="1" ht="39.950000000000003" customHeight="1">
      <c r="A4414" s="3"/>
      <c r="B4414" s="16"/>
      <c r="C4414" s="33"/>
      <c r="D4414" s="33"/>
      <c r="E4414" s="33"/>
      <c r="F4414" s="33"/>
      <c r="G4414" s="33"/>
      <c r="H4414" s="33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  <c r="Y4414" s="33"/>
      <c r="Z4414" s="33"/>
      <c r="AA4414" s="33"/>
      <c r="AB4414" s="33"/>
      <c r="AC4414" s="33"/>
      <c r="AD4414" s="33"/>
      <c r="AE4414" s="33"/>
      <c r="AF4414" s="33"/>
      <c r="AG4414" s="35"/>
      <c r="AH4414" s="32"/>
      <c r="AI4414" s="33"/>
      <c r="AJ4414" s="33"/>
      <c r="AK4414" s="33"/>
      <c r="AL4414" s="33"/>
      <c r="AM4414" s="33"/>
      <c r="AN4414" s="33"/>
      <c r="AO4414" s="33"/>
      <c r="AP4414" s="33"/>
      <c r="AQ4414" s="33"/>
      <c r="AR4414" s="33"/>
      <c r="AS4414" s="33"/>
      <c r="AT4414" s="33"/>
      <c r="AU4414" s="33"/>
      <c r="AV4414" s="33"/>
      <c r="AW4414" s="33"/>
      <c r="AX4414" s="33"/>
      <c r="AY4414" s="33"/>
    </row>
    <row r="4415" spans="1:51" s="12" customFormat="1" ht="39.950000000000003" customHeight="1">
      <c r="A4415" s="3"/>
      <c r="B4415" s="16"/>
      <c r="C4415" s="33"/>
      <c r="D4415" s="33"/>
      <c r="E4415" s="33"/>
      <c r="F4415" s="33"/>
      <c r="G4415" s="33"/>
      <c r="H4415" s="33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  <c r="Y4415" s="33"/>
      <c r="Z4415" s="33"/>
      <c r="AA4415" s="33"/>
      <c r="AB4415" s="33"/>
      <c r="AC4415" s="33"/>
      <c r="AD4415" s="33"/>
      <c r="AE4415" s="33"/>
      <c r="AF4415" s="33"/>
      <c r="AG4415" s="35"/>
      <c r="AH4415" s="32"/>
      <c r="AI4415" s="33"/>
      <c r="AJ4415" s="33"/>
      <c r="AK4415" s="33"/>
      <c r="AL4415" s="33"/>
      <c r="AM4415" s="33"/>
      <c r="AN4415" s="33"/>
      <c r="AO4415" s="33"/>
      <c r="AP4415" s="33"/>
      <c r="AQ4415" s="33"/>
      <c r="AR4415" s="33"/>
      <c r="AS4415" s="33"/>
      <c r="AT4415" s="33"/>
      <c r="AU4415" s="33"/>
      <c r="AV4415" s="33"/>
      <c r="AW4415" s="33"/>
      <c r="AX4415" s="33"/>
      <c r="AY4415" s="33"/>
    </row>
    <row r="4416" spans="1:51" s="12" customFormat="1" ht="39.950000000000003" customHeight="1">
      <c r="A4416" s="3"/>
      <c r="B4416" s="16"/>
      <c r="C4416" s="33"/>
      <c r="D4416" s="33"/>
      <c r="E4416" s="33"/>
      <c r="F4416" s="33"/>
      <c r="G4416" s="33"/>
      <c r="H4416" s="33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3"/>
      <c r="AE4416" s="33"/>
      <c r="AF4416" s="33"/>
      <c r="AG4416" s="35"/>
      <c r="AH4416" s="32"/>
      <c r="AI4416" s="33"/>
      <c r="AJ4416" s="33"/>
      <c r="AK4416" s="33"/>
      <c r="AL4416" s="33"/>
      <c r="AM4416" s="33"/>
      <c r="AN4416" s="33"/>
      <c r="AO4416" s="33"/>
      <c r="AP4416" s="33"/>
      <c r="AQ4416" s="33"/>
      <c r="AR4416" s="33"/>
      <c r="AS4416" s="33"/>
      <c r="AT4416" s="33"/>
      <c r="AU4416" s="33"/>
      <c r="AV4416" s="33"/>
      <c r="AW4416" s="33"/>
      <c r="AX4416" s="33"/>
      <c r="AY4416" s="33"/>
    </row>
    <row r="4417" spans="1:51" s="12" customFormat="1" ht="39.950000000000003" customHeight="1">
      <c r="A4417" s="3"/>
      <c r="B4417" s="16"/>
      <c r="C4417" s="33"/>
      <c r="D4417" s="33"/>
      <c r="E4417" s="33"/>
      <c r="F4417" s="33"/>
      <c r="G4417" s="33"/>
      <c r="H4417" s="3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5"/>
      <c r="AH4417" s="32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33"/>
      <c r="AT4417" s="33"/>
      <c r="AU4417" s="33"/>
      <c r="AV4417" s="33"/>
      <c r="AW4417" s="33"/>
      <c r="AX4417" s="33"/>
      <c r="AY4417" s="33"/>
    </row>
    <row r="4418" spans="1:51" s="12" customFormat="1" ht="39.950000000000003" customHeight="1">
      <c r="A4418" s="3"/>
      <c r="B4418" s="16"/>
      <c r="C4418" s="33"/>
      <c r="D4418" s="33"/>
      <c r="E4418" s="33"/>
      <c r="F4418" s="33"/>
      <c r="G4418" s="33"/>
      <c r="H4418" s="33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3"/>
      <c r="AE4418" s="33"/>
      <c r="AF4418" s="33"/>
      <c r="AG4418" s="35"/>
      <c r="AH4418" s="32"/>
      <c r="AI4418" s="33"/>
      <c r="AJ4418" s="33"/>
      <c r="AK4418" s="33"/>
      <c r="AL4418" s="33"/>
      <c r="AM4418" s="33"/>
      <c r="AN4418" s="33"/>
      <c r="AO4418" s="33"/>
      <c r="AP4418" s="33"/>
      <c r="AQ4418" s="33"/>
      <c r="AR4418" s="33"/>
      <c r="AS4418" s="33"/>
      <c r="AT4418" s="33"/>
      <c r="AU4418" s="33"/>
      <c r="AV4418" s="33"/>
      <c r="AW4418" s="33"/>
      <c r="AX4418" s="33"/>
      <c r="AY4418" s="33"/>
    </row>
    <row r="4419" spans="1:51" s="12" customFormat="1" ht="39.950000000000003" customHeight="1">
      <c r="A4419" s="3"/>
      <c r="B4419" s="16"/>
      <c r="C4419" s="33"/>
      <c r="D4419" s="33"/>
      <c r="E4419" s="33"/>
      <c r="F4419" s="33"/>
      <c r="G4419" s="33"/>
      <c r="H4419" s="33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3"/>
      <c r="AE4419" s="33"/>
      <c r="AF4419" s="33"/>
      <c r="AG4419" s="35"/>
      <c r="AH4419" s="32"/>
      <c r="AI4419" s="33"/>
      <c r="AJ4419" s="33"/>
      <c r="AK4419" s="33"/>
      <c r="AL4419" s="33"/>
      <c r="AM4419" s="33"/>
      <c r="AN4419" s="33"/>
      <c r="AO4419" s="33"/>
      <c r="AP4419" s="33"/>
      <c r="AQ4419" s="33"/>
      <c r="AR4419" s="33"/>
      <c r="AS4419" s="33"/>
      <c r="AT4419" s="33"/>
      <c r="AU4419" s="33"/>
      <c r="AV4419" s="33"/>
      <c r="AW4419" s="33"/>
      <c r="AX4419" s="33"/>
      <c r="AY4419" s="33"/>
    </row>
    <row r="4420" spans="1:51" s="12" customFormat="1" ht="39.950000000000003" customHeight="1">
      <c r="A4420" s="3"/>
      <c r="B4420" s="16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3"/>
      <c r="AE4420" s="33"/>
      <c r="AF4420" s="33"/>
      <c r="AG4420" s="35"/>
      <c r="AH4420" s="32"/>
      <c r="AI4420" s="33"/>
      <c r="AJ4420" s="33"/>
      <c r="AK4420" s="33"/>
      <c r="AL4420" s="33"/>
      <c r="AM4420" s="33"/>
      <c r="AN4420" s="33"/>
      <c r="AO4420" s="33"/>
      <c r="AP4420" s="33"/>
      <c r="AQ4420" s="33"/>
      <c r="AR4420" s="33"/>
      <c r="AS4420" s="33"/>
      <c r="AT4420" s="33"/>
      <c r="AU4420" s="33"/>
      <c r="AV4420" s="33"/>
      <c r="AW4420" s="33"/>
      <c r="AX4420" s="33"/>
      <c r="AY4420" s="33"/>
    </row>
    <row r="4421" spans="1:51" s="12" customFormat="1" ht="39.950000000000003" customHeight="1">
      <c r="A4421" s="3"/>
      <c r="B4421" s="16"/>
      <c r="C4421" s="33"/>
      <c r="D4421" s="33"/>
      <c r="E4421" s="33"/>
      <c r="F4421" s="33"/>
      <c r="G4421" s="33"/>
      <c r="H4421" s="33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3"/>
      <c r="AE4421" s="33"/>
      <c r="AF4421" s="33"/>
      <c r="AG4421" s="35"/>
      <c r="AH4421" s="32"/>
      <c r="AI4421" s="33"/>
      <c r="AJ4421" s="33"/>
      <c r="AK4421" s="33"/>
      <c r="AL4421" s="33"/>
      <c r="AM4421" s="33"/>
      <c r="AN4421" s="33"/>
      <c r="AO4421" s="33"/>
      <c r="AP4421" s="33"/>
      <c r="AQ4421" s="33"/>
      <c r="AR4421" s="33"/>
      <c r="AS4421" s="33"/>
      <c r="AT4421" s="33"/>
      <c r="AU4421" s="33"/>
      <c r="AV4421" s="33"/>
      <c r="AW4421" s="33"/>
      <c r="AX4421" s="33"/>
      <c r="AY4421" s="33"/>
    </row>
    <row r="4422" spans="1:51" s="12" customFormat="1" ht="39.950000000000003" customHeight="1">
      <c r="A4422" s="3"/>
      <c r="B4422" s="16"/>
      <c r="C4422" s="33"/>
      <c r="D4422" s="33"/>
      <c r="E4422" s="33"/>
      <c r="F4422" s="33"/>
      <c r="G4422" s="33"/>
      <c r="H4422" s="33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/>
      <c r="AD4422" s="33"/>
      <c r="AE4422" s="33"/>
      <c r="AF4422" s="33"/>
      <c r="AG4422" s="35"/>
      <c r="AH4422" s="32"/>
      <c r="AI4422" s="33"/>
      <c r="AJ4422" s="33"/>
      <c r="AK4422" s="33"/>
      <c r="AL4422" s="33"/>
      <c r="AM4422" s="33"/>
      <c r="AN4422" s="33"/>
      <c r="AO4422" s="33"/>
      <c r="AP4422" s="33"/>
      <c r="AQ4422" s="33"/>
      <c r="AR4422" s="33"/>
      <c r="AS4422" s="33"/>
      <c r="AT4422" s="33"/>
      <c r="AU4422" s="33"/>
      <c r="AV4422" s="33"/>
      <c r="AW4422" s="33"/>
      <c r="AX4422" s="33"/>
      <c r="AY4422" s="33"/>
    </row>
    <row r="4423" spans="1:51" s="12" customFormat="1" ht="39.950000000000003" customHeight="1">
      <c r="A4423" s="3"/>
      <c r="B4423" s="16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3"/>
      <c r="AE4423" s="33"/>
      <c r="AF4423" s="33"/>
      <c r="AG4423" s="35"/>
      <c r="AH4423" s="32"/>
      <c r="AI4423" s="33"/>
      <c r="AJ4423" s="33"/>
      <c r="AK4423" s="33"/>
      <c r="AL4423" s="33"/>
      <c r="AM4423" s="33"/>
      <c r="AN4423" s="33"/>
      <c r="AO4423" s="33"/>
      <c r="AP4423" s="33"/>
      <c r="AQ4423" s="33"/>
      <c r="AR4423" s="33"/>
      <c r="AS4423" s="33"/>
      <c r="AT4423" s="33"/>
      <c r="AU4423" s="33"/>
      <c r="AV4423" s="33"/>
      <c r="AW4423" s="33"/>
      <c r="AX4423" s="33"/>
      <c r="AY4423" s="33"/>
    </row>
    <row r="4424" spans="1:51" s="12" customFormat="1" ht="39.950000000000003" customHeight="1">
      <c r="A4424" s="3"/>
      <c r="B4424" s="16"/>
      <c r="C4424" s="33"/>
      <c r="D4424" s="33"/>
      <c r="E4424" s="33"/>
      <c r="F4424" s="33"/>
      <c r="G4424" s="33"/>
      <c r="H4424" s="33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3"/>
      <c r="AE4424" s="33"/>
      <c r="AF4424" s="33"/>
      <c r="AG4424" s="35"/>
      <c r="AH4424" s="32"/>
      <c r="AI4424" s="33"/>
      <c r="AJ4424" s="33"/>
      <c r="AK4424" s="33"/>
      <c r="AL4424" s="33"/>
      <c r="AM4424" s="33"/>
      <c r="AN4424" s="33"/>
      <c r="AO4424" s="33"/>
      <c r="AP4424" s="33"/>
      <c r="AQ4424" s="33"/>
      <c r="AR4424" s="33"/>
      <c r="AS4424" s="33"/>
      <c r="AT4424" s="33"/>
      <c r="AU4424" s="33"/>
      <c r="AV4424" s="33"/>
      <c r="AW4424" s="33"/>
      <c r="AX4424" s="33"/>
      <c r="AY4424" s="33"/>
    </row>
    <row r="4425" spans="1:51" s="12" customFormat="1" ht="39.950000000000003" customHeight="1">
      <c r="A4425" s="3"/>
      <c r="B4425" s="16"/>
      <c r="C4425" s="33"/>
      <c r="D4425" s="33"/>
      <c r="E4425" s="33"/>
      <c r="F4425" s="33"/>
      <c r="G4425" s="33"/>
      <c r="H4425" s="33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3"/>
      <c r="AE4425" s="33"/>
      <c r="AF4425" s="33"/>
      <c r="AG4425" s="35"/>
      <c r="AH4425" s="32"/>
      <c r="AI4425" s="33"/>
      <c r="AJ4425" s="33"/>
      <c r="AK4425" s="33"/>
      <c r="AL4425" s="33"/>
      <c r="AM4425" s="33"/>
      <c r="AN4425" s="33"/>
      <c r="AO4425" s="33"/>
      <c r="AP4425" s="33"/>
      <c r="AQ4425" s="33"/>
      <c r="AR4425" s="33"/>
      <c r="AS4425" s="33"/>
      <c r="AT4425" s="33"/>
      <c r="AU4425" s="33"/>
      <c r="AV4425" s="33"/>
      <c r="AW4425" s="33"/>
      <c r="AX4425" s="33"/>
      <c r="AY4425" s="33"/>
    </row>
    <row r="4426" spans="1:51" s="12" customFormat="1" ht="39.950000000000003" customHeight="1">
      <c r="A4426" s="3"/>
      <c r="B4426" s="16"/>
      <c r="C4426" s="33"/>
      <c r="D4426" s="33"/>
      <c r="E4426" s="33"/>
      <c r="F4426" s="33"/>
      <c r="G4426" s="33"/>
      <c r="H4426" s="33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3"/>
      <c r="AE4426" s="33"/>
      <c r="AF4426" s="33"/>
      <c r="AG4426" s="35"/>
      <c r="AH4426" s="32"/>
      <c r="AI4426" s="33"/>
      <c r="AJ4426" s="33"/>
      <c r="AK4426" s="33"/>
      <c r="AL4426" s="33"/>
      <c r="AM4426" s="33"/>
      <c r="AN4426" s="33"/>
      <c r="AO4426" s="33"/>
      <c r="AP4426" s="33"/>
      <c r="AQ4426" s="33"/>
      <c r="AR4426" s="33"/>
      <c r="AS4426" s="33"/>
      <c r="AT4426" s="33"/>
      <c r="AU4426" s="33"/>
      <c r="AV4426" s="33"/>
      <c r="AW4426" s="33"/>
      <c r="AX4426" s="33"/>
      <c r="AY4426" s="33"/>
    </row>
    <row r="4427" spans="1:51" s="12" customFormat="1" ht="39.950000000000003" customHeight="1">
      <c r="A4427" s="3"/>
      <c r="B4427" s="16"/>
      <c r="C4427" s="33"/>
      <c r="D4427" s="33"/>
      <c r="E4427" s="33"/>
      <c r="F4427" s="33"/>
      <c r="G4427" s="33"/>
      <c r="H4427" s="33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3"/>
      <c r="AE4427" s="33"/>
      <c r="AF4427" s="33"/>
      <c r="AG4427" s="35"/>
      <c r="AH4427" s="32"/>
      <c r="AI4427" s="33"/>
      <c r="AJ4427" s="33"/>
      <c r="AK4427" s="33"/>
      <c r="AL4427" s="33"/>
      <c r="AM4427" s="33"/>
      <c r="AN4427" s="33"/>
      <c r="AO4427" s="33"/>
      <c r="AP4427" s="33"/>
      <c r="AQ4427" s="33"/>
      <c r="AR4427" s="33"/>
      <c r="AS4427" s="33"/>
      <c r="AT4427" s="33"/>
      <c r="AU4427" s="33"/>
      <c r="AV4427" s="33"/>
      <c r="AW4427" s="33"/>
      <c r="AX4427" s="33"/>
      <c r="AY4427" s="33"/>
    </row>
    <row r="4428" spans="1:51" s="12" customFormat="1" ht="39.950000000000003" customHeight="1">
      <c r="A4428" s="3"/>
      <c r="B4428" s="16"/>
      <c r="C4428" s="33"/>
      <c r="D4428" s="33"/>
      <c r="E4428" s="33"/>
      <c r="F4428" s="33"/>
      <c r="G4428" s="33"/>
      <c r="H4428" s="33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3"/>
      <c r="AE4428" s="33"/>
      <c r="AF4428" s="33"/>
      <c r="AG4428" s="35"/>
      <c r="AH4428" s="32"/>
      <c r="AI4428" s="33"/>
      <c r="AJ4428" s="33"/>
      <c r="AK4428" s="33"/>
      <c r="AL4428" s="33"/>
      <c r="AM4428" s="33"/>
      <c r="AN4428" s="33"/>
      <c r="AO4428" s="33"/>
      <c r="AP4428" s="33"/>
      <c r="AQ4428" s="33"/>
      <c r="AR4428" s="33"/>
      <c r="AS4428" s="33"/>
      <c r="AT4428" s="33"/>
      <c r="AU4428" s="33"/>
      <c r="AV4428" s="33"/>
      <c r="AW4428" s="33"/>
      <c r="AX4428" s="33"/>
      <c r="AY4428" s="33"/>
    </row>
    <row r="4429" spans="1:51" s="12" customFormat="1" ht="39.950000000000003" customHeight="1">
      <c r="A4429" s="3"/>
      <c r="B4429" s="16"/>
      <c r="C4429" s="33"/>
      <c r="D4429" s="33"/>
      <c r="E4429" s="33"/>
      <c r="F4429" s="33"/>
      <c r="G4429" s="33"/>
      <c r="H4429" s="33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3"/>
      <c r="AE4429" s="33"/>
      <c r="AF4429" s="33"/>
      <c r="AG4429" s="35"/>
      <c r="AH4429" s="32"/>
      <c r="AI4429" s="33"/>
      <c r="AJ4429" s="33"/>
      <c r="AK4429" s="33"/>
      <c r="AL4429" s="33"/>
      <c r="AM4429" s="33"/>
      <c r="AN4429" s="33"/>
      <c r="AO4429" s="33"/>
      <c r="AP4429" s="33"/>
      <c r="AQ4429" s="33"/>
      <c r="AR4429" s="33"/>
      <c r="AS4429" s="33"/>
      <c r="AT4429" s="33"/>
      <c r="AU4429" s="33"/>
      <c r="AV4429" s="33"/>
      <c r="AW4429" s="33"/>
      <c r="AX4429" s="33"/>
      <c r="AY4429" s="33"/>
    </row>
    <row r="4430" spans="1:51" s="12" customFormat="1" ht="39.950000000000003" customHeight="1">
      <c r="A4430" s="3"/>
      <c r="B4430" s="16"/>
      <c r="C4430" s="33"/>
      <c r="D4430" s="33"/>
      <c r="E4430" s="33"/>
      <c r="F4430" s="33"/>
      <c r="G4430" s="33"/>
      <c r="H4430" s="33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3"/>
      <c r="AE4430" s="33"/>
      <c r="AF4430" s="33"/>
      <c r="AG4430" s="35"/>
      <c r="AH4430" s="32"/>
      <c r="AI4430" s="33"/>
      <c r="AJ4430" s="33"/>
      <c r="AK4430" s="33"/>
      <c r="AL4430" s="33"/>
      <c r="AM4430" s="33"/>
      <c r="AN4430" s="33"/>
      <c r="AO4430" s="33"/>
      <c r="AP4430" s="33"/>
      <c r="AQ4430" s="33"/>
      <c r="AR4430" s="33"/>
      <c r="AS4430" s="33"/>
      <c r="AT4430" s="33"/>
      <c r="AU4430" s="33"/>
      <c r="AV4430" s="33"/>
      <c r="AW4430" s="33"/>
      <c r="AX4430" s="33"/>
      <c r="AY4430" s="33"/>
    </row>
    <row r="4431" spans="1:51" s="12" customFormat="1" ht="39.950000000000003" customHeight="1">
      <c r="A4431" s="3"/>
      <c r="B4431" s="16"/>
      <c r="C4431" s="33"/>
      <c r="D4431" s="33"/>
      <c r="E4431" s="33"/>
      <c r="F4431" s="33"/>
      <c r="G4431" s="33"/>
      <c r="H4431" s="33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3"/>
      <c r="AE4431" s="33"/>
      <c r="AF4431" s="33"/>
      <c r="AG4431" s="35"/>
      <c r="AH4431" s="32"/>
      <c r="AI4431" s="33"/>
      <c r="AJ4431" s="33"/>
      <c r="AK4431" s="33"/>
      <c r="AL4431" s="33"/>
      <c r="AM4431" s="33"/>
      <c r="AN4431" s="33"/>
      <c r="AO4431" s="33"/>
      <c r="AP4431" s="33"/>
      <c r="AQ4431" s="33"/>
      <c r="AR4431" s="33"/>
      <c r="AS4431" s="33"/>
      <c r="AT4431" s="33"/>
      <c r="AU4431" s="33"/>
      <c r="AV4431" s="33"/>
      <c r="AW4431" s="33"/>
      <c r="AX4431" s="33"/>
      <c r="AY4431" s="33"/>
    </row>
    <row r="4432" spans="1:51" s="12" customFormat="1" ht="39.950000000000003" customHeight="1">
      <c r="A4432" s="3"/>
      <c r="B4432" s="16"/>
      <c r="C4432" s="33"/>
      <c r="D4432" s="33"/>
      <c r="E4432" s="33"/>
      <c r="F4432" s="33"/>
      <c r="G4432" s="33"/>
      <c r="H4432" s="33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3"/>
      <c r="AE4432" s="33"/>
      <c r="AF4432" s="33"/>
      <c r="AG4432" s="35"/>
      <c r="AH4432" s="32"/>
      <c r="AI4432" s="33"/>
      <c r="AJ4432" s="33"/>
      <c r="AK4432" s="33"/>
      <c r="AL4432" s="33"/>
      <c r="AM4432" s="33"/>
      <c r="AN4432" s="33"/>
      <c r="AO4432" s="33"/>
      <c r="AP4432" s="33"/>
      <c r="AQ4432" s="33"/>
      <c r="AR4432" s="33"/>
      <c r="AS4432" s="33"/>
      <c r="AT4432" s="33"/>
      <c r="AU4432" s="33"/>
      <c r="AV4432" s="33"/>
      <c r="AW4432" s="33"/>
      <c r="AX4432" s="33"/>
      <c r="AY4432" s="33"/>
    </row>
    <row r="4433" spans="1:51" s="12" customFormat="1" ht="39.950000000000003" customHeight="1">
      <c r="A4433" s="3"/>
      <c r="B4433" s="16"/>
      <c r="C4433" s="33"/>
      <c r="D4433" s="33"/>
      <c r="E4433" s="33"/>
      <c r="F4433" s="33"/>
      <c r="G4433" s="33"/>
      <c r="H4433" s="33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3"/>
      <c r="AE4433" s="33"/>
      <c r="AF4433" s="33"/>
      <c r="AG4433" s="35"/>
      <c r="AH4433" s="32"/>
      <c r="AI4433" s="33"/>
      <c r="AJ4433" s="33"/>
      <c r="AK4433" s="33"/>
      <c r="AL4433" s="33"/>
      <c r="AM4433" s="33"/>
      <c r="AN4433" s="33"/>
      <c r="AO4433" s="33"/>
      <c r="AP4433" s="33"/>
      <c r="AQ4433" s="33"/>
      <c r="AR4433" s="33"/>
      <c r="AS4433" s="33"/>
      <c r="AT4433" s="33"/>
      <c r="AU4433" s="33"/>
      <c r="AV4433" s="33"/>
      <c r="AW4433" s="33"/>
      <c r="AX4433" s="33"/>
      <c r="AY4433" s="33"/>
    </row>
    <row r="4434" spans="1:51" s="12" customFormat="1" ht="39.950000000000003" customHeight="1">
      <c r="A4434" s="3"/>
      <c r="B4434" s="16"/>
      <c r="C4434" s="33"/>
      <c r="D4434" s="33"/>
      <c r="E4434" s="33"/>
      <c r="F4434" s="33"/>
      <c r="G4434" s="33"/>
      <c r="H4434" s="33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3"/>
      <c r="AE4434" s="33"/>
      <c r="AF4434" s="33"/>
      <c r="AG4434" s="35"/>
      <c r="AH4434" s="32"/>
      <c r="AI4434" s="33"/>
      <c r="AJ4434" s="33"/>
      <c r="AK4434" s="33"/>
      <c r="AL4434" s="33"/>
      <c r="AM4434" s="33"/>
      <c r="AN4434" s="33"/>
      <c r="AO4434" s="33"/>
      <c r="AP4434" s="33"/>
      <c r="AQ4434" s="33"/>
      <c r="AR4434" s="33"/>
      <c r="AS4434" s="33"/>
      <c r="AT4434" s="33"/>
      <c r="AU4434" s="33"/>
      <c r="AV4434" s="33"/>
      <c r="AW4434" s="33"/>
      <c r="AX4434" s="33"/>
      <c r="AY4434" s="33"/>
    </row>
    <row r="4435" spans="1:51" s="12" customFormat="1" ht="39.950000000000003" customHeight="1">
      <c r="A4435" s="3"/>
      <c r="B4435" s="16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3"/>
      <c r="AE4435" s="33"/>
      <c r="AF4435" s="33"/>
      <c r="AG4435" s="35"/>
      <c r="AH4435" s="32"/>
      <c r="AI4435" s="33"/>
      <c r="AJ4435" s="33"/>
      <c r="AK4435" s="33"/>
      <c r="AL4435" s="33"/>
      <c r="AM4435" s="33"/>
      <c r="AN4435" s="33"/>
      <c r="AO4435" s="33"/>
      <c r="AP4435" s="33"/>
      <c r="AQ4435" s="33"/>
      <c r="AR4435" s="33"/>
      <c r="AS4435" s="33"/>
      <c r="AT4435" s="33"/>
      <c r="AU4435" s="33"/>
      <c r="AV4435" s="33"/>
      <c r="AW4435" s="33"/>
      <c r="AX4435" s="33"/>
      <c r="AY4435" s="33"/>
    </row>
    <row r="4436" spans="1:51" s="12" customFormat="1" ht="39.950000000000003" customHeight="1">
      <c r="A4436" s="3"/>
      <c r="B4436" s="16"/>
      <c r="C4436" s="33"/>
      <c r="D4436" s="33"/>
      <c r="E4436" s="33"/>
      <c r="F4436" s="33"/>
      <c r="G4436" s="33"/>
      <c r="H4436" s="33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  <c r="Y4436" s="33"/>
      <c r="Z4436" s="33"/>
      <c r="AA4436" s="33"/>
      <c r="AB4436" s="33"/>
      <c r="AC4436" s="33"/>
      <c r="AD4436" s="33"/>
      <c r="AE4436" s="33"/>
      <c r="AF4436" s="33"/>
      <c r="AG4436" s="35"/>
      <c r="AH4436" s="32"/>
      <c r="AI4436" s="33"/>
      <c r="AJ4436" s="33"/>
      <c r="AK4436" s="33"/>
      <c r="AL4436" s="33"/>
      <c r="AM4436" s="33"/>
      <c r="AN4436" s="33"/>
      <c r="AO4436" s="33"/>
      <c r="AP4436" s="33"/>
      <c r="AQ4436" s="33"/>
      <c r="AR4436" s="33"/>
      <c r="AS4436" s="33"/>
      <c r="AT4436" s="33"/>
      <c r="AU4436" s="33"/>
      <c r="AV4436" s="33"/>
      <c r="AW4436" s="33"/>
      <c r="AX4436" s="33"/>
      <c r="AY4436" s="33"/>
    </row>
    <row r="4437" spans="1:51" s="12" customFormat="1" ht="39.950000000000003" customHeight="1">
      <c r="A4437" s="3"/>
      <c r="B4437" s="16"/>
      <c r="C4437" s="33"/>
      <c r="D4437" s="33"/>
      <c r="E4437" s="33"/>
      <c r="F4437" s="33"/>
      <c r="G4437" s="33"/>
      <c r="H4437" s="3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3"/>
      <c r="AE4437" s="33"/>
      <c r="AF4437" s="33"/>
      <c r="AG4437" s="35"/>
      <c r="AH4437" s="32"/>
      <c r="AI4437" s="33"/>
      <c r="AJ4437" s="33"/>
      <c r="AK4437" s="33"/>
      <c r="AL4437" s="33"/>
      <c r="AM4437" s="33"/>
      <c r="AN4437" s="33"/>
      <c r="AO4437" s="33"/>
      <c r="AP4437" s="33"/>
      <c r="AQ4437" s="33"/>
      <c r="AR4437" s="33"/>
      <c r="AS4437" s="33"/>
      <c r="AT4437" s="33"/>
      <c r="AU4437" s="33"/>
      <c r="AV4437" s="33"/>
      <c r="AW4437" s="33"/>
      <c r="AX4437" s="33"/>
      <c r="AY4437" s="33"/>
    </row>
    <row r="4438" spans="1:51" s="12" customFormat="1" ht="39.950000000000003" customHeight="1">
      <c r="A4438" s="3"/>
      <c r="B4438" s="16"/>
      <c r="C4438" s="33"/>
      <c r="D4438" s="33"/>
      <c r="E4438" s="33"/>
      <c r="F4438" s="33"/>
      <c r="G4438" s="33"/>
      <c r="H4438" s="33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3"/>
      <c r="AE4438" s="33"/>
      <c r="AF4438" s="33"/>
      <c r="AG4438" s="35"/>
      <c r="AH4438" s="32"/>
      <c r="AI4438" s="33"/>
      <c r="AJ4438" s="33"/>
      <c r="AK4438" s="33"/>
      <c r="AL4438" s="33"/>
      <c r="AM4438" s="33"/>
      <c r="AN4438" s="33"/>
      <c r="AO4438" s="33"/>
      <c r="AP4438" s="33"/>
      <c r="AQ4438" s="33"/>
      <c r="AR4438" s="33"/>
      <c r="AS4438" s="33"/>
      <c r="AT4438" s="33"/>
      <c r="AU4438" s="33"/>
      <c r="AV4438" s="33"/>
      <c r="AW4438" s="33"/>
      <c r="AX4438" s="33"/>
      <c r="AY4438" s="33"/>
    </row>
    <row r="4439" spans="1:51" s="12" customFormat="1" ht="39.950000000000003" customHeight="1">
      <c r="A4439" s="3"/>
      <c r="B4439" s="16"/>
      <c r="C4439" s="33"/>
      <c r="D4439" s="33"/>
      <c r="E4439" s="33"/>
      <c r="F4439" s="33"/>
      <c r="G4439" s="33"/>
      <c r="H4439" s="33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5"/>
      <c r="AH4439" s="32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3"/>
      <c r="AS4439" s="33"/>
      <c r="AT4439" s="33"/>
      <c r="AU4439" s="33"/>
      <c r="AV4439" s="33"/>
      <c r="AW4439" s="33"/>
      <c r="AX4439" s="33"/>
      <c r="AY4439" s="33"/>
    </row>
    <row r="4440" spans="1:51" s="12" customFormat="1" ht="39.950000000000003" customHeight="1">
      <c r="A4440" s="3"/>
      <c r="B4440" s="16"/>
      <c r="C4440" s="33"/>
      <c r="D4440" s="33"/>
      <c r="E4440" s="33"/>
      <c r="F4440" s="33"/>
      <c r="G4440" s="33"/>
      <c r="H4440" s="33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3"/>
      <c r="AE4440" s="33"/>
      <c r="AF4440" s="33"/>
      <c r="AG4440" s="35"/>
      <c r="AH4440" s="32"/>
      <c r="AI4440" s="33"/>
      <c r="AJ4440" s="33"/>
      <c r="AK4440" s="33"/>
      <c r="AL4440" s="33"/>
      <c r="AM4440" s="33"/>
      <c r="AN4440" s="33"/>
      <c r="AO4440" s="33"/>
      <c r="AP4440" s="33"/>
      <c r="AQ4440" s="33"/>
      <c r="AR4440" s="33"/>
      <c r="AS4440" s="33"/>
      <c r="AT4440" s="33"/>
      <c r="AU4440" s="33"/>
      <c r="AV4440" s="33"/>
      <c r="AW4440" s="33"/>
      <c r="AX4440" s="33"/>
      <c r="AY4440" s="33"/>
    </row>
    <row r="4441" spans="1:51" s="12" customFormat="1" ht="39.950000000000003" customHeight="1">
      <c r="A4441" s="3"/>
      <c r="B4441" s="16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3"/>
      <c r="AE4441" s="33"/>
      <c r="AF4441" s="33"/>
      <c r="AG4441" s="35"/>
      <c r="AH4441" s="32"/>
      <c r="AI4441" s="33"/>
      <c r="AJ4441" s="33"/>
      <c r="AK4441" s="33"/>
      <c r="AL4441" s="33"/>
      <c r="AM4441" s="33"/>
      <c r="AN4441" s="33"/>
      <c r="AO4441" s="33"/>
      <c r="AP4441" s="33"/>
      <c r="AQ4441" s="33"/>
      <c r="AR4441" s="33"/>
      <c r="AS4441" s="33"/>
      <c r="AT4441" s="33"/>
      <c r="AU4441" s="33"/>
      <c r="AV4441" s="33"/>
      <c r="AW4441" s="33"/>
      <c r="AX4441" s="33"/>
      <c r="AY4441" s="33"/>
    </row>
    <row r="4442" spans="1:51" s="12" customFormat="1" ht="39.950000000000003" customHeight="1">
      <c r="A4442" s="3"/>
      <c r="B4442" s="16"/>
      <c r="C4442" s="33"/>
      <c r="D4442" s="33"/>
      <c r="E4442" s="33"/>
      <c r="F4442" s="33"/>
      <c r="G4442" s="33"/>
      <c r="H4442" s="33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3"/>
      <c r="AE4442" s="33"/>
      <c r="AF4442" s="33"/>
      <c r="AG4442" s="35"/>
      <c r="AH4442" s="32"/>
      <c r="AI4442" s="33"/>
      <c r="AJ4442" s="33"/>
      <c r="AK4442" s="33"/>
      <c r="AL4442" s="33"/>
      <c r="AM4442" s="33"/>
      <c r="AN4442" s="33"/>
      <c r="AO4442" s="33"/>
      <c r="AP4442" s="33"/>
      <c r="AQ4442" s="33"/>
      <c r="AR4442" s="33"/>
      <c r="AS4442" s="33"/>
      <c r="AT4442" s="33"/>
      <c r="AU4442" s="33"/>
      <c r="AV4442" s="33"/>
      <c r="AW4442" s="33"/>
      <c r="AX4442" s="33"/>
      <c r="AY4442" s="33"/>
    </row>
    <row r="4443" spans="1:51" s="12" customFormat="1" ht="39.950000000000003" customHeight="1">
      <c r="A4443" s="3"/>
      <c r="B4443" s="16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  <c r="Y4443" s="33"/>
      <c r="Z4443" s="33"/>
      <c r="AA4443" s="33"/>
      <c r="AB4443" s="33"/>
      <c r="AC4443" s="33"/>
      <c r="AD4443" s="33"/>
      <c r="AE4443" s="33"/>
      <c r="AF4443" s="33"/>
      <c r="AG4443" s="35"/>
      <c r="AH4443" s="32"/>
      <c r="AI4443" s="33"/>
      <c r="AJ4443" s="33"/>
      <c r="AK4443" s="33"/>
      <c r="AL4443" s="33"/>
      <c r="AM4443" s="33"/>
      <c r="AN4443" s="33"/>
      <c r="AO4443" s="33"/>
      <c r="AP4443" s="33"/>
      <c r="AQ4443" s="33"/>
      <c r="AR4443" s="33"/>
      <c r="AS4443" s="33"/>
      <c r="AT4443" s="33"/>
      <c r="AU4443" s="33"/>
      <c r="AV4443" s="33"/>
      <c r="AW4443" s="33"/>
      <c r="AX4443" s="33"/>
      <c r="AY4443" s="33"/>
    </row>
    <row r="4444" spans="1:51" s="12" customFormat="1" ht="39.950000000000003" customHeight="1">
      <c r="A4444" s="3"/>
      <c r="B4444" s="16"/>
      <c r="C4444" s="33"/>
      <c r="D4444" s="33"/>
      <c r="E4444" s="33"/>
      <c r="F4444" s="33"/>
      <c r="G4444" s="33"/>
      <c r="H4444" s="33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F4444" s="33"/>
      <c r="AG4444" s="35"/>
      <c r="AH4444" s="32"/>
      <c r="AI4444" s="33"/>
      <c r="AJ4444" s="33"/>
      <c r="AK4444" s="33"/>
      <c r="AL4444" s="33"/>
      <c r="AM4444" s="33"/>
      <c r="AN4444" s="33"/>
      <c r="AO4444" s="33"/>
      <c r="AP4444" s="33"/>
      <c r="AQ4444" s="33"/>
      <c r="AR4444" s="33"/>
      <c r="AS4444" s="33"/>
      <c r="AT4444" s="33"/>
      <c r="AU4444" s="33"/>
      <c r="AV4444" s="33"/>
      <c r="AW4444" s="33"/>
      <c r="AX4444" s="33"/>
      <c r="AY4444" s="33"/>
    </row>
    <row r="4445" spans="1:51" s="12" customFormat="1" ht="39.950000000000003" customHeight="1">
      <c r="A4445" s="3"/>
      <c r="B4445" s="16"/>
      <c r="C4445" s="33"/>
      <c r="D4445" s="33"/>
      <c r="E4445" s="33"/>
      <c r="F4445" s="33"/>
      <c r="G4445" s="33"/>
      <c r="H4445" s="33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3"/>
      <c r="AE4445" s="33"/>
      <c r="AF4445" s="33"/>
      <c r="AG4445" s="35"/>
      <c r="AH4445" s="32"/>
      <c r="AI4445" s="33"/>
      <c r="AJ4445" s="33"/>
      <c r="AK4445" s="33"/>
      <c r="AL4445" s="33"/>
      <c r="AM4445" s="33"/>
      <c r="AN4445" s="33"/>
      <c r="AO4445" s="33"/>
      <c r="AP4445" s="33"/>
      <c r="AQ4445" s="33"/>
      <c r="AR4445" s="33"/>
      <c r="AS4445" s="33"/>
      <c r="AT4445" s="33"/>
      <c r="AU4445" s="33"/>
      <c r="AV4445" s="33"/>
      <c r="AW4445" s="33"/>
      <c r="AX4445" s="33"/>
      <c r="AY4445" s="33"/>
    </row>
    <row r="4446" spans="1:51" s="12" customFormat="1" ht="39.950000000000003" customHeight="1">
      <c r="A4446" s="3"/>
      <c r="B4446" s="16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3"/>
      <c r="AE4446" s="33"/>
      <c r="AF4446" s="33"/>
      <c r="AG4446" s="35"/>
      <c r="AH4446" s="32"/>
      <c r="AI4446" s="33"/>
      <c r="AJ4446" s="33"/>
      <c r="AK4446" s="33"/>
      <c r="AL4446" s="33"/>
      <c r="AM4446" s="33"/>
      <c r="AN4446" s="33"/>
      <c r="AO4446" s="33"/>
      <c r="AP4446" s="33"/>
      <c r="AQ4446" s="33"/>
      <c r="AR4446" s="33"/>
      <c r="AS4446" s="33"/>
      <c r="AT4446" s="33"/>
      <c r="AU4446" s="33"/>
      <c r="AV4446" s="33"/>
      <c r="AW4446" s="33"/>
      <c r="AX4446" s="33"/>
      <c r="AY4446" s="33"/>
    </row>
    <row r="4447" spans="1:51" s="12" customFormat="1" ht="39.950000000000003" customHeight="1">
      <c r="A4447" s="3"/>
      <c r="B4447" s="16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3"/>
      <c r="AE4447" s="33"/>
      <c r="AF4447" s="33"/>
      <c r="AG4447" s="35"/>
      <c r="AH4447" s="32"/>
      <c r="AI4447" s="33"/>
      <c r="AJ4447" s="33"/>
      <c r="AK4447" s="33"/>
      <c r="AL4447" s="33"/>
      <c r="AM4447" s="33"/>
      <c r="AN4447" s="33"/>
      <c r="AO4447" s="33"/>
      <c r="AP4447" s="33"/>
      <c r="AQ4447" s="33"/>
      <c r="AR4447" s="33"/>
      <c r="AS4447" s="33"/>
      <c r="AT4447" s="33"/>
      <c r="AU4447" s="33"/>
      <c r="AV4447" s="33"/>
      <c r="AW4447" s="33"/>
      <c r="AX4447" s="33"/>
      <c r="AY4447" s="33"/>
    </row>
    <row r="4448" spans="1:51" s="12" customFormat="1" ht="39.950000000000003" customHeight="1">
      <c r="A4448" s="3"/>
      <c r="B4448" s="16"/>
      <c r="C4448" s="33"/>
      <c r="D4448" s="33"/>
      <c r="E4448" s="33"/>
      <c r="F4448" s="33"/>
      <c r="G4448" s="33"/>
      <c r="H4448" s="3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3"/>
      <c r="AE4448" s="33"/>
      <c r="AF4448" s="33"/>
      <c r="AG4448" s="35"/>
      <c r="AH4448" s="32"/>
      <c r="AI4448" s="33"/>
      <c r="AJ4448" s="33"/>
      <c r="AK4448" s="33"/>
      <c r="AL4448" s="33"/>
      <c r="AM4448" s="33"/>
      <c r="AN4448" s="33"/>
      <c r="AO4448" s="33"/>
      <c r="AP4448" s="33"/>
      <c r="AQ4448" s="33"/>
      <c r="AR4448" s="33"/>
      <c r="AS4448" s="33"/>
      <c r="AT4448" s="33"/>
      <c r="AU4448" s="33"/>
      <c r="AV4448" s="33"/>
      <c r="AW4448" s="33"/>
      <c r="AX4448" s="33"/>
      <c r="AY4448" s="33"/>
    </row>
    <row r="4449" spans="1:51" s="12" customFormat="1" ht="39.950000000000003" customHeight="1">
      <c r="A4449" s="3"/>
      <c r="B4449" s="16"/>
      <c r="C4449" s="33"/>
      <c r="D4449" s="33"/>
      <c r="E4449" s="33"/>
      <c r="F4449" s="33"/>
      <c r="G4449" s="33"/>
      <c r="H4449" s="3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3"/>
      <c r="AE4449" s="33"/>
      <c r="AF4449" s="33"/>
      <c r="AG4449" s="35"/>
      <c r="AH4449" s="32"/>
      <c r="AI4449" s="33"/>
      <c r="AJ4449" s="33"/>
      <c r="AK4449" s="33"/>
      <c r="AL4449" s="33"/>
      <c r="AM4449" s="33"/>
      <c r="AN4449" s="33"/>
      <c r="AO4449" s="33"/>
      <c r="AP4449" s="33"/>
      <c r="AQ4449" s="33"/>
      <c r="AR4449" s="33"/>
      <c r="AS4449" s="33"/>
      <c r="AT4449" s="33"/>
      <c r="AU4449" s="33"/>
      <c r="AV4449" s="33"/>
      <c r="AW4449" s="33"/>
      <c r="AX4449" s="33"/>
      <c r="AY4449" s="33"/>
    </row>
    <row r="4450" spans="1:51" s="12" customFormat="1" ht="39.950000000000003" customHeight="1">
      <c r="A4450" s="3"/>
      <c r="B4450" s="16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3"/>
      <c r="AE4450" s="33"/>
      <c r="AF4450" s="33"/>
      <c r="AG4450" s="35"/>
      <c r="AH4450" s="32"/>
      <c r="AI4450" s="33"/>
      <c r="AJ4450" s="33"/>
      <c r="AK4450" s="33"/>
      <c r="AL4450" s="33"/>
      <c r="AM4450" s="33"/>
      <c r="AN4450" s="33"/>
      <c r="AO4450" s="33"/>
      <c r="AP4450" s="33"/>
      <c r="AQ4450" s="33"/>
      <c r="AR4450" s="33"/>
      <c r="AS4450" s="33"/>
      <c r="AT4450" s="33"/>
      <c r="AU4450" s="33"/>
      <c r="AV4450" s="33"/>
      <c r="AW4450" s="33"/>
      <c r="AX4450" s="33"/>
      <c r="AY4450" s="33"/>
    </row>
    <row r="4451" spans="1:51" s="12" customFormat="1" ht="39.950000000000003" customHeight="1">
      <c r="A4451" s="3"/>
      <c r="B4451" s="16"/>
      <c r="C4451" s="33"/>
      <c r="D4451" s="33"/>
      <c r="E4451" s="33"/>
      <c r="F4451" s="33"/>
      <c r="G4451" s="33"/>
      <c r="H4451" s="33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5"/>
      <c r="AH4451" s="32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33"/>
      <c r="AT4451" s="33"/>
      <c r="AU4451" s="33"/>
      <c r="AV4451" s="33"/>
      <c r="AW4451" s="33"/>
      <c r="AX4451" s="33"/>
      <c r="AY4451" s="33"/>
    </row>
    <row r="4452" spans="1:51" s="12" customFormat="1" ht="39.950000000000003" customHeight="1">
      <c r="A4452" s="3"/>
      <c r="B4452" s="16"/>
      <c r="C4452" s="33"/>
      <c r="D4452" s="33"/>
      <c r="E4452" s="33"/>
      <c r="F4452" s="33"/>
      <c r="G4452" s="33"/>
      <c r="H4452" s="33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5"/>
      <c r="AH4452" s="32"/>
      <c r="AI4452" s="33"/>
      <c r="AJ4452" s="33"/>
      <c r="AK4452" s="33"/>
      <c r="AL4452" s="33"/>
      <c r="AM4452" s="33"/>
      <c r="AN4452" s="33"/>
      <c r="AO4452" s="33"/>
      <c r="AP4452" s="33"/>
      <c r="AQ4452" s="33"/>
      <c r="AR4452" s="33"/>
      <c r="AS4452" s="33"/>
      <c r="AT4452" s="33"/>
      <c r="AU4452" s="33"/>
      <c r="AV4452" s="33"/>
      <c r="AW4452" s="33"/>
      <c r="AX4452" s="33"/>
      <c r="AY4452" s="33"/>
    </row>
    <row r="4453" spans="1:51" s="12" customFormat="1" ht="39.950000000000003" customHeight="1">
      <c r="A4453" s="3"/>
      <c r="B4453" s="16"/>
      <c r="C4453" s="33"/>
      <c r="D4453" s="33"/>
      <c r="E4453" s="33"/>
      <c r="F4453" s="33"/>
      <c r="G4453" s="33"/>
      <c r="H4453" s="33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3"/>
      <c r="AE4453" s="33"/>
      <c r="AF4453" s="33"/>
      <c r="AG4453" s="35"/>
      <c r="AH4453" s="32"/>
      <c r="AI4453" s="33"/>
      <c r="AJ4453" s="33"/>
      <c r="AK4453" s="33"/>
      <c r="AL4453" s="33"/>
      <c r="AM4453" s="33"/>
      <c r="AN4453" s="33"/>
      <c r="AO4453" s="33"/>
      <c r="AP4453" s="33"/>
      <c r="AQ4453" s="33"/>
      <c r="AR4453" s="33"/>
      <c r="AS4453" s="33"/>
      <c r="AT4453" s="33"/>
      <c r="AU4453" s="33"/>
      <c r="AV4453" s="33"/>
      <c r="AW4453" s="33"/>
      <c r="AX4453" s="33"/>
      <c r="AY4453" s="33"/>
    </row>
    <row r="4454" spans="1:51" s="12" customFormat="1" ht="39.950000000000003" customHeight="1">
      <c r="A4454" s="3"/>
      <c r="B4454" s="16"/>
      <c r="C4454" s="33"/>
      <c r="D4454" s="33"/>
      <c r="E4454" s="33"/>
      <c r="F4454" s="33"/>
      <c r="G4454" s="33"/>
      <c r="H4454" s="3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3"/>
      <c r="AE4454" s="33"/>
      <c r="AF4454" s="33"/>
      <c r="AG4454" s="35"/>
      <c r="AH4454" s="32"/>
      <c r="AI4454" s="33"/>
      <c r="AJ4454" s="33"/>
      <c r="AK4454" s="33"/>
      <c r="AL4454" s="33"/>
      <c r="AM4454" s="33"/>
      <c r="AN4454" s="33"/>
      <c r="AO4454" s="33"/>
      <c r="AP4454" s="33"/>
      <c r="AQ4454" s="33"/>
      <c r="AR4454" s="33"/>
      <c r="AS4454" s="33"/>
      <c r="AT4454" s="33"/>
      <c r="AU4454" s="33"/>
      <c r="AV4454" s="33"/>
      <c r="AW4454" s="33"/>
      <c r="AX4454" s="33"/>
      <c r="AY4454" s="33"/>
    </row>
    <row r="4455" spans="1:51" s="12" customFormat="1" ht="39.950000000000003" customHeight="1">
      <c r="A4455" s="3"/>
      <c r="B4455" s="16"/>
      <c r="C4455" s="33"/>
      <c r="D4455" s="33"/>
      <c r="E4455" s="33"/>
      <c r="F4455" s="33"/>
      <c r="G4455" s="33"/>
      <c r="H4455" s="33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5"/>
      <c r="AH4455" s="32"/>
      <c r="AI4455" s="33"/>
      <c r="AJ4455" s="33"/>
      <c r="AK4455" s="33"/>
      <c r="AL4455" s="33"/>
      <c r="AM4455" s="33"/>
      <c r="AN4455" s="33"/>
      <c r="AO4455" s="33"/>
      <c r="AP4455" s="33"/>
      <c r="AQ4455" s="33"/>
      <c r="AR4455" s="33"/>
      <c r="AS4455" s="33"/>
      <c r="AT4455" s="33"/>
      <c r="AU4455" s="33"/>
      <c r="AV4455" s="33"/>
      <c r="AW4455" s="33"/>
      <c r="AX4455" s="33"/>
      <c r="AY4455" s="33"/>
    </row>
    <row r="4456" spans="1:51" s="12" customFormat="1" ht="39.950000000000003" customHeight="1">
      <c r="A4456" s="3"/>
      <c r="B4456" s="16"/>
      <c r="C4456" s="33"/>
      <c r="D4456" s="33"/>
      <c r="E4456" s="33"/>
      <c r="F4456" s="33"/>
      <c r="G4456" s="33"/>
      <c r="H4456" s="33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3"/>
      <c r="AE4456" s="33"/>
      <c r="AF4456" s="33"/>
      <c r="AG4456" s="35"/>
      <c r="AH4456" s="32"/>
      <c r="AI4456" s="33"/>
      <c r="AJ4456" s="33"/>
      <c r="AK4456" s="33"/>
      <c r="AL4456" s="33"/>
      <c r="AM4456" s="33"/>
      <c r="AN4456" s="33"/>
      <c r="AO4456" s="33"/>
      <c r="AP4456" s="33"/>
      <c r="AQ4456" s="33"/>
      <c r="AR4456" s="33"/>
      <c r="AS4456" s="33"/>
      <c r="AT4456" s="33"/>
      <c r="AU4456" s="33"/>
      <c r="AV4456" s="33"/>
      <c r="AW4456" s="33"/>
      <c r="AX4456" s="33"/>
      <c r="AY4456" s="33"/>
    </row>
    <row r="4457" spans="1:51" s="12" customFormat="1" ht="39.950000000000003" customHeight="1">
      <c r="A4457" s="3"/>
      <c r="B4457" s="16"/>
      <c r="C4457" s="33"/>
      <c r="D4457" s="33"/>
      <c r="E4457" s="33"/>
      <c r="F4457" s="33"/>
      <c r="G4457" s="33"/>
      <c r="H4457" s="3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3"/>
      <c r="AE4457" s="33"/>
      <c r="AF4457" s="33"/>
      <c r="AG4457" s="35"/>
      <c r="AH4457" s="32"/>
      <c r="AI4457" s="33"/>
      <c r="AJ4457" s="33"/>
      <c r="AK4457" s="33"/>
      <c r="AL4457" s="33"/>
      <c r="AM4457" s="33"/>
      <c r="AN4457" s="33"/>
      <c r="AO4457" s="33"/>
      <c r="AP4457" s="33"/>
      <c r="AQ4457" s="33"/>
      <c r="AR4457" s="33"/>
      <c r="AS4457" s="33"/>
      <c r="AT4457" s="33"/>
      <c r="AU4457" s="33"/>
      <c r="AV4457" s="33"/>
      <c r="AW4457" s="33"/>
      <c r="AX4457" s="33"/>
      <c r="AY4457" s="33"/>
    </row>
    <row r="4458" spans="1:51" s="12" customFormat="1" ht="39.950000000000003" customHeight="1">
      <c r="A4458" s="3"/>
      <c r="B4458" s="16"/>
      <c r="C4458" s="33"/>
      <c r="D4458" s="33"/>
      <c r="E4458" s="33"/>
      <c r="F4458" s="33"/>
      <c r="G4458" s="33"/>
      <c r="H4458" s="33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F4458" s="33"/>
      <c r="AG4458" s="35"/>
      <c r="AH4458" s="32"/>
      <c r="AI4458" s="33"/>
      <c r="AJ4458" s="33"/>
      <c r="AK4458" s="33"/>
      <c r="AL4458" s="33"/>
      <c r="AM4458" s="33"/>
      <c r="AN4458" s="33"/>
      <c r="AO4458" s="33"/>
      <c r="AP4458" s="33"/>
      <c r="AQ4458" s="33"/>
      <c r="AR4458" s="33"/>
      <c r="AS4458" s="33"/>
      <c r="AT4458" s="33"/>
      <c r="AU4458" s="33"/>
      <c r="AV4458" s="33"/>
      <c r="AW4458" s="33"/>
      <c r="AX4458" s="33"/>
      <c r="AY4458" s="33"/>
    </row>
    <row r="4459" spans="1:51" s="12" customFormat="1" ht="39.950000000000003" customHeight="1">
      <c r="A4459" s="3"/>
      <c r="B4459" s="16"/>
      <c r="C4459" s="33"/>
      <c r="D4459" s="33"/>
      <c r="E4459" s="33"/>
      <c r="F4459" s="33"/>
      <c r="G4459" s="33"/>
      <c r="H4459" s="33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5"/>
      <c r="AH4459" s="32"/>
      <c r="AI4459" s="33"/>
      <c r="AJ4459" s="33"/>
      <c r="AK4459" s="33"/>
      <c r="AL4459" s="33"/>
      <c r="AM4459" s="33"/>
      <c r="AN4459" s="33"/>
      <c r="AO4459" s="33"/>
      <c r="AP4459" s="33"/>
      <c r="AQ4459" s="33"/>
      <c r="AR4459" s="33"/>
      <c r="AS4459" s="33"/>
      <c r="AT4459" s="33"/>
      <c r="AU4459" s="33"/>
      <c r="AV4459" s="33"/>
      <c r="AW4459" s="33"/>
      <c r="AX4459" s="33"/>
      <c r="AY4459" s="33"/>
    </row>
    <row r="4460" spans="1:51" s="12" customFormat="1" ht="39.950000000000003" customHeight="1">
      <c r="A4460" s="3"/>
      <c r="B4460" s="16"/>
      <c r="C4460" s="33"/>
      <c r="D4460" s="33"/>
      <c r="E4460" s="33"/>
      <c r="F4460" s="33"/>
      <c r="G4460" s="33"/>
      <c r="H4460" s="3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3"/>
      <c r="AE4460" s="33"/>
      <c r="AF4460" s="33"/>
      <c r="AG4460" s="35"/>
      <c r="AH4460" s="32"/>
      <c r="AI4460" s="33"/>
      <c r="AJ4460" s="33"/>
      <c r="AK4460" s="33"/>
      <c r="AL4460" s="33"/>
      <c r="AM4460" s="33"/>
      <c r="AN4460" s="33"/>
      <c r="AO4460" s="33"/>
      <c r="AP4460" s="33"/>
      <c r="AQ4460" s="33"/>
      <c r="AR4460" s="33"/>
      <c r="AS4460" s="33"/>
      <c r="AT4460" s="33"/>
      <c r="AU4460" s="33"/>
      <c r="AV4460" s="33"/>
      <c r="AW4460" s="33"/>
      <c r="AX4460" s="33"/>
      <c r="AY4460" s="33"/>
    </row>
    <row r="4461" spans="1:51" s="12" customFormat="1" ht="39.950000000000003" customHeight="1">
      <c r="A4461" s="3"/>
      <c r="B4461" s="16"/>
      <c r="C4461" s="33"/>
      <c r="D4461" s="33"/>
      <c r="E4461" s="33"/>
      <c r="F4461" s="33"/>
      <c r="G4461" s="33"/>
      <c r="H4461" s="33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3"/>
      <c r="AE4461" s="33"/>
      <c r="AF4461" s="33"/>
      <c r="AG4461" s="35"/>
      <c r="AH4461" s="32"/>
      <c r="AI4461" s="33"/>
      <c r="AJ4461" s="33"/>
      <c r="AK4461" s="33"/>
      <c r="AL4461" s="33"/>
      <c r="AM4461" s="33"/>
      <c r="AN4461" s="33"/>
      <c r="AO4461" s="33"/>
      <c r="AP4461" s="33"/>
      <c r="AQ4461" s="33"/>
      <c r="AR4461" s="33"/>
      <c r="AS4461" s="33"/>
      <c r="AT4461" s="33"/>
      <c r="AU4461" s="33"/>
      <c r="AV4461" s="33"/>
      <c r="AW4461" s="33"/>
      <c r="AX4461" s="33"/>
      <c r="AY4461" s="33"/>
    </row>
    <row r="4462" spans="1:51" s="12" customFormat="1" ht="39.950000000000003" customHeight="1">
      <c r="A4462" s="3"/>
      <c r="B4462" s="16"/>
      <c r="C4462" s="33"/>
      <c r="D4462" s="33"/>
      <c r="E4462" s="33"/>
      <c r="F4462" s="33"/>
      <c r="G4462" s="33"/>
      <c r="H4462" s="33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3"/>
      <c r="AE4462" s="33"/>
      <c r="AF4462" s="33"/>
      <c r="AG4462" s="35"/>
      <c r="AH4462" s="32"/>
      <c r="AI4462" s="33"/>
      <c r="AJ4462" s="33"/>
      <c r="AK4462" s="33"/>
      <c r="AL4462" s="33"/>
      <c r="AM4462" s="33"/>
      <c r="AN4462" s="33"/>
      <c r="AO4462" s="33"/>
      <c r="AP4462" s="33"/>
      <c r="AQ4462" s="33"/>
      <c r="AR4462" s="33"/>
      <c r="AS4462" s="33"/>
      <c r="AT4462" s="33"/>
      <c r="AU4462" s="33"/>
      <c r="AV4462" s="33"/>
      <c r="AW4462" s="33"/>
      <c r="AX4462" s="33"/>
      <c r="AY4462" s="33"/>
    </row>
    <row r="4463" spans="1:51" s="12" customFormat="1" ht="39.950000000000003" customHeight="1">
      <c r="A4463" s="3"/>
      <c r="B4463" s="16"/>
      <c r="C4463" s="33"/>
      <c r="D4463" s="33"/>
      <c r="E4463" s="33"/>
      <c r="F4463" s="33"/>
      <c r="G4463" s="33"/>
      <c r="H4463" s="33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3"/>
      <c r="AE4463" s="33"/>
      <c r="AF4463" s="33"/>
      <c r="AG4463" s="35"/>
      <c r="AH4463" s="32"/>
      <c r="AI4463" s="33"/>
      <c r="AJ4463" s="33"/>
      <c r="AK4463" s="33"/>
      <c r="AL4463" s="33"/>
      <c r="AM4463" s="33"/>
      <c r="AN4463" s="33"/>
      <c r="AO4463" s="33"/>
      <c r="AP4463" s="33"/>
      <c r="AQ4463" s="33"/>
      <c r="AR4463" s="33"/>
      <c r="AS4463" s="33"/>
      <c r="AT4463" s="33"/>
      <c r="AU4463" s="33"/>
      <c r="AV4463" s="33"/>
      <c r="AW4463" s="33"/>
      <c r="AX4463" s="33"/>
      <c r="AY4463" s="33"/>
    </row>
    <row r="4464" spans="1:51" s="12" customFormat="1" ht="39.950000000000003" customHeight="1">
      <c r="A4464" s="3"/>
      <c r="B4464" s="16"/>
      <c r="C4464" s="33"/>
      <c r="D4464" s="33"/>
      <c r="E4464" s="33"/>
      <c r="F4464" s="33"/>
      <c r="G4464" s="33"/>
      <c r="H4464" s="33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3"/>
      <c r="AE4464" s="33"/>
      <c r="AF4464" s="33"/>
      <c r="AG4464" s="35"/>
      <c r="AH4464" s="32"/>
      <c r="AI4464" s="33"/>
      <c r="AJ4464" s="33"/>
      <c r="AK4464" s="33"/>
      <c r="AL4464" s="33"/>
      <c r="AM4464" s="33"/>
      <c r="AN4464" s="33"/>
      <c r="AO4464" s="33"/>
      <c r="AP4464" s="33"/>
      <c r="AQ4464" s="33"/>
      <c r="AR4464" s="33"/>
      <c r="AS4464" s="33"/>
      <c r="AT4464" s="33"/>
      <c r="AU4464" s="33"/>
      <c r="AV4464" s="33"/>
      <c r="AW4464" s="33"/>
      <c r="AX4464" s="33"/>
      <c r="AY4464" s="33"/>
    </row>
    <row r="4465" spans="1:51" s="12" customFormat="1" ht="39.950000000000003" customHeight="1">
      <c r="A4465" s="3"/>
      <c r="B4465" s="16"/>
      <c r="C4465" s="33"/>
      <c r="D4465" s="33"/>
      <c r="E4465" s="33"/>
      <c r="F4465" s="33"/>
      <c r="G4465" s="33"/>
      <c r="H4465" s="33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3"/>
      <c r="AE4465" s="33"/>
      <c r="AF4465" s="33"/>
      <c r="AG4465" s="35"/>
      <c r="AH4465" s="32"/>
      <c r="AI4465" s="33"/>
      <c r="AJ4465" s="33"/>
      <c r="AK4465" s="33"/>
      <c r="AL4465" s="33"/>
      <c r="AM4465" s="33"/>
      <c r="AN4465" s="33"/>
      <c r="AO4465" s="33"/>
      <c r="AP4465" s="33"/>
      <c r="AQ4465" s="33"/>
      <c r="AR4465" s="33"/>
      <c r="AS4465" s="33"/>
      <c r="AT4465" s="33"/>
      <c r="AU4465" s="33"/>
      <c r="AV4465" s="33"/>
      <c r="AW4465" s="33"/>
      <c r="AX4465" s="33"/>
      <c r="AY4465" s="33"/>
    </row>
    <row r="4466" spans="1:51" s="12" customFormat="1" ht="39.950000000000003" customHeight="1">
      <c r="A4466" s="3"/>
      <c r="B4466" s="16"/>
      <c r="C4466" s="33"/>
      <c r="D4466" s="33"/>
      <c r="E4466" s="33"/>
      <c r="F4466" s="33"/>
      <c r="G4466" s="33"/>
      <c r="H4466" s="33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3"/>
      <c r="AE4466" s="33"/>
      <c r="AF4466" s="33"/>
      <c r="AG4466" s="35"/>
      <c r="AH4466" s="32"/>
      <c r="AI4466" s="33"/>
      <c r="AJ4466" s="33"/>
      <c r="AK4466" s="33"/>
      <c r="AL4466" s="33"/>
      <c r="AM4466" s="33"/>
      <c r="AN4466" s="33"/>
      <c r="AO4466" s="33"/>
      <c r="AP4466" s="33"/>
      <c r="AQ4466" s="33"/>
      <c r="AR4466" s="33"/>
      <c r="AS4466" s="33"/>
      <c r="AT4466" s="33"/>
      <c r="AU4466" s="33"/>
      <c r="AV4466" s="33"/>
      <c r="AW4466" s="33"/>
      <c r="AX4466" s="33"/>
      <c r="AY4466" s="33"/>
    </row>
    <row r="4467" spans="1:51" s="12" customFormat="1" ht="39.950000000000003" customHeight="1">
      <c r="A4467" s="3"/>
      <c r="B4467" s="16"/>
      <c r="C4467" s="33"/>
      <c r="D4467" s="33"/>
      <c r="E4467" s="33"/>
      <c r="F4467" s="33"/>
      <c r="G4467" s="33"/>
      <c r="H4467" s="33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  <c r="Y4467" s="33"/>
      <c r="Z4467" s="33"/>
      <c r="AA4467" s="33"/>
      <c r="AB4467" s="33"/>
      <c r="AC4467" s="33"/>
      <c r="AD4467" s="33"/>
      <c r="AE4467" s="33"/>
      <c r="AF4467" s="33"/>
      <c r="AG4467" s="35"/>
      <c r="AH4467" s="32"/>
      <c r="AI4467" s="33"/>
      <c r="AJ4467" s="33"/>
      <c r="AK4467" s="33"/>
      <c r="AL4467" s="33"/>
      <c r="AM4467" s="33"/>
      <c r="AN4467" s="33"/>
      <c r="AO4467" s="33"/>
      <c r="AP4467" s="33"/>
      <c r="AQ4467" s="33"/>
      <c r="AR4467" s="33"/>
      <c r="AS4467" s="33"/>
      <c r="AT4467" s="33"/>
      <c r="AU4467" s="33"/>
      <c r="AV4467" s="33"/>
      <c r="AW4467" s="33"/>
      <c r="AX4467" s="33"/>
      <c r="AY4467" s="33"/>
    </row>
    <row r="4468" spans="1:51" s="12" customFormat="1" ht="39.950000000000003" customHeight="1">
      <c r="A4468" s="3"/>
      <c r="B4468" s="16"/>
      <c r="C4468" s="33"/>
      <c r="D4468" s="33"/>
      <c r="E4468" s="33"/>
      <c r="F4468" s="33"/>
      <c r="G4468" s="33"/>
      <c r="H4468" s="33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5"/>
      <c r="AH4468" s="32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33"/>
      <c r="AT4468" s="33"/>
      <c r="AU4468" s="33"/>
      <c r="AV4468" s="33"/>
      <c r="AW4468" s="33"/>
      <c r="AX4468" s="33"/>
      <c r="AY4468" s="33"/>
    </row>
    <row r="4469" spans="1:51" s="12" customFormat="1" ht="39.950000000000003" customHeight="1">
      <c r="A4469" s="3"/>
      <c r="B4469" s="16"/>
      <c r="C4469" s="33"/>
      <c r="D4469" s="33"/>
      <c r="E4469" s="33"/>
      <c r="F4469" s="33"/>
      <c r="G4469" s="33"/>
      <c r="H4469" s="33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3"/>
      <c r="AE4469" s="33"/>
      <c r="AF4469" s="33"/>
      <c r="AG4469" s="35"/>
      <c r="AH4469" s="32"/>
      <c r="AI4469" s="33"/>
      <c r="AJ4469" s="33"/>
      <c r="AK4469" s="33"/>
      <c r="AL4469" s="33"/>
      <c r="AM4469" s="33"/>
      <c r="AN4469" s="33"/>
      <c r="AO4469" s="33"/>
      <c r="AP4469" s="33"/>
      <c r="AQ4469" s="33"/>
      <c r="AR4469" s="33"/>
      <c r="AS4469" s="33"/>
      <c r="AT4469" s="33"/>
      <c r="AU4469" s="33"/>
      <c r="AV4469" s="33"/>
      <c r="AW4469" s="33"/>
      <c r="AX4469" s="33"/>
      <c r="AY4469" s="33"/>
    </row>
    <row r="4470" spans="1:51" s="12" customFormat="1" ht="39.950000000000003" customHeight="1">
      <c r="A4470" s="3"/>
      <c r="B4470" s="16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3"/>
      <c r="AE4470" s="33"/>
      <c r="AF4470" s="33"/>
      <c r="AG4470" s="35"/>
      <c r="AH4470" s="32"/>
      <c r="AI4470" s="33"/>
      <c r="AJ4470" s="33"/>
      <c r="AK4470" s="33"/>
      <c r="AL4470" s="33"/>
      <c r="AM4470" s="33"/>
      <c r="AN4470" s="33"/>
      <c r="AO4470" s="33"/>
      <c r="AP4470" s="33"/>
      <c r="AQ4470" s="33"/>
      <c r="AR4470" s="33"/>
      <c r="AS4470" s="33"/>
      <c r="AT4470" s="33"/>
      <c r="AU4470" s="33"/>
      <c r="AV4470" s="33"/>
      <c r="AW4470" s="33"/>
      <c r="AX4470" s="33"/>
      <c r="AY4470" s="33"/>
    </row>
    <row r="4471" spans="1:51" s="12" customFormat="1" ht="39.950000000000003" customHeight="1">
      <c r="A4471" s="3"/>
      <c r="B4471" s="16"/>
      <c r="C4471" s="33"/>
      <c r="D4471" s="33"/>
      <c r="E4471" s="33"/>
      <c r="F4471" s="33"/>
      <c r="G4471" s="33"/>
      <c r="H4471" s="33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3"/>
      <c r="AE4471" s="33"/>
      <c r="AF4471" s="33"/>
      <c r="AG4471" s="35"/>
      <c r="AH4471" s="32"/>
      <c r="AI4471" s="33"/>
      <c r="AJ4471" s="33"/>
      <c r="AK4471" s="33"/>
      <c r="AL4471" s="33"/>
      <c r="AM4471" s="33"/>
      <c r="AN4471" s="33"/>
      <c r="AO4471" s="33"/>
      <c r="AP4471" s="33"/>
      <c r="AQ4471" s="33"/>
      <c r="AR4471" s="33"/>
      <c r="AS4471" s="33"/>
      <c r="AT4471" s="33"/>
      <c r="AU4471" s="33"/>
      <c r="AV4471" s="33"/>
      <c r="AW4471" s="33"/>
      <c r="AX4471" s="33"/>
      <c r="AY4471" s="33"/>
    </row>
    <row r="4472" spans="1:51" s="12" customFormat="1" ht="39.950000000000003" customHeight="1">
      <c r="A4472" s="3"/>
      <c r="B4472" s="16"/>
      <c r="C4472" s="33"/>
      <c r="D4472" s="33"/>
      <c r="E4472" s="33"/>
      <c r="F4472" s="33"/>
      <c r="G4472" s="33"/>
      <c r="H4472" s="33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3"/>
      <c r="AE4472" s="33"/>
      <c r="AF4472" s="33"/>
      <c r="AG4472" s="35"/>
      <c r="AH4472" s="32"/>
      <c r="AI4472" s="33"/>
      <c r="AJ4472" s="33"/>
      <c r="AK4472" s="33"/>
      <c r="AL4472" s="33"/>
      <c r="AM4472" s="33"/>
      <c r="AN4472" s="33"/>
      <c r="AO4472" s="33"/>
      <c r="AP4472" s="33"/>
      <c r="AQ4472" s="33"/>
      <c r="AR4472" s="33"/>
      <c r="AS4472" s="33"/>
      <c r="AT4472" s="33"/>
      <c r="AU4472" s="33"/>
      <c r="AV4472" s="33"/>
      <c r="AW4472" s="33"/>
      <c r="AX4472" s="33"/>
      <c r="AY4472" s="33"/>
    </row>
    <row r="4473" spans="1:51" s="12" customFormat="1" ht="39.950000000000003" customHeight="1">
      <c r="A4473" s="3"/>
      <c r="B4473" s="16"/>
      <c r="C4473" s="33"/>
      <c r="D4473" s="33"/>
      <c r="E4473" s="33"/>
      <c r="F4473" s="33"/>
      <c r="G4473" s="33"/>
      <c r="H4473" s="33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3"/>
      <c r="AE4473" s="33"/>
      <c r="AF4473" s="33"/>
      <c r="AG4473" s="35"/>
      <c r="AH4473" s="32"/>
      <c r="AI4473" s="33"/>
      <c r="AJ4473" s="33"/>
      <c r="AK4473" s="33"/>
      <c r="AL4473" s="33"/>
      <c r="AM4473" s="33"/>
      <c r="AN4473" s="33"/>
      <c r="AO4473" s="33"/>
      <c r="AP4473" s="33"/>
      <c r="AQ4473" s="33"/>
      <c r="AR4473" s="33"/>
      <c r="AS4473" s="33"/>
      <c r="AT4473" s="33"/>
      <c r="AU4473" s="33"/>
      <c r="AV4473" s="33"/>
      <c r="AW4473" s="33"/>
      <c r="AX4473" s="33"/>
      <c r="AY4473" s="33"/>
    </row>
    <row r="4474" spans="1:51" s="12" customFormat="1" ht="39.950000000000003" customHeight="1">
      <c r="A4474" s="3"/>
      <c r="B4474" s="16"/>
      <c r="C4474" s="33"/>
      <c r="D4474" s="33"/>
      <c r="E4474" s="33"/>
      <c r="F4474" s="33"/>
      <c r="G4474" s="33"/>
      <c r="H4474" s="33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3"/>
      <c r="AE4474" s="33"/>
      <c r="AF4474" s="33"/>
      <c r="AG4474" s="35"/>
      <c r="AH4474" s="32"/>
      <c r="AI4474" s="33"/>
      <c r="AJ4474" s="33"/>
      <c r="AK4474" s="33"/>
      <c r="AL4474" s="33"/>
      <c r="AM4474" s="33"/>
      <c r="AN4474" s="33"/>
      <c r="AO4474" s="33"/>
      <c r="AP4474" s="33"/>
      <c r="AQ4474" s="33"/>
      <c r="AR4474" s="33"/>
      <c r="AS4474" s="33"/>
      <c r="AT4474" s="33"/>
      <c r="AU4474" s="33"/>
      <c r="AV4474" s="33"/>
      <c r="AW4474" s="33"/>
      <c r="AX4474" s="33"/>
      <c r="AY4474" s="33"/>
    </row>
    <row r="4475" spans="1:51" s="12" customFormat="1" ht="39.950000000000003" customHeight="1">
      <c r="A4475" s="3"/>
      <c r="B4475" s="16"/>
      <c r="C4475" s="33"/>
      <c r="D4475" s="33"/>
      <c r="E4475" s="33"/>
      <c r="F4475" s="33"/>
      <c r="G4475" s="33"/>
      <c r="H4475" s="33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3"/>
      <c r="AE4475" s="33"/>
      <c r="AF4475" s="33"/>
      <c r="AG4475" s="35"/>
      <c r="AH4475" s="32"/>
      <c r="AI4475" s="33"/>
      <c r="AJ4475" s="33"/>
      <c r="AK4475" s="33"/>
      <c r="AL4475" s="33"/>
      <c r="AM4475" s="33"/>
      <c r="AN4475" s="33"/>
      <c r="AO4475" s="33"/>
      <c r="AP4475" s="33"/>
      <c r="AQ4475" s="33"/>
      <c r="AR4475" s="33"/>
      <c r="AS4475" s="33"/>
      <c r="AT4475" s="33"/>
      <c r="AU4475" s="33"/>
      <c r="AV4475" s="33"/>
      <c r="AW4475" s="33"/>
      <c r="AX4475" s="33"/>
      <c r="AY4475" s="33"/>
    </row>
    <row r="4476" spans="1:51" s="12" customFormat="1" ht="39.950000000000003" customHeight="1">
      <c r="A4476" s="3"/>
      <c r="B4476" s="16"/>
      <c r="C4476" s="33"/>
      <c r="D4476" s="33"/>
      <c r="E4476" s="33"/>
      <c r="F4476" s="33"/>
      <c r="G4476" s="33"/>
      <c r="H4476" s="33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/>
      <c r="AB4476" s="33"/>
      <c r="AC4476" s="33"/>
      <c r="AD4476" s="33"/>
      <c r="AE4476" s="33"/>
      <c r="AF4476" s="33"/>
      <c r="AG4476" s="35"/>
      <c r="AH4476" s="32"/>
      <c r="AI4476" s="33"/>
      <c r="AJ4476" s="33"/>
      <c r="AK4476" s="33"/>
      <c r="AL4476" s="33"/>
      <c r="AM4476" s="33"/>
      <c r="AN4476" s="33"/>
      <c r="AO4476" s="33"/>
      <c r="AP4476" s="33"/>
      <c r="AQ4476" s="33"/>
      <c r="AR4476" s="33"/>
      <c r="AS4476" s="33"/>
      <c r="AT4476" s="33"/>
      <c r="AU4476" s="33"/>
      <c r="AV4476" s="33"/>
      <c r="AW4476" s="33"/>
      <c r="AX4476" s="33"/>
      <c r="AY4476" s="33"/>
    </row>
    <row r="4477" spans="1:51" s="12" customFormat="1" ht="39.950000000000003" customHeight="1">
      <c r="A4477" s="3"/>
      <c r="B4477" s="16"/>
      <c r="C4477" s="33"/>
      <c r="D4477" s="33"/>
      <c r="E4477" s="33"/>
      <c r="F4477" s="33"/>
      <c r="G4477" s="33"/>
      <c r="H4477" s="33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3"/>
      <c r="AE4477" s="33"/>
      <c r="AF4477" s="33"/>
      <c r="AG4477" s="35"/>
      <c r="AH4477" s="32"/>
      <c r="AI4477" s="33"/>
      <c r="AJ4477" s="33"/>
      <c r="AK4477" s="33"/>
      <c r="AL4477" s="33"/>
      <c r="AM4477" s="33"/>
      <c r="AN4477" s="33"/>
      <c r="AO4477" s="33"/>
      <c r="AP4477" s="33"/>
      <c r="AQ4477" s="33"/>
      <c r="AR4477" s="33"/>
      <c r="AS4477" s="33"/>
      <c r="AT4477" s="33"/>
      <c r="AU4477" s="33"/>
      <c r="AV4477" s="33"/>
      <c r="AW4477" s="33"/>
      <c r="AX4477" s="33"/>
      <c r="AY4477" s="33"/>
    </row>
    <row r="4478" spans="1:51" s="12" customFormat="1" ht="39.950000000000003" customHeight="1">
      <c r="A4478" s="3"/>
      <c r="B4478" s="16"/>
      <c r="C4478" s="33"/>
      <c r="D4478" s="33"/>
      <c r="E4478" s="33"/>
      <c r="F4478" s="33"/>
      <c r="G4478" s="33"/>
      <c r="H4478" s="33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3"/>
      <c r="AE4478" s="33"/>
      <c r="AF4478" s="33"/>
      <c r="AG4478" s="35"/>
      <c r="AH4478" s="32"/>
      <c r="AI4478" s="33"/>
      <c r="AJ4478" s="33"/>
      <c r="AK4478" s="33"/>
      <c r="AL4478" s="33"/>
      <c r="AM4478" s="33"/>
      <c r="AN4478" s="33"/>
      <c r="AO4478" s="33"/>
      <c r="AP4478" s="33"/>
      <c r="AQ4478" s="33"/>
      <c r="AR4478" s="33"/>
      <c r="AS4478" s="33"/>
      <c r="AT4478" s="33"/>
      <c r="AU4478" s="33"/>
      <c r="AV4478" s="33"/>
      <c r="AW4478" s="33"/>
      <c r="AX4478" s="33"/>
      <c r="AY4478" s="33"/>
    </row>
    <row r="4479" spans="1:51" s="12" customFormat="1" ht="39.950000000000003" customHeight="1">
      <c r="A4479" s="3"/>
      <c r="B4479" s="16"/>
      <c r="C4479" s="33"/>
      <c r="D4479" s="33"/>
      <c r="E4479" s="33"/>
      <c r="F4479" s="33"/>
      <c r="G4479" s="33"/>
      <c r="H4479" s="33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3"/>
      <c r="AE4479" s="33"/>
      <c r="AF4479" s="33"/>
      <c r="AG4479" s="35"/>
      <c r="AH4479" s="32"/>
      <c r="AI4479" s="33"/>
      <c r="AJ4479" s="33"/>
      <c r="AK4479" s="33"/>
      <c r="AL4479" s="33"/>
      <c r="AM4479" s="33"/>
      <c r="AN4479" s="33"/>
      <c r="AO4479" s="33"/>
      <c r="AP4479" s="33"/>
      <c r="AQ4479" s="33"/>
      <c r="AR4479" s="33"/>
      <c r="AS4479" s="33"/>
      <c r="AT4479" s="33"/>
      <c r="AU4479" s="33"/>
      <c r="AV4479" s="33"/>
      <c r="AW4479" s="33"/>
      <c r="AX4479" s="33"/>
      <c r="AY4479" s="33"/>
    </row>
    <row r="4480" spans="1:51" s="12" customFormat="1" ht="39.950000000000003" customHeight="1">
      <c r="A4480" s="3"/>
      <c r="B4480" s="16"/>
      <c r="C4480" s="33"/>
      <c r="D4480" s="33"/>
      <c r="E4480" s="33"/>
      <c r="F4480" s="33"/>
      <c r="G4480" s="33"/>
      <c r="H4480" s="33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3"/>
      <c r="AE4480" s="33"/>
      <c r="AF4480" s="33"/>
      <c r="AG4480" s="35"/>
      <c r="AH4480" s="32"/>
      <c r="AI4480" s="33"/>
      <c r="AJ4480" s="33"/>
      <c r="AK4480" s="33"/>
      <c r="AL4480" s="33"/>
      <c r="AM4480" s="33"/>
      <c r="AN4480" s="33"/>
      <c r="AO4480" s="33"/>
      <c r="AP4480" s="33"/>
      <c r="AQ4480" s="33"/>
      <c r="AR4480" s="33"/>
      <c r="AS4480" s="33"/>
      <c r="AT4480" s="33"/>
      <c r="AU4480" s="33"/>
      <c r="AV4480" s="33"/>
      <c r="AW4480" s="33"/>
      <c r="AX4480" s="33"/>
      <c r="AY4480" s="33"/>
    </row>
    <row r="4481" spans="1:51" s="12" customFormat="1" ht="39.950000000000003" customHeight="1">
      <c r="A4481" s="3"/>
      <c r="B4481" s="16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5"/>
      <c r="AH4481" s="32"/>
      <c r="AI4481" s="33"/>
      <c r="AJ4481" s="33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/>
      <c r="AV4481" s="33"/>
      <c r="AW4481" s="33"/>
      <c r="AX4481" s="33"/>
      <c r="AY4481" s="33"/>
    </row>
    <row r="4482" spans="1:51" s="12" customFormat="1" ht="39.950000000000003" customHeight="1">
      <c r="A4482" s="3"/>
      <c r="B4482" s="16"/>
      <c r="C4482" s="33"/>
      <c r="D4482" s="33"/>
      <c r="E4482" s="33"/>
      <c r="F4482" s="33"/>
      <c r="G4482" s="33"/>
      <c r="H4482" s="33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3"/>
      <c r="AE4482" s="33"/>
      <c r="AF4482" s="33"/>
      <c r="AG4482" s="35"/>
      <c r="AH4482" s="32"/>
      <c r="AI4482" s="33"/>
      <c r="AJ4482" s="33"/>
      <c r="AK4482" s="33"/>
      <c r="AL4482" s="33"/>
      <c r="AM4482" s="33"/>
      <c r="AN4482" s="33"/>
      <c r="AO4482" s="33"/>
      <c r="AP4482" s="33"/>
      <c r="AQ4482" s="33"/>
      <c r="AR4482" s="33"/>
      <c r="AS4482" s="33"/>
      <c r="AT4482" s="33"/>
      <c r="AU4482" s="33"/>
      <c r="AV4482" s="33"/>
      <c r="AW4482" s="33"/>
      <c r="AX4482" s="33"/>
      <c r="AY4482" s="33"/>
    </row>
    <row r="4483" spans="1:51" s="12" customFormat="1" ht="39.950000000000003" customHeight="1">
      <c r="A4483" s="3"/>
      <c r="B4483" s="16"/>
      <c r="C4483" s="33"/>
      <c r="D4483" s="33"/>
      <c r="E4483" s="33"/>
      <c r="F4483" s="33"/>
      <c r="G4483" s="33"/>
      <c r="H4483" s="33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3"/>
      <c r="AE4483" s="33"/>
      <c r="AF4483" s="33"/>
      <c r="AG4483" s="35"/>
      <c r="AH4483" s="32"/>
      <c r="AI4483" s="33"/>
      <c r="AJ4483" s="33"/>
      <c r="AK4483" s="33"/>
      <c r="AL4483" s="33"/>
      <c r="AM4483" s="33"/>
      <c r="AN4483" s="33"/>
      <c r="AO4483" s="33"/>
      <c r="AP4483" s="33"/>
      <c r="AQ4483" s="33"/>
      <c r="AR4483" s="33"/>
      <c r="AS4483" s="33"/>
      <c r="AT4483" s="33"/>
      <c r="AU4483" s="33"/>
      <c r="AV4483" s="33"/>
      <c r="AW4483" s="33"/>
      <c r="AX4483" s="33"/>
      <c r="AY4483" s="33"/>
    </row>
    <row r="4484" spans="1:51" s="12" customFormat="1" ht="39.950000000000003" customHeight="1">
      <c r="A4484" s="3"/>
      <c r="B4484" s="16"/>
      <c r="C4484" s="33"/>
      <c r="D4484" s="33"/>
      <c r="E4484" s="33"/>
      <c r="F4484" s="33"/>
      <c r="G4484" s="33"/>
      <c r="H4484" s="33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3"/>
      <c r="AE4484" s="33"/>
      <c r="AF4484" s="33"/>
      <c r="AG4484" s="35"/>
      <c r="AH4484" s="32"/>
      <c r="AI4484" s="33"/>
      <c r="AJ4484" s="33"/>
      <c r="AK4484" s="33"/>
      <c r="AL4484" s="33"/>
      <c r="AM4484" s="33"/>
      <c r="AN4484" s="33"/>
      <c r="AO4484" s="33"/>
      <c r="AP4484" s="33"/>
      <c r="AQ4484" s="33"/>
      <c r="AR4484" s="33"/>
      <c r="AS4484" s="33"/>
      <c r="AT4484" s="33"/>
      <c r="AU4484" s="33"/>
      <c r="AV4484" s="33"/>
      <c r="AW4484" s="33"/>
      <c r="AX4484" s="33"/>
      <c r="AY4484" s="33"/>
    </row>
    <row r="4485" spans="1:51" s="12" customFormat="1" ht="39.950000000000003" customHeight="1">
      <c r="A4485" s="3"/>
      <c r="B4485" s="16"/>
      <c r="C4485" s="33"/>
      <c r="D4485" s="33"/>
      <c r="E4485" s="33"/>
      <c r="F4485" s="33"/>
      <c r="G4485" s="33"/>
      <c r="H4485" s="33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F4485" s="33"/>
      <c r="AG4485" s="35"/>
      <c r="AH4485" s="32"/>
      <c r="AI4485" s="33"/>
      <c r="AJ4485" s="33"/>
      <c r="AK4485" s="33"/>
      <c r="AL4485" s="33"/>
      <c r="AM4485" s="33"/>
      <c r="AN4485" s="33"/>
      <c r="AO4485" s="33"/>
      <c r="AP4485" s="33"/>
      <c r="AQ4485" s="33"/>
      <c r="AR4485" s="33"/>
      <c r="AS4485" s="33"/>
      <c r="AT4485" s="33"/>
      <c r="AU4485" s="33"/>
      <c r="AV4485" s="33"/>
      <c r="AW4485" s="33"/>
      <c r="AX4485" s="33"/>
      <c r="AY4485" s="33"/>
    </row>
    <row r="4486" spans="1:51" s="12" customFormat="1" ht="39.950000000000003" customHeight="1">
      <c r="A4486" s="3"/>
      <c r="B4486" s="16"/>
      <c r="C4486" s="33"/>
      <c r="D4486" s="33"/>
      <c r="E4486" s="33"/>
      <c r="F4486" s="33"/>
      <c r="G4486" s="33"/>
      <c r="H4486" s="33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  <c r="Y4486" s="33"/>
      <c r="Z4486" s="33"/>
      <c r="AA4486" s="33"/>
      <c r="AB4486" s="33"/>
      <c r="AC4486" s="33"/>
      <c r="AD4486" s="33"/>
      <c r="AE4486" s="33"/>
      <c r="AF4486" s="33"/>
      <c r="AG4486" s="35"/>
      <c r="AH4486" s="32"/>
      <c r="AI4486" s="33"/>
      <c r="AJ4486" s="33"/>
      <c r="AK4486" s="33"/>
      <c r="AL4486" s="33"/>
      <c r="AM4486" s="33"/>
      <c r="AN4486" s="33"/>
      <c r="AO4486" s="33"/>
      <c r="AP4486" s="33"/>
      <c r="AQ4486" s="33"/>
      <c r="AR4486" s="33"/>
      <c r="AS4486" s="33"/>
      <c r="AT4486" s="33"/>
      <c r="AU4486" s="33"/>
      <c r="AV4486" s="33"/>
      <c r="AW4486" s="33"/>
      <c r="AX4486" s="33"/>
      <c r="AY4486" s="33"/>
    </row>
    <row r="4487" spans="1:51" s="12" customFormat="1" ht="39.950000000000003" customHeight="1">
      <c r="A4487" s="3"/>
      <c r="B4487" s="16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3"/>
      <c r="AE4487" s="33"/>
      <c r="AF4487" s="33"/>
      <c r="AG4487" s="35"/>
      <c r="AH4487" s="32"/>
      <c r="AI4487" s="33"/>
      <c r="AJ4487" s="33"/>
      <c r="AK4487" s="33"/>
      <c r="AL4487" s="33"/>
      <c r="AM4487" s="33"/>
      <c r="AN4487" s="33"/>
      <c r="AO4487" s="33"/>
      <c r="AP4487" s="33"/>
      <c r="AQ4487" s="33"/>
      <c r="AR4487" s="33"/>
      <c r="AS4487" s="33"/>
      <c r="AT4487" s="33"/>
      <c r="AU4487" s="33"/>
      <c r="AV4487" s="33"/>
      <c r="AW4487" s="33"/>
      <c r="AX4487" s="33"/>
      <c r="AY4487" s="33"/>
    </row>
    <row r="4488" spans="1:51" s="12" customFormat="1" ht="39.950000000000003" customHeight="1">
      <c r="A4488" s="3"/>
      <c r="B4488" s="16"/>
      <c r="C4488" s="33"/>
      <c r="D4488" s="33"/>
      <c r="E4488" s="33"/>
      <c r="F4488" s="33"/>
      <c r="G4488" s="33"/>
      <c r="H4488" s="33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3"/>
      <c r="AE4488" s="33"/>
      <c r="AF4488" s="33"/>
      <c r="AG4488" s="35"/>
      <c r="AH4488" s="32"/>
      <c r="AI4488" s="33"/>
      <c r="AJ4488" s="33"/>
      <c r="AK4488" s="33"/>
      <c r="AL4488" s="33"/>
      <c r="AM4488" s="33"/>
      <c r="AN4488" s="33"/>
      <c r="AO4488" s="33"/>
      <c r="AP4488" s="33"/>
      <c r="AQ4488" s="33"/>
      <c r="AR4488" s="33"/>
      <c r="AS4488" s="33"/>
      <c r="AT4488" s="33"/>
      <c r="AU4488" s="33"/>
      <c r="AV4488" s="33"/>
      <c r="AW4488" s="33"/>
      <c r="AX4488" s="33"/>
      <c r="AY4488" s="33"/>
    </row>
    <row r="4489" spans="1:51" s="12" customFormat="1" ht="39.950000000000003" customHeight="1">
      <c r="A4489" s="3"/>
      <c r="B4489" s="16"/>
      <c r="C4489" s="33"/>
      <c r="D4489" s="33"/>
      <c r="E4489" s="33"/>
      <c r="F4489" s="33"/>
      <c r="G4489" s="33"/>
      <c r="H4489" s="33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3"/>
      <c r="AE4489" s="33"/>
      <c r="AF4489" s="33"/>
      <c r="AG4489" s="35"/>
      <c r="AH4489" s="32"/>
      <c r="AI4489" s="33"/>
      <c r="AJ4489" s="33"/>
      <c r="AK4489" s="33"/>
      <c r="AL4489" s="33"/>
      <c r="AM4489" s="33"/>
      <c r="AN4489" s="33"/>
      <c r="AO4489" s="33"/>
      <c r="AP4489" s="33"/>
      <c r="AQ4489" s="33"/>
      <c r="AR4489" s="33"/>
      <c r="AS4489" s="33"/>
      <c r="AT4489" s="33"/>
      <c r="AU4489" s="33"/>
      <c r="AV4489" s="33"/>
      <c r="AW4489" s="33"/>
      <c r="AX4489" s="33"/>
      <c r="AY4489" s="33"/>
    </row>
    <row r="4490" spans="1:51" s="12" customFormat="1" ht="39.950000000000003" customHeight="1">
      <c r="A4490" s="3"/>
      <c r="B4490" s="16"/>
      <c r="C4490" s="33"/>
      <c r="D4490" s="33"/>
      <c r="E4490" s="33"/>
      <c r="F4490" s="33"/>
      <c r="G4490" s="33"/>
      <c r="H4490" s="33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3"/>
      <c r="AE4490" s="33"/>
      <c r="AF4490" s="33"/>
      <c r="AG4490" s="35"/>
      <c r="AH4490" s="32"/>
      <c r="AI4490" s="33"/>
      <c r="AJ4490" s="33"/>
      <c r="AK4490" s="33"/>
      <c r="AL4490" s="33"/>
      <c r="AM4490" s="33"/>
      <c r="AN4490" s="33"/>
      <c r="AO4490" s="33"/>
      <c r="AP4490" s="33"/>
      <c r="AQ4490" s="33"/>
      <c r="AR4490" s="33"/>
      <c r="AS4490" s="33"/>
      <c r="AT4490" s="33"/>
      <c r="AU4490" s="33"/>
      <c r="AV4490" s="33"/>
      <c r="AW4490" s="33"/>
      <c r="AX4490" s="33"/>
      <c r="AY4490" s="33"/>
    </row>
    <row r="4491" spans="1:51" s="12" customFormat="1" ht="39.950000000000003" customHeight="1">
      <c r="A4491" s="3"/>
      <c r="B4491" s="16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/>
      <c r="AB4491" s="33"/>
      <c r="AC4491" s="33"/>
      <c r="AD4491" s="33"/>
      <c r="AE4491" s="33"/>
      <c r="AF4491" s="33"/>
      <c r="AG4491" s="35"/>
      <c r="AH4491" s="32"/>
      <c r="AI4491" s="33"/>
      <c r="AJ4491" s="33"/>
      <c r="AK4491" s="33"/>
      <c r="AL4491" s="33"/>
      <c r="AM4491" s="33"/>
      <c r="AN4491" s="33"/>
      <c r="AO4491" s="33"/>
      <c r="AP4491" s="33"/>
      <c r="AQ4491" s="33"/>
      <c r="AR4491" s="33"/>
      <c r="AS4491" s="33"/>
      <c r="AT4491" s="33"/>
      <c r="AU4491" s="33"/>
      <c r="AV4491" s="33"/>
      <c r="AW4491" s="33"/>
      <c r="AX4491" s="33"/>
      <c r="AY4491" s="33"/>
    </row>
    <row r="4492" spans="1:51" s="12" customFormat="1" ht="39.950000000000003" customHeight="1">
      <c r="A4492" s="3"/>
      <c r="B4492" s="16"/>
      <c r="C4492" s="33"/>
      <c r="D4492" s="33"/>
      <c r="E4492" s="33"/>
      <c r="F4492" s="33"/>
      <c r="G4492" s="33"/>
      <c r="H4492" s="33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3"/>
      <c r="AE4492" s="33"/>
      <c r="AF4492" s="33"/>
      <c r="AG4492" s="35"/>
      <c r="AH4492" s="32"/>
      <c r="AI4492" s="33"/>
      <c r="AJ4492" s="33"/>
      <c r="AK4492" s="33"/>
      <c r="AL4492" s="33"/>
      <c r="AM4492" s="33"/>
      <c r="AN4492" s="33"/>
      <c r="AO4492" s="33"/>
      <c r="AP4492" s="33"/>
      <c r="AQ4492" s="33"/>
      <c r="AR4492" s="33"/>
      <c r="AS4492" s="33"/>
      <c r="AT4492" s="33"/>
      <c r="AU4492" s="33"/>
      <c r="AV4492" s="33"/>
      <c r="AW4492" s="33"/>
      <c r="AX4492" s="33"/>
      <c r="AY4492" s="33"/>
    </row>
    <row r="4493" spans="1:51" s="12" customFormat="1" ht="39.950000000000003" customHeight="1">
      <c r="A4493" s="3"/>
      <c r="B4493" s="16"/>
      <c r="C4493" s="33"/>
      <c r="D4493" s="33"/>
      <c r="E4493" s="33"/>
      <c r="F4493" s="33"/>
      <c r="G4493" s="33"/>
      <c r="H4493" s="33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3"/>
      <c r="AE4493" s="33"/>
      <c r="AF4493" s="33"/>
      <c r="AG4493" s="35"/>
      <c r="AH4493" s="32"/>
      <c r="AI4493" s="33"/>
      <c r="AJ4493" s="33"/>
      <c r="AK4493" s="33"/>
      <c r="AL4493" s="33"/>
      <c r="AM4493" s="33"/>
      <c r="AN4493" s="33"/>
      <c r="AO4493" s="33"/>
      <c r="AP4493" s="33"/>
      <c r="AQ4493" s="33"/>
      <c r="AR4493" s="33"/>
      <c r="AS4493" s="33"/>
      <c r="AT4493" s="33"/>
      <c r="AU4493" s="33"/>
      <c r="AV4493" s="33"/>
      <c r="AW4493" s="33"/>
      <c r="AX4493" s="33"/>
      <c r="AY4493" s="33"/>
    </row>
    <row r="4494" spans="1:51" s="12" customFormat="1" ht="39.950000000000003" customHeight="1">
      <c r="A4494" s="3"/>
      <c r="B4494" s="16"/>
      <c r="C4494" s="33"/>
      <c r="D4494" s="33"/>
      <c r="E4494" s="33"/>
      <c r="F4494" s="33"/>
      <c r="G4494" s="33"/>
      <c r="H4494" s="33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3"/>
      <c r="AE4494" s="33"/>
      <c r="AF4494" s="33"/>
      <c r="AG4494" s="35"/>
      <c r="AH4494" s="32"/>
      <c r="AI4494" s="33"/>
      <c r="AJ4494" s="33"/>
      <c r="AK4494" s="33"/>
      <c r="AL4494" s="33"/>
      <c r="AM4494" s="33"/>
      <c r="AN4494" s="33"/>
      <c r="AO4494" s="33"/>
      <c r="AP4494" s="33"/>
      <c r="AQ4494" s="33"/>
      <c r="AR4494" s="33"/>
      <c r="AS4494" s="33"/>
      <c r="AT4494" s="33"/>
      <c r="AU4494" s="33"/>
      <c r="AV4494" s="33"/>
      <c r="AW4494" s="33"/>
      <c r="AX4494" s="33"/>
      <c r="AY4494" s="33"/>
    </row>
    <row r="4495" spans="1:51" s="12" customFormat="1" ht="39.950000000000003" customHeight="1">
      <c r="A4495" s="3"/>
      <c r="B4495" s="16"/>
      <c r="C4495" s="33"/>
      <c r="D4495" s="33"/>
      <c r="E4495" s="33"/>
      <c r="F4495" s="33"/>
      <c r="G4495" s="33"/>
      <c r="H4495" s="33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5"/>
      <c r="AH4495" s="32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3"/>
      <c r="AU4495" s="33"/>
      <c r="AV4495" s="33"/>
      <c r="AW4495" s="33"/>
      <c r="AX4495" s="33"/>
      <c r="AY4495" s="33"/>
    </row>
    <row r="4496" spans="1:51" s="12" customFormat="1" ht="39.950000000000003" customHeight="1">
      <c r="A4496" s="3"/>
      <c r="B4496" s="16"/>
      <c r="C4496" s="33"/>
      <c r="D4496" s="33"/>
      <c r="E4496" s="33"/>
      <c r="F4496" s="33"/>
      <c r="G4496" s="33"/>
      <c r="H4496" s="33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3"/>
      <c r="AE4496" s="33"/>
      <c r="AF4496" s="33"/>
      <c r="AG4496" s="35"/>
      <c r="AH4496" s="32"/>
      <c r="AI4496" s="33"/>
      <c r="AJ4496" s="33"/>
      <c r="AK4496" s="33"/>
      <c r="AL4496" s="33"/>
      <c r="AM4496" s="33"/>
      <c r="AN4496" s="33"/>
      <c r="AO4496" s="33"/>
      <c r="AP4496" s="33"/>
      <c r="AQ4496" s="33"/>
      <c r="AR4496" s="33"/>
      <c r="AS4496" s="33"/>
      <c r="AT4496" s="33"/>
      <c r="AU4496" s="33"/>
      <c r="AV4496" s="33"/>
      <c r="AW4496" s="33"/>
      <c r="AX4496" s="33"/>
      <c r="AY4496" s="33"/>
    </row>
    <row r="4497" spans="1:51" s="12" customFormat="1" ht="39.950000000000003" customHeight="1">
      <c r="A4497" s="3"/>
      <c r="B4497" s="16"/>
      <c r="C4497" s="33"/>
      <c r="D4497" s="33"/>
      <c r="E4497" s="33"/>
      <c r="F4497" s="33"/>
      <c r="G4497" s="33"/>
      <c r="H4497" s="33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/>
      <c r="AD4497" s="33"/>
      <c r="AE4497" s="33"/>
      <c r="AF4497" s="33"/>
      <c r="AG4497" s="35"/>
      <c r="AH4497" s="32"/>
      <c r="AI4497" s="33"/>
      <c r="AJ4497" s="33"/>
      <c r="AK4497" s="33"/>
      <c r="AL4497" s="33"/>
      <c r="AM4497" s="33"/>
      <c r="AN4497" s="33"/>
      <c r="AO4497" s="33"/>
      <c r="AP4497" s="33"/>
      <c r="AQ4497" s="33"/>
      <c r="AR4497" s="33"/>
      <c r="AS4497" s="33"/>
      <c r="AT4497" s="33"/>
      <c r="AU4497" s="33"/>
      <c r="AV4497" s="33"/>
      <c r="AW4497" s="33"/>
      <c r="AX4497" s="33"/>
      <c r="AY4497" s="33"/>
    </row>
    <row r="4498" spans="1:51" s="12" customFormat="1" ht="39.950000000000003" customHeight="1">
      <c r="A4498" s="3"/>
      <c r="B4498" s="16"/>
      <c r="C4498" s="33"/>
      <c r="D4498" s="33"/>
      <c r="E4498" s="33"/>
      <c r="F4498" s="33"/>
      <c r="G4498" s="33"/>
      <c r="H4498" s="33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3"/>
      <c r="AE4498" s="33"/>
      <c r="AF4498" s="33"/>
      <c r="AG4498" s="35"/>
      <c r="AH4498" s="32"/>
      <c r="AI4498" s="33"/>
      <c r="AJ4498" s="33"/>
      <c r="AK4498" s="33"/>
      <c r="AL4498" s="33"/>
      <c r="AM4498" s="33"/>
      <c r="AN4498" s="33"/>
      <c r="AO4498" s="33"/>
      <c r="AP4498" s="33"/>
      <c r="AQ4498" s="33"/>
      <c r="AR4498" s="33"/>
      <c r="AS4498" s="33"/>
      <c r="AT4498" s="33"/>
      <c r="AU4498" s="33"/>
      <c r="AV4498" s="33"/>
      <c r="AW4498" s="33"/>
      <c r="AX4498" s="33"/>
      <c r="AY4498" s="33"/>
    </row>
    <row r="4499" spans="1:51" s="12" customFormat="1" ht="39.950000000000003" customHeight="1">
      <c r="A4499" s="3"/>
      <c r="B4499" s="16"/>
      <c r="C4499" s="33"/>
      <c r="D4499" s="33"/>
      <c r="E4499" s="33"/>
      <c r="F4499" s="33"/>
      <c r="G4499" s="33"/>
      <c r="H4499" s="33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3"/>
      <c r="AE4499" s="33"/>
      <c r="AF4499" s="33"/>
      <c r="AG4499" s="35"/>
      <c r="AH4499" s="32"/>
      <c r="AI4499" s="33"/>
      <c r="AJ4499" s="33"/>
      <c r="AK4499" s="33"/>
      <c r="AL4499" s="33"/>
      <c r="AM4499" s="33"/>
      <c r="AN4499" s="33"/>
      <c r="AO4499" s="33"/>
      <c r="AP4499" s="33"/>
      <c r="AQ4499" s="33"/>
      <c r="AR4499" s="33"/>
      <c r="AS4499" s="33"/>
      <c r="AT4499" s="33"/>
      <c r="AU4499" s="33"/>
      <c r="AV4499" s="33"/>
      <c r="AW4499" s="33"/>
      <c r="AX4499" s="33"/>
      <c r="AY4499" s="33"/>
    </row>
    <row r="4500" spans="1:51" s="12" customFormat="1" ht="39.950000000000003" customHeight="1">
      <c r="A4500" s="3"/>
      <c r="B4500" s="16"/>
      <c r="C4500" s="33"/>
      <c r="D4500" s="33"/>
      <c r="E4500" s="33"/>
      <c r="F4500" s="33"/>
      <c r="G4500" s="33"/>
      <c r="H4500" s="33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/>
      <c r="AD4500" s="33"/>
      <c r="AE4500" s="33"/>
      <c r="AF4500" s="33"/>
      <c r="AG4500" s="35"/>
      <c r="AH4500" s="32"/>
      <c r="AI4500" s="33"/>
      <c r="AJ4500" s="33"/>
      <c r="AK4500" s="33"/>
      <c r="AL4500" s="33"/>
      <c r="AM4500" s="33"/>
      <c r="AN4500" s="33"/>
      <c r="AO4500" s="33"/>
      <c r="AP4500" s="33"/>
      <c r="AQ4500" s="33"/>
      <c r="AR4500" s="33"/>
      <c r="AS4500" s="33"/>
      <c r="AT4500" s="33"/>
      <c r="AU4500" s="33"/>
      <c r="AV4500" s="33"/>
      <c r="AW4500" s="33"/>
      <c r="AX4500" s="33"/>
      <c r="AY4500" s="33"/>
    </row>
    <row r="4501" spans="1:51" s="12" customFormat="1" ht="39.950000000000003" customHeight="1">
      <c r="A4501" s="3"/>
      <c r="B4501" s="16"/>
      <c r="C4501" s="33"/>
      <c r="D4501" s="33"/>
      <c r="E4501" s="33"/>
      <c r="F4501" s="33"/>
      <c r="G4501" s="33"/>
      <c r="H4501" s="33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3"/>
      <c r="AE4501" s="33"/>
      <c r="AF4501" s="33"/>
      <c r="AG4501" s="35"/>
      <c r="AH4501" s="32"/>
      <c r="AI4501" s="33"/>
      <c r="AJ4501" s="33"/>
      <c r="AK4501" s="33"/>
      <c r="AL4501" s="33"/>
      <c r="AM4501" s="33"/>
      <c r="AN4501" s="33"/>
      <c r="AO4501" s="33"/>
      <c r="AP4501" s="33"/>
      <c r="AQ4501" s="33"/>
      <c r="AR4501" s="33"/>
      <c r="AS4501" s="33"/>
      <c r="AT4501" s="33"/>
      <c r="AU4501" s="33"/>
      <c r="AV4501" s="33"/>
      <c r="AW4501" s="33"/>
      <c r="AX4501" s="33"/>
      <c r="AY4501" s="33"/>
    </row>
    <row r="4502" spans="1:51" s="12" customFormat="1" ht="39.950000000000003" customHeight="1">
      <c r="A4502" s="3"/>
      <c r="B4502" s="16"/>
      <c r="C4502" s="33"/>
      <c r="D4502" s="33"/>
      <c r="E4502" s="33"/>
      <c r="F4502" s="33"/>
      <c r="G4502" s="33"/>
      <c r="H4502" s="33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3"/>
      <c r="AE4502" s="33"/>
      <c r="AF4502" s="33"/>
      <c r="AG4502" s="35"/>
      <c r="AH4502" s="32"/>
      <c r="AI4502" s="33"/>
      <c r="AJ4502" s="33"/>
      <c r="AK4502" s="33"/>
      <c r="AL4502" s="33"/>
      <c r="AM4502" s="33"/>
      <c r="AN4502" s="33"/>
      <c r="AO4502" s="33"/>
      <c r="AP4502" s="33"/>
      <c r="AQ4502" s="33"/>
      <c r="AR4502" s="33"/>
      <c r="AS4502" s="33"/>
      <c r="AT4502" s="33"/>
      <c r="AU4502" s="33"/>
      <c r="AV4502" s="33"/>
      <c r="AW4502" s="33"/>
      <c r="AX4502" s="33"/>
      <c r="AY4502" s="33"/>
    </row>
    <row r="4503" spans="1:51" s="12" customFormat="1" ht="39.950000000000003" customHeight="1">
      <c r="A4503" s="3"/>
      <c r="B4503" s="16"/>
      <c r="C4503" s="33"/>
      <c r="D4503" s="33"/>
      <c r="E4503" s="33"/>
      <c r="F4503" s="33"/>
      <c r="G4503" s="33"/>
      <c r="H4503" s="33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/>
      <c r="AD4503" s="33"/>
      <c r="AE4503" s="33"/>
      <c r="AF4503" s="33"/>
      <c r="AG4503" s="35"/>
      <c r="AH4503" s="32"/>
      <c r="AI4503" s="33"/>
      <c r="AJ4503" s="33"/>
      <c r="AK4503" s="33"/>
      <c r="AL4503" s="33"/>
      <c r="AM4503" s="33"/>
      <c r="AN4503" s="33"/>
      <c r="AO4503" s="33"/>
      <c r="AP4503" s="33"/>
      <c r="AQ4503" s="33"/>
      <c r="AR4503" s="33"/>
      <c r="AS4503" s="33"/>
      <c r="AT4503" s="33"/>
      <c r="AU4503" s="33"/>
      <c r="AV4503" s="33"/>
      <c r="AW4503" s="33"/>
      <c r="AX4503" s="33"/>
      <c r="AY4503" s="33"/>
    </row>
    <row r="4504" spans="1:51" s="12" customFormat="1" ht="39.950000000000003" customHeight="1">
      <c r="A4504" s="3"/>
      <c r="B4504" s="16"/>
      <c r="C4504" s="33"/>
      <c r="D4504" s="33"/>
      <c r="E4504" s="33"/>
      <c r="F4504" s="33"/>
      <c r="G4504" s="33"/>
      <c r="H4504" s="33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3"/>
      <c r="AE4504" s="33"/>
      <c r="AF4504" s="33"/>
      <c r="AG4504" s="35"/>
      <c r="AH4504" s="32"/>
      <c r="AI4504" s="33"/>
      <c r="AJ4504" s="33"/>
      <c r="AK4504" s="33"/>
      <c r="AL4504" s="33"/>
      <c r="AM4504" s="33"/>
      <c r="AN4504" s="33"/>
      <c r="AO4504" s="33"/>
      <c r="AP4504" s="33"/>
      <c r="AQ4504" s="33"/>
      <c r="AR4504" s="33"/>
      <c r="AS4504" s="33"/>
      <c r="AT4504" s="33"/>
      <c r="AU4504" s="33"/>
      <c r="AV4504" s="33"/>
      <c r="AW4504" s="33"/>
      <c r="AX4504" s="33"/>
      <c r="AY4504" s="33"/>
    </row>
    <row r="4505" spans="1:51" s="12" customFormat="1" ht="39.950000000000003" customHeight="1">
      <c r="A4505" s="3"/>
      <c r="B4505" s="16"/>
      <c r="C4505" s="33"/>
      <c r="D4505" s="33"/>
      <c r="E4505" s="33"/>
      <c r="F4505" s="33"/>
      <c r="G4505" s="33"/>
      <c r="H4505" s="33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3"/>
      <c r="AE4505" s="33"/>
      <c r="AF4505" s="33"/>
      <c r="AG4505" s="35"/>
      <c r="AH4505" s="32"/>
      <c r="AI4505" s="33"/>
      <c r="AJ4505" s="33"/>
      <c r="AK4505" s="33"/>
      <c r="AL4505" s="33"/>
      <c r="AM4505" s="33"/>
      <c r="AN4505" s="33"/>
      <c r="AO4505" s="33"/>
      <c r="AP4505" s="33"/>
      <c r="AQ4505" s="33"/>
      <c r="AR4505" s="33"/>
      <c r="AS4505" s="33"/>
      <c r="AT4505" s="33"/>
      <c r="AU4505" s="33"/>
      <c r="AV4505" s="33"/>
      <c r="AW4505" s="33"/>
      <c r="AX4505" s="33"/>
      <c r="AY4505" s="33"/>
    </row>
    <row r="4506" spans="1:51" s="12" customFormat="1" ht="39.950000000000003" customHeight="1">
      <c r="A4506" s="3"/>
      <c r="B4506" s="16"/>
      <c r="C4506" s="33"/>
      <c r="D4506" s="33"/>
      <c r="E4506" s="33"/>
      <c r="F4506" s="33"/>
      <c r="G4506" s="33"/>
      <c r="H4506" s="33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3"/>
      <c r="AE4506" s="33"/>
      <c r="AF4506" s="33"/>
      <c r="AG4506" s="35"/>
      <c r="AH4506" s="32"/>
      <c r="AI4506" s="33"/>
      <c r="AJ4506" s="33"/>
      <c r="AK4506" s="33"/>
      <c r="AL4506" s="33"/>
      <c r="AM4506" s="33"/>
      <c r="AN4506" s="33"/>
      <c r="AO4506" s="33"/>
      <c r="AP4506" s="33"/>
      <c r="AQ4506" s="33"/>
      <c r="AR4506" s="33"/>
      <c r="AS4506" s="33"/>
      <c r="AT4506" s="33"/>
      <c r="AU4506" s="33"/>
      <c r="AV4506" s="33"/>
      <c r="AW4506" s="33"/>
      <c r="AX4506" s="33"/>
      <c r="AY4506" s="33"/>
    </row>
    <row r="4507" spans="1:51" s="12" customFormat="1" ht="39.950000000000003" customHeight="1">
      <c r="A4507" s="3"/>
      <c r="B4507" s="16"/>
      <c r="C4507" s="33"/>
      <c r="D4507" s="33"/>
      <c r="E4507" s="33"/>
      <c r="F4507" s="33"/>
      <c r="G4507" s="33"/>
      <c r="H4507" s="33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3"/>
      <c r="AE4507" s="33"/>
      <c r="AF4507" s="33"/>
      <c r="AG4507" s="35"/>
      <c r="AH4507" s="32"/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33"/>
      <c r="AT4507" s="33"/>
      <c r="AU4507" s="33"/>
      <c r="AV4507" s="33"/>
      <c r="AW4507" s="33"/>
      <c r="AX4507" s="33"/>
      <c r="AY4507" s="33"/>
    </row>
    <row r="4508" spans="1:51" s="12" customFormat="1" ht="39.950000000000003" customHeight="1">
      <c r="A4508" s="3"/>
      <c r="B4508" s="16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3"/>
      <c r="AE4508" s="33"/>
      <c r="AF4508" s="33"/>
      <c r="AG4508" s="35"/>
      <c r="AH4508" s="32"/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33"/>
      <c r="AT4508" s="33"/>
      <c r="AU4508" s="33"/>
      <c r="AV4508" s="33"/>
      <c r="AW4508" s="33"/>
      <c r="AX4508" s="33"/>
      <c r="AY4508" s="33"/>
    </row>
    <row r="4509" spans="1:51" s="12" customFormat="1" ht="39.950000000000003" customHeight="1">
      <c r="A4509" s="3"/>
      <c r="B4509" s="16"/>
      <c r="C4509" s="33"/>
      <c r="D4509" s="33"/>
      <c r="E4509" s="33"/>
      <c r="F4509" s="33"/>
      <c r="G4509" s="33"/>
      <c r="H4509" s="33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3"/>
      <c r="AE4509" s="33"/>
      <c r="AF4509" s="33"/>
      <c r="AG4509" s="35"/>
      <c r="AH4509" s="32"/>
      <c r="AI4509" s="33"/>
      <c r="AJ4509" s="33"/>
      <c r="AK4509" s="33"/>
      <c r="AL4509" s="33"/>
      <c r="AM4509" s="33"/>
      <c r="AN4509" s="33"/>
      <c r="AO4509" s="33"/>
      <c r="AP4509" s="33"/>
      <c r="AQ4509" s="33"/>
      <c r="AR4509" s="33"/>
      <c r="AS4509" s="33"/>
      <c r="AT4509" s="33"/>
      <c r="AU4509" s="33"/>
      <c r="AV4509" s="33"/>
      <c r="AW4509" s="33"/>
      <c r="AX4509" s="33"/>
      <c r="AY4509" s="33"/>
    </row>
    <row r="4510" spans="1:51" s="12" customFormat="1" ht="39.950000000000003" customHeight="1">
      <c r="A4510" s="3"/>
      <c r="B4510" s="16"/>
      <c r="C4510" s="33"/>
      <c r="D4510" s="33"/>
      <c r="E4510" s="33"/>
      <c r="F4510" s="33"/>
      <c r="G4510" s="33"/>
      <c r="H4510" s="33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3"/>
      <c r="AE4510" s="33"/>
      <c r="AF4510" s="33"/>
      <c r="AG4510" s="35"/>
      <c r="AH4510" s="32"/>
      <c r="AI4510" s="33"/>
      <c r="AJ4510" s="33"/>
      <c r="AK4510" s="33"/>
      <c r="AL4510" s="33"/>
      <c r="AM4510" s="33"/>
      <c r="AN4510" s="33"/>
      <c r="AO4510" s="33"/>
      <c r="AP4510" s="33"/>
      <c r="AQ4510" s="33"/>
      <c r="AR4510" s="33"/>
      <c r="AS4510" s="33"/>
      <c r="AT4510" s="33"/>
      <c r="AU4510" s="33"/>
      <c r="AV4510" s="33"/>
      <c r="AW4510" s="33"/>
      <c r="AX4510" s="33"/>
      <c r="AY4510" s="33"/>
    </row>
    <row r="4511" spans="1:51" s="12" customFormat="1" ht="39.950000000000003" customHeight="1">
      <c r="A4511" s="3"/>
      <c r="B4511" s="16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3"/>
      <c r="AE4511" s="33"/>
      <c r="AF4511" s="33"/>
      <c r="AG4511" s="35"/>
      <c r="AH4511" s="32"/>
      <c r="AI4511" s="33"/>
      <c r="AJ4511" s="33"/>
      <c r="AK4511" s="33"/>
      <c r="AL4511" s="33"/>
      <c r="AM4511" s="33"/>
      <c r="AN4511" s="33"/>
      <c r="AO4511" s="33"/>
      <c r="AP4511" s="33"/>
      <c r="AQ4511" s="33"/>
      <c r="AR4511" s="33"/>
      <c r="AS4511" s="33"/>
      <c r="AT4511" s="33"/>
      <c r="AU4511" s="33"/>
      <c r="AV4511" s="33"/>
      <c r="AW4511" s="33"/>
      <c r="AX4511" s="33"/>
      <c r="AY4511" s="33"/>
    </row>
    <row r="4512" spans="1:51" s="12" customFormat="1" ht="39.950000000000003" customHeight="1">
      <c r="A4512" s="3"/>
      <c r="B4512" s="16"/>
      <c r="C4512" s="33"/>
      <c r="D4512" s="33"/>
      <c r="E4512" s="33"/>
      <c r="F4512" s="33"/>
      <c r="G4512" s="33"/>
      <c r="H4512" s="3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5"/>
      <c r="AH4512" s="32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3"/>
      <c r="AV4512" s="33"/>
      <c r="AW4512" s="33"/>
      <c r="AX4512" s="33"/>
      <c r="AY4512" s="33"/>
    </row>
    <row r="4513" spans="1:51" s="12" customFormat="1" ht="39.950000000000003" customHeight="1">
      <c r="A4513" s="3"/>
      <c r="B4513" s="16"/>
      <c r="C4513" s="33"/>
      <c r="D4513" s="33"/>
      <c r="E4513" s="33"/>
      <c r="F4513" s="33"/>
      <c r="G4513" s="33"/>
      <c r="H4513" s="33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F4513" s="33"/>
      <c r="AG4513" s="35"/>
      <c r="AH4513" s="32"/>
      <c r="AI4513" s="33"/>
      <c r="AJ4513" s="33"/>
      <c r="AK4513" s="33"/>
      <c r="AL4513" s="33"/>
      <c r="AM4513" s="33"/>
      <c r="AN4513" s="33"/>
      <c r="AO4513" s="33"/>
      <c r="AP4513" s="33"/>
      <c r="AQ4513" s="33"/>
      <c r="AR4513" s="33"/>
      <c r="AS4513" s="33"/>
      <c r="AT4513" s="33"/>
      <c r="AU4513" s="33"/>
      <c r="AV4513" s="33"/>
      <c r="AW4513" s="33"/>
      <c r="AX4513" s="33"/>
      <c r="AY4513" s="33"/>
    </row>
    <row r="4514" spans="1:51" s="12" customFormat="1" ht="39.950000000000003" customHeight="1">
      <c r="A4514" s="3"/>
      <c r="B4514" s="16"/>
      <c r="C4514" s="33"/>
      <c r="D4514" s="33"/>
      <c r="E4514" s="33"/>
      <c r="F4514" s="33"/>
      <c r="G4514" s="33"/>
      <c r="H4514" s="33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/>
      <c r="AD4514" s="33"/>
      <c r="AE4514" s="33"/>
      <c r="AF4514" s="33"/>
      <c r="AG4514" s="35"/>
      <c r="AH4514" s="32"/>
      <c r="AI4514" s="33"/>
      <c r="AJ4514" s="33"/>
      <c r="AK4514" s="33"/>
      <c r="AL4514" s="33"/>
      <c r="AM4514" s="33"/>
      <c r="AN4514" s="33"/>
      <c r="AO4514" s="33"/>
      <c r="AP4514" s="33"/>
      <c r="AQ4514" s="33"/>
      <c r="AR4514" s="33"/>
      <c r="AS4514" s="33"/>
      <c r="AT4514" s="33"/>
      <c r="AU4514" s="33"/>
      <c r="AV4514" s="33"/>
      <c r="AW4514" s="33"/>
      <c r="AX4514" s="33"/>
      <c r="AY4514" s="33"/>
    </row>
    <row r="4515" spans="1:51" s="12" customFormat="1" ht="39.950000000000003" customHeight="1">
      <c r="A4515" s="3"/>
      <c r="B4515" s="16"/>
      <c r="C4515" s="33"/>
      <c r="D4515" s="33"/>
      <c r="E4515" s="33"/>
      <c r="F4515" s="33"/>
      <c r="G4515" s="33"/>
      <c r="H4515" s="33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3"/>
      <c r="AE4515" s="33"/>
      <c r="AF4515" s="33"/>
      <c r="AG4515" s="35"/>
      <c r="AH4515" s="32"/>
      <c r="AI4515" s="33"/>
      <c r="AJ4515" s="33"/>
      <c r="AK4515" s="33"/>
      <c r="AL4515" s="33"/>
      <c r="AM4515" s="33"/>
      <c r="AN4515" s="33"/>
      <c r="AO4515" s="33"/>
      <c r="AP4515" s="33"/>
      <c r="AQ4515" s="33"/>
      <c r="AR4515" s="33"/>
      <c r="AS4515" s="33"/>
      <c r="AT4515" s="33"/>
      <c r="AU4515" s="33"/>
      <c r="AV4515" s="33"/>
      <c r="AW4515" s="33"/>
      <c r="AX4515" s="33"/>
      <c r="AY4515" s="33"/>
    </row>
    <row r="4516" spans="1:51" s="12" customFormat="1" ht="39.950000000000003" customHeight="1">
      <c r="A4516" s="3"/>
      <c r="B4516" s="16"/>
      <c r="C4516" s="33"/>
      <c r="D4516" s="33"/>
      <c r="E4516" s="33"/>
      <c r="F4516" s="33"/>
      <c r="G4516" s="33"/>
      <c r="H4516" s="33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3"/>
      <c r="AE4516" s="33"/>
      <c r="AF4516" s="33"/>
      <c r="AG4516" s="35"/>
      <c r="AH4516" s="32"/>
      <c r="AI4516" s="33"/>
      <c r="AJ4516" s="33"/>
      <c r="AK4516" s="33"/>
      <c r="AL4516" s="33"/>
      <c r="AM4516" s="33"/>
      <c r="AN4516" s="33"/>
      <c r="AO4516" s="33"/>
      <c r="AP4516" s="33"/>
      <c r="AQ4516" s="33"/>
      <c r="AR4516" s="33"/>
      <c r="AS4516" s="33"/>
      <c r="AT4516" s="33"/>
      <c r="AU4516" s="33"/>
      <c r="AV4516" s="33"/>
      <c r="AW4516" s="33"/>
      <c r="AX4516" s="33"/>
      <c r="AY4516" s="33"/>
    </row>
    <row r="4517" spans="1:51" s="12" customFormat="1" ht="39.950000000000003" customHeight="1">
      <c r="A4517" s="3"/>
      <c r="B4517" s="16"/>
      <c r="C4517" s="33"/>
      <c r="D4517" s="33"/>
      <c r="E4517" s="33"/>
      <c r="F4517" s="33"/>
      <c r="G4517" s="33"/>
      <c r="H4517" s="33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3"/>
      <c r="AE4517" s="33"/>
      <c r="AF4517" s="33"/>
      <c r="AG4517" s="35"/>
      <c r="AH4517" s="32"/>
      <c r="AI4517" s="33"/>
      <c r="AJ4517" s="33"/>
      <c r="AK4517" s="33"/>
      <c r="AL4517" s="33"/>
      <c r="AM4517" s="33"/>
      <c r="AN4517" s="33"/>
      <c r="AO4517" s="33"/>
      <c r="AP4517" s="33"/>
      <c r="AQ4517" s="33"/>
      <c r="AR4517" s="33"/>
      <c r="AS4517" s="33"/>
      <c r="AT4517" s="33"/>
      <c r="AU4517" s="33"/>
      <c r="AV4517" s="33"/>
      <c r="AW4517" s="33"/>
      <c r="AX4517" s="33"/>
      <c r="AY4517" s="33"/>
    </row>
    <row r="4518" spans="1:51" s="12" customFormat="1" ht="39.950000000000003" customHeight="1">
      <c r="A4518" s="3"/>
      <c r="B4518" s="16"/>
      <c r="C4518" s="33"/>
      <c r="D4518" s="33"/>
      <c r="E4518" s="33"/>
      <c r="F4518" s="33"/>
      <c r="G4518" s="33"/>
      <c r="H4518" s="33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3"/>
      <c r="AE4518" s="33"/>
      <c r="AF4518" s="33"/>
      <c r="AG4518" s="35"/>
      <c r="AH4518" s="32"/>
      <c r="AI4518" s="33"/>
      <c r="AJ4518" s="33"/>
      <c r="AK4518" s="33"/>
      <c r="AL4518" s="33"/>
      <c r="AM4518" s="33"/>
      <c r="AN4518" s="33"/>
      <c r="AO4518" s="33"/>
      <c r="AP4518" s="33"/>
      <c r="AQ4518" s="33"/>
      <c r="AR4518" s="33"/>
      <c r="AS4518" s="33"/>
      <c r="AT4518" s="33"/>
      <c r="AU4518" s="33"/>
      <c r="AV4518" s="33"/>
      <c r="AW4518" s="33"/>
      <c r="AX4518" s="33"/>
      <c r="AY4518" s="33"/>
    </row>
    <row r="4519" spans="1:51" s="12" customFormat="1" ht="39.950000000000003" customHeight="1">
      <c r="A4519" s="3"/>
      <c r="B4519" s="16"/>
      <c r="C4519" s="33"/>
      <c r="D4519" s="33"/>
      <c r="E4519" s="33"/>
      <c r="F4519" s="33"/>
      <c r="G4519" s="33"/>
      <c r="H4519" s="33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F4519" s="33"/>
      <c r="AG4519" s="35"/>
      <c r="AH4519" s="32"/>
      <c r="AI4519" s="33"/>
      <c r="AJ4519" s="33"/>
      <c r="AK4519" s="33"/>
      <c r="AL4519" s="33"/>
      <c r="AM4519" s="33"/>
      <c r="AN4519" s="33"/>
      <c r="AO4519" s="33"/>
      <c r="AP4519" s="33"/>
      <c r="AQ4519" s="33"/>
      <c r="AR4519" s="33"/>
      <c r="AS4519" s="33"/>
      <c r="AT4519" s="33"/>
      <c r="AU4519" s="33"/>
      <c r="AV4519" s="33"/>
      <c r="AW4519" s="33"/>
      <c r="AX4519" s="33"/>
      <c r="AY4519" s="33"/>
    </row>
    <row r="4520" spans="1:51" s="12" customFormat="1" ht="39.950000000000003" customHeight="1">
      <c r="A4520" s="3"/>
      <c r="B4520" s="16"/>
      <c r="C4520" s="33"/>
      <c r="D4520" s="33"/>
      <c r="E4520" s="33"/>
      <c r="F4520" s="33"/>
      <c r="G4520" s="33"/>
      <c r="H4520" s="33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3"/>
      <c r="AE4520" s="33"/>
      <c r="AF4520" s="33"/>
      <c r="AG4520" s="35"/>
      <c r="AH4520" s="32"/>
      <c r="AI4520" s="33"/>
      <c r="AJ4520" s="33"/>
      <c r="AK4520" s="33"/>
      <c r="AL4520" s="33"/>
      <c r="AM4520" s="33"/>
      <c r="AN4520" s="33"/>
      <c r="AO4520" s="33"/>
      <c r="AP4520" s="33"/>
      <c r="AQ4520" s="33"/>
      <c r="AR4520" s="33"/>
      <c r="AS4520" s="33"/>
      <c r="AT4520" s="33"/>
      <c r="AU4520" s="33"/>
      <c r="AV4520" s="33"/>
      <c r="AW4520" s="33"/>
      <c r="AX4520" s="33"/>
      <c r="AY4520" s="33"/>
    </row>
    <row r="4521" spans="1:51" s="12" customFormat="1" ht="39.950000000000003" customHeight="1">
      <c r="A4521" s="3"/>
      <c r="B4521" s="16"/>
      <c r="C4521" s="33"/>
      <c r="D4521" s="33"/>
      <c r="E4521" s="33"/>
      <c r="F4521" s="33"/>
      <c r="G4521" s="33"/>
      <c r="H4521" s="33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3"/>
      <c r="AE4521" s="33"/>
      <c r="AF4521" s="33"/>
      <c r="AG4521" s="35"/>
      <c r="AH4521" s="32"/>
      <c r="AI4521" s="33"/>
      <c r="AJ4521" s="33"/>
      <c r="AK4521" s="33"/>
      <c r="AL4521" s="33"/>
      <c r="AM4521" s="33"/>
      <c r="AN4521" s="33"/>
      <c r="AO4521" s="33"/>
      <c r="AP4521" s="33"/>
      <c r="AQ4521" s="33"/>
      <c r="AR4521" s="33"/>
      <c r="AS4521" s="33"/>
      <c r="AT4521" s="33"/>
      <c r="AU4521" s="33"/>
      <c r="AV4521" s="33"/>
      <c r="AW4521" s="33"/>
      <c r="AX4521" s="33"/>
      <c r="AY4521" s="33"/>
    </row>
    <row r="4522" spans="1:51" s="12" customFormat="1" ht="39.950000000000003" customHeight="1">
      <c r="A4522" s="3"/>
      <c r="B4522" s="16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3"/>
      <c r="AE4522" s="33"/>
      <c r="AF4522" s="33"/>
      <c r="AG4522" s="35"/>
      <c r="AH4522" s="32"/>
      <c r="AI4522" s="33"/>
      <c r="AJ4522" s="33"/>
      <c r="AK4522" s="33"/>
      <c r="AL4522" s="33"/>
      <c r="AM4522" s="33"/>
      <c r="AN4522" s="33"/>
      <c r="AO4522" s="33"/>
      <c r="AP4522" s="33"/>
      <c r="AQ4522" s="33"/>
      <c r="AR4522" s="33"/>
      <c r="AS4522" s="33"/>
      <c r="AT4522" s="33"/>
      <c r="AU4522" s="33"/>
      <c r="AV4522" s="33"/>
      <c r="AW4522" s="33"/>
      <c r="AX4522" s="33"/>
      <c r="AY4522" s="33"/>
    </row>
    <row r="4523" spans="1:51" s="12" customFormat="1" ht="39.950000000000003" customHeight="1">
      <c r="A4523" s="3"/>
      <c r="B4523" s="16"/>
      <c r="C4523" s="33"/>
      <c r="D4523" s="33"/>
      <c r="E4523" s="33"/>
      <c r="F4523" s="33"/>
      <c r="G4523" s="33"/>
      <c r="H4523" s="3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3"/>
      <c r="AE4523" s="33"/>
      <c r="AF4523" s="33"/>
      <c r="AG4523" s="35"/>
      <c r="AH4523" s="32"/>
      <c r="AI4523" s="33"/>
      <c r="AJ4523" s="33"/>
      <c r="AK4523" s="33"/>
      <c r="AL4523" s="33"/>
      <c r="AM4523" s="33"/>
      <c r="AN4523" s="33"/>
      <c r="AO4523" s="33"/>
      <c r="AP4523" s="33"/>
      <c r="AQ4523" s="33"/>
      <c r="AR4523" s="33"/>
      <c r="AS4523" s="33"/>
      <c r="AT4523" s="33"/>
      <c r="AU4523" s="33"/>
      <c r="AV4523" s="33"/>
      <c r="AW4523" s="33"/>
      <c r="AX4523" s="33"/>
      <c r="AY4523" s="33"/>
    </row>
    <row r="4524" spans="1:51" s="12" customFormat="1" ht="39.950000000000003" customHeight="1">
      <c r="A4524" s="3"/>
      <c r="B4524" s="16"/>
      <c r="C4524" s="33"/>
      <c r="D4524" s="33"/>
      <c r="E4524" s="33"/>
      <c r="F4524" s="33"/>
      <c r="G4524" s="33"/>
      <c r="H4524" s="3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3"/>
      <c r="AE4524" s="33"/>
      <c r="AF4524" s="33"/>
      <c r="AG4524" s="35"/>
      <c r="AH4524" s="32"/>
      <c r="AI4524" s="33"/>
      <c r="AJ4524" s="33"/>
      <c r="AK4524" s="33"/>
      <c r="AL4524" s="33"/>
      <c r="AM4524" s="33"/>
      <c r="AN4524" s="33"/>
      <c r="AO4524" s="33"/>
      <c r="AP4524" s="33"/>
      <c r="AQ4524" s="33"/>
      <c r="AR4524" s="33"/>
      <c r="AS4524" s="33"/>
      <c r="AT4524" s="33"/>
      <c r="AU4524" s="33"/>
      <c r="AV4524" s="33"/>
      <c r="AW4524" s="33"/>
      <c r="AX4524" s="33"/>
      <c r="AY4524" s="33"/>
    </row>
    <row r="4525" spans="1:51" s="12" customFormat="1" ht="39.950000000000003" customHeight="1">
      <c r="A4525" s="3"/>
      <c r="B4525" s="16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3"/>
      <c r="AE4525" s="33"/>
      <c r="AF4525" s="33"/>
      <c r="AG4525" s="35"/>
      <c r="AH4525" s="32"/>
      <c r="AI4525" s="33"/>
      <c r="AJ4525" s="33"/>
      <c r="AK4525" s="33"/>
      <c r="AL4525" s="33"/>
      <c r="AM4525" s="33"/>
      <c r="AN4525" s="33"/>
      <c r="AO4525" s="33"/>
      <c r="AP4525" s="33"/>
      <c r="AQ4525" s="33"/>
      <c r="AR4525" s="33"/>
      <c r="AS4525" s="33"/>
      <c r="AT4525" s="33"/>
      <c r="AU4525" s="33"/>
      <c r="AV4525" s="33"/>
      <c r="AW4525" s="33"/>
      <c r="AX4525" s="33"/>
      <c r="AY4525" s="33"/>
    </row>
    <row r="4526" spans="1:51" s="12" customFormat="1" ht="39.950000000000003" customHeight="1">
      <c r="A4526" s="3"/>
      <c r="B4526" s="16"/>
      <c r="C4526" s="33"/>
      <c r="D4526" s="33"/>
      <c r="E4526" s="33"/>
      <c r="F4526" s="33"/>
      <c r="G4526" s="33"/>
      <c r="H4526" s="33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3"/>
      <c r="AE4526" s="33"/>
      <c r="AF4526" s="33"/>
      <c r="AG4526" s="35"/>
      <c r="AH4526" s="32"/>
      <c r="AI4526" s="33"/>
      <c r="AJ4526" s="33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/>
      <c r="AV4526" s="33"/>
      <c r="AW4526" s="33"/>
      <c r="AX4526" s="33"/>
      <c r="AY4526" s="33"/>
    </row>
    <row r="4527" spans="1:51" s="12" customFormat="1" ht="39.950000000000003" customHeight="1">
      <c r="A4527" s="3"/>
      <c r="B4527" s="16"/>
      <c r="C4527" s="33"/>
      <c r="D4527" s="33"/>
      <c r="E4527" s="33"/>
      <c r="F4527" s="33"/>
      <c r="G4527" s="33"/>
      <c r="H4527" s="33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3"/>
      <c r="AE4527" s="33"/>
      <c r="AF4527" s="33"/>
      <c r="AG4527" s="35"/>
      <c r="AH4527" s="32"/>
      <c r="AI4527" s="33"/>
      <c r="AJ4527" s="33"/>
      <c r="AK4527" s="33"/>
      <c r="AL4527" s="33"/>
      <c r="AM4527" s="33"/>
      <c r="AN4527" s="33"/>
      <c r="AO4527" s="33"/>
      <c r="AP4527" s="33"/>
      <c r="AQ4527" s="33"/>
      <c r="AR4527" s="33"/>
      <c r="AS4527" s="33"/>
      <c r="AT4527" s="33"/>
      <c r="AU4527" s="33"/>
      <c r="AV4527" s="33"/>
      <c r="AW4527" s="33"/>
      <c r="AX4527" s="33"/>
      <c r="AY4527" s="33"/>
    </row>
    <row r="4528" spans="1:51" s="12" customFormat="1" ht="39.950000000000003" customHeight="1">
      <c r="A4528" s="3"/>
      <c r="B4528" s="16"/>
      <c r="C4528" s="33"/>
      <c r="D4528" s="33"/>
      <c r="E4528" s="33"/>
      <c r="F4528" s="33"/>
      <c r="G4528" s="33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3"/>
      <c r="AE4528" s="33"/>
      <c r="AF4528" s="33"/>
      <c r="AG4528" s="35"/>
      <c r="AH4528" s="32"/>
      <c r="AI4528" s="33"/>
      <c r="AJ4528" s="33"/>
      <c r="AK4528" s="33"/>
      <c r="AL4528" s="33"/>
      <c r="AM4528" s="33"/>
      <c r="AN4528" s="33"/>
      <c r="AO4528" s="33"/>
      <c r="AP4528" s="33"/>
      <c r="AQ4528" s="33"/>
      <c r="AR4528" s="33"/>
      <c r="AS4528" s="33"/>
      <c r="AT4528" s="33"/>
      <c r="AU4528" s="33"/>
      <c r="AV4528" s="33"/>
      <c r="AW4528" s="33"/>
      <c r="AX4528" s="33"/>
      <c r="AY4528" s="33"/>
    </row>
    <row r="4529" spans="1:51" s="12" customFormat="1" ht="39.950000000000003" customHeight="1">
      <c r="A4529" s="3"/>
      <c r="B4529" s="16"/>
      <c r="C4529" s="33"/>
      <c r="D4529" s="33"/>
      <c r="E4529" s="33"/>
      <c r="F4529" s="33"/>
      <c r="G4529" s="33"/>
      <c r="H4529" s="33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3"/>
      <c r="AE4529" s="33"/>
      <c r="AF4529" s="33"/>
      <c r="AG4529" s="35"/>
      <c r="AH4529" s="32"/>
      <c r="AI4529" s="33"/>
      <c r="AJ4529" s="33"/>
      <c r="AK4529" s="33"/>
      <c r="AL4529" s="33"/>
      <c r="AM4529" s="33"/>
      <c r="AN4529" s="33"/>
      <c r="AO4529" s="33"/>
      <c r="AP4529" s="33"/>
      <c r="AQ4529" s="33"/>
      <c r="AR4529" s="33"/>
      <c r="AS4529" s="33"/>
      <c r="AT4529" s="33"/>
      <c r="AU4529" s="33"/>
      <c r="AV4529" s="33"/>
      <c r="AW4529" s="33"/>
      <c r="AX4529" s="33"/>
      <c r="AY4529" s="33"/>
    </row>
    <row r="4530" spans="1:51" s="12" customFormat="1" ht="39.950000000000003" customHeight="1">
      <c r="A4530" s="3"/>
      <c r="B4530" s="16"/>
      <c r="C4530" s="33"/>
      <c r="D4530" s="33"/>
      <c r="E4530" s="33"/>
      <c r="F4530" s="33"/>
      <c r="G4530" s="33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3"/>
      <c r="AE4530" s="33"/>
      <c r="AF4530" s="33"/>
      <c r="AG4530" s="35"/>
      <c r="AH4530" s="32"/>
      <c r="AI4530" s="33"/>
      <c r="AJ4530" s="33"/>
      <c r="AK4530" s="33"/>
      <c r="AL4530" s="33"/>
      <c r="AM4530" s="33"/>
      <c r="AN4530" s="33"/>
      <c r="AO4530" s="33"/>
      <c r="AP4530" s="33"/>
      <c r="AQ4530" s="33"/>
      <c r="AR4530" s="33"/>
      <c r="AS4530" s="33"/>
      <c r="AT4530" s="33"/>
      <c r="AU4530" s="33"/>
      <c r="AV4530" s="33"/>
      <c r="AW4530" s="33"/>
      <c r="AX4530" s="33"/>
      <c r="AY4530" s="33"/>
    </row>
    <row r="4531" spans="1:51" s="12" customFormat="1" ht="39.950000000000003" customHeight="1">
      <c r="A4531" s="3"/>
      <c r="B4531" s="16"/>
      <c r="C4531" s="33"/>
      <c r="D4531" s="33"/>
      <c r="E4531" s="33"/>
      <c r="F4531" s="33"/>
      <c r="G4531" s="33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3"/>
      <c r="AE4531" s="33"/>
      <c r="AF4531" s="33"/>
      <c r="AG4531" s="35"/>
      <c r="AH4531" s="32"/>
      <c r="AI4531" s="33"/>
      <c r="AJ4531" s="33"/>
      <c r="AK4531" s="33"/>
      <c r="AL4531" s="33"/>
      <c r="AM4531" s="33"/>
      <c r="AN4531" s="33"/>
      <c r="AO4531" s="33"/>
      <c r="AP4531" s="33"/>
      <c r="AQ4531" s="33"/>
      <c r="AR4531" s="33"/>
      <c r="AS4531" s="33"/>
      <c r="AT4531" s="33"/>
      <c r="AU4531" s="33"/>
      <c r="AV4531" s="33"/>
      <c r="AW4531" s="33"/>
      <c r="AX4531" s="33"/>
      <c r="AY4531" s="33"/>
    </row>
    <row r="4532" spans="1:51" s="12" customFormat="1" ht="39.950000000000003" customHeight="1">
      <c r="A4532" s="3"/>
      <c r="B4532" s="16"/>
      <c r="C4532" s="33"/>
      <c r="D4532" s="33"/>
      <c r="E4532" s="33"/>
      <c r="F4532" s="33"/>
      <c r="G4532" s="33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3"/>
      <c r="AE4532" s="33"/>
      <c r="AF4532" s="33"/>
      <c r="AG4532" s="35"/>
      <c r="AH4532" s="32"/>
      <c r="AI4532" s="33"/>
      <c r="AJ4532" s="33"/>
      <c r="AK4532" s="33"/>
      <c r="AL4532" s="33"/>
      <c r="AM4532" s="33"/>
      <c r="AN4532" s="33"/>
      <c r="AO4532" s="33"/>
      <c r="AP4532" s="33"/>
      <c r="AQ4532" s="33"/>
      <c r="AR4532" s="33"/>
      <c r="AS4532" s="33"/>
      <c r="AT4532" s="33"/>
      <c r="AU4532" s="33"/>
      <c r="AV4532" s="33"/>
      <c r="AW4532" s="33"/>
      <c r="AX4532" s="33"/>
      <c r="AY4532" s="33"/>
    </row>
    <row r="4533" spans="1:51" s="12" customFormat="1" ht="39.950000000000003" customHeight="1">
      <c r="A4533" s="3"/>
      <c r="B4533" s="16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3"/>
      <c r="AE4533" s="33"/>
      <c r="AF4533" s="33"/>
      <c r="AG4533" s="35"/>
      <c r="AH4533" s="32"/>
      <c r="AI4533" s="33"/>
      <c r="AJ4533" s="33"/>
      <c r="AK4533" s="33"/>
      <c r="AL4533" s="33"/>
      <c r="AM4533" s="33"/>
      <c r="AN4533" s="33"/>
      <c r="AO4533" s="33"/>
      <c r="AP4533" s="33"/>
      <c r="AQ4533" s="33"/>
      <c r="AR4533" s="33"/>
      <c r="AS4533" s="33"/>
      <c r="AT4533" s="33"/>
      <c r="AU4533" s="33"/>
      <c r="AV4533" s="33"/>
      <c r="AW4533" s="33"/>
      <c r="AX4533" s="33"/>
      <c r="AY4533" s="33"/>
    </row>
    <row r="4534" spans="1:51" s="12" customFormat="1" ht="39.950000000000003" customHeight="1">
      <c r="A4534" s="3"/>
      <c r="B4534" s="16"/>
      <c r="C4534" s="33"/>
      <c r="D4534" s="33"/>
      <c r="E4534" s="33"/>
      <c r="F4534" s="33"/>
      <c r="G4534" s="33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3"/>
      <c r="AE4534" s="33"/>
      <c r="AF4534" s="33"/>
      <c r="AG4534" s="35"/>
      <c r="AH4534" s="32"/>
      <c r="AI4534" s="33"/>
      <c r="AJ4534" s="33"/>
      <c r="AK4534" s="33"/>
      <c r="AL4534" s="33"/>
      <c r="AM4534" s="33"/>
      <c r="AN4534" s="33"/>
      <c r="AO4534" s="33"/>
      <c r="AP4534" s="33"/>
      <c r="AQ4534" s="33"/>
      <c r="AR4534" s="33"/>
      <c r="AS4534" s="33"/>
      <c r="AT4534" s="33"/>
      <c r="AU4534" s="33"/>
      <c r="AV4534" s="33"/>
      <c r="AW4534" s="33"/>
      <c r="AX4534" s="33"/>
      <c r="AY4534" s="33"/>
    </row>
    <row r="4535" spans="1:51" s="12" customFormat="1" ht="39.950000000000003" customHeight="1">
      <c r="A4535" s="3"/>
      <c r="B4535" s="16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3"/>
      <c r="AE4535" s="33"/>
      <c r="AF4535" s="33"/>
      <c r="AG4535" s="35"/>
      <c r="AH4535" s="32"/>
      <c r="AI4535" s="33"/>
      <c r="AJ4535" s="33"/>
      <c r="AK4535" s="33"/>
      <c r="AL4535" s="33"/>
      <c r="AM4535" s="33"/>
      <c r="AN4535" s="33"/>
      <c r="AO4535" s="33"/>
      <c r="AP4535" s="33"/>
      <c r="AQ4535" s="33"/>
      <c r="AR4535" s="33"/>
      <c r="AS4535" s="33"/>
      <c r="AT4535" s="33"/>
      <c r="AU4535" s="33"/>
      <c r="AV4535" s="33"/>
      <c r="AW4535" s="33"/>
      <c r="AX4535" s="33"/>
      <c r="AY4535" s="33"/>
    </row>
    <row r="4536" spans="1:51" s="12" customFormat="1" ht="39.950000000000003" customHeight="1">
      <c r="A4536" s="3"/>
      <c r="B4536" s="16"/>
      <c r="C4536" s="33"/>
      <c r="D4536" s="33"/>
      <c r="E4536" s="33"/>
      <c r="F4536" s="33"/>
      <c r="G4536" s="33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3"/>
      <c r="AE4536" s="33"/>
      <c r="AF4536" s="33"/>
      <c r="AG4536" s="35"/>
      <c r="AH4536" s="32"/>
      <c r="AI4536" s="33"/>
      <c r="AJ4536" s="33"/>
      <c r="AK4536" s="33"/>
      <c r="AL4536" s="33"/>
      <c r="AM4536" s="33"/>
      <c r="AN4536" s="33"/>
      <c r="AO4536" s="33"/>
      <c r="AP4536" s="33"/>
      <c r="AQ4536" s="33"/>
      <c r="AR4536" s="33"/>
      <c r="AS4536" s="33"/>
      <c r="AT4536" s="33"/>
      <c r="AU4536" s="33"/>
      <c r="AV4536" s="33"/>
      <c r="AW4536" s="33"/>
      <c r="AX4536" s="33"/>
      <c r="AY4536" s="33"/>
    </row>
    <row r="4537" spans="1:51" s="12" customFormat="1" ht="39.950000000000003" customHeight="1">
      <c r="A4537" s="3"/>
      <c r="B4537" s="16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3"/>
      <c r="AE4537" s="33"/>
      <c r="AF4537" s="33"/>
      <c r="AG4537" s="35"/>
      <c r="AH4537" s="32"/>
      <c r="AI4537" s="33"/>
      <c r="AJ4537" s="33"/>
      <c r="AK4537" s="33"/>
      <c r="AL4537" s="33"/>
      <c r="AM4537" s="33"/>
      <c r="AN4537" s="33"/>
      <c r="AO4537" s="33"/>
      <c r="AP4537" s="33"/>
      <c r="AQ4537" s="33"/>
      <c r="AR4537" s="33"/>
      <c r="AS4537" s="33"/>
      <c r="AT4537" s="33"/>
      <c r="AU4537" s="33"/>
      <c r="AV4537" s="33"/>
      <c r="AW4537" s="33"/>
      <c r="AX4537" s="33"/>
      <c r="AY4537" s="33"/>
    </row>
    <row r="4538" spans="1:51" s="12" customFormat="1" ht="39.950000000000003" customHeight="1">
      <c r="A4538" s="3"/>
      <c r="B4538" s="16"/>
      <c r="C4538" s="33"/>
      <c r="D4538" s="33"/>
      <c r="E4538" s="33"/>
      <c r="F4538" s="33"/>
      <c r="G4538" s="33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3"/>
      <c r="AE4538" s="33"/>
      <c r="AF4538" s="33"/>
      <c r="AG4538" s="35"/>
      <c r="AH4538" s="32"/>
      <c r="AI4538" s="33"/>
      <c r="AJ4538" s="33"/>
      <c r="AK4538" s="33"/>
      <c r="AL4538" s="33"/>
      <c r="AM4538" s="33"/>
      <c r="AN4538" s="33"/>
      <c r="AO4538" s="33"/>
      <c r="AP4538" s="33"/>
      <c r="AQ4538" s="33"/>
      <c r="AR4538" s="33"/>
      <c r="AS4538" s="33"/>
      <c r="AT4538" s="33"/>
      <c r="AU4538" s="33"/>
      <c r="AV4538" s="33"/>
      <c r="AW4538" s="33"/>
      <c r="AX4538" s="33"/>
      <c r="AY4538" s="33"/>
    </row>
    <row r="4539" spans="1:51" s="12" customFormat="1" ht="39.950000000000003" customHeight="1">
      <c r="A4539" s="3"/>
      <c r="B4539" s="16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3"/>
      <c r="AE4539" s="33"/>
      <c r="AF4539" s="33"/>
      <c r="AG4539" s="35"/>
      <c r="AH4539" s="32"/>
      <c r="AI4539" s="33"/>
      <c r="AJ4539" s="33"/>
      <c r="AK4539" s="33"/>
      <c r="AL4539" s="33"/>
      <c r="AM4539" s="33"/>
      <c r="AN4539" s="33"/>
      <c r="AO4539" s="33"/>
      <c r="AP4539" s="33"/>
      <c r="AQ4539" s="33"/>
      <c r="AR4539" s="33"/>
      <c r="AS4539" s="33"/>
      <c r="AT4539" s="33"/>
      <c r="AU4539" s="33"/>
      <c r="AV4539" s="33"/>
      <c r="AW4539" s="33"/>
      <c r="AX4539" s="33"/>
      <c r="AY4539" s="33"/>
    </row>
    <row r="4540" spans="1:51" s="12" customFormat="1" ht="39.950000000000003" customHeight="1">
      <c r="A4540" s="3"/>
      <c r="B4540" s="16"/>
      <c r="C4540" s="33"/>
      <c r="D4540" s="33"/>
      <c r="E4540" s="33"/>
      <c r="F4540" s="33"/>
      <c r="G4540" s="33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3"/>
      <c r="AE4540" s="33"/>
      <c r="AF4540" s="33"/>
      <c r="AG4540" s="35"/>
      <c r="AH4540" s="32"/>
      <c r="AI4540" s="33"/>
      <c r="AJ4540" s="33"/>
      <c r="AK4540" s="33"/>
      <c r="AL4540" s="33"/>
      <c r="AM4540" s="33"/>
      <c r="AN4540" s="33"/>
      <c r="AO4540" s="33"/>
      <c r="AP4540" s="33"/>
      <c r="AQ4540" s="33"/>
      <c r="AR4540" s="33"/>
      <c r="AS4540" s="33"/>
      <c r="AT4540" s="33"/>
      <c r="AU4540" s="33"/>
      <c r="AV4540" s="33"/>
      <c r="AW4540" s="33"/>
      <c r="AX4540" s="33"/>
      <c r="AY4540" s="33"/>
    </row>
    <row r="4541" spans="1:51" s="12" customFormat="1" ht="39.950000000000003" customHeight="1">
      <c r="A4541" s="3"/>
      <c r="B4541" s="16"/>
      <c r="C4541" s="33"/>
      <c r="D4541" s="33"/>
      <c r="E4541" s="33"/>
      <c r="F4541" s="33"/>
      <c r="G4541" s="33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3"/>
      <c r="AE4541" s="33"/>
      <c r="AF4541" s="33"/>
      <c r="AG4541" s="35"/>
      <c r="AH4541" s="32"/>
      <c r="AI4541" s="33"/>
      <c r="AJ4541" s="33"/>
      <c r="AK4541" s="33"/>
      <c r="AL4541" s="33"/>
      <c r="AM4541" s="33"/>
      <c r="AN4541" s="33"/>
      <c r="AO4541" s="33"/>
      <c r="AP4541" s="33"/>
      <c r="AQ4541" s="33"/>
      <c r="AR4541" s="33"/>
      <c r="AS4541" s="33"/>
      <c r="AT4541" s="33"/>
      <c r="AU4541" s="33"/>
      <c r="AV4541" s="33"/>
      <c r="AW4541" s="33"/>
      <c r="AX4541" s="33"/>
      <c r="AY4541" s="33"/>
    </row>
    <row r="4542" spans="1:51" s="12" customFormat="1" ht="39.950000000000003" customHeight="1">
      <c r="A4542" s="3"/>
      <c r="B4542" s="16"/>
      <c r="C4542" s="33"/>
      <c r="D4542" s="33"/>
      <c r="E4542" s="33"/>
      <c r="F4542" s="33"/>
      <c r="G4542" s="33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3"/>
      <c r="AE4542" s="33"/>
      <c r="AF4542" s="33"/>
      <c r="AG4542" s="35"/>
      <c r="AH4542" s="32"/>
      <c r="AI4542" s="33"/>
      <c r="AJ4542" s="33"/>
      <c r="AK4542" s="33"/>
      <c r="AL4542" s="33"/>
      <c r="AM4542" s="33"/>
      <c r="AN4542" s="33"/>
      <c r="AO4542" s="33"/>
      <c r="AP4542" s="33"/>
      <c r="AQ4542" s="33"/>
      <c r="AR4542" s="33"/>
      <c r="AS4542" s="33"/>
      <c r="AT4542" s="33"/>
      <c r="AU4542" s="33"/>
      <c r="AV4542" s="33"/>
      <c r="AW4542" s="33"/>
      <c r="AX4542" s="33"/>
      <c r="AY4542" s="33"/>
    </row>
    <row r="4543" spans="1:51" s="12" customFormat="1" ht="39.950000000000003" customHeight="1">
      <c r="A4543" s="3"/>
      <c r="B4543" s="16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3"/>
      <c r="AE4543" s="33"/>
      <c r="AF4543" s="33"/>
      <c r="AG4543" s="35"/>
      <c r="AH4543" s="32"/>
      <c r="AI4543" s="33"/>
      <c r="AJ4543" s="33"/>
      <c r="AK4543" s="33"/>
      <c r="AL4543" s="33"/>
      <c r="AM4543" s="33"/>
      <c r="AN4543" s="33"/>
      <c r="AO4543" s="33"/>
      <c r="AP4543" s="33"/>
      <c r="AQ4543" s="33"/>
      <c r="AR4543" s="33"/>
      <c r="AS4543" s="33"/>
      <c r="AT4543" s="33"/>
      <c r="AU4543" s="33"/>
      <c r="AV4543" s="33"/>
      <c r="AW4543" s="33"/>
      <c r="AX4543" s="33"/>
      <c r="AY4543" s="33"/>
    </row>
    <row r="4544" spans="1:51" s="12" customFormat="1" ht="39.950000000000003" customHeight="1">
      <c r="A4544" s="3"/>
      <c r="B4544" s="16"/>
      <c r="C4544" s="33"/>
      <c r="D4544" s="33"/>
      <c r="E4544" s="33"/>
      <c r="F4544" s="33"/>
      <c r="G4544" s="33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3"/>
      <c r="AE4544" s="33"/>
      <c r="AF4544" s="33"/>
      <c r="AG4544" s="35"/>
      <c r="AH4544" s="32"/>
      <c r="AI4544" s="33"/>
      <c r="AJ4544" s="33"/>
      <c r="AK4544" s="33"/>
      <c r="AL4544" s="33"/>
      <c r="AM4544" s="33"/>
      <c r="AN4544" s="33"/>
      <c r="AO4544" s="33"/>
      <c r="AP4544" s="33"/>
      <c r="AQ4544" s="33"/>
      <c r="AR4544" s="33"/>
      <c r="AS4544" s="33"/>
      <c r="AT4544" s="33"/>
      <c r="AU4544" s="33"/>
      <c r="AV4544" s="33"/>
      <c r="AW4544" s="33"/>
      <c r="AX4544" s="33"/>
      <c r="AY4544" s="33"/>
    </row>
    <row r="4545" spans="1:51" s="12" customFormat="1" ht="39.950000000000003" customHeight="1">
      <c r="A4545" s="3"/>
      <c r="B4545" s="16"/>
      <c r="C4545" s="33"/>
      <c r="D4545" s="33"/>
      <c r="E4545" s="33"/>
      <c r="F4545" s="33"/>
      <c r="G4545" s="33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3"/>
      <c r="AE4545" s="33"/>
      <c r="AF4545" s="33"/>
      <c r="AG4545" s="35"/>
      <c r="AH4545" s="32"/>
      <c r="AI4545" s="33"/>
      <c r="AJ4545" s="33"/>
      <c r="AK4545" s="33"/>
      <c r="AL4545" s="33"/>
      <c r="AM4545" s="33"/>
      <c r="AN4545" s="33"/>
      <c r="AO4545" s="33"/>
      <c r="AP4545" s="33"/>
      <c r="AQ4545" s="33"/>
      <c r="AR4545" s="33"/>
      <c r="AS4545" s="33"/>
      <c r="AT4545" s="33"/>
      <c r="AU4545" s="33"/>
      <c r="AV4545" s="33"/>
      <c r="AW4545" s="33"/>
      <c r="AX4545" s="33"/>
      <c r="AY4545" s="33"/>
    </row>
    <row r="4546" spans="1:51" s="12" customFormat="1" ht="39.950000000000003" customHeight="1">
      <c r="A4546" s="3"/>
      <c r="B4546" s="16"/>
      <c r="C4546" s="33"/>
      <c r="D4546" s="33"/>
      <c r="E4546" s="33"/>
      <c r="F4546" s="33"/>
      <c r="G4546" s="33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  <c r="Y4546" s="33"/>
      <c r="Z4546" s="33"/>
      <c r="AA4546" s="33"/>
      <c r="AB4546" s="33"/>
      <c r="AC4546" s="33"/>
      <c r="AD4546" s="33"/>
      <c r="AE4546" s="33"/>
      <c r="AF4546" s="33"/>
      <c r="AG4546" s="35"/>
      <c r="AH4546" s="32"/>
      <c r="AI4546" s="33"/>
      <c r="AJ4546" s="33"/>
      <c r="AK4546" s="33"/>
      <c r="AL4546" s="33"/>
      <c r="AM4546" s="33"/>
      <c r="AN4546" s="33"/>
      <c r="AO4546" s="33"/>
      <c r="AP4546" s="33"/>
      <c r="AQ4546" s="33"/>
      <c r="AR4546" s="33"/>
      <c r="AS4546" s="33"/>
      <c r="AT4546" s="33"/>
      <c r="AU4546" s="33"/>
      <c r="AV4546" s="33"/>
      <c r="AW4546" s="33"/>
      <c r="AX4546" s="33"/>
      <c r="AY4546" s="33"/>
    </row>
    <row r="4547" spans="1:51" s="12" customFormat="1" ht="39.950000000000003" customHeight="1">
      <c r="A4547" s="3"/>
      <c r="B4547" s="16"/>
      <c r="C4547" s="33"/>
      <c r="D4547" s="33"/>
      <c r="E4547" s="33"/>
      <c r="F4547" s="33"/>
      <c r="G4547" s="33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F4547" s="33"/>
      <c r="AG4547" s="35"/>
      <c r="AH4547" s="32"/>
      <c r="AI4547" s="33"/>
      <c r="AJ4547" s="33"/>
      <c r="AK4547" s="33"/>
      <c r="AL4547" s="33"/>
      <c r="AM4547" s="33"/>
      <c r="AN4547" s="33"/>
      <c r="AO4547" s="33"/>
      <c r="AP4547" s="33"/>
      <c r="AQ4547" s="33"/>
      <c r="AR4547" s="33"/>
      <c r="AS4547" s="33"/>
      <c r="AT4547" s="33"/>
      <c r="AU4547" s="33"/>
      <c r="AV4547" s="33"/>
      <c r="AW4547" s="33"/>
      <c r="AX4547" s="33"/>
      <c r="AY4547" s="33"/>
    </row>
    <row r="4548" spans="1:51" s="12" customFormat="1" ht="39.950000000000003" customHeight="1">
      <c r="A4548" s="3"/>
      <c r="B4548" s="16"/>
      <c r="C4548" s="33"/>
      <c r="D4548" s="33"/>
      <c r="E4548" s="33"/>
      <c r="F4548" s="33"/>
      <c r="G4548" s="33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3"/>
      <c r="AE4548" s="33"/>
      <c r="AF4548" s="33"/>
      <c r="AG4548" s="35"/>
      <c r="AH4548" s="32"/>
      <c r="AI4548" s="33"/>
      <c r="AJ4548" s="33"/>
      <c r="AK4548" s="33"/>
      <c r="AL4548" s="33"/>
      <c r="AM4548" s="33"/>
      <c r="AN4548" s="33"/>
      <c r="AO4548" s="33"/>
      <c r="AP4548" s="33"/>
      <c r="AQ4548" s="33"/>
      <c r="AR4548" s="33"/>
      <c r="AS4548" s="33"/>
      <c r="AT4548" s="33"/>
      <c r="AU4548" s="33"/>
      <c r="AV4548" s="33"/>
      <c r="AW4548" s="33"/>
      <c r="AX4548" s="33"/>
      <c r="AY4548" s="33"/>
    </row>
    <row r="4549" spans="1:51" s="12" customFormat="1" ht="39.950000000000003" customHeight="1">
      <c r="A4549" s="3"/>
      <c r="B4549" s="16"/>
      <c r="C4549" s="33"/>
      <c r="D4549" s="33"/>
      <c r="E4549" s="33"/>
      <c r="F4549" s="33"/>
      <c r="G4549" s="33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3"/>
      <c r="AE4549" s="33"/>
      <c r="AF4549" s="33"/>
      <c r="AG4549" s="35"/>
      <c r="AH4549" s="32"/>
      <c r="AI4549" s="33"/>
      <c r="AJ4549" s="33"/>
      <c r="AK4549" s="33"/>
      <c r="AL4549" s="33"/>
      <c r="AM4549" s="33"/>
      <c r="AN4549" s="33"/>
      <c r="AO4549" s="33"/>
      <c r="AP4549" s="33"/>
      <c r="AQ4549" s="33"/>
      <c r="AR4549" s="33"/>
      <c r="AS4549" s="33"/>
      <c r="AT4549" s="33"/>
      <c r="AU4549" s="33"/>
      <c r="AV4549" s="33"/>
      <c r="AW4549" s="33"/>
      <c r="AX4549" s="33"/>
      <c r="AY4549" s="33"/>
    </row>
    <row r="4550" spans="1:51" s="12" customFormat="1" ht="39.950000000000003" customHeight="1">
      <c r="A4550" s="3"/>
      <c r="B4550" s="16"/>
      <c r="C4550" s="33"/>
      <c r="D4550" s="33"/>
      <c r="E4550" s="33"/>
      <c r="F4550" s="33"/>
      <c r="G4550" s="33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3"/>
      <c r="AE4550" s="33"/>
      <c r="AF4550" s="33"/>
      <c r="AG4550" s="35"/>
      <c r="AH4550" s="32"/>
      <c r="AI4550" s="33"/>
      <c r="AJ4550" s="33"/>
      <c r="AK4550" s="33"/>
      <c r="AL4550" s="33"/>
      <c r="AM4550" s="33"/>
      <c r="AN4550" s="33"/>
      <c r="AO4550" s="33"/>
      <c r="AP4550" s="33"/>
      <c r="AQ4550" s="33"/>
      <c r="AR4550" s="33"/>
      <c r="AS4550" s="33"/>
      <c r="AT4550" s="33"/>
      <c r="AU4550" s="33"/>
      <c r="AV4550" s="33"/>
      <c r="AW4550" s="33"/>
      <c r="AX4550" s="33"/>
      <c r="AY4550" s="33"/>
    </row>
    <row r="4551" spans="1:51" s="12" customFormat="1" ht="39.950000000000003" customHeight="1">
      <c r="A4551" s="3"/>
      <c r="B4551" s="16"/>
      <c r="C4551" s="33"/>
      <c r="D4551" s="33"/>
      <c r="E4551" s="33"/>
      <c r="F4551" s="33"/>
      <c r="G4551" s="33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3"/>
      <c r="AE4551" s="33"/>
      <c r="AF4551" s="33"/>
      <c r="AG4551" s="35"/>
      <c r="AH4551" s="32"/>
      <c r="AI4551" s="33"/>
      <c r="AJ4551" s="33"/>
      <c r="AK4551" s="33"/>
      <c r="AL4551" s="33"/>
      <c r="AM4551" s="33"/>
      <c r="AN4551" s="33"/>
      <c r="AO4551" s="33"/>
      <c r="AP4551" s="33"/>
      <c r="AQ4551" s="33"/>
      <c r="AR4551" s="33"/>
      <c r="AS4551" s="33"/>
      <c r="AT4551" s="33"/>
      <c r="AU4551" s="33"/>
      <c r="AV4551" s="33"/>
      <c r="AW4551" s="33"/>
      <c r="AX4551" s="33"/>
      <c r="AY4551" s="33"/>
    </row>
    <row r="4552" spans="1:51" s="12" customFormat="1" ht="39.950000000000003" customHeight="1">
      <c r="A4552" s="3"/>
      <c r="B4552" s="16"/>
      <c r="C4552" s="33"/>
      <c r="D4552" s="33"/>
      <c r="E4552" s="33"/>
      <c r="F4552" s="33"/>
      <c r="G4552" s="33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3"/>
      <c r="AE4552" s="33"/>
      <c r="AF4552" s="33"/>
      <c r="AG4552" s="35"/>
      <c r="AH4552" s="32"/>
      <c r="AI4552" s="33"/>
      <c r="AJ4552" s="33"/>
      <c r="AK4552" s="33"/>
      <c r="AL4552" s="33"/>
      <c r="AM4552" s="33"/>
      <c r="AN4552" s="33"/>
      <c r="AO4552" s="33"/>
      <c r="AP4552" s="33"/>
      <c r="AQ4552" s="33"/>
      <c r="AR4552" s="33"/>
      <c r="AS4552" s="33"/>
      <c r="AT4552" s="33"/>
      <c r="AU4552" s="33"/>
      <c r="AV4552" s="33"/>
      <c r="AW4552" s="33"/>
      <c r="AX4552" s="33"/>
      <c r="AY4552" s="33"/>
    </row>
    <row r="4553" spans="1:51" s="12" customFormat="1" ht="39.950000000000003" customHeight="1">
      <c r="A4553" s="3"/>
      <c r="B4553" s="16"/>
      <c r="C4553" s="33"/>
      <c r="D4553" s="33"/>
      <c r="E4553" s="33"/>
      <c r="F4553" s="33"/>
      <c r="G4553" s="33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3"/>
      <c r="AE4553" s="33"/>
      <c r="AF4553" s="33"/>
      <c r="AG4553" s="35"/>
      <c r="AH4553" s="32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33"/>
      <c r="AT4553" s="33"/>
      <c r="AU4553" s="33"/>
      <c r="AV4553" s="33"/>
      <c r="AW4553" s="33"/>
      <c r="AX4553" s="33"/>
      <c r="AY4553" s="33"/>
    </row>
    <row r="4554" spans="1:51" s="12" customFormat="1" ht="39.950000000000003" customHeight="1">
      <c r="A4554" s="3"/>
      <c r="B4554" s="16"/>
      <c r="C4554" s="33"/>
      <c r="D4554" s="33"/>
      <c r="E4554" s="33"/>
      <c r="F4554" s="33"/>
      <c r="G4554" s="33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3"/>
      <c r="AE4554" s="33"/>
      <c r="AF4554" s="33"/>
      <c r="AG4554" s="35"/>
      <c r="AH4554" s="32"/>
      <c r="AI4554" s="33"/>
      <c r="AJ4554" s="33"/>
      <c r="AK4554" s="33"/>
      <c r="AL4554" s="33"/>
      <c r="AM4554" s="33"/>
      <c r="AN4554" s="33"/>
      <c r="AO4554" s="33"/>
      <c r="AP4554" s="33"/>
      <c r="AQ4554" s="33"/>
      <c r="AR4554" s="33"/>
      <c r="AS4554" s="33"/>
      <c r="AT4554" s="33"/>
      <c r="AU4554" s="33"/>
      <c r="AV4554" s="33"/>
      <c r="AW4554" s="33"/>
      <c r="AX4554" s="33"/>
      <c r="AY4554" s="33"/>
    </row>
    <row r="4555" spans="1:51" s="12" customFormat="1" ht="39.950000000000003" customHeight="1">
      <c r="A4555" s="3"/>
      <c r="B4555" s="16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3"/>
      <c r="AE4555" s="33"/>
      <c r="AF4555" s="33"/>
      <c r="AG4555" s="35"/>
      <c r="AH4555" s="32"/>
      <c r="AI4555" s="33"/>
      <c r="AJ4555" s="33"/>
      <c r="AK4555" s="33"/>
      <c r="AL4555" s="33"/>
      <c r="AM4555" s="33"/>
      <c r="AN4555" s="33"/>
      <c r="AO4555" s="33"/>
      <c r="AP4555" s="33"/>
      <c r="AQ4555" s="33"/>
      <c r="AR4555" s="33"/>
      <c r="AS4555" s="33"/>
      <c r="AT4555" s="33"/>
      <c r="AU4555" s="33"/>
      <c r="AV4555" s="33"/>
      <c r="AW4555" s="33"/>
      <c r="AX4555" s="33"/>
      <c r="AY4555" s="33"/>
    </row>
    <row r="4556" spans="1:51" s="12" customFormat="1" ht="39.950000000000003" customHeight="1">
      <c r="A4556" s="3"/>
      <c r="B4556" s="16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3"/>
      <c r="AE4556" s="33"/>
      <c r="AF4556" s="33"/>
      <c r="AG4556" s="35"/>
      <c r="AH4556" s="32"/>
      <c r="AI4556" s="33"/>
      <c r="AJ4556" s="33"/>
      <c r="AK4556" s="33"/>
      <c r="AL4556" s="33"/>
      <c r="AM4556" s="33"/>
      <c r="AN4556" s="33"/>
      <c r="AO4556" s="33"/>
      <c r="AP4556" s="33"/>
      <c r="AQ4556" s="33"/>
      <c r="AR4556" s="33"/>
      <c r="AS4556" s="33"/>
      <c r="AT4556" s="33"/>
      <c r="AU4556" s="33"/>
      <c r="AV4556" s="33"/>
      <c r="AW4556" s="33"/>
      <c r="AX4556" s="33"/>
      <c r="AY4556" s="33"/>
    </row>
    <row r="4557" spans="1:51" s="12" customFormat="1" ht="39.950000000000003" customHeight="1">
      <c r="A4557" s="3"/>
      <c r="B4557" s="16"/>
      <c r="C4557" s="33"/>
      <c r="D4557" s="33"/>
      <c r="E4557" s="33"/>
      <c r="F4557" s="33"/>
      <c r="G4557" s="33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3"/>
      <c r="AE4557" s="33"/>
      <c r="AF4557" s="33"/>
      <c r="AG4557" s="35"/>
      <c r="AH4557" s="32"/>
      <c r="AI4557" s="33"/>
      <c r="AJ4557" s="33"/>
      <c r="AK4557" s="33"/>
      <c r="AL4557" s="33"/>
      <c r="AM4557" s="33"/>
      <c r="AN4557" s="33"/>
      <c r="AO4557" s="33"/>
      <c r="AP4557" s="33"/>
      <c r="AQ4557" s="33"/>
      <c r="AR4557" s="33"/>
      <c r="AS4557" s="33"/>
      <c r="AT4557" s="33"/>
      <c r="AU4557" s="33"/>
      <c r="AV4557" s="33"/>
      <c r="AW4557" s="33"/>
      <c r="AX4557" s="33"/>
      <c r="AY4557" s="33"/>
    </row>
    <row r="4558" spans="1:51" s="12" customFormat="1" ht="39.950000000000003" customHeight="1">
      <c r="A4558" s="3"/>
      <c r="B4558" s="16"/>
      <c r="C4558" s="33"/>
      <c r="D4558" s="33"/>
      <c r="E4558" s="33"/>
      <c r="F4558" s="33"/>
      <c r="G4558" s="33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  <c r="Y4558" s="33"/>
      <c r="Z4558" s="33"/>
      <c r="AA4558" s="33"/>
      <c r="AB4558" s="33"/>
      <c r="AC4558" s="33"/>
      <c r="AD4558" s="33"/>
      <c r="AE4558" s="33"/>
      <c r="AF4558" s="33"/>
      <c r="AG4558" s="35"/>
      <c r="AH4558" s="32"/>
      <c r="AI4558" s="33"/>
      <c r="AJ4558" s="33"/>
      <c r="AK4558" s="33"/>
      <c r="AL4558" s="33"/>
      <c r="AM4558" s="33"/>
      <c r="AN4558" s="33"/>
      <c r="AO4558" s="33"/>
      <c r="AP4558" s="33"/>
      <c r="AQ4558" s="33"/>
      <c r="AR4558" s="33"/>
      <c r="AS4558" s="33"/>
      <c r="AT4558" s="33"/>
      <c r="AU4558" s="33"/>
      <c r="AV4558" s="33"/>
      <c r="AW4558" s="33"/>
      <c r="AX4558" s="33"/>
      <c r="AY4558" s="33"/>
    </row>
    <row r="4559" spans="1:51" s="12" customFormat="1" ht="39.950000000000003" customHeight="1">
      <c r="A4559" s="3"/>
      <c r="B4559" s="16"/>
      <c r="C4559" s="33"/>
      <c r="D4559" s="33"/>
      <c r="E4559" s="33"/>
      <c r="F4559" s="33"/>
      <c r="G4559" s="33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3"/>
      <c r="AE4559" s="33"/>
      <c r="AF4559" s="33"/>
      <c r="AG4559" s="35"/>
      <c r="AH4559" s="32"/>
      <c r="AI4559" s="33"/>
      <c r="AJ4559" s="33"/>
      <c r="AK4559" s="33"/>
      <c r="AL4559" s="33"/>
      <c r="AM4559" s="33"/>
      <c r="AN4559" s="33"/>
      <c r="AO4559" s="33"/>
      <c r="AP4559" s="33"/>
      <c r="AQ4559" s="33"/>
      <c r="AR4559" s="33"/>
      <c r="AS4559" s="33"/>
      <c r="AT4559" s="33"/>
      <c r="AU4559" s="33"/>
      <c r="AV4559" s="33"/>
      <c r="AW4559" s="33"/>
      <c r="AX4559" s="33"/>
      <c r="AY4559" s="33"/>
    </row>
    <row r="4560" spans="1:51" s="12" customFormat="1" ht="39.950000000000003" customHeight="1">
      <c r="A4560" s="3"/>
      <c r="B4560" s="16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3"/>
      <c r="AE4560" s="33"/>
      <c r="AF4560" s="33"/>
      <c r="AG4560" s="35"/>
      <c r="AH4560" s="32"/>
      <c r="AI4560" s="33"/>
      <c r="AJ4560" s="33"/>
      <c r="AK4560" s="33"/>
      <c r="AL4560" s="33"/>
      <c r="AM4560" s="33"/>
      <c r="AN4560" s="33"/>
      <c r="AO4560" s="33"/>
      <c r="AP4560" s="33"/>
      <c r="AQ4560" s="33"/>
      <c r="AR4560" s="33"/>
      <c r="AS4560" s="33"/>
      <c r="AT4560" s="33"/>
      <c r="AU4560" s="33"/>
      <c r="AV4560" s="33"/>
      <c r="AW4560" s="33"/>
      <c r="AX4560" s="33"/>
      <c r="AY4560" s="33"/>
    </row>
    <row r="4561" spans="1:51" s="12" customFormat="1" ht="39.950000000000003" customHeight="1">
      <c r="A4561" s="3"/>
      <c r="B4561" s="16"/>
      <c r="C4561" s="33"/>
      <c r="D4561" s="33"/>
      <c r="E4561" s="33"/>
      <c r="F4561" s="33"/>
      <c r="G4561" s="33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3"/>
      <c r="AE4561" s="33"/>
      <c r="AF4561" s="33"/>
      <c r="AG4561" s="35"/>
      <c r="AH4561" s="32"/>
      <c r="AI4561" s="33"/>
      <c r="AJ4561" s="33"/>
      <c r="AK4561" s="33"/>
      <c r="AL4561" s="33"/>
      <c r="AM4561" s="33"/>
      <c r="AN4561" s="33"/>
      <c r="AO4561" s="33"/>
      <c r="AP4561" s="33"/>
      <c r="AQ4561" s="33"/>
      <c r="AR4561" s="33"/>
      <c r="AS4561" s="33"/>
      <c r="AT4561" s="33"/>
      <c r="AU4561" s="33"/>
      <c r="AV4561" s="33"/>
      <c r="AW4561" s="33"/>
      <c r="AX4561" s="33"/>
      <c r="AY4561" s="33"/>
    </row>
    <row r="4562" spans="1:51" s="12" customFormat="1" ht="39.950000000000003" customHeight="1">
      <c r="A4562" s="3"/>
      <c r="B4562" s="16"/>
      <c r="C4562" s="33"/>
      <c r="D4562" s="33"/>
      <c r="E4562" s="33"/>
      <c r="F4562" s="33"/>
      <c r="G4562" s="33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3"/>
      <c r="AE4562" s="33"/>
      <c r="AF4562" s="33"/>
      <c r="AG4562" s="35"/>
      <c r="AH4562" s="32"/>
      <c r="AI4562" s="33"/>
      <c r="AJ4562" s="33"/>
      <c r="AK4562" s="33"/>
      <c r="AL4562" s="33"/>
      <c r="AM4562" s="33"/>
      <c r="AN4562" s="33"/>
      <c r="AO4562" s="33"/>
      <c r="AP4562" s="33"/>
      <c r="AQ4562" s="33"/>
      <c r="AR4562" s="33"/>
      <c r="AS4562" s="33"/>
      <c r="AT4562" s="33"/>
      <c r="AU4562" s="33"/>
      <c r="AV4562" s="33"/>
      <c r="AW4562" s="33"/>
      <c r="AX4562" s="33"/>
      <c r="AY4562" s="33"/>
    </row>
    <row r="4563" spans="1:51" s="12" customFormat="1" ht="39.950000000000003" customHeight="1">
      <c r="A4563" s="3"/>
      <c r="B4563" s="16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3"/>
      <c r="AE4563" s="33"/>
      <c r="AF4563" s="33"/>
      <c r="AG4563" s="35"/>
      <c r="AH4563" s="32"/>
      <c r="AI4563" s="33"/>
      <c r="AJ4563" s="33"/>
      <c r="AK4563" s="33"/>
      <c r="AL4563" s="33"/>
      <c r="AM4563" s="33"/>
      <c r="AN4563" s="33"/>
      <c r="AO4563" s="33"/>
      <c r="AP4563" s="33"/>
      <c r="AQ4563" s="33"/>
      <c r="AR4563" s="33"/>
      <c r="AS4563" s="33"/>
      <c r="AT4563" s="33"/>
      <c r="AU4563" s="33"/>
      <c r="AV4563" s="33"/>
      <c r="AW4563" s="33"/>
      <c r="AX4563" s="33"/>
      <c r="AY4563" s="33"/>
    </row>
    <row r="4564" spans="1:51" s="12" customFormat="1" ht="39.950000000000003" customHeight="1">
      <c r="A4564" s="3"/>
      <c r="B4564" s="16"/>
      <c r="C4564" s="33"/>
      <c r="D4564" s="33"/>
      <c r="E4564" s="33"/>
      <c r="F4564" s="33"/>
      <c r="G4564" s="33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3"/>
      <c r="AE4564" s="33"/>
      <c r="AF4564" s="33"/>
      <c r="AG4564" s="35"/>
      <c r="AH4564" s="32"/>
      <c r="AI4564" s="33"/>
      <c r="AJ4564" s="33"/>
      <c r="AK4564" s="33"/>
      <c r="AL4564" s="33"/>
      <c r="AM4564" s="33"/>
      <c r="AN4564" s="33"/>
      <c r="AO4564" s="33"/>
      <c r="AP4564" s="33"/>
      <c r="AQ4564" s="33"/>
      <c r="AR4564" s="33"/>
      <c r="AS4564" s="33"/>
      <c r="AT4564" s="33"/>
      <c r="AU4564" s="33"/>
      <c r="AV4564" s="33"/>
      <c r="AW4564" s="33"/>
      <c r="AX4564" s="33"/>
      <c r="AY4564" s="33"/>
    </row>
    <row r="4565" spans="1:51" s="12" customFormat="1" ht="39.950000000000003" customHeight="1">
      <c r="A4565" s="3"/>
      <c r="B4565" s="16"/>
      <c r="C4565" s="33"/>
      <c r="D4565" s="33"/>
      <c r="E4565" s="33"/>
      <c r="F4565" s="33"/>
      <c r="G4565" s="33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3"/>
      <c r="AE4565" s="33"/>
      <c r="AF4565" s="33"/>
      <c r="AG4565" s="35"/>
      <c r="AH4565" s="32"/>
      <c r="AI4565" s="33"/>
      <c r="AJ4565" s="33"/>
      <c r="AK4565" s="33"/>
      <c r="AL4565" s="33"/>
      <c r="AM4565" s="33"/>
      <c r="AN4565" s="33"/>
      <c r="AO4565" s="33"/>
      <c r="AP4565" s="33"/>
      <c r="AQ4565" s="33"/>
      <c r="AR4565" s="33"/>
      <c r="AS4565" s="33"/>
      <c r="AT4565" s="33"/>
      <c r="AU4565" s="33"/>
      <c r="AV4565" s="33"/>
      <c r="AW4565" s="33"/>
      <c r="AX4565" s="33"/>
      <c r="AY4565" s="33"/>
    </row>
    <row r="4566" spans="1:51" s="12" customFormat="1" ht="39.950000000000003" customHeight="1">
      <c r="A4566" s="3"/>
      <c r="B4566" s="16"/>
      <c r="C4566" s="33"/>
      <c r="D4566" s="33"/>
      <c r="E4566" s="33"/>
      <c r="F4566" s="33"/>
      <c r="G4566" s="33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5"/>
      <c r="AH4566" s="32"/>
      <c r="AI4566" s="33"/>
      <c r="AJ4566" s="33"/>
      <c r="AK4566" s="33"/>
      <c r="AL4566" s="33"/>
      <c r="AM4566" s="33"/>
      <c r="AN4566" s="33"/>
      <c r="AO4566" s="33"/>
      <c r="AP4566" s="33"/>
      <c r="AQ4566" s="33"/>
      <c r="AR4566" s="33"/>
      <c r="AS4566" s="33"/>
      <c r="AT4566" s="33"/>
      <c r="AU4566" s="33"/>
      <c r="AV4566" s="33"/>
      <c r="AW4566" s="33"/>
      <c r="AX4566" s="33"/>
      <c r="AY4566" s="33"/>
    </row>
    <row r="4567" spans="1:51" s="12" customFormat="1" ht="39.950000000000003" customHeight="1">
      <c r="A4567" s="3"/>
      <c r="B4567" s="16"/>
      <c r="C4567" s="33"/>
      <c r="D4567" s="33"/>
      <c r="E4567" s="33"/>
      <c r="F4567" s="33"/>
      <c r="G4567" s="33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3"/>
      <c r="AE4567" s="33"/>
      <c r="AF4567" s="33"/>
      <c r="AG4567" s="35"/>
      <c r="AH4567" s="32"/>
      <c r="AI4567" s="33"/>
      <c r="AJ4567" s="33"/>
      <c r="AK4567" s="33"/>
      <c r="AL4567" s="33"/>
      <c r="AM4567" s="33"/>
      <c r="AN4567" s="33"/>
      <c r="AO4567" s="33"/>
      <c r="AP4567" s="33"/>
      <c r="AQ4567" s="33"/>
      <c r="AR4567" s="33"/>
      <c r="AS4567" s="33"/>
      <c r="AT4567" s="33"/>
      <c r="AU4567" s="33"/>
      <c r="AV4567" s="33"/>
      <c r="AW4567" s="33"/>
      <c r="AX4567" s="33"/>
      <c r="AY4567" s="33"/>
    </row>
    <row r="4568" spans="1:51" s="12" customFormat="1" ht="39.950000000000003" customHeight="1">
      <c r="A4568" s="3"/>
      <c r="B4568" s="16"/>
      <c r="C4568" s="33"/>
      <c r="D4568" s="33"/>
      <c r="E4568" s="33"/>
      <c r="F4568" s="33"/>
      <c r="G4568" s="33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3"/>
      <c r="AE4568" s="33"/>
      <c r="AF4568" s="33"/>
      <c r="AG4568" s="35"/>
      <c r="AH4568" s="32"/>
      <c r="AI4568" s="33"/>
      <c r="AJ4568" s="33"/>
      <c r="AK4568" s="33"/>
      <c r="AL4568" s="33"/>
      <c r="AM4568" s="33"/>
      <c r="AN4568" s="33"/>
      <c r="AO4568" s="33"/>
      <c r="AP4568" s="33"/>
      <c r="AQ4568" s="33"/>
      <c r="AR4568" s="33"/>
      <c r="AS4568" s="33"/>
      <c r="AT4568" s="33"/>
      <c r="AU4568" s="33"/>
      <c r="AV4568" s="33"/>
      <c r="AW4568" s="33"/>
      <c r="AX4568" s="33"/>
      <c r="AY4568" s="33"/>
    </row>
    <row r="4569" spans="1:51" s="12" customFormat="1" ht="39.950000000000003" customHeight="1">
      <c r="A4569" s="3"/>
      <c r="B4569" s="16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3"/>
      <c r="AE4569" s="33"/>
      <c r="AF4569" s="33"/>
      <c r="AG4569" s="35"/>
      <c r="AH4569" s="32"/>
      <c r="AI4569" s="33"/>
      <c r="AJ4569" s="33"/>
      <c r="AK4569" s="33"/>
      <c r="AL4569" s="33"/>
      <c r="AM4569" s="33"/>
      <c r="AN4569" s="33"/>
      <c r="AO4569" s="33"/>
      <c r="AP4569" s="33"/>
      <c r="AQ4569" s="33"/>
      <c r="AR4569" s="33"/>
      <c r="AS4569" s="33"/>
      <c r="AT4569" s="33"/>
      <c r="AU4569" s="33"/>
      <c r="AV4569" s="33"/>
      <c r="AW4569" s="33"/>
      <c r="AX4569" s="33"/>
      <c r="AY4569" s="33"/>
    </row>
    <row r="4570" spans="1:51" s="12" customFormat="1" ht="39.950000000000003" customHeight="1">
      <c r="A4570" s="3"/>
      <c r="B4570" s="16"/>
      <c r="C4570" s="33"/>
      <c r="D4570" s="33"/>
      <c r="E4570" s="33"/>
      <c r="F4570" s="33"/>
      <c r="G4570" s="33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3"/>
      <c r="AE4570" s="33"/>
      <c r="AF4570" s="33"/>
      <c r="AG4570" s="35"/>
      <c r="AH4570" s="32"/>
      <c r="AI4570" s="33"/>
      <c r="AJ4570" s="33"/>
      <c r="AK4570" s="33"/>
      <c r="AL4570" s="33"/>
      <c r="AM4570" s="33"/>
      <c r="AN4570" s="33"/>
      <c r="AO4570" s="33"/>
      <c r="AP4570" s="33"/>
      <c r="AQ4570" s="33"/>
      <c r="AR4570" s="33"/>
      <c r="AS4570" s="33"/>
      <c r="AT4570" s="33"/>
      <c r="AU4570" s="33"/>
      <c r="AV4570" s="33"/>
      <c r="AW4570" s="33"/>
      <c r="AX4570" s="33"/>
      <c r="AY4570" s="33"/>
    </row>
    <row r="4571" spans="1:51" s="12" customFormat="1" ht="39.950000000000003" customHeight="1">
      <c r="A4571" s="3"/>
      <c r="B4571" s="16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  <c r="Y4571" s="33"/>
      <c r="Z4571" s="33"/>
      <c r="AA4571" s="33"/>
      <c r="AB4571" s="33"/>
      <c r="AC4571" s="33"/>
      <c r="AD4571" s="33"/>
      <c r="AE4571" s="33"/>
      <c r="AF4571" s="33"/>
      <c r="AG4571" s="35"/>
      <c r="AH4571" s="32"/>
      <c r="AI4571" s="33"/>
      <c r="AJ4571" s="33"/>
      <c r="AK4571" s="33"/>
      <c r="AL4571" s="33"/>
      <c r="AM4571" s="33"/>
      <c r="AN4571" s="33"/>
      <c r="AO4571" s="33"/>
      <c r="AP4571" s="33"/>
      <c r="AQ4571" s="33"/>
      <c r="AR4571" s="33"/>
      <c r="AS4571" s="33"/>
      <c r="AT4571" s="33"/>
      <c r="AU4571" s="33"/>
      <c r="AV4571" s="33"/>
      <c r="AW4571" s="33"/>
      <c r="AX4571" s="33"/>
      <c r="AY4571" s="33"/>
    </row>
    <row r="4572" spans="1:51" s="12" customFormat="1" ht="39.950000000000003" customHeight="1">
      <c r="A4572" s="3"/>
      <c r="B4572" s="16"/>
      <c r="C4572" s="33"/>
      <c r="D4572" s="33"/>
      <c r="E4572" s="33"/>
      <c r="F4572" s="33"/>
      <c r="G4572" s="33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3"/>
      <c r="AE4572" s="33"/>
      <c r="AF4572" s="33"/>
      <c r="AG4572" s="35"/>
      <c r="AH4572" s="32"/>
      <c r="AI4572" s="33"/>
      <c r="AJ4572" s="33"/>
      <c r="AK4572" s="33"/>
      <c r="AL4572" s="33"/>
      <c r="AM4572" s="33"/>
      <c r="AN4572" s="33"/>
      <c r="AO4572" s="33"/>
      <c r="AP4572" s="33"/>
      <c r="AQ4572" s="33"/>
      <c r="AR4572" s="33"/>
      <c r="AS4572" s="33"/>
      <c r="AT4572" s="33"/>
      <c r="AU4572" s="33"/>
      <c r="AV4572" s="33"/>
      <c r="AW4572" s="33"/>
      <c r="AX4572" s="33"/>
      <c r="AY4572" s="33"/>
    </row>
    <row r="4573" spans="1:51" s="12" customFormat="1" ht="39.950000000000003" customHeight="1">
      <c r="A4573" s="3"/>
      <c r="B4573" s="16"/>
      <c r="C4573" s="33"/>
      <c r="D4573" s="33"/>
      <c r="E4573" s="33"/>
      <c r="F4573" s="33"/>
      <c r="G4573" s="33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3"/>
      <c r="AE4573" s="33"/>
      <c r="AF4573" s="33"/>
      <c r="AG4573" s="35"/>
      <c r="AH4573" s="32"/>
      <c r="AI4573" s="33"/>
      <c r="AJ4573" s="33"/>
      <c r="AK4573" s="33"/>
      <c r="AL4573" s="33"/>
      <c r="AM4573" s="33"/>
      <c r="AN4573" s="33"/>
      <c r="AO4573" s="33"/>
      <c r="AP4573" s="33"/>
      <c r="AQ4573" s="33"/>
      <c r="AR4573" s="33"/>
      <c r="AS4573" s="33"/>
      <c r="AT4573" s="33"/>
      <c r="AU4573" s="33"/>
      <c r="AV4573" s="33"/>
      <c r="AW4573" s="33"/>
      <c r="AX4573" s="33"/>
      <c r="AY4573" s="33"/>
    </row>
    <row r="4574" spans="1:51" s="12" customFormat="1" ht="39.950000000000003" customHeight="1">
      <c r="A4574" s="3"/>
      <c r="B4574" s="16"/>
      <c r="C4574" s="33"/>
      <c r="D4574" s="33"/>
      <c r="E4574" s="33"/>
      <c r="F4574" s="33"/>
      <c r="G4574" s="33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3"/>
      <c r="AE4574" s="33"/>
      <c r="AF4574" s="33"/>
      <c r="AG4574" s="35"/>
      <c r="AH4574" s="32"/>
      <c r="AI4574" s="33"/>
      <c r="AJ4574" s="33"/>
      <c r="AK4574" s="33"/>
      <c r="AL4574" s="33"/>
      <c r="AM4574" s="33"/>
      <c r="AN4574" s="33"/>
      <c r="AO4574" s="33"/>
      <c r="AP4574" s="33"/>
      <c r="AQ4574" s="33"/>
      <c r="AR4574" s="33"/>
      <c r="AS4574" s="33"/>
      <c r="AT4574" s="33"/>
      <c r="AU4574" s="33"/>
      <c r="AV4574" s="33"/>
      <c r="AW4574" s="33"/>
      <c r="AX4574" s="33"/>
      <c r="AY4574" s="33"/>
    </row>
    <row r="4575" spans="1:51" s="12" customFormat="1" ht="39.950000000000003" customHeight="1">
      <c r="A4575" s="3"/>
      <c r="B4575" s="16"/>
      <c r="C4575" s="33"/>
      <c r="D4575" s="33"/>
      <c r="E4575" s="33"/>
      <c r="F4575" s="33"/>
      <c r="G4575" s="33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3"/>
      <c r="AE4575" s="33"/>
      <c r="AF4575" s="33"/>
      <c r="AG4575" s="35"/>
      <c r="AH4575" s="32"/>
      <c r="AI4575" s="33"/>
      <c r="AJ4575" s="33"/>
      <c r="AK4575" s="33"/>
      <c r="AL4575" s="33"/>
      <c r="AM4575" s="33"/>
      <c r="AN4575" s="33"/>
      <c r="AO4575" s="33"/>
      <c r="AP4575" s="33"/>
      <c r="AQ4575" s="33"/>
      <c r="AR4575" s="33"/>
      <c r="AS4575" s="33"/>
      <c r="AT4575" s="33"/>
      <c r="AU4575" s="33"/>
      <c r="AV4575" s="33"/>
      <c r="AW4575" s="33"/>
      <c r="AX4575" s="33"/>
      <c r="AY4575" s="33"/>
    </row>
    <row r="4576" spans="1:51" s="12" customFormat="1" ht="39.950000000000003" customHeight="1">
      <c r="A4576" s="3"/>
      <c r="B4576" s="16"/>
      <c r="C4576" s="33"/>
      <c r="D4576" s="33"/>
      <c r="E4576" s="33"/>
      <c r="F4576" s="33"/>
      <c r="G4576" s="33"/>
      <c r="H4576" s="3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3"/>
      <c r="AE4576" s="33"/>
      <c r="AF4576" s="33"/>
      <c r="AG4576" s="35"/>
      <c r="AH4576" s="32"/>
      <c r="AI4576" s="33"/>
      <c r="AJ4576" s="33"/>
      <c r="AK4576" s="33"/>
      <c r="AL4576" s="33"/>
      <c r="AM4576" s="33"/>
      <c r="AN4576" s="33"/>
      <c r="AO4576" s="33"/>
      <c r="AP4576" s="33"/>
      <c r="AQ4576" s="33"/>
      <c r="AR4576" s="33"/>
      <c r="AS4576" s="33"/>
      <c r="AT4576" s="33"/>
      <c r="AU4576" s="33"/>
      <c r="AV4576" s="33"/>
      <c r="AW4576" s="33"/>
      <c r="AX4576" s="33"/>
      <c r="AY4576" s="33"/>
    </row>
    <row r="4577" spans="1:51" s="12" customFormat="1" ht="39.950000000000003" customHeight="1">
      <c r="A4577" s="3"/>
      <c r="B4577" s="16"/>
      <c r="C4577" s="33"/>
      <c r="D4577" s="33"/>
      <c r="E4577" s="33"/>
      <c r="F4577" s="33"/>
      <c r="G4577" s="33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3"/>
      <c r="AE4577" s="33"/>
      <c r="AF4577" s="33"/>
      <c r="AG4577" s="35"/>
      <c r="AH4577" s="32"/>
      <c r="AI4577" s="33"/>
      <c r="AJ4577" s="33"/>
      <c r="AK4577" s="33"/>
      <c r="AL4577" s="33"/>
      <c r="AM4577" s="33"/>
      <c r="AN4577" s="33"/>
      <c r="AO4577" s="33"/>
      <c r="AP4577" s="33"/>
      <c r="AQ4577" s="33"/>
      <c r="AR4577" s="33"/>
      <c r="AS4577" s="33"/>
      <c r="AT4577" s="33"/>
      <c r="AU4577" s="33"/>
      <c r="AV4577" s="33"/>
      <c r="AW4577" s="33"/>
      <c r="AX4577" s="33"/>
      <c r="AY4577" s="33"/>
    </row>
    <row r="4578" spans="1:51" s="12" customFormat="1" ht="39.950000000000003" customHeight="1">
      <c r="A4578" s="3"/>
      <c r="B4578" s="16"/>
      <c r="C4578" s="33"/>
      <c r="D4578" s="33"/>
      <c r="E4578" s="33"/>
      <c r="F4578" s="33"/>
      <c r="G4578" s="33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3"/>
      <c r="AE4578" s="33"/>
      <c r="AF4578" s="33"/>
      <c r="AG4578" s="35"/>
      <c r="AH4578" s="32"/>
      <c r="AI4578" s="33"/>
      <c r="AJ4578" s="33"/>
      <c r="AK4578" s="33"/>
      <c r="AL4578" s="33"/>
      <c r="AM4578" s="33"/>
      <c r="AN4578" s="33"/>
      <c r="AO4578" s="33"/>
      <c r="AP4578" s="33"/>
      <c r="AQ4578" s="33"/>
      <c r="AR4578" s="33"/>
      <c r="AS4578" s="33"/>
      <c r="AT4578" s="33"/>
      <c r="AU4578" s="33"/>
      <c r="AV4578" s="33"/>
      <c r="AW4578" s="33"/>
      <c r="AX4578" s="33"/>
      <c r="AY4578" s="33"/>
    </row>
    <row r="4579" spans="1:51" s="12" customFormat="1" ht="39.950000000000003" customHeight="1">
      <c r="A4579" s="3"/>
      <c r="B4579" s="16"/>
      <c r="C4579" s="33"/>
      <c r="D4579" s="33"/>
      <c r="E4579" s="33"/>
      <c r="F4579" s="33"/>
      <c r="G4579" s="33"/>
      <c r="H4579" s="3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3"/>
      <c r="AE4579" s="33"/>
      <c r="AF4579" s="33"/>
      <c r="AG4579" s="35"/>
      <c r="AH4579" s="32"/>
      <c r="AI4579" s="33"/>
      <c r="AJ4579" s="33"/>
      <c r="AK4579" s="33"/>
      <c r="AL4579" s="33"/>
      <c r="AM4579" s="33"/>
      <c r="AN4579" s="33"/>
      <c r="AO4579" s="33"/>
      <c r="AP4579" s="33"/>
      <c r="AQ4579" s="33"/>
      <c r="AR4579" s="33"/>
      <c r="AS4579" s="33"/>
      <c r="AT4579" s="33"/>
      <c r="AU4579" s="33"/>
      <c r="AV4579" s="33"/>
      <c r="AW4579" s="33"/>
      <c r="AX4579" s="33"/>
      <c r="AY4579" s="33"/>
    </row>
    <row r="4580" spans="1:51" s="12" customFormat="1" ht="39.950000000000003" customHeight="1">
      <c r="A4580" s="3"/>
      <c r="B4580" s="16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3"/>
      <c r="AE4580" s="33"/>
      <c r="AF4580" s="33"/>
      <c r="AG4580" s="35"/>
      <c r="AH4580" s="32"/>
      <c r="AI4580" s="33"/>
      <c r="AJ4580" s="33"/>
      <c r="AK4580" s="33"/>
      <c r="AL4580" s="33"/>
      <c r="AM4580" s="33"/>
      <c r="AN4580" s="33"/>
      <c r="AO4580" s="33"/>
      <c r="AP4580" s="33"/>
      <c r="AQ4580" s="33"/>
      <c r="AR4580" s="33"/>
      <c r="AS4580" s="33"/>
      <c r="AT4580" s="33"/>
      <c r="AU4580" s="33"/>
      <c r="AV4580" s="33"/>
      <c r="AW4580" s="33"/>
      <c r="AX4580" s="33"/>
      <c r="AY4580" s="33"/>
    </row>
    <row r="4581" spans="1:51" s="12" customFormat="1" ht="39.950000000000003" customHeight="1">
      <c r="A4581" s="3"/>
      <c r="B4581" s="16"/>
      <c r="C4581" s="33"/>
      <c r="D4581" s="33"/>
      <c r="E4581" s="33"/>
      <c r="F4581" s="33"/>
      <c r="G4581" s="33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3"/>
      <c r="AE4581" s="33"/>
      <c r="AF4581" s="33"/>
      <c r="AG4581" s="35"/>
      <c r="AH4581" s="32"/>
      <c r="AI4581" s="33"/>
      <c r="AJ4581" s="33"/>
      <c r="AK4581" s="33"/>
      <c r="AL4581" s="33"/>
      <c r="AM4581" s="33"/>
      <c r="AN4581" s="33"/>
      <c r="AO4581" s="33"/>
      <c r="AP4581" s="33"/>
      <c r="AQ4581" s="33"/>
      <c r="AR4581" s="33"/>
      <c r="AS4581" s="33"/>
      <c r="AT4581" s="33"/>
      <c r="AU4581" s="33"/>
      <c r="AV4581" s="33"/>
      <c r="AW4581" s="33"/>
      <c r="AX4581" s="33"/>
      <c r="AY4581" s="33"/>
    </row>
    <row r="4582" spans="1:51" s="12" customFormat="1" ht="39.950000000000003" customHeight="1">
      <c r="A4582" s="3"/>
      <c r="B4582" s="16"/>
      <c r="C4582" s="33"/>
      <c r="D4582" s="33"/>
      <c r="E4582" s="33"/>
      <c r="F4582" s="33"/>
      <c r="G4582" s="33"/>
      <c r="H4582" s="3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  <c r="Y4582" s="33"/>
      <c r="Z4582" s="33"/>
      <c r="AA4582" s="33"/>
      <c r="AB4582" s="33"/>
      <c r="AC4582" s="33"/>
      <c r="AD4582" s="33"/>
      <c r="AE4582" s="33"/>
      <c r="AF4582" s="33"/>
      <c r="AG4582" s="35"/>
      <c r="AH4582" s="32"/>
      <c r="AI4582" s="33"/>
      <c r="AJ4582" s="33"/>
      <c r="AK4582" s="33"/>
      <c r="AL4582" s="33"/>
      <c r="AM4582" s="33"/>
      <c r="AN4582" s="33"/>
      <c r="AO4582" s="33"/>
      <c r="AP4582" s="33"/>
      <c r="AQ4582" s="33"/>
      <c r="AR4582" s="33"/>
      <c r="AS4582" s="33"/>
      <c r="AT4582" s="33"/>
      <c r="AU4582" s="33"/>
      <c r="AV4582" s="33"/>
      <c r="AW4582" s="33"/>
      <c r="AX4582" s="33"/>
      <c r="AY4582" s="33"/>
    </row>
    <row r="4583" spans="1:51" s="12" customFormat="1" ht="39.950000000000003" customHeight="1">
      <c r="A4583" s="3"/>
      <c r="B4583" s="16"/>
      <c r="C4583" s="33"/>
      <c r="D4583" s="33"/>
      <c r="E4583" s="33"/>
      <c r="F4583" s="33"/>
      <c r="G4583" s="33"/>
      <c r="H4583" s="3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3"/>
      <c r="AE4583" s="33"/>
      <c r="AF4583" s="33"/>
      <c r="AG4583" s="35"/>
      <c r="AH4583" s="32"/>
      <c r="AI4583" s="33"/>
      <c r="AJ4583" s="33"/>
      <c r="AK4583" s="33"/>
      <c r="AL4583" s="33"/>
      <c r="AM4583" s="33"/>
      <c r="AN4583" s="33"/>
      <c r="AO4583" s="33"/>
      <c r="AP4583" s="33"/>
      <c r="AQ4583" s="33"/>
      <c r="AR4583" s="33"/>
      <c r="AS4583" s="33"/>
      <c r="AT4583" s="33"/>
      <c r="AU4583" s="33"/>
      <c r="AV4583" s="33"/>
      <c r="AW4583" s="33"/>
      <c r="AX4583" s="33"/>
      <c r="AY4583" s="33"/>
    </row>
    <row r="4584" spans="1:51" s="12" customFormat="1" ht="39.950000000000003" customHeight="1">
      <c r="A4584" s="3"/>
      <c r="B4584" s="16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3"/>
      <c r="AE4584" s="33"/>
      <c r="AF4584" s="33"/>
      <c r="AG4584" s="35"/>
      <c r="AH4584" s="32"/>
      <c r="AI4584" s="33"/>
      <c r="AJ4584" s="33"/>
      <c r="AK4584" s="33"/>
      <c r="AL4584" s="33"/>
      <c r="AM4584" s="33"/>
      <c r="AN4584" s="33"/>
      <c r="AO4584" s="33"/>
      <c r="AP4584" s="33"/>
      <c r="AQ4584" s="33"/>
      <c r="AR4584" s="33"/>
      <c r="AS4584" s="33"/>
      <c r="AT4584" s="33"/>
      <c r="AU4584" s="33"/>
      <c r="AV4584" s="33"/>
      <c r="AW4584" s="33"/>
      <c r="AX4584" s="33"/>
      <c r="AY4584" s="33"/>
    </row>
    <row r="4585" spans="1:51" s="12" customFormat="1" ht="39.950000000000003" customHeight="1">
      <c r="A4585" s="3"/>
      <c r="B4585" s="16"/>
      <c r="C4585" s="33"/>
      <c r="D4585" s="33"/>
      <c r="E4585" s="33"/>
      <c r="F4585" s="33"/>
      <c r="G4585" s="33"/>
      <c r="H4585" s="33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3"/>
      <c r="AE4585" s="33"/>
      <c r="AF4585" s="33"/>
      <c r="AG4585" s="35"/>
      <c r="AH4585" s="32"/>
      <c r="AI4585" s="33"/>
      <c r="AJ4585" s="33"/>
      <c r="AK4585" s="33"/>
      <c r="AL4585" s="33"/>
      <c r="AM4585" s="33"/>
      <c r="AN4585" s="33"/>
      <c r="AO4585" s="33"/>
      <c r="AP4585" s="33"/>
      <c r="AQ4585" s="33"/>
      <c r="AR4585" s="33"/>
      <c r="AS4585" s="33"/>
      <c r="AT4585" s="33"/>
      <c r="AU4585" s="33"/>
      <c r="AV4585" s="33"/>
      <c r="AW4585" s="33"/>
      <c r="AX4585" s="33"/>
      <c r="AY4585" s="33"/>
    </row>
    <row r="4586" spans="1:51" s="12" customFormat="1" ht="39.950000000000003" customHeight="1">
      <c r="A4586" s="3"/>
      <c r="B4586" s="16"/>
      <c r="C4586" s="33"/>
      <c r="D4586" s="33"/>
      <c r="E4586" s="33"/>
      <c r="F4586" s="33"/>
      <c r="G4586" s="33"/>
      <c r="H4586" s="33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3"/>
      <c r="AE4586" s="33"/>
      <c r="AF4586" s="33"/>
      <c r="AG4586" s="35"/>
      <c r="AH4586" s="32"/>
      <c r="AI4586" s="33"/>
      <c r="AJ4586" s="33"/>
      <c r="AK4586" s="33"/>
      <c r="AL4586" s="33"/>
      <c r="AM4586" s="33"/>
      <c r="AN4586" s="33"/>
      <c r="AO4586" s="33"/>
      <c r="AP4586" s="33"/>
      <c r="AQ4586" s="33"/>
      <c r="AR4586" s="33"/>
      <c r="AS4586" s="33"/>
      <c r="AT4586" s="33"/>
      <c r="AU4586" s="33"/>
      <c r="AV4586" s="33"/>
      <c r="AW4586" s="33"/>
      <c r="AX4586" s="33"/>
      <c r="AY4586" s="33"/>
    </row>
    <row r="4587" spans="1:51" s="12" customFormat="1" ht="39.950000000000003" customHeight="1">
      <c r="A4587" s="3"/>
      <c r="B4587" s="16"/>
      <c r="C4587" s="33"/>
      <c r="D4587" s="33"/>
      <c r="E4587" s="33"/>
      <c r="F4587" s="33"/>
      <c r="G4587" s="33"/>
      <c r="H4587" s="33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3"/>
      <c r="AE4587" s="33"/>
      <c r="AF4587" s="33"/>
      <c r="AG4587" s="35"/>
      <c r="AH4587" s="32"/>
      <c r="AI4587" s="33"/>
      <c r="AJ4587" s="33"/>
      <c r="AK4587" s="33"/>
      <c r="AL4587" s="33"/>
      <c r="AM4587" s="33"/>
      <c r="AN4587" s="33"/>
      <c r="AO4587" s="33"/>
      <c r="AP4587" s="33"/>
      <c r="AQ4587" s="33"/>
      <c r="AR4587" s="33"/>
      <c r="AS4587" s="33"/>
      <c r="AT4587" s="33"/>
      <c r="AU4587" s="33"/>
      <c r="AV4587" s="33"/>
      <c r="AW4587" s="33"/>
      <c r="AX4587" s="33"/>
      <c r="AY4587" s="33"/>
    </row>
    <row r="4588" spans="1:51" s="12" customFormat="1" ht="39.950000000000003" customHeight="1">
      <c r="A4588" s="3"/>
      <c r="B4588" s="16"/>
      <c r="C4588" s="33"/>
      <c r="D4588" s="33"/>
      <c r="E4588" s="33"/>
      <c r="F4588" s="33"/>
      <c r="G4588" s="33"/>
      <c r="H4588" s="33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3"/>
      <c r="AE4588" s="33"/>
      <c r="AF4588" s="33"/>
      <c r="AG4588" s="35"/>
      <c r="AH4588" s="32"/>
      <c r="AI4588" s="33"/>
      <c r="AJ4588" s="33"/>
      <c r="AK4588" s="33"/>
      <c r="AL4588" s="33"/>
      <c r="AM4588" s="33"/>
      <c r="AN4588" s="33"/>
      <c r="AO4588" s="33"/>
      <c r="AP4588" s="33"/>
      <c r="AQ4588" s="33"/>
      <c r="AR4588" s="33"/>
      <c r="AS4588" s="33"/>
      <c r="AT4588" s="33"/>
      <c r="AU4588" s="33"/>
      <c r="AV4588" s="33"/>
      <c r="AW4588" s="33"/>
      <c r="AX4588" s="33"/>
      <c r="AY4588" s="33"/>
    </row>
    <row r="4589" spans="1:51" s="12" customFormat="1" ht="39.950000000000003" customHeight="1">
      <c r="A4589" s="3"/>
      <c r="B4589" s="16"/>
      <c r="C4589" s="33"/>
      <c r="D4589" s="33"/>
      <c r="E4589" s="33"/>
      <c r="F4589" s="33"/>
      <c r="G4589" s="33"/>
      <c r="H4589" s="3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3"/>
      <c r="AE4589" s="33"/>
      <c r="AF4589" s="33"/>
      <c r="AG4589" s="35"/>
      <c r="AH4589" s="32"/>
      <c r="AI4589" s="33"/>
      <c r="AJ4589" s="33"/>
      <c r="AK4589" s="33"/>
      <c r="AL4589" s="33"/>
      <c r="AM4589" s="33"/>
      <c r="AN4589" s="33"/>
      <c r="AO4589" s="33"/>
      <c r="AP4589" s="33"/>
      <c r="AQ4589" s="33"/>
      <c r="AR4589" s="33"/>
      <c r="AS4589" s="33"/>
      <c r="AT4589" s="33"/>
      <c r="AU4589" s="33"/>
      <c r="AV4589" s="33"/>
      <c r="AW4589" s="33"/>
      <c r="AX4589" s="33"/>
      <c r="AY4589" s="33"/>
    </row>
    <row r="4590" spans="1:51" s="12" customFormat="1" ht="39.950000000000003" customHeight="1">
      <c r="A4590" s="3"/>
      <c r="B4590" s="16"/>
      <c r="C4590" s="33"/>
      <c r="D4590" s="33"/>
      <c r="E4590" s="33"/>
      <c r="F4590" s="33"/>
      <c r="G4590" s="33"/>
      <c r="H4590" s="33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3"/>
      <c r="AE4590" s="33"/>
      <c r="AF4590" s="33"/>
      <c r="AG4590" s="35"/>
      <c r="AH4590" s="32"/>
      <c r="AI4590" s="33"/>
      <c r="AJ4590" s="33"/>
      <c r="AK4590" s="33"/>
      <c r="AL4590" s="33"/>
      <c r="AM4590" s="33"/>
      <c r="AN4590" s="33"/>
      <c r="AO4590" s="33"/>
      <c r="AP4590" s="33"/>
      <c r="AQ4590" s="33"/>
      <c r="AR4590" s="33"/>
      <c r="AS4590" s="33"/>
      <c r="AT4590" s="33"/>
      <c r="AU4590" s="33"/>
      <c r="AV4590" s="33"/>
      <c r="AW4590" s="33"/>
      <c r="AX4590" s="33"/>
      <c r="AY4590" s="33"/>
    </row>
    <row r="4591" spans="1:51" s="12" customFormat="1" ht="39.950000000000003" customHeight="1">
      <c r="A4591" s="3"/>
      <c r="B4591" s="16"/>
      <c r="C4591" s="33"/>
      <c r="D4591" s="33"/>
      <c r="E4591" s="33"/>
      <c r="F4591" s="33"/>
      <c r="G4591" s="33"/>
      <c r="H4591" s="33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3"/>
      <c r="AE4591" s="33"/>
      <c r="AF4591" s="33"/>
      <c r="AG4591" s="35"/>
      <c r="AH4591" s="32"/>
      <c r="AI4591" s="33"/>
      <c r="AJ4591" s="33"/>
      <c r="AK4591" s="33"/>
      <c r="AL4591" s="33"/>
      <c r="AM4591" s="33"/>
      <c r="AN4591" s="33"/>
      <c r="AO4591" s="33"/>
      <c r="AP4591" s="33"/>
      <c r="AQ4591" s="33"/>
      <c r="AR4591" s="33"/>
      <c r="AS4591" s="33"/>
      <c r="AT4591" s="33"/>
      <c r="AU4591" s="33"/>
      <c r="AV4591" s="33"/>
      <c r="AW4591" s="33"/>
      <c r="AX4591" s="33"/>
      <c r="AY4591" s="33"/>
    </row>
    <row r="4592" spans="1:51" s="12" customFormat="1" ht="39.950000000000003" customHeight="1">
      <c r="A4592" s="3"/>
      <c r="B4592" s="16"/>
      <c r="C4592" s="33"/>
      <c r="D4592" s="33"/>
      <c r="E4592" s="33"/>
      <c r="F4592" s="33"/>
      <c r="G4592" s="33"/>
      <c r="H4592" s="33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3"/>
      <c r="AE4592" s="33"/>
      <c r="AF4592" s="33"/>
      <c r="AG4592" s="35"/>
      <c r="AH4592" s="32"/>
      <c r="AI4592" s="33"/>
      <c r="AJ4592" s="33"/>
      <c r="AK4592" s="33"/>
      <c r="AL4592" s="33"/>
      <c r="AM4592" s="33"/>
      <c r="AN4592" s="33"/>
      <c r="AO4592" s="33"/>
      <c r="AP4592" s="33"/>
      <c r="AQ4592" s="33"/>
      <c r="AR4592" s="33"/>
      <c r="AS4592" s="33"/>
      <c r="AT4592" s="33"/>
      <c r="AU4592" s="33"/>
      <c r="AV4592" s="33"/>
      <c r="AW4592" s="33"/>
      <c r="AX4592" s="33"/>
      <c r="AY4592" s="33"/>
    </row>
    <row r="4593" spans="1:51" s="12" customFormat="1" ht="39.950000000000003" customHeight="1">
      <c r="A4593" s="3"/>
      <c r="B4593" s="16"/>
      <c r="C4593" s="33"/>
      <c r="D4593" s="33"/>
      <c r="E4593" s="33"/>
      <c r="F4593" s="33"/>
      <c r="G4593" s="33"/>
      <c r="H4593" s="33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3"/>
      <c r="AE4593" s="33"/>
      <c r="AF4593" s="33"/>
      <c r="AG4593" s="35"/>
      <c r="AH4593" s="32"/>
      <c r="AI4593" s="33"/>
      <c r="AJ4593" s="33"/>
      <c r="AK4593" s="33"/>
      <c r="AL4593" s="33"/>
      <c r="AM4593" s="33"/>
      <c r="AN4593" s="33"/>
      <c r="AO4593" s="33"/>
      <c r="AP4593" s="33"/>
      <c r="AQ4593" s="33"/>
      <c r="AR4593" s="33"/>
      <c r="AS4593" s="33"/>
      <c r="AT4593" s="33"/>
      <c r="AU4593" s="33"/>
      <c r="AV4593" s="33"/>
      <c r="AW4593" s="33"/>
      <c r="AX4593" s="33"/>
      <c r="AY4593" s="33"/>
    </row>
    <row r="4594" spans="1:51" s="12" customFormat="1" ht="39.950000000000003" customHeight="1">
      <c r="A4594" s="3"/>
      <c r="B4594" s="16"/>
      <c r="C4594" s="33"/>
      <c r="D4594" s="33"/>
      <c r="E4594" s="33"/>
      <c r="F4594" s="33"/>
      <c r="G4594" s="33"/>
      <c r="H4594" s="33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3"/>
      <c r="AE4594" s="33"/>
      <c r="AF4594" s="33"/>
      <c r="AG4594" s="35"/>
      <c r="AH4594" s="32"/>
      <c r="AI4594" s="33"/>
      <c r="AJ4594" s="33"/>
      <c r="AK4594" s="33"/>
      <c r="AL4594" s="33"/>
      <c r="AM4594" s="33"/>
      <c r="AN4594" s="33"/>
      <c r="AO4594" s="33"/>
      <c r="AP4594" s="33"/>
      <c r="AQ4594" s="33"/>
      <c r="AR4594" s="33"/>
      <c r="AS4594" s="33"/>
      <c r="AT4594" s="33"/>
      <c r="AU4594" s="33"/>
      <c r="AV4594" s="33"/>
      <c r="AW4594" s="33"/>
      <c r="AX4594" s="33"/>
      <c r="AY4594" s="33"/>
    </row>
    <row r="4595" spans="1:51" s="12" customFormat="1" ht="39.950000000000003" customHeight="1">
      <c r="A4595" s="3"/>
      <c r="B4595" s="16"/>
      <c r="C4595" s="33"/>
      <c r="D4595" s="33"/>
      <c r="E4595" s="33"/>
      <c r="F4595" s="33"/>
      <c r="G4595" s="33"/>
      <c r="H4595" s="33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3"/>
      <c r="AE4595" s="33"/>
      <c r="AF4595" s="33"/>
      <c r="AG4595" s="35"/>
      <c r="AH4595" s="32"/>
      <c r="AI4595" s="33"/>
      <c r="AJ4595" s="33"/>
      <c r="AK4595" s="33"/>
      <c r="AL4595" s="33"/>
      <c r="AM4595" s="33"/>
      <c r="AN4595" s="33"/>
      <c r="AO4595" s="33"/>
      <c r="AP4595" s="33"/>
      <c r="AQ4595" s="33"/>
      <c r="AR4595" s="33"/>
      <c r="AS4595" s="33"/>
      <c r="AT4595" s="33"/>
      <c r="AU4595" s="33"/>
      <c r="AV4595" s="33"/>
      <c r="AW4595" s="33"/>
      <c r="AX4595" s="33"/>
      <c r="AY4595" s="33"/>
    </row>
    <row r="4596" spans="1:51" s="12" customFormat="1" ht="39.950000000000003" customHeight="1">
      <c r="A4596" s="3"/>
      <c r="B4596" s="16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/>
      <c r="AC4596" s="33"/>
      <c r="AD4596" s="33"/>
      <c r="AE4596" s="33"/>
      <c r="AF4596" s="33"/>
      <c r="AG4596" s="35"/>
      <c r="AH4596" s="32"/>
      <c r="AI4596" s="33"/>
      <c r="AJ4596" s="33"/>
      <c r="AK4596" s="33"/>
      <c r="AL4596" s="33"/>
      <c r="AM4596" s="33"/>
      <c r="AN4596" s="33"/>
      <c r="AO4596" s="33"/>
      <c r="AP4596" s="33"/>
      <c r="AQ4596" s="33"/>
      <c r="AR4596" s="33"/>
      <c r="AS4596" s="33"/>
      <c r="AT4596" s="33"/>
      <c r="AU4596" s="33"/>
      <c r="AV4596" s="33"/>
      <c r="AW4596" s="33"/>
      <c r="AX4596" s="33"/>
      <c r="AY4596" s="33"/>
    </row>
    <row r="4597" spans="1:51" s="12" customFormat="1" ht="39.950000000000003" customHeight="1">
      <c r="A4597" s="3"/>
      <c r="B4597" s="16"/>
      <c r="C4597" s="33"/>
      <c r="D4597" s="33"/>
      <c r="E4597" s="33"/>
      <c r="F4597" s="33"/>
      <c r="G4597" s="33"/>
      <c r="H4597" s="33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3"/>
      <c r="AE4597" s="33"/>
      <c r="AF4597" s="33"/>
      <c r="AG4597" s="35"/>
      <c r="AH4597" s="32"/>
      <c r="AI4597" s="33"/>
      <c r="AJ4597" s="33"/>
      <c r="AK4597" s="33"/>
      <c r="AL4597" s="33"/>
      <c r="AM4597" s="33"/>
      <c r="AN4597" s="33"/>
      <c r="AO4597" s="33"/>
      <c r="AP4597" s="33"/>
      <c r="AQ4597" s="33"/>
      <c r="AR4597" s="33"/>
      <c r="AS4597" s="33"/>
      <c r="AT4597" s="33"/>
      <c r="AU4597" s="33"/>
      <c r="AV4597" s="33"/>
      <c r="AW4597" s="33"/>
      <c r="AX4597" s="33"/>
      <c r="AY4597" s="33"/>
    </row>
    <row r="4598" spans="1:51" s="12" customFormat="1" ht="39.950000000000003" customHeight="1">
      <c r="A4598" s="3"/>
      <c r="B4598" s="16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3"/>
      <c r="AE4598" s="33"/>
      <c r="AF4598" s="33"/>
      <c r="AG4598" s="35"/>
      <c r="AH4598" s="32"/>
      <c r="AI4598" s="33"/>
      <c r="AJ4598" s="33"/>
      <c r="AK4598" s="33"/>
      <c r="AL4598" s="33"/>
      <c r="AM4598" s="33"/>
      <c r="AN4598" s="33"/>
      <c r="AO4598" s="33"/>
      <c r="AP4598" s="33"/>
      <c r="AQ4598" s="33"/>
      <c r="AR4598" s="33"/>
      <c r="AS4598" s="33"/>
      <c r="AT4598" s="33"/>
      <c r="AU4598" s="33"/>
      <c r="AV4598" s="33"/>
      <c r="AW4598" s="33"/>
      <c r="AX4598" s="33"/>
      <c r="AY4598" s="33"/>
    </row>
    <row r="4599" spans="1:51" s="12" customFormat="1" ht="39.950000000000003" customHeight="1">
      <c r="A4599" s="3"/>
      <c r="B4599" s="16"/>
      <c r="C4599" s="33"/>
      <c r="D4599" s="33"/>
      <c r="E4599" s="33"/>
      <c r="F4599" s="33"/>
      <c r="G4599" s="33"/>
      <c r="H4599" s="33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3"/>
      <c r="AE4599" s="33"/>
      <c r="AF4599" s="33"/>
      <c r="AG4599" s="35"/>
      <c r="AH4599" s="32"/>
      <c r="AI4599" s="33"/>
      <c r="AJ4599" s="33"/>
      <c r="AK4599" s="33"/>
      <c r="AL4599" s="33"/>
      <c r="AM4599" s="33"/>
      <c r="AN4599" s="33"/>
      <c r="AO4599" s="33"/>
      <c r="AP4599" s="33"/>
      <c r="AQ4599" s="33"/>
      <c r="AR4599" s="33"/>
      <c r="AS4599" s="33"/>
      <c r="AT4599" s="33"/>
      <c r="AU4599" s="33"/>
      <c r="AV4599" s="33"/>
      <c r="AW4599" s="33"/>
      <c r="AX4599" s="33"/>
      <c r="AY4599" s="33"/>
    </row>
    <row r="4600" spans="1:51" s="12" customFormat="1" ht="39.950000000000003" customHeight="1">
      <c r="A4600" s="3"/>
      <c r="B4600" s="16"/>
      <c r="C4600" s="33"/>
      <c r="D4600" s="33"/>
      <c r="E4600" s="33"/>
      <c r="F4600" s="33"/>
      <c r="G4600" s="33"/>
      <c r="H4600" s="3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3"/>
      <c r="AE4600" s="33"/>
      <c r="AF4600" s="33"/>
      <c r="AG4600" s="35"/>
      <c r="AH4600" s="32"/>
      <c r="AI4600" s="33"/>
      <c r="AJ4600" s="33"/>
      <c r="AK4600" s="33"/>
      <c r="AL4600" s="33"/>
      <c r="AM4600" s="33"/>
      <c r="AN4600" s="33"/>
      <c r="AO4600" s="33"/>
      <c r="AP4600" s="33"/>
      <c r="AQ4600" s="33"/>
      <c r="AR4600" s="33"/>
      <c r="AS4600" s="33"/>
      <c r="AT4600" s="33"/>
      <c r="AU4600" s="33"/>
      <c r="AV4600" s="33"/>
      <c r="AW4600" s="33"/>
      <c r="AX4600" s="33"/>
      <c r="AY4600" s="33"/>
    </row>
    <row r="4601" spans="1:51" s="12" customFormat="1" ht="39.950000000000003" customHeight="1">
      <c r="A4601" s="3"/>
      <c r="B4601" s="16"/>
      <c r="C4601" s="33"/>
      <c r="D4601" s="33"/>
      <c r="E4601" s="33"/>
      <c r="F4601" s="33"/>
      <c r="G4601" s="33"/>
      <c r="H4601" s="33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3"/>
      <c r="AE4601" s="33"/>
      <c r="AF4601" s="33"/>
      <c r="AG4601" s="35"/>
      <c r="AH4601" s="32"/>
      <c r="AI4601" s="33"/>
      <c r="AJ4601" s="33"/>
      <c r="AK4601" s="33"/>
      <c r="AL4601" s="33"/>
      <c r="AM4601" s="33"/>
      <c r="AN4601" s="33"/>
      <c r="AO4601" s="33"/>
      <c r="AP4601" s="33"/>
      <c r="AQ4601" s="33"/>
      <c r="AR4601" s="33"/>
      <c r="AS4601" s="33"/>
      <c r="AT4601" s="33"/>
      <c r="AU4601" s="33"/>
      <c r="AV4601" s="33"/>
      <c r="AW4601" s="33"/>
      <c r="AX4601" s="33"/>
      <c r="AY4601" s="33"/>
    </row>
    <row r="4602" spans="1:51" s="12" customFormat="1" ht="39.950000000000003" customHeight="1">
      <c r="A4602" s="3"/>
      <c r="B4602" s="16"/>
      <c r="C4602" s="33"/>
      <c r="D4602" s="33"/>
      <c r="E4602" s="33"/>
      <c r="F4602" s="33"/>
      <c r="G4602" s="33"/>
      <c r="H4602" s="33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3"/>
      <c r="AE4602" s="33"/>
      <c r="AF4602" s="33"/>
      <c r="AG4602" s="35"/>
      <c r="AH4602" s="32"/>
      <c r="AI4602" s="33"/>
      <c r="AJ4602" s="33"/>
      <c r="AK4602" s="33"/>
      <c r="AL4602" s="33"/>
      <c r="AM4602" s="33"/>
      <c r="AN4602" s="33"/>
      <c r="AO4602" s="33"/>
      <c r="AP4602" s="33"/>
      <c r="AQ4602" s="33"/>
      <c r="AR4602" s="33"/>
      <c r="AS4602" s="33"/>
      <c r="AT4602" s="33"/>
      <c r="AU4602" s="33"/>
      <c r="AV4602" s="33"/>
      <c r="AW4602" s="33"/>
      <c r="AX4602" s="33"/>
      <c r="AY4602" s="33"/>
    </row>
    <row r="4603" spans="1:51" s="12" customFormat="1" ht="39.950000000000003" customHeight="1">
      <c r="A4603" s="3"/>
      <c r="B4603" s="16"/>
      <c r="C4603" s="33"/>
      <c r="D4603" s="33"/>
      <c r="E4603" s="33"/>
      <c r="F4603" s="33"/>
      <c r="G4603" s="33"/>
      <c r="H4603" s="33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3"/>
      <c r="AE4603" s="33"/>
      <c r="AF4603" s="33"/>
      <c r="AG4603" s="35"/>
      <c r="AH4603" s="32"/>
      <c r="AI4603" s="33"/>
      <c r="AJ4603" s="33"/>
      <c r="AK4603" s="33"/>
      <c r="AL4603" s="33"/>
      <c r="AM4603" s="33"/>
      <c r="AN4603" s="33"/>
      <c r="AO4603" s="33"/>
      <c r="AP4603" s="33"/>
      <c r="AQ4603" s="33"/>
      <c r="AR4603" s="33"/>
      <c r="AS4603" s="33"/>
      <c r="AT4603" s="33"/>
      <c r="AU4603" s="33"/>
      <c r="AV4603" s="33"/>
      <c r="AW4603" s="33"/>
      <c r="AX4603" s="33"/>
      <c r="AY4603" s="33"/>
    </row>
    <row r="4604" spans="1:51" s="12" customFormat="1" ht="39.950000000000003" customHeight="1">
      <c r="A4604" s="3"/>
      <c r="B4604" s="16"/>
      <c r="C4604" s="33"/>
      <c r="D4604" s="33"/>
      <c r="E4604" s="33"/>
      <c r="F4604" s="33"/>
      <c r="G4604" s="33"/>
      <c r="H4604" s="33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3"/>
      <c r="AE4604" s="33"/>
      <c r="AF4604" s="33"/>
      <c r="AG4604" s="35"/>
      <c r="AH4604" s="32"/>
      <c r="AI4604" s="33"/>
      <c r="AJ4604" s="33"/>
      <c r="AK4604" s="33"/>
      <c r="AL4604" s="33"/>
      <c r="AM4604" s="33"/>
      <c r="AN4604" s="33"/>
      <c r="AO4604" s="33"/>
      <c r="AP4604" s="33"/>
      <c r="AQ4604" s="33"/>
      <c r="AR4604" s="33"/>
      <c r="AS4604" s="33"/>
      <c r="AT4604" s="33"/>
      <c r="AU4604" s="33"/>
      <c r="AV4604" s="33"/>
      <c r="AW4604" s="33"/>
      <c r="AX4604" s="33"/>
      <c r="AY4604" s="33"/>
    </row>
    <row r="4605" spans="1:51" s="12" customFormat="1" ht="39.950000000000003" customHeight="1">
      <c r="A4605" s="3"/>
      <c r="B4605" s="16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3"/>
      <c r="AE4605" s="33"/>
      <c r="AF4605" s="33"/>
      <c r="AG4605" s="35"/>
      <c r="AH4605" s="32"/>
      <c r="AI4605" s="33"/>
      <c r="AJ4605" s="33"/>
      <c r="AK4605" s="33"/>
      <c r="AL4605" s="33"/>
      <c r="AM4605" s="33"/>
      <c r="AN4605" s="33"/>
      <c r="AO4605" s="33"/>
      <c r="AP4605" s="33"/>
      <c r="AQ4605" s="33"/>
      <c r="AR4605" s="33"/>
      <c r="AS4605" s="33"/>
      <c r="AT4605" s="33"/>
      <c r="AU4605" s="33"/>
      <c r="AV4605" s="33"/>
      <c r="AW4605" s="33"/>
      <c r="AX4605" s="33"/>
      <c r="AY4605" s="33"/>
    </row>
    <row r="4606" spans="1:51" s="12" customFormat="1" ht="39.950000000000003" customHeight="1">
      <c r="A4606" s="3"/>
      <c r="B4606" s="16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5"/>
      <c r="AH4606" s="32"/>
      <c r="AI4606" s="33"/>
      <c r="AJ4606" s="33"/>
      <c r="AK4606" s="33"/>
      <c r="AL4606" s="33"/>
      <c r="AM4606" s="33"/>
      <c r="AN4606" s="33"/>
      <c r="AO4606" s="33"/>
      <c r="AP4606" s="33"/>
      <c r="AQ4606" s="33"/>
      <c r="AR4606" s="33"/>
      <c r="AS4606" s="33"/>
      <c r="AT4606" s="33"/>
      <c r="AU4606" s="33"/>
      <c r="AV4606" s="33"/>
      <c r="AW4606" s="33"/>
      <c r="AX4606" s="33"/>
      <c r="AY4606" s="33"/>
    </row>
    <row r="4607" spans="1:51" s="12" customFormat="1" ht="39.950000000000003" customHeight="1">
      <c r="A4607" s="3"/>
      <c r="B4607" s="16"/>
      <c r="C4607" s="33"/>
      <c r="D4607" s="33"/>
      <c r="E4607" s="33"/>
      <c r="F4607" s="33"/>
      <c r="G4607" s="33"/>
      <c r="H4607" s="33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3"/>
      <c r="AE4607" s="33"/>
      <c r="AF4607" s="33"/>
      <c r="AG4607" s="35"/>
      <c r="AH4607" s="32"/>
      <c r="AI4607" s="33"/>
      <c r="AJ4607" s="33"/>
      <c r="AK4607" s="33"/>
      <c r="AL4607" s="33"/>
      <c r="AM4607" s="33"/>
      <c r="AN4607" s="33"/>
      <c r="AO4607" s="33"/>
      <c r="AP4607" s="33"/>
      <c r="AQ4607" s="33"/>
      <c r="AR4607" s="33"/>
      <c r="AS4607" s="33"/>
      <c r="AT4607" s="33"/>
      <c r="AU4607" s="33"/>
      <c r="AV4607" s="33"/>
      <c r="AW4607" s="33"/>
      <c r="AX4607" s="33"/>
      <c r="AY4607" s="33"/>
    </row>
    <row r="4608" spans="1:51" s="12" customFormat="1" ht="39.950000000000003" customHeight="1">
      <c r="A4608" s="3"/>
      <c r="B4608" s="16"/>
      <c r="C4608" s="33"/>
      <c r="D4608" s="33"/>
      <c r="E4608" s="33"/>
      <c r="F4608" s="33"/>
      <c r="G4608" s="33"/>
      <c r="H4608" s="33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  <c r="Y4608" s="33"/>
      <c r="Z4608" s="33"/>
      <c r="AA4608" s="33"/>
      <c r="AB4608" s="33"/>
      <c r="AC4608" s="33"/>
      <c r="AD4608" s="33"/>
      <c r="AE4608" s="33"/>
      <c r="AF4608" s="33"/>
      <c r="AG4608" s="35"/>
      <c r="AH4608" s="32"/>
      <c r="AI4608" s="33"/>
      <c r="AJ4608" s="33"/>
      <c r="AK4608" s="33"/>
      <c r="AL4608" s="33"/>
      <c r="AM4608" s="33"/>
      <c r="AN4608" s="33"/>
      <c r="AO4608" s="33"/>
      <c r="AP4608" s="33"/>
      <c r="AQ4608" s="33"/>
      <c r="AR4608" s="33"/>
      <c r="AS4608" s="33"/>
      <c r="AT4608" s="33"/>
      <c r="AU4608" s="33"/>
      <c r="AV4608" s="33"/>
      <c r="AW4608" s="33"/>
      <c r="AX4608" s="33"/>
      <c r="AY4608" s="33"/>
    </row>
    <row r="4609" spans="1:51" s="12" customFormat="1" ht="39.950000000000003" customHeight="1">
      <c r="A4609" s="3"/>
      <c r="B4609" s="16"/>
      <c r="C4609" s="33"/>
      <c r="D4609" s="33"/>
      <c r="E4609" s="33"/>
      <c r="F4609" s="33"/>
      <c r="G4609" s="33"/>
      <c r="H4609" s="33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3"/>
      <c r="AE4609" s="33"/>
      <c r="AF4609" s="33"/>
      <c r="AG4609" s="35"/>
      <c r="AH4609" s="32"/>
      <c r="AI4609" s="33"/>
      <c r="AJ4609" s="33"/>
      <c r="AK4609" s="33"/>
      <c r="AL4609" s="33"/>
      <c r="AM4609" s="33"/>
      <c r="AN4609" s="33"/>
      <c r="AO4609" s="33"/>
      <c r="AP4609" s="33"/>
      <c r="AQ4609" s="33"/>
      <c r="AR4609" s="33"/>
      <c r="AS4609" s="33"/>
      <c r="AT4609" s="33"/>
      <c r="AU4609" s="33"/>
      <c r="AV4609" s="33"/>
      <c r="AW4609" s="33"/>
      <c r="AX4609" s="33"/>
      <c r="AY4609" s="33"/>
    </row>
    <row r="4610" spans="1:51" s="12" customFormat="1" ht="39.950000000000003" customHeight="1">
      <c r="A4610" s="3"/>
      <c r="B4610" s="16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3"/>
      <c r="AE4610" s="33"/>
      <c r="AF4610" s="33"/>
      <c r="AG4610" s="35"/>
      <c r="AH4610" s="32"/>
      <c r="AI4610" s="33"/>
      <c r="AJ4610" s="33"/>
      <c r="AK4610" s="33"/>
      <c r="AL4610" s="33"/>
      <c r="AM4610" s="33"/>
      <c r="AN4610" s="33"/>
      <c r="AO4610" s="33"/>
      <c r="AP4610" s="33"/>
      <c r="AQ4610" s="33"/>
      <c r="AR4610" s="33"/>
      <c r="AS4610" s="33"/>
      <c r="AT4610" s="33"/>
      <c r="AU4610" s="33"/>
      <c r="AV4610" s="33"/>
      <c r="AW4610" s="33"/>
      <c r="AX4610" s="33"/>
      <c r="AY4610" s="33"/>
    </row>
    <row r="4611" spans="1:51" s="12" customFormat="1" ht="39.950000000000003" customHeight="1">
      <c r="A4611" s="3"/>
      <c r="B4611" s="16"/>
      <c r="C4611" s="33"/>
      <c r="D4611" s="33"/>
      <c r="E4611" s="33"/>
      <c r="F4611" s="33"/>
      <c r="G4611" s="33"/>
      <c r="H4611" s="3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5"/>
      <c r="AH4611" s="32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33"/>
      <c r="AT4611" s="33"/>
      <c r="AU4611" s="33"/>
      <c r="AV4611" s="33"/>
      <c r="AW4611" s="33"/>
      <c r="AX4611" s="33"/>
      <c r="AY4611" s="33"/>
    </row>
    <row r="4612" spans="1:51" s="12" customFormat="1" ht="39.950000000000003" customHeight="1">
      <c r="A4612" s="3"/>
      <c r="B4612" s="16"/>
      <c r="C4612" s="33"/>
      <c r="D4612" s="33"/>
      <c r="E4612" s="33"/>
      <c r="F4612" s="33"/>
      <c r="G4612" s="33"/>
      <c r="H4612" s="33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3"/>
      <c r="AE4612" s="33"/>
      <c r="AF4612" s="33"/>
      <c r="AG4612" s="35"/>
      <c r="AH4612" s="32"/>
      <c r="AI4612" s="33"/>
      <c r="AJ4612" s="33"/>
      <c r="AK4612" s="33"/>
      <c r="AL4612" s="33"/>
      <c r="AM4612" s="33"/>
      <c r="AN4612" s="33"/>
      <c r="AO4612" s="33"/>
      <c r="AP4612" s="33"/>
      <c r="AQ4612" s="33"/>
      <c r="AR4612" s="33"/>
      <c r="AS4612" s="33"/>
      <c r="AT4612" s="33"/>
      <c r="AU4612" s="33"/>
      <c r="AV4612" s="33"/>
      <c r="AW4612" s="33"/>
      <c r="AX4612" s="33"/>
      <c r="AY4612" s="33"/>
    </row>
    <row r="4613" spans="1:51" s="12" customFormat="1" ht="39.950000000000003" customHeight="1">
      <c r="A4613" s="3"/>
      <c r="B4613" s="16"/>
      <c r="C4613" s="33"/>
      <c r="D4613" s="33"/>
      <c r="E4613" s="33"/>
      <c r="F4613" s="33"/>
      <c r="G4613" s="33"/>
      <c r="H4613" s="33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3"/>
      <c r="AE4613" s="33"/>
      <c r="AF4613" s="33"/>
      <c r="AG4613" s="35"/>
      <c r="AH4613" s="32"/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33"/>
      <c r="AT4613" s="33"/>
      <c r="AU4613" s="33"/>
      <c r="AV4613" s="33"/>
      <c r="AW4613" s="33"/>
      <c r="AX4613" s="33"/>
      <c r="AY4613" s="33"/>
    </row>
    <row r="4614" spans="1:51" s="12" customFormat="1" ht="39.950000000000003" customHeight="1">
      <c r="A4614" s="3"/>
      <c r="B4614" s="16"/>
      <c r="C4614" s="33"/>
      <c r="D4614" s="33"/>
      <c r="E4614" s="33"/>
      <c r="F4614" s="33"/>
      <c r="G4614" s="33"/>
      <c r="H4614" s="33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3"/>
      <c r="AE4614" s="33"/>
      <c r="AF4614" s="33"/>
      <c r="AG4614" s="35"/>
      <c r="AH4614" s="32"/>
      <c r="AI4614" s="33"/>
      <c r="AJ4614" s="33"/>
      <c r="AK4614" s="33"/>
      <c r="AL4614" s="33"/>
      <c r="AM4614" s="33"/>
      <c r="AN4614" s="33"/>
      <c r="AO4614" s="33"/>
      <c r="AP4614" s="33"/>
      <c r="AQ4614" s="33"/>
      <c r="AR4614" s="33"/>
      <c r="AS4614" s="33"/>
      <c r="AT4614" s="33"/>
      <c r="AU4614" s="33"/>
      <c r="AV4614" s="33"/>
      <c r="AW4614" s="33"/>
      <c r="AX4614" s="33"/>
      <c r="AY4614" s="33"/>
    </row>
    <row r="4615" spans="1:51" s="12" customFormat="1" ht="39.950000000000003" customHeight="1">
      <c r="A4615" s="3"/>
      <c r="B4615" s="16"/>
      <c r="C4615" s="33"/>
      <c r="D4615" s="33"/>
      <c r="E4615" s="33"/>
      <c r="F4615" s="33"/>
      <c r="G4615" s="33"/>
      <c r="H4615" s="33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3"/>
      <c r="AE4615" s="33"/>
      <c r="AF4615" s="33"/>
      <c r="AG4615" s="35"/>
      <c r="AH4615" s="32"/>
      <c r="AI4615" s="33"/>
      <c r="AJ4615" s="33"/>
      <c r="AK4615" s="33"/>
      <c r="AL4615" s="33"/>
      <c r="AM4615" s="33"/>
      <c r="AN4615" s="33"/>
      <c r="AO4615" s="33"/>
      <c r="AP4615" s="33"/>
      <c r="AQ4615" s="33"/>
      <c r="AR4615" s="33"/>
      <c r="AS4615" s="33"/>
      <c r="AT4615" s="33"/>
      <c r="AU4615" s="33"/>
      <c r="AV4615" s="33"/>
      <c r="AW4615" s="33"/>
      <c r="AX4615" s="33"/>
      <c r="AY4615" s="33"/>
    </row>
    <row r="4616" spans="1:51" s="12" customFormat="1" ht="39.950000000000003" customHeight="1">
      <c r="A4616" s="3"/>
      <c r="B4616" s="16"/>
      <c r="C4616" s="33"/>
      <c r="D4616" s="33"/>
      <c r="E4616" s="33"/>
      <c r="F4616" s="33"/>
      <c r="G4616" s="33"/>
      <c r="H4616" s="33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3"/>
      <c r="AE4616" s="33"/>
      <c r="AF4616" s="33"/>
      <c r="AG4616" s="35"/>
      <c r="AH4616" s="32"/>
      <c r="AI4616" s="33"/>
      <c r="AJ4616" s="33"/>
      <c r="AK4616" s="33"/>
      <c r="AL4616" s="33"/>
      <c r="AM4616" s="33"/>
      <c r="AN4616" s="33"/>
      <c r="AO4616" s="33"/>
      <c r="AP4616" s="33"/>
      <c r="AQ4616" s="33"/>
      <c r="AR4616" s="33"/>
      <c r="AS4616" s="33"/>
      <c r="AT4616" s="33"/>
      <c r="AU4616" s="33"/>
      <c r="AV4616" s="33"/>
      <c r="AW4616" s="33"/>
      <c r="AX4616" s="33"/>
      <c r="AY4616" s="33"/>
    </row>
    <row r="4617" spans="1:51" s="12" customFormat="1" ht="39.950000000000003" customHeight="1">
      <c r="A4617" s="3"/>
      <c r="B4617" s="16"/>
      <c r="C4617" s="33"/>
      <c r="D4617" s="33"/>
      <c r="E4617" s="33"/>
      <c r="F4617" s="33"/>
      <c r="G4617" s="33"/>
      <c r="H4617" s="33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3"/>
      <c r="AG4617" s="35"/>
      <c r="AH4617" s="32"/>
      <c r="AI4617" s="33"/>
      <c r="AJ4617" s="33"/>
      <c r="AK4617" s="33"/>
      <c r="AL4617" s="33"/>
      <c r="AM4617" s="33"/>
      <c r="AN4617" s="33"/>
      <c r="AO4617" s="33"/>
      <c r="AP4617" s="33"/>
      <c r="AQ4617" s="33"/>
      <c r="AR4617" s="33"/>
      <c r="AS4617" s="33"/>
      <c r="AT4617" s="33"/>
      <c r="AU4617" s="33"/>
      <c r="AV4617" s="33"/>
      <c r="AW4617" s="33"/>
      <c r="AX4617" s="33"/>
      <c r="AY4617" s="33"/>
    </row>
    <row r="4618" spans="1:51" s="12" customFormat="1" ht="39.950000000000003" customHeight="1">
      <c r="A4618" s="3"/>
      <c r="B4618" s="16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3"/>
      <c r="AG4618" s="35"/>
      <c r="AH4618" s="32"/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33"/>
      <c r="AT4618" s="33"/>
      <c r="AU4618" s="33"/>
      <c r="AV4618" s="33"/>
      <c r="AW4618" s="33"/>
      <c r="AX4618" s="33"/>
      <c r="AY4618" s="33"/>
    </row>
    <row r="4619" spans="1:51" s="12" customFormat="1" ht="39.950000000000003" customHeight="1">
      <c r="A4619" s="3"/>
      <c r="B4619" s="16"/>
      <c r="C4619" s="33"/>
      <c r="D4619" s="33"/>
      <c r="E4619" s="33"/>
      <c r="F4619" s="33"/>
      <c r="G4619" s="33"/>
      <c r="H4619" s="33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3"/>
      <c r="AE4619" s="33"/>
      <c r="AF4619" s="33"/>
      <c r="AG4619" s="35"/>
      <c r="AH4619" s="32"/>
      <c r="AI4619" s="33"/>
      <c r="AJ4619" s="33"/>
      <c r="AK4619" s="33"/>
      <c r="AL4619" s="33"/>
      <c r="AM4619" s="33"/>
      <c r="AN4619" s="33"/>
      <c r="AO4619" s="33"/>
      <c r="AP4619" s="33"/>
      <c r="AQ4619" s="33"/>
      <c r="AR4619" s="33"/>
      <c r="AS4619" s="33"/>
      <c r="AT4619" s="33"/>
      <c r="AU4619" s="33"/>
      <c r="AV4619" s="33"/>
      <c r="AW4619" s="33"/>
      <c r="AX4619" s="33"/>
      <c r="AY4619" s="33"/>
    </row>
    <row r="4620" spans="1:51" s="12" customFormat="1" ht="39.950000000000003" customHeight="1">
      <c r="A4620" s="3"/>
      <c r="B4620" s="16"/>
      <c r="C4620" s="33"/>
      <c r="D4620" s="33"/>
      <c r="E4620" s="33"/>
      <c r="F4620" s="33"/>
      <c r="G4620" s="33"/>
      <c r="H4620" s="3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5"/>
      <c r="AH4620" s="32"/>
      <c r="AI4620" s="33"/>
      <c r="AJ4620" s="33"/>
      <c r="AK4620" s="33"/>
      <c r="AL4620" s="33"/>
      <c r="AM4620" s="33"/>
      <c r="AN4620" s="33"/>
      <c r="AO4620" s="33"/>
      <c r="AP4620" s="33"/>
      <c r="AQ4620" s="33"/>
      <c r="AR4620" s="33"/>
      <c r="AS4620" s="33"/>
      <c r="AT4620" s="33"/>
      <c r="AU4620" s="33"/>
      <c r="AV4620" s="33"/>
      <c r="AW4620" s="33"/>
      <c r="AX4620" s="33"/>
      <c r="AY4620" s="33"/>
    </row>
    <row r="4621" spans="1:51" s="12" customFormat="1" ht="39.950000000000003" customHeight="1">
      <c r="A4621" s="3"/>
      <c r="B4621" s="16"/>
      <c r="C4621" s="33"/>
      <c r="D4621" s="33"/>
      <c r="E4621" s="33"/>
      <c r="F4621" s="33"/>
      <c r="G4621" s="33"/>
      <c r="H4621" s="33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3"/>
      <c r="AE4621" s="33"/>
      <c r="AF4621" s="33"/>
      <c r="AG4621" s="35"/>
      <c r="AH4621" s="32"/>
      <c r="AI4621" s="33"/>
      <c r="AJ4621" s="33"/>
      <c r="AK4621" s="33"/>
      <c r="AL4621" s="33"/>
      <c r="AM4621" s="33"/>
      <c r="AN4621" s="33"/>
      <c r="AO4621" s="33"/>
      <c r="AP4621" s="33"/>
      <c r="AQ4621" s="33"/>
      <c r="AR4621" s="33"/>
      <c r="AS4621" s="33"/>
      <c r="AT4621" s="33"/>
      <c r="AU4621" s="33"/>
      <c r="AV4621" s="33"/>
      <c r="AW4621" s="33"/>
      <c r="AX4621" s="33"/>
      <c r="AY4621" s="33"/>
    </row>
    <row r="4622" spans="1:51" s="12" customFormat="1" ht="39.950000000000003" customHeight="1">
      <c r="A4622" s="3"/>
      <c r="B4622" s="16"/>
      <c r="C4622" s="33"/>
      <c r="D4622" s="33"/>
      <c r="E4622" s="33"/>
      <c r="F4622" s="33"/>
      <c r="G4622" s="33"/>
      <c r="H4622" s="33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3"/>
      <c r="AE4622" s="33"/>
      <c r="AF4622" s="33"/>
      <c r="AG4622" s="35"/>
      <c r="AH4622" s="32"/>
      <c r="AI4622" s="33"/>
      <c r="AJ4622" s="33"/>
      <c r="AK4622" s="33"/>
      <c r="AL4622" s="33"/>
      <c r="AM4622" s="33"/>
      <c r="AN4622" s="33"/>
      <c r="AO4622" s="33"/>
      <c r="AP4622" s="33"/>
      <c r="AQ4622" s="33"/>
      <c r="AR4622" s="33"/>
      <c r="AS4622" s="33"/>
      <c r="AT4622" s="33"/>
      <c r="AU4622" s="33"/>
      <c r="AV4622" s="33"/>
      <c r="AW4622" s="33"/>
      <c r="AX4622" s="33"/>
      <c r="AY4622" s="33"/>
    </row>
    <row r="4623" spans="1:51" s="12" customFormat="1" ht="39.950000000000003" customHeight="1">
      <c r="A4623" s="3"/>
      <c r="B4623" s="16"/>
      <c r="C4623" s="33"/>
      <c r="D4623" s="33"/>
      <c r="E4623" s="33"/>
      <c r="F4623" s="33"/>
      <c r="G4623" s="33"/>
      <c r="H4623" s="3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3"/>
      <c r="AE4623" s="33"/>
      <c r="AF4623" s="33"/>
      <c r="AG4623" s="35"/>
      <c r="AH4623" s="32"/>
      <c r="AI4623" s="33"/>
      <c r="AJ4623" s="33"/>
      <c r="AK4623" s="33"/>
      <c r="AL4623" s="33"/>
      <c r="AM4623" s="33"/>
      <c r="AN4623" s="33"/>
      <c r="AO4623" s="33"/>
      <c r="AP4623" s="33"/>
      <c r="AQ4623" s="33"/>
      <c r="AR4623" s="33"/>
      <c r="AS4623" s="33"/>
      <c r="AT4623" s="33"/>
      <c r="AU4623" s="33"/>
      <c r="AV4623" s="33"/>
      <c r="AW4623" s="33"/>
      <c r="AX4623" s="33"/>
      <c r="AY4623" s="33"/>
    </row>
    <row r="4624" spans="1:51" s="12" customFormat="1" ht="39.950000000000003" customHeight="1">
      <c r="A4624" s="3"/>
      <c r="B4624" s="16"/>
      <c r="C4624" s="33"/>
      <c r="D4624" s="33"/>
      <c r="E4624" s="33"/>
      <c r="F4624" s="33"/>
      <c r="G4624" s="33"/>
      <c r="H4624" s="33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3"/>
      <c r="AE4624" s="33"/>
      <c r="AF4624" s="33"/>
      <c r="AG4624" s="35"/>
      <c r="AH4624" s="32"/>
      <c r="AI4624" s="33"/>
      <c r="AJ4624" s="33"/>
      <c r="AK4624" s="33"/>
      <c r="AL4624" s="33"/>
      <c r="AM4624" s="33"/>
      <c r="AN4624" s="33"/>
      <c r="AO4624" s="33"/>
      <c r="AP4624" s="33"/>
      <c r="AQ4624" s="33"/>
      <c r="AR4624" s="33"/>
      <c r="AS4624" s="33"/>
      <c r="AT4624" s="33"/>
      <c r="AU4624" s="33"/>
      <c r="AV4624" s="33"/>
      <c r="AW4624" s="33"/>
      <c r="AX4624" s="33"/>
      <c r="AY4624" s="33"/>
    </row>
    <row r="4625" spans="1:51" s="12" customFormat="1" ht="39.950000000000003" customHeight="1">
      <c r="A4625" s="3"/>
      <c r="B4625" s="16"/>
      <c r="C4625" s="33"/>
      <c r="D4625" s="33"/>
      <c r="E4625" s="33"/>
      <c r="F4625" s="33"/>
      <c r="G4625" s="33"/>
      <c r="H4625" s="33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3"/>
      <c r="AE4625" s="33"/>
      <c r="AF4625" s="33"/>
      <c r="AG4625" s="35"/>
      <c r="AH4625" s="32"/>
      <c r="AI4625" s="33"/>
      <c r="AJ4625" s="33"/>
      <c r="AK4625" s="33"/>
      <c r="AL4625" s="33"/>
      <c r="AM4625" s="33"/>
      <c r="AN4625" s="33"/>
      <c r="AO4625" s="33"/>
      <c r="AP4625" s="33"/>
      <c r="AQ4625" s="33"/>
      <c r="AR4625" s="33"/>
      <c r="AS4625" s="33"/>
      <c r="AT4625" s="33"/>
      <c r="AU4625" s="33"/>
      <c r="AV4625" s="33"/>
      <c r="AW4625" s="33"/>
      <c r="AX4625" s="33"/>
      <c r="AY4625" s="33"/>
    </row>
    <row r="4626" spans="1:51" s="12" customFormat="1" ht="39.950000000000003" customHeight="1">
      <c r="A4626" s="3"/>
      <c r="B4626" s="16"/>
      <c r="C4626" s="33"/>
      <c r="D4626" s="33"/>
      <c r="E4626" s="33"/>
      <c r="F4626" s="33"/>
      <c r="G4626" s="33"/>
      <c r="H4626" s="33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3"/>
      <c r="AE4626" s="33"/>
      <c r="AF4626" s="33"/>
      <c r="AG4626" s="35"/>
      <c r="AH4626" s="32"/>
      <c r="AI4626" s="33"/>
      <c r="AJ4626" s="33"/>
      <c r="AK4626" s="33"/>
      <c r="AL4626" s="33"/>
      <c r="AM4626" s="33"/>
      <c r="AN4626" s="33"/>
      <c r="AO4626" s="33"/>
      <c r="AP4626" s="33"/>
      <c r="AQ4626" s="33"/>
      <c r="AR4626" s="33"/>
      <c r="AS4626" s="33"/>
      <c r="AT4626" s="33"/>
      <c r="AU4626" s="33"/>
      <c r="AV4626" s="33"/>
      <c r="AW4626" s="33"/>
      <c r="AX4626" s="33"/>
      <c r="AY4626" s="33"/>
    </row>
    <row r="4627" spans="1:51" s="12" customFormat="1" ht="39.950000000000003" customHeight="1">
      <c r="A4627" s="3"/>
      <c r="B4627" s="16"/>
      <c r="C4627" s="33"/>
      <c r="D4627" s="33"/>
      <c r="E4627" s="33"/>
      <c r="F4627" s="33"/>
      <c r="G4627" s="33"/>
      <c r="H4627" s="33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3"/>
      <c r="AE4627" s="33"/>
      <c r="AF4627" s="33"/>
      <c r="AG4627" s="35"/>
      <c r="AH4627" s="32"/>
      <c r="AI4627" s="33"/>
      <c r="AJ4627" s="33"/>
      <c r="AK4627" s="33"/>
      <c r="AL4627" s="33"/>
      <c r="AM4627" s="33"/>
      <c r="AN4627" s="33"/>
      <c r="AO4627" s="33"/>
      <c r="AP4627" s="33"/>
      <c r="AQ4627" s="33"/>
      <c r="AR4627" s="33"/>
      <c r="AS4627" s="33"/>
      <c r="AT4627" s="33"/>
      <c r="AU4627" s="33"/>
      <c r="AV4627" s="33"/>
      <c r="AW4627" s="33"/>
      <c r="AX4627" s="33"/>
      <c r="AY4627" s="33"/>
    </row>
    <row r="4628" spans="1:51" s="12" customFormat="1" ht="39.950000000000003" customHeight="1">
      <c r="A4628" s="3"/>
      <c r="B4628" s="16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3"/>
      <c r="AE4628" s="33"/>
      <c r="AF4628" s="33"/>
      <c r="AG4628" s="35"/>
      <c r="AH4628" s="32"/>
      <c r="AI4628" s="33"/>
      <c r="AJ4628" s="33"/>
      <c r="AK4628" s="33"/>
      <c r="AL4628" s="33"/>
      <c r="AM4628" s="33"/>
      <c r="AN4628" s="33"/>
      <c r="AO4628" s="33"/>
      <c r="AP4628" s="33"/>
      <c r="AQ4628" s="33"/>
      <c r="AR4628" s="33"/>
      <c r="AS4628" s="33"/>
      <c r="AT4628" s="33"/>
      <c r="AU4628" s="33"/>
      <c r="AV4628" s="33"/>
      <c r="AW4628" s="33"/>
      <c r="AX4628" s="33"/>
      <c r="AY4628" s="33"/>
    </row>
    <row r="4629" spans="1:51" s="12" customFormat="1" ht="39.950000000000003" customHeight="1">
      <c r="A4629" s="3"/>
      <c r="B4629" s="16"/>
      <c r="C4629" s="33"/>
      <c r="D4629" s="33"/>
      <c r="E4629" s="33"/>
      <c r="F4629" s="33"/>
      <c r="G4629" s="33"/>
      <c r="H4629" s="33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3"/>
      <c r="AE4629" s="33"/>
      <c r="AF4629" s="33"/>
      <c r="AG4629" s="35"/>
      <c r="AH4629" s="32"/>
      <c r="AI4629" s="33"/>
      <c r="AJ4629" s="33"/>
      <c r="AK4629" s="33"/>
      <c r="AL4629" s="33"/>
      <c r="AM4629" s="33"/>
      <c r="AN4629" s="33"/>
      <c r="AO4629" s="33"/>
      <c r="AP4629" s="33"/>
      <c r="AQ4629" s="33"/>
      <c r="AR4629" s="33"/>
      <c r="AS4629" s="33"/>
      <c r="AT4629" s="33"/>
      <c r="AU4629" s="33"/>
      <c r="AV4629" s="33"/>
      <c r="AW4629" s="33"/>
      <c r="AX4629" s="33"/>
      <c r="AY4629" s="33"/>
    </row>
    <row r="4630" spans="1:51" s="12" customFormat="1" ht="39.950000000000003" customHeight="1">
      <c r="A4630" s="3"/>
      <c r="B4630" s="16"/>
      <c r="C4630" s="33"/>
      <c r="D4630" s="33"/>
      <c r="E4630" s="33"/>
      <c r="F4630" s="33"/>
      <c r="G4630" s="33"/>
      <c r="H4630" s="33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3"/>
      <c r="AE4630" s="33"/>
      <c r="AF4630" s="33"/>
      <c r="AG4630" s="35"/>
      <c r="AH4630" s="32"/>
      <c r="AI4630" s="33"/>
      <c r="AJ4630" s="33"/>
      <c r="AK4630" s="33"/>
      <c r="AL4630" s="33"/>
      <c r="AM4630" s="33"/>
      <c r="AN4630" s="33"/>
      <c r="AO4630" s="33"/>
      <c r="AP4630" s="33"/>
      <c r="AQ4630" s="33"/>
      <c r="AR4630" s="33"/>
      <c r="AS4630" s="33"/>
      <c r="AT4630" s="33"/>
      <c r="AU4630" s="33"/>
      <c r="AV4630" s="33"/>
      <c r="AW4630" s="33"/>
      <c r="AX4630" s="33"/>
      <c r="AY4630" s="33"/>
    </row>
    <row r="4631" spans="1:51" s="12" customFormat="1" ht="39.950000000000003" customHeight="1">
      <c r="A4631" s="3"/>
      <c r="B4631" s="16"/>
      <c r="C4631" s="33"/>
      <c r="D4631" s="33"/>
      <c r="E4631" s="33"/>
      <c r="F4631" s="33"/>
      <c r="G4631" s="33"/>
      <c r="H4631" s="33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F4631" s="33"/>
      <c r="AG4631" s="35"/>
      <c r="AH4631" s="32"/>
      <c r="AI4631" s="33"/>
      <c r="AJ4631" s="33"/>
      <c r="AK4631" s="33"/>
      <c r="AL4631" s="33"/>
      <c r="AM4631" s="33"/>
      <c r="AN4631" s="33"/>
      <c r="AO4631" s="33"/>
      <c r="AP4631" s="33"/>
      <c r="AQ4631" s="33"/>
      <c r="AR4631" s="33"/>
      <c r="AS4631" s="33"/>
      <c r="AT4631" s="33"/>
      <c r="AU4631" s="33"/>
      <c r="AV4631" s="33"/>
      <c r="AW4631" s="33"/>
      <c r="AX4631" s="33"/>
      <c r="AY4631" s="33"/>
    </row>
    <row r="4632" spans="1:51" s="12" customFormat="1" ht="39.950000000000003" customHeight="1">
      <c r="A4632" s="3"/>
      <c r="B4632" s="16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/>
      <c r="AB4632" s="33"/>
      <c r="AC4632" s="33"/>
      <c r="AD4632" s="33"/>
      <c r="AE4632" s="33"/>
      <c r="AF4632" s="33"/>
      <c r="AG4632" s="35"/>
      <c r="AH4632" s="32"/>
      <c r="AI4632" s="33"/>
      <c r="AJ4632" s="33"/>
      <c r="AK4632" s="33"/>
      <c r="AL4632" s="33"/>
      <c r="AM4632" s="33"/>
      <c r="AN4632" s="33"/>
      <c r="AO4632" s="33"/>
      <c r="AP4632" s="33"/>
      <c r="AQ4632" s="33"/>
      <c r="AR4632" s="33"/>
      <c r="AS4632" s="33"/>
      <c r="AT4632" s="33"/>
      <c r="AU4632" s="33"/>
      <c r="AV4632" s="33"/>
      <c r="AW4632" s="33"/>
      <c r="AX4632" s="33"/>
      <c r="AY4632" s="33"/>
    </row>
    <row r="4633" spans="1:51" s="12" customFormat="1" ht="39.950000000000003" customHeight="1">
      <c r="A4633" s="3"/>
      <c r="B4633" s="16"/>
      <c r="C4633" s="33"/>
      <c r="D4633" s="33"/>
      <c r="E4633" s="33"/>
      <c r="F4633" s="33"/>
      <c r="G4633" s="33"/>
      <c r="H4633" s="33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5"/>
      <c r="AH4633" s="32"/>
      <c r="AI4633" s="33"/>
      <c r="AJ4633" s="33"/>
      <c r="AK4633" s="33"/>
      <c r="AL4633" s="33"/>
      <c r="AM4633" s="33"/>
      <c r="AN4633" s="33"/>
      <c r="AO4633" s="33"/>
      <c r="AP4633" s="33"/>
      <c r="AQ4633" s="33"/>
      <c r="AR4633" s="33"/>
      <c r="AS4633" s="33"/>
      <c r="AT4633" s="33"/>
      <c r="AU4633" s="33"/>
      <c r="AV4633" s="33"/>
      <c r="AW4633" s="33"/>
      <c r="AX4633" s="33"/>
      <c r="AY4633" s="33"/>
    </row>
    <row r="4634" spans="1:51" s="12" customFormat="1" ht="39.950000000000003" customHeight="1">
      <c r="A4634" s="3"/>
      <c r="B4634" s="16"/>
      <c r="C4634" s="33"/>
      <c r="D4634" s="33"/>
      <c r="E4634" s="33"/>
      <c r="F4634" s="33"/>
      <c r="G4634" s="33"/>
      <c r="H4634" s="33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3"/>
      <c r="AE4634" s="33"/>
      <c r="AF4634" s="33"/>
      <c r="AG4634" s="35"/>
      <c r="AH4634" s="32"/>
      <c r="AI4634" s="33"/>
      <c r="AJ4634" s="33"/>
      <c r="AK4634" s="33"/>
      <c r="AL4634" s="33"/>
      <c r="AM4634" s="33"/>
      <c r="AN4634" s="33"/>
      <c r="AO4634" s="33"/>
      <c r="AP4634" s="33"/>
      <c r="AQ4634" s="33"/>
      <c r="AR4634" s="33"/>
      <c r="AS4634" s="33"/>
      <c r="AT4634" s="33"/>
      <c r="AU4634" s="33"/>
      <c r="AV4634" s="33"/>
      <c r="AW4634" s="33"/>
      <c r="AX4634" s="33"/>
      <c r="AY4634" s="33"/>
    </row>
    <row r="4635" spans="1:51" s="12" customFormat="1" ht="39.950000000000003" customHeight="1">
      <c r="A4635" s="3"/>
      <c r="B4635" s="16"/>
      <c r="C4635" s="33"/>
      <c r="D4635" s="33"/>
      <c r="E4635" s="33"/>
      <c r="F4635" s="33"/>
      <c r="G4635" s="33"/>
      <c r="H4635" s="33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3"/>
      <c r="AE4635" s="33"/>
      <c r="AF4635" s="33"/>
      <c r="AG4635" s="35"/>
      <c r="AH4635" s="32"/>
      <c r="AI4635" s="33"/>
      <c r="AJ4635" s="33"/>
      <c r="AK4635" s="33"/>
      <c r="AL4635" s="33"/>
      <c r="AM4635" s="33"/>
      <c r="AN4635" s="33"/>
      <c r="AO4635" s="33"/>
      <c r="AP4635" s="33"/>
      <c r="AQ4635" s="33"/>
      <c r="AR4635" s="33"/>
      <c r="AS4635" s="33"/>
      <c r="AT4635" s="33"/>
      <c r="AU4635" s="33"/>
      <c r="AV4635" s="33"/>
      <c r="AW4635" s="33"/>
      <c r="AX4635" s="33"/>
      <c r="AY4635" s="33"/>
    </row>
    <row r="4636" spans="1:51" s="12" customFormat="1" ht="39.950000000000003" customHeight="1">
      <c r="A4636" s="3"/>
      <c r="B4636" s="16"/>
      <c r="C4636" s="33"/>
      <c r="D4636" s="33"/>
      <c r="E4636" s="33"/>
      <c r="F4636" s="33"/>
      <c r="G4636" s="33"/>
      <c r="H4636" s="33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3"/>
      <c r="AE4636" s="33"/>
      <c r="AF4636" s="33"/>
      <c r="AG4636" s="35"/>
      <c r="AH4636" s="32"/>
      <c r="AI4636" s="33"/>
      <c r="AJ4636" s="33"/>
      <c r="AK4636" s="33"/>
      <c r="AL4636" s="33"/>
      <c r="AM4636" s="33"/>
      <c r="AN4636" s="33"/>
      <c r="AO4636" s="33"/>
      <c r="AP4636" s="33"/>
      <c r="AQ4636" s="33"/>
      <c r="AR4636" s="33"/>
      <c r="AS4636" s="33"/>
      <c r="AT4636" s="33"/>
      <c r="AU4636" s="33"/>
      <c r="AV4636" s="33"/>
      <c r="AW4636" s="33"/>
      <c r="AX4636" s="33"/>
      <c r="AY4636" s="33"/>
    </row>
    <row r="4637" spans="1:51" s="12" customFormat="1" ht="39.950000000000003" customHeight="1">
      <c r="A4637" s="3"/>
      <c r="B4637" s="16"/>
      <c r="C4637" s="33"/>
      <c r="D4637" s="33"/>
      <c r="E4637" s="33"/>
      <c r="F4637" s="33"/>
      <c r="G4637" s="33"/>
      <c r="H4637" s="33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F4637" s="33"/>
      <c r="AG4637" s="35"/>
      <c r="AH4637" s="32"/>
      <c r="AI4637" s="33"/>
      <c r="AJ4637" s="33"/>
      <c r="AK4637" s="33"/>
      <c r="AL4637" s="33"/>
      <c r="AM4637" s="33"/>
      <c r="AN4637" s="33"/>
      <c r="AO4637" s="33"/>
      <c r="AP4637" s="33"/>
      <c r="AQ4637" s="33"/>
      <c r="AR4637" s="33"/>
      <c r="AS4637" s="33"/>
      <c r="AT4637" s="33"/>
      <c r="AU4637" s="33"/>
      <c r="AV4637" s="33"/>
      <c r="AW4637" s="33"/>
      <c r="AX4637" s="33"/>
      <c r="AY4637" s="33"/>
    </row>
    <row r="4638" spans="1:51" s="12" customFormat="1" ht="39.950000000000003" customHeight="1">
      <c r="A4638" s="3"/>
      <c r="B4638" s="16"/>
      <c r="C4638" s="33"/>
      <c r="D4638" s="33"/>
      <c r="E4638" s="33"/>
      <c r="F4638" s="33"/>
      <c r="G4638" s="33"/>
      <c r="H4638" s="33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3"/>
      <c r="AE4638" s="33"/>
      <c r="AF4638" s="33"/>
      <c r="AG4638" s="35"/>
      <c r="AH4638" s="32"/>
      <c r="AI4638" s="33"/>
      <c r="AJ4638" s="33"/>
      <c r="AK4638" s="33"/>
      <c r="AL4638" s="33"/>
      <c r="AM4638" s="33"/>
      <c r="AN4638" s="33"/>
      <c r="AO4638" s="33"/>
      <c r="AP4638" s="33"/>
      <c r="AQ4638" s="33"/>
      <c r="AR4638" s="33"/>
      <c r="AS4638" s="33"/>
      <c r="AT4638" s="33"/>
      <c r="AU4638" s="33"/>
      <c r="AV4638" s="33"/>
      <c r="AW4638" s="33"/>
      <c r="AX4638" s="33"/>
      <c r="AY4638" s="33"/>
    </row>
    <row r="4639" spans="1:51" s="12" customFormat="1" ht="39.950000000000003" customHeight="1">
      <c r="A4639" s="3"/>
      <c r="B4639" s="16"/>
      <c r="C4639" s="33"/>
      <c r="D4639" s="33"/>
      <c r="E4639" s="33"/>
      <c r="F4639" s="33"/>
      <c r="G4639" s="33"/>
      <c r="H4639" s="33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  <c r="Y4639" s="33"/>
      <c r="Z4639" s="33"/>
      <c r="AA4639" s="33"/>
      <c r="AB4639" s="33"/>
      <c r="AC4639" s="33"/>
      <c r="AD4639" s="33"/>
      <c r="AE4639" s="33"/>
      <c r="AF4639" s="33"/>
      <c r="AG4639" s="35"/>
      <c r="AH4639" s="32"/>
      <c r="AI4639" s="33"/>
      <c r="AJ4639" s="33"/>
      <c r="AK4639" s="33"/>
      <c r="AL4639" s="33"/>
      <c r="AM4639" s="33"/>
      <c r="AN4639" s="33"/>
      <c r="AO4639" s="33"/>
      <c r="AP4639" s="33"/>
      <c r="AQ4639" s="33"/>
      <c r="AR4639" s="33"/>
      <c r="AS4639" s="33"/>
      <c r="AT4639" s="33"/>
      <c r="AU4639" s="33"/>
      <c r="AV4639" s="33"/>
      <c r="AW4639" s="33"/>
      <c r="AX4639" s="33"/>
      <c r="AY4639" s="33"/>
    </row>
    <row r="4640" spans="1:51" s="12" customFormat="1" ht="39.950000000000003" customHeight="1">
      <c r="A4640" s="3"/>
      <c r="B4640" s="16"/>
      <c r="C4640" s="33"/>
      <c r="D4640" s="33"/>
      <c r="E4640" s="33"/>
      <c r="F4640" s="33"/>
      <c r="G4640" s="33"/>
      <c r="H4640" s="33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3"/>
      <c r="AE4640" s="33"/>
      <c r="AF4640" s="33"/>
      <c r="AG4640" s="35"/>
      <c r="AH4640" s="32"/>
      <c r="AI4640" s="33"/>
      <c r="AJ4640" s="33"/>
      <c r="AK4640" s="33"/>
      <c r="AL4640" s="33"/>
      <c r="AM4640" s="33"/>
      <c r="AN4640" s="33"/>
      <c r="AO4640" s="33"/>
      <c r="AP4640" s="33"/>
      <c r="AQ4640" s="33"/>
      <c r="AR4640" s="33"/>
      <c r="AS4640" s="33"/>
      <c r="AT4640" s="33"/>
      <c r="AU4640" s="33"/>
      <c r="AV4640" s="33"/>
      <c r="AW4640" s="33"/>
      <c r="AX4640" s="33"/>
      <c r="AY4640" s="33"/>
    </row>
    <row r="4641" spans="1:51" s="12" customFormat="1" ht="39.950000000000003" customHeight="1">
      <c r="A4641" s="3"/>
      <c r="B4641" s="16"/>
      <c r="C4641" s="33"/>
      <c r="D4641" s="33"/>
      <c r="E4641" s="33"/>
      <c r="F4641" s="33"/>
      <c r="G4641" s="33"/>
      <c r="H4641" s="33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  <c r="Y4641" s="33"/>
      <c r="Z4641" s="33"/>
      <c r="AA4641" s="33"/>
      <c r="AB4641" s="33"/>
      <c r="AC4641" s="33"/>
      <c r="AD4641" s="33"/>
      <c r="AE4641" s="33"/>
      <c r="AF4641" s="33"/>
      <c r="AG4641" s="35"/>
      <c r="AH4641" s="32"/>
      <c r="AI4641" s="33"/>
      <c r="AJ4641" s="33"/>
      <c r="AK4641" s="33"/>
      <c r="AL4641" s="33"/>
      <c r="AM4641" s="33"/>
      <c r="AN4641" s="33"/>
      <c r="AO4641" s="33"/>
      <c r="AP4641" s="33"/>
      <c r="AQ4641" s="33"/>
      <c r="AR4641" s="33"/>
      <c r="AS4641" s="33"/>
      <c r="AT4641" s="33"/>
      <c r="AU4641" s="33"/>
      <c r="AV4641" s="33"/>
      <c r="AW4641" s="33"/>
      <c r="AX4641" s="33"/>
      <c r="AY4641" s="33"/>
    </row>
    <row r="4642" spans="1:51" s="12" customFormat="1" ht="39.950000000000003" customHeight="1">
      <c r="A4642" s="3"/>
      <c r="B4642" s="16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3"/>
      <c r="AE4642" s="33"/>
      <c r="AF4642" s="33"/>
      <c r="AG4642" s="35"/>
      <c r="AH4642" s="32"/>
      <c r="AI4642" s="33"/>
      <c r="AJ4642" s="33"/>
      <c r="AK4642" s="33"/>
      <c r="AL4642" s="33"/>
      <c r="AM4642" s="33"/>
      <c r="AN4642" s="33"/>
      <c r="AO4642" s="33"/>
      <c r="AP4642" s="33"/>
      <c r="AQ4642" s="33"/>
      <c r="AR4642" s="33"/>
      <c r="AS4642" s="33"/>
      <c r="AT4642" s="33"/>
      <c r="AU4642" s="33"/>
      <c r="AV4642" s="33"/>
      <c r="AW4642" s="33"/>
      <c r="AX4642" s="33"/>
      <c r="AY4642" s="33"/>
    </row>
    <row r="4643" spans="1:51" s="12" customFormat="1" ht="39.950000000000003" customHeight="1">
      <c r="A4643" s="3"/>
      <c r="B4643" s="16"/>
      <c r="C4643" s="33"/>
      <c r="D4643" s="33"/>
      <c r="E4643" s="33"/>
      <c r="F4643" s="33"/>
      <c r="G4643" s="33"/>
      <c r="H4643" s="33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F4643" s="33"/>
      <c r="AG4643" s="35"/>
      <c r="AH4643" s="32"/>
      <c r="AI4643" s="33"/>
      <c r="AJ4643" s="33"/>
      <c r="AK4643" s="33"/>
      <c r="AL4643" s="33"/>
      <c r="AM4643" s="33"/>
      <c r="AN4643" s="33"/>
      <c r="AO4643" s="33"/>
      <c r="AP4643" s="33"/>
      <c r="AQ4643" s="33"/>
      <c r="AR4643" s="33"/>
      <c r="AS4643" s="33"/>
      <c r="AT4643" s="33"/>
      <c r="AU4643" s="33"/>
      <c r="AV4643" s="33"/>
      <c r="AW4643" s="33"/>
      <c r="AX4643" s="33"/>
      <c r="AY4643" s="33"/>
    </row>
    <row r="4644" spans="1:51" s="12" customFormat="1" ht="39.950000000000003" customHeight="1">
      <c r="A4644" s="3"/>
      <c r="B4644" s="16"/>
      <c r="C4644" s="33"/>
      <c r="D4644" s="33"/>
      <c r="E4644" s="33"/>
      <c r="F4644" s="33"/>
      <c r="G4644" s="33"/>
      <c r="H4644" s="33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3"/>
      <c r="AE4644" s="33"/>
      <c r="AF4644" s="33"/>
      <c r="AG4644" s="35"/>
      <c r="AH4644" s="32"/>
      <c r="AI4644" s="33"/>
      <c r="AJ4644" s="33"/>
      <c r="AK4644" s="33"/>
      <c r="AL4644" s="33"/>
      <c r="AM4644" s="33"/>
      <c r="AN4644" s="33"/>
      <c r="AO4644" s="33"/>
      <c r="AP4644" s="33"/>
      <c r="AQ4644" s="33"/>
      <c r="AR4644" s="33"/>
      <c r="AS4644" s="33"/>
      <c r="AT4644" s="33"/>
      <c r="AU4644" s="33"/>
      <c r="AV4644" s="33"/>
      <c r="AW4644" s="33"/>
      <c r="AX4644" s="33"/>
      <c r="AY4644" s="33"/>
    </row>
    <row r="4645" spans="1:51" s="12" customFormat="1" ht="39.950000000000003" customHeight="1">
      <c r="A4645" s="3"/>
      <c r="B4645" s="16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3"/>
      <c r="AE4645" s="33"/>
      <c r="AF4645" s="33"/>
      <c r="AG4645" s="35"/>
      <c r="AH4645" s="32"/>
      <c r="AI4645" s="33"/>
      <c r="AJ4645" s="33"/>
      <c r="AK4645" s="33"/>
      <c r="AL4645" s="33"/>
      <c r="AM4645" s="33"/>
      <c r="AN4645" s="33"/>
      <c r="AO4645" s="33"/>
      <c r="AP4645" s="33"/>
      <c r="AQ4645" s="33"/>
      <c r="AR4645" s="33"/>
      <c r="AS4645" s="33"/>
      <c r="AT4645" s="33"/>
      <c r="AU4645" s="33"/>
      <c r="AV4645" s="33"/>
      <c r="AW4645" s="33"/>
      <c r="AX4645" s="33"/>
      <c r="AY4645" s="33"/>
    </row>
    <row r="4646" spans="1:51" s="12" customFormat="1" ht="39.950000000000003" customHeight="1">
      <c r="A4646" s="3"/>
      <c r="B4646" s="16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F4646" s="33"/>
      <c r="AG4646" s="35"/>
      <c r="AH4646" s="32"/>
      <c r="AI4646" s="33"/>
      <c r="AJ4646" s="33"/>
      <c r="AK4646" s="33"/>
      <c r="AL4646" s="33"/>
      <c r="AM4646" s="33"/>
      <c r="AN4646" s="33"/>
      <c r="AO4646" s="33"/>
      <c r="AP4646" s="33"/>
      <c r="AQ4646" s="33"/>
      <c r="AR4646" s="33"/>
      <c r="AS4646" s="33"/>
      <c r="AT4646" s="33"/>
      <c r="AU4646" s="33"/>
      <c r="AV4646" s="33"/>
      <c r="AW4646" s="33"/>
      <c r="AX4646" s="33"/>
      <c r="AY4646" s="33"/>
    </row>
    <row r="4647" spans="1:51" s="12" customFormat="1" ht="39.950000000000003" customHeight="1">
      <c r="A4647" s="3"/>
      <c r="B4647" s="16"/>
      <c r="C4647" s="33"/>
      <c r="D4647" s="33"/>
      <c r="E4647" s="33"/>
      <c r="F4647" s="33"/>
      <c r="G4647" s="33"/>
      <c r="H4647" s="3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3"/>
      <c r="AE4647" s="33"/>
      <c r="AF4647" s="33"/>
      <c r="AG4647" s="35"/>
      <c r="AH4647" s="32"/>
      <c r="AI4647" s="33"/>
      <c r="AJ4647" s="33"/>
      <c r="AK4647" s="33"/>
      <c r="AL4647" s="33"/>
      <c r="AM4647" s="33"/>
      <c r="AN4647" s="33"/>
      <c r="AO4647" s="33"/>
      <c r="AP4647" s="33"/>
      <c r="AQ4647" s="33"/>
      <c r="AR4647" s="33"/>
      <c r="AS4647" s="33"/>
      <c r="AT4647" s="33"/>
      <c r="AU4647" s="33"/>
      <c r="AV4647" s="33"/>
      <c r="AW4647" s="33"/>
      <c r="AX4647" s="33"/>
      <c r="AY4647" s="33"/>
    </row>
    <row r="4648" spans="1:51" s="12" customFormat="1" ht="39.950000000000003" customHeight="1">
      <c r="A4648" s="3"/>
      <c r="B4648" s="16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3"/>
      <c r="AE4648" s="33"/>
      <c r="AF4648" s="33"/>
      <c r="AG4648" s="35"/>
      <c r="AH4648" s="32"/>
      <c r="AI4648" s="33"/>
      <c r="AJ4648" s="33"/>
      <c r="AK4648" s="33"/>
      <c r="AL4648" s="33"/>
      <c r="AM4648" s="33"/>
      <c r="AN4648" s="33"/>
      <c r="AO4648" s="33"/>
      <c r="AP4648" s="33"/>
      <c r="AQ4648" s="33"/>
      <c r="AR4648" s="33"/>
      <c r="AS4648" s="33"/>
      <c r="AT4648" s="33"/>
      <c r="AU4648" s="33"/>
      <c r="AV4648" s="33"/>
      <c r="AW4648" s="33"/>
      <c r="AX4648" s="33"/>
      <c r="AY4648" s="33"/>
    </row>
    <row r="4649" spans="1:51" s="12" customFormat="1" ht="39.950000000000003" customHeight="1">
      <c r="A4649" s="3"/>
      <c r="B4649" s="16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3"/>
      <c r="AE4649" s="33"/>
      <c r="AF4649" s="33"/>
      <c r="AG4649" s="35"/>
      <c r="AH4649" s="32"/>
      <c r="AI4649" s="33"/>
      <c r="AJ4649" s="33"/>
      <c r="AK4649" s="33"/>
      <c r="AL4649" s="33"/>
      <c r="AM4649" s="33"/>
      <c r="AN4649" s="33"/>
      <c r="AO4649" s="33"/>
      <c r="AP4649" s="33"/>
      <c r="AQ4649" s="33"/>
      <c r="AR4649" s="33"/>
      <c r="AS4649" s="33"/>
      <c r="AT4649" s="33"/>
      <c r="AU4649" s="33"/>
      <c r="AV4649" s="33"/>
      <c r="AW4649" s="33"/>
      <c r="AX4649" s="33"/>
      <c r="AY4649" s="33"/>
    </row>
    <row r="4650" spans="1:51" s="12" customFormat="1" ht="39.950000000000003" customHeight="1">
      <c r="A4650" s="3"/>
      <c r="B4650" s="16"/>
      <c r="C4650" s="33"/>
      <c r="D4650" s="33"/>
      <c r="E4650" s="33"/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3"/>
      <c r="AE4650" s="33"/>
      <c r="AF4650" s="33"/>
      <c r="AG4650" s="35"/>
      <c r="AH4650" s="32"/>
      <c r="AI4650" s="33"/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33"/>
      <c r="AT4650" s="33"/>
      <c r="AU4650" s="33"/>
      <c r="AV4650" s="33"/>
      <c r="AW4650" s="33"/>
      <c r="AX4650" s="33"/>
      <c r="AY4650" s="33"/>
    </row>
    <row r="4651" spans="1:51" s="12" customFormat="1" ht="39.950000000000003" customHeight="1">
      <c r="A4651" s="3"/>
      <c r="B4651" s="16"/>
      <c r="C4651" s="33"/>
      <c r="D4651" s="33"/>
      <c r="E4651" s="33"/>
      <c r="F4651" s="33"/>
      <c r="G4651" s="33"/>
      <c r="H4651" s="33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3"/>
      <c r="AE4651" s="33"/>
      <c r="AF4651" s="33"/>
      <c r="AG4651" s="35"/>
      <c r="AH4651" s="32"/>
      <c r="AI4651" s="33"/>
      <c r="AJ4651" s="33"/>
      <c r="AK4651" s="33"/>
      <c r="AL4651" s="33"/>
      <c r="AM4651" s="33"/>
      <c r="AN4651" s="33"/>
      <c r="AO4651" s="33"/>
      <c r="AP4651" s="33"/>
      <c r="AQ4651" s="33"/>
      <c r="AR4651" s="33"/>
      <c r="AS4651" s="33"/>
      <c r="AT4651" s="33"/>
      <c r="AU4651" s="33"/>
      <c r="AV4651" s="33"/>
      <c r="AW4651" s="33"/>
      <c r="AX4651" s="33"/>
      <c r="AY4651" s="33"/>
    </row>
    <row r="4652" spans="1:51" s="12" customFormat="1" ht="39.950000000000003" customHeight="1">
      <c r="A4652" s="3"/>
      <c r="B4652" s="16"/>
      <c r="C4652" s="33"/>
      <c r="D4652" s="33"/>
      <c r="E4652" s="33"/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3"/>
      <c r="AE4652" s="33"/>
      <c r="AF4652" s="33"/>
      <c r="AG4652" s="35"/>
      <c r="AH4652" s="32"/>
      <c r="AI4652" s="33"/>
      <c r="AJ4652" s="33"/>
      <c r="AK4652" s="33"/>
      <c r="AL4652" s="33"/>
      <c r="AM4652" s="33"/>
      <c r="AN4652" s="33"/>
      <c r="AO4652" s="33"/>
      <c r="AP4652" s="33"/>
      <c r="AQ4652" s="33"/>
      <c r="AR4652" s="33"/>
      <c r="AS4652" s="33"/>
      <c r="AT4652" s="33"/>
      <c r="AU4652" s="33"/>
      <c r="AV4652" s="33"/>
      <c r="AW4652" s="33"/>
      <c r="AX4652" s="33"/>
      <c r="AY4652" s="33"/>
    </row>
    <row r="4653" spans="1:51" s="12" customFormat="1" ht="39.950000000000003" customHeight="1">
      <c r="A4653" s="3"/>
      <c r="B4653" s="16"/>
      <c r="C4653" s="33"/>
      <c r="D4653" s="33"/>
      <c r="E4653" s="33"/>
      <c r="F4653" s="33"/>
      <c r="G4653" s="33"/>
      <c r="H4653" s="33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3"/>
      <c r="AE4653" s="33"/>
      <c r="AF4653" s="33"/>
      <c r="AG4653" s="35"/>
      <c r="AH4653" s="32"/>
      <c r="AI4653" s="33"/>
      <c r="AJ4653" s="33"/>
      <c r="AK4653" s="33"/>
      <c r="AL4653" s="33"/>
      <c r="AM4653" s="33"/>
      <c r="AN4653" s="33"/>
      <c r="AO4653" s="33"/>
      <c r="AP4653" s="33"/>
      <c r="AQ4653" s="33"/>
      <c r="AR4653" s="33"/>
      <c r="AS4653" s="33"/>
      <c r="AT4653" s="33"/>
      <c r="AU4653" s="33"/>
      <c r="AV4653" s="33"/>
      <c r="AW4653" s="33"/>
      <c r="AX4653" s="33"/>
      <c r="AY4653" s="33"/>
    </row>
    <row r="4654" spans="1:51" s="12" customFormat="1" ht="39.950000000000003" customHeight="1">
      <c r="A4654" s="3"/>
      <c r="B4654" s="16"/>
      <c r="C4654" s="33"/>
      <c r="D4654" s="33"/>
      <c r="E4654" s="33"/>
      <c r="F4654" s="33"/>
      <c r="G4654" s="33"/>
      <c r="H4654" s="33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3"/>
      <c r="AE4654" s="33"/>
      <c r="AF4654" s="33"/>
      <c r="AG4654" s="35"/>
      <c r="AH4654" s="32"/>
      <c r="AI4654" s="33"/>
      <c r="AJ4654" s="33"/>
      <c r="AK4654" s="33"/>
      <c r="AL4654" s="33"/>
      <c r="AM4654" s="33"/>
      <c r="AN4654" s="33"/>
      <c r="AO4654" s="33"/>
      <c r="AP4654" s="33"/>
      <c r="AQ4654" s="33"/>
      <c r="AR4654" s="33"/>
      <c r="AS4654" s="33"/>
      <c r="AT4654" s="33"/>
      <c r="AU4654" s="33"/>
      <c r="AV4654" s="33"/>
      <c r="AW4654" s="33"/>
      <c r="AX4654" s="33"/>
      <c r="AY4654" s="33"/>
    </row>
    <row r="4655" spans="1:51" s="12" customFormat="1" ht="39.950000000000003" customHeight="1">
      <c r="A4655" s="3"/>
      <c r="B4655" s="16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3"/>
      <c r="AE4655" s="33"/>
      <c r="AF4655" s="33"/>
      <c r="AG4655" s="35"/>
      <c r="AH4655" s="32"/>
      <c r="AI4655" s="33"/>
      <c r="AJ4655" s="33"/>
      <c r="AK4655" s="33"/>
      <c r="AL4655" s="33"/>
      <c r="AM4655" s="33"/>
      <c r="AN4655" s="33"/>
      <c r="AO4655" s="33"/>
      <c r="AP4655" s="33"/>
      <c r="AQ4655" s="33"/>
      <c r="AR4655" s="33"/>
      <c r="AS4655" s="33"/>
      <c r="AT4655" s="33"/>
      <c r="AU4655" s="33"/>
      <c r="AV4655" s="33"/>
      <c r="AW4655" s="33"/>
      <c r="AX4655" s="33"/>
      <c r="AY4655" s="33"/>
    </row>
    <row r="4656" spans="1:51" s="12" customFormat="1" ht="39.950000000000003" customHeight="1">
      <c r="A4656" s="3"/>
      <c r="B4656" s="16"/>
      <c r="C4656" s="33"/>
      <c r="D4656" s="33"/>
      <c r="E4656" s="33"/>
      <c r="F4656" s="33"/>
      <c r="G4656" s="33"/>
      <c r="H4656" s="3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  <c r="Y4656" s="33"/>
      <c r="Z4656" s="33"/>
      <c r="AA4656" s="33"/>
      <c r="AB4656" s="33"/>
      <c r="AC4656" s="33"/>
      <c r="AD4656" s="33"/>
      <c r="AE4656" s="33"/>
      <c r="AF4656" s="33"/>
      <c r="AG4656" s="35"/>
      <c r="AH4656" s="32"/>
      <c r="AI4656" s="33"/>
      <c r="AJ4656" s="33"/>
      <c r="AK4656" s="33"/>
      <c r="AL4656" s="33"/>
      <c r="AM4656" s="33"/>
      <c r="AN4656" s="33"/>
      <c r="AO4656" s="33"/>
      <c r="AP4656" s="33"/>
      <c r="AQ4656" s="33"/>
      <c r="AR4656" s="33"/>
      <c r="AS4656" s="33"/>
      <c r="AT4656" s="33"/>
      <c r="AU4656" s="33"/>
      <c r="AV4656" s="33"/>
      <c r="AW4656" s="33"/>
      <c r="AX4656" s="33"/>
      <c r="AY4656" s="33"/>
    </row>
    <row r="4657" spans="1:51" s="12" customFormat="1" ht="39.950000000000003" customHeight="1">
      <c r="A4657" s="3"/>
      <c r="B4657" s="16"/>
      <c r="C4657" s="33"/>
      <c r="D4657" s="33"/>
      <c r="E4657" s="33"/>
      <c r="F4657" s="33"/>
      <c r="G4657" s="33"/>
      <c r="H4657" s="33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3"/>
      <c r="AE4657" s="33"/>
      <c r="AF4657" s="33"/>
      <c r="AG4657" s="35"/>
      <c r="AH4657" s="32"/>
      <c r="AI4657" s="33"/>
      <c r="AJ4657" s="33"/>
      <c r="AK4657" s="33"/>
      <c r="AL4657" s="33"/>
      <c r="AM4657" s="33"/>
      <c r="AN4657" s="33"/>
      <c r="AO4657" s="33"/>
      <c r="AP4657" s="33"/>
      <c r="AQ4657" s="33"/>
      <c r="AR4657" s="33"/>
      <c r="AS4657" s="33"/>
      <c r="AT4657" s="33"/>
      <c r="AU4657" s="33"/>
      <c r="AV4657" s="33"/>
      <c r="AW4657" s="33"/>
      <c r="AX4657" s="33"/>
      <c r="AY4657" s="33"/>
    </row>
    <row r="4658" spans="1:51" s="12" customFormat="1" ht="39.950000000000003" customHeight="1">
      <c r="A4658" s="3"/>
      <c r="B4658" s="16"/>
      <c r="C4658" s="33"/>
      <c r="D4658" s="33"/>
      <c r="E4658" s="33"/>
      <c r="F4658" s="33"/>
      <c r="G4658" s="33"/>
      <c r="H4658" s="33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F4658" s="33"/>
      <c r="AG4658" s="35"/>
      <c r="AH4658" s="32"/>
      <c r="AI4658" s="33"/>
      <c r="AJ4658" s="33"/>
      <c r="AK4658" s="33"/>
      <c r="AL4658" s="33"/>
      <c r="AM4658" s="33"/>
      <c r="AN4658" s="33"/>
      <c r="AO4658" s="33"/>
      <c r="AP4658" s="33"/>
      <c r="AQ4658" s="33"/>
      <c r="AR4658" s="33"/>
      <c r="AS4658" s="33"/>
      <c r="AT4658" s="33"/>
      <c r="AU4658" s="33"/>
      <c r="AV4658" s="33"/>
      <c r="AW4658" s="33"/>
      <c r="AX4658" s="33"/>
      <c r="AY4658" s="33"/>
    </row>
    <row r="4659" spans="1:51" s="12" customFormat="1" ht="39.950000000000003" customHeight="1">
      <c r="A4659" s="3"/>
      <c r="B4659" s="16"/>
      <c r="C4659" s="33"/>
      <c r="D4659" s="33"/>
      <c r="E4659" s="33"/>
      <c r="F4659" s="33"/>
      <c r="G4659" s="33"/>
      <c r="H4659" s="33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3"/>
      <c r="AE4659" s="33"/>
      <c r="AF4659" s="33"/>
      <c r="AG4659" s="35"/>
      <c r="AH4659" s="32"/>
      <c r="AI4659" s="33"/>
      <c r="AJ4659" s="33"/>
      <c r="AK4659" s="33"/>
      <c r="AL4659" s="33"/>
      <c r="AM4659" s="33"/>
      <c r="AN4659" s="33"/>
      <c r="AO4659" s="33"/>
      <c r="AP4659" s="33"/>
      <c r="AQ4659" s="33"/>
      <c r="AR4659" s="33"/>
      <c r="AS4659" s="33"/>
      <c r="AT4659" s="33"/>
      <c r="AU4659" s="33"/>
      <c r="AV4659" s="33"/>
      <c r="AW4659" s="33"/>
      <c r="AX4659" s="33"/>
      <c r="AY4659" s="33"/>
    </row>
    <row r="4660" spans="1:51" s="12" customFormat="1" ht="39.950000000000003" customHeight="1">
      <c r="A4660" s="3"/>
      <c r="B4660" s="16"/>
      <c r="C4660" s="33"/>
      <c r="D4660" s="33"/>
      <c r="E4660" s="33"/>
      <c r="F4660" s="33"/>
      <c r="G4660" s="33"/>
      <c r="H4660" s="33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3"/>
      <c r="AE4660" s="33"/>
      <c r="AF4660" s="33"/>
      <c r="AG4660" s="35"/>
      <c r="AH4660" s="32"/>
      <c r="AI4660" s="33"/>
      <c r="AJ4660" s="33"/>
      <c r="AK4660" s="33"/>
      <c r="AL4660" s="33"/>
      <c r="AM4660" s="33"/>
      <c r="AN4660" s="33"/>
      <c r="AO4660" s="33"/>
      <c r="AP4660" s="33"/>
      <c r="AQ4660" s="33"/>
      <c r="AR4660" s="33"/>
      <c r="AS4660" s="33"/>
      <c r="AT4660" s="33"/>
      <c r="AU4660" s="33"/>
      <c r="AV4660" s="33"/>
      <c r="AW4660" s="33"/>
      <c r="AX4660" s="33"/>
      <c r="AY4660" s="33"/>
    </row>
    <row r="4661" spans="1:51" s="12" customFormat="1" ht="39.950000000000003" customHeight="1">
      <c r="A4661" s="3"/>
      <c r="B4661" s="16"/>
      <c r="C4661" s="33"/>
      <c r="D4661" s="33"/>
      <c r="E4661" s="33"/>
      <c r="F4661" s="33"/>
      <c r="G4661" s="33"/>
      <c r="H4661" s="33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F4661" s="33"/>
      <c r="AG4661" s="35"/>
      <c r="AH4661" s="32"/>
      <c r="AI4661" s="33"/>
      <c r="AJ4661" s="33"/>
      <c r="AK4661" s="33"/>
      <c r="AL4661" s="33"/>
      <c r="AM4661" s="33"/>
      <c r="AN4661" s="33"/>
      <c r="AO4661" s="33"/>
      <c r="AP4661" s="33"/>
      <c r="AQ4661" s="33"/>
      <c r="AR4661" s="33"/>
      <c r="AS4661" s="33"/>
      <c r="AT4661" s="33"/>
      <c r="AU4661" s="33"/>
      <c r="AV4661" s="33"/>
      <c r="AW4661" s="33"/>
      <c r="AX4661" s="33"/>
      <c r="AY4661" s="33"/>
    </row>
    <row r="4662" spans="1:51" s="12" customFormat="1" ht="39.950000000000003" customHeight="1">
      <c r="A4662" s="3"/>
      <c r="B4662" s="16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3"/>
      <c r="AE4662" s="33"/>
      <c r="AF4662" s="33"/>
      <c r="AG4662" s="35"/>
      <c r="AH4662" s="32"/>
      <c r="AI4662" s="33"/>
      <c r="AJ4662" s="33"/>
      <c r="AK4662" s="33"/>
      <c r="AL4662" s="33"/>
      <c r="AM4662" s="33"/>
      <c r="AN4662" s="33"/>
      <c r="AO4662" s="33"/>
      <c r="AP4662" s="33"/>
      <c r="AQ4662" s="33"/>
      <c r="AR4662" s="33"/>
      <c r="AS4662" s="33"/>
      <c r="AT4662" s="33"/>
      <c r="AU4662" s="33"/>
      <c r="AV4662" s="33"/>
      <c r="AW4662" s="33"/>
      <c r="AX4662" s="33"/>
      <c r="AY4662" s="33"/>
    </row>
    <row r="4663" spans="1:51" s="12" customFormat="1" ht="39.950000000000003" customHeight="1">
      <c r="A4663" s="3"/>
      <c r="B4663" s="16"/>
      <c r="C4663" s="33"/>
      <c r="D4663" s="33"/>
      <c r="E4663" s="33"/>
      <c r="F4663" s="33"/>
      <c r="G4663" s="33"/>
      <c r="H4663" s="33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3"/>
      <c r="AE4663" s="33"/>
      <c r="AF4663" s="33"/>
      <c r="AG4663" s="35"/>
      <c r="AH4663" s="32"/>
      <c r="AI4663" s="33"/>
      <c r="AJ4663" s="33"/>
      <c r="AK4663" s="33"/>
      <c r="AL4663" s="33"/>
      <c r="AM4663" s="33"/>
      <c r="AN4663" s="33"/>
      <c r="AO4663" s="33"/>
      <c r="AP4663" s="33"/>
      <c r="AQ4663" s="33"/>
      <c r="AR4663" s="33"/>
      <c r="AS4663" s="33"/>
      <c r="AT4663" s="33"/>
      <c r="AU4663" s="33"/>
      <c r="AV4663" s="33"/>
      <c r="AW4663" s="33"/>
      <c r="AX4663" s="33"/>
      <c r="AY4663" s="33"/>
    </row>
    <row r="4664" spans="1:51" s="12" customFormat="1" ht="39.950000000000003" customHeight="1">
      <c r="A4664" s="3"/>
      <c r="B4664" s="16"/>
      <c r="C4664" s="33"/>
      <c r="D4664" s="33"/>
      <c r="E4664" s="33"/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3"/>
      <c r="AE4664" s="33"/>
      <c r="AF4664" s="33"/>
      <c r="AG4664" s="35"/>
      <c r="AH4664" s="32"/>
      <c r="AI4664" s="33"/>
      <c r="AJ4664" s="33"/>
      <c r="AK4664" s="33"/>
      <c r="AL4664" s="33"/>
      <c r="AM4664" s="33"/>
      <c r="AN4664" s="33"/>
      <c r="AO4664" s="33"/>
      <c r="AP4664" s="33"/>
      <c r="AQ4664" s="33"/>
      <c r="AR4664" s="33"/>
      <c r="AS4664" s="33"/>
      <c r="AT4664" s="33"/>
      <c r="AU4664" s="33"/>
      <c r="AV4664" s="33"/>
      <c r="AW4664" s="33"/>
      <c r="AX4664" s="33"/>
      <c r="AY4664" s="33"/>
    </row>
    <row r="4665" spans="1:51" s="12" customFormat="1" ht="39.950000000000003" customHeight="1">
      <c r="A4665" s="3"/>
      <c r="B4665" s="16"/>
      <c r="C4665" s="33"/>
      <c r="D4665" s="33"/>
      <c r="E4665" s="33"/>
      <c r="F4665" s="33"/>
      <c r="G4665" s="33"/>
      <c r="H4665" s="3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3"/>
      <c r="AE4665" s="33"/>
      <c r="AF4665" s="33"/>
      <c r="AG4665" s="35"/>
      <c r="AH4665" s="32"/>
      <c r="AI4665" s="33"/>
      <c r="AJ4665" s="33"/>
      <c r="AK4665" s="33"/>
      <c r="AL4665" s="33"/>
      <c r="AM4665" s="33"/>
      <c r="AN4665" s="33"/>
      <c r="AO4665" s="33"/>
      <c r="AP4665" s="33"/>
      <c r="AQ4665" s="33"/>
      <c r="AR4665" s="33"/>
      <c r="AS4665" s="33"/>
      <c r="AT4665" s="33"/>
      <c r="AU4665" s="33"/>
      <c r="AV4665" s="33"/>
      <c r="AW4665" s="33"/>
      <c r="AX4665" s="33"/>
      <c r="AY4665" s="33"/>
    </row>
    <row r="4666" spans="1:51" s="12" customFormat="1" ht="39.950000000000003" customHeight="1">
      <c r="A4666" s="3"/>
      <c r="B4666" s="16"/>
      <c r="C4666" s="33"/>
      <c r="D4666" s="33"/>
      <c r="E4666" s="33"/>
      <c r="F4666" s="33"/>
      <c r="G4666" s="33"/>
      <c r="H4666" s="3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3"/>
      <c r="AE4666" s="33"/>
      <c r="AF4666" s="33"/>
      <c r="AG4666" s="35"/>
      <c r="AH4666" s="32"/>
      <c r="AI4666" s="33"/>
      <c r="AJ4666" s="33"/>
      <c r="AK4666" s="33"/>
      <c r="AL4666" s="33"/>
      <c r="AM4666" s="33"/>
      <c r="AN4666" s="33"/>
      <c r="AO4666" s="33"/>
      <c r="AP4666" s="33"/>
      <c r="AQ4666" s="33"/>
      <c r="AR4666" s="33"/>
      <c r="AS4666" s="33"/>
      <c r="AT4666" s="33"/>
      <c r="AU4666" s="33"/>
      <c r="AV4666" s="33"/>
      <c r="AW4666" s="33"/>
      <c r="AX4666" s="33"/>
      <c r="AY4666" s="33"/>
    </row>
    <row r="4667" spans="1:51" s="12" customFormat="1" ht="39.950000000000003" customHeight="1">
      <c r="A4667" s="3"/>
      <c r="B4667" s="16"/>
      <c r="C4667" s="33"/>
      <c r="D4667" s="33"/>
      <c r="E4667" s="33"/>
      <c r="F4667" s="33"/>
      <c r="G4667" s="33"/>
      <c r="H4667" s="33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3"/>
      <c r="AE4667" s="33"/>
      <c r="AF4667" s="33"/>
      <c r="AG4667" s="35"/>
      <c r="AH4667" s="32"/>
      <c r="AI4667" s="33"/>
      <c r="AJ4667" s="33"/>
      <c r="AK4667" s="33"/>
      <c r="AL4667" s="33"/>
      <c r="AM4667" s="33"/>
      <c r="AN4667" s="33"/>
      <c r="AO4667" s="33"/>
      <c r="AP4667" s="33"/>
      <c r="AQ4667" s="33"/>
      <c r="AR4667" s="33"/>
      <c r="AS4667" s="33"/>
      <c r="AT4667" s="33"/>
      <c r="AU4667" s="33"/>
      <c r="AV4667" s="33"/>
      <c r="AW4667" s="33"/>
      <c r="AX4667" s="33"/>
      <c r="AY4667" s="33"/>
    </row>
    <row r="4668" spans="1:51" s="12" customFormat="1" ht="39.950000000000003" customHeight="1">
      <c r="A4668" s="3"/>
      <c r="B4668" s="16"/>
      <c r="C4668" s="33"/>
      <c r="D4668" s="33"/>
      <c r="E4668" s="33"/>
      <c r="F4668" s="33"/>
      <c r="G4668" s="33"/>
      <c r="H4668" s="33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3"/>
      <c r="AE4668" s="33"/>
      <c r="AF4668" s="33"/>
      <c r="AG4668" s="35"/>
      <c r="AH4668" s="32"/>
      <c r="AI4668" s="33"/>
      <c r="AJ4668" s="33"/>
      <c r="AK4668" s="33"/>
      <c r="AL4668" s="33"/>
      <c r="AM4668" s="33"/>
      <c r="AN4668" s="33"/>
      <c r="AO4668" s="33"/>
      <c r="AP4668" s="33"/>
      <c r="AQ4668" s="33"/>
      <c r="AR4668" s="33"/>
      <c r="AS4668" s="33"/>
      <c r="AT4668" s="33"/>
      <c r="AU4668" s="33"/>
      <c r="AV4668" s="33"/>
      <c r="AW4668" s="33"/>
      <c r="AX4668" s="33"/>
      <c r="AY4668" s="33"/>
    </row>
    <row r="4669" spans="1:51" s="12" customFormat="1" ht="39.950000000000003" customHeight="1">
      <c r="A4669" s="3"/>
      <c r="B4669" s="16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3"/>
      <c r="AE4669" s="33"/>
      <c r="AF4669" s="33"/>
      <c r="AG4669" s="35"/>
      <c r="AH4669" s="32"/>
      <c r="AI4669" s="33"/>
      <c r="AJ4669" s="33"/>
      <c r="AK4669" s="33"/>
      <c r="AL4669" s="33"/>
      <c r="AM4669" s="33"/>
      <c r="AN4669" s="33"/>
      <c r="AO4669" s="33"/>
      <c r="AP4669" s="33"/>
      <c r="AQ4669" s="33"/>
      <c r="AR4669" s="33"/>
      <c r="AS4669" s="33"/>
      <c r="AT4669" s="33"/>
      <c r="AU4669" s="33"/>
      <c r="AV4669" s="33"/>
      <c r="AW4669" s="33"/>
      <c r="AX4669" s="33"/>
      <c r="AY4669" s="33"/>
    </row>
    <row r="4670" spans="1:51" s="12" customFormat="1" ht="39.950000000000003" customHeight="1">
      <c r="A4670" s="3"/>
      <c r="B4670" s="16"/>
      <c r="C4670" s="33"/>
      <c r="D4670" s="33"/>
      <c r="E4670" s="33"/>
      <c r="F4670" s="33"/>
      <c r="G4670" s="33"/>
      <c r="H4670" s="33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3"/>
      <c r="AE4670" s="33"/>
      <c r="AF4670" s="33"/>
      <c r="AG4670" s="35"/>
      <c r="AH4670" s="32"/>
      <c r="AI4670" s="33"/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33"/>
      <c r="AT4670" s="33"/>
      <c r="AU4670" s="33"/>
      <c r="AV4670" s="33"/>
      <c r="AW4670" s="33"/>
      <c r="AX4670" s="33"/>
      <c r="AY4670" s="33"/>
    </row>
    <row r="4671" spans="1:51" s="12" customFormat="1" ht="39.950000000000003" customHeight="1">
      <c r="A4671" s="3"/>
      <c r="B4671" s="16"/>
      <c r="C4671" s="33"/>
      <c r="D4671" s="33"/>
      <c r="E4671" s="33"/>
      <c r="F4671" s="33"/>
      <c r="G4671" s="33"/>
      <c r="H4671" s="33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F4671" s="33"/>
      <c r="AG4671" s="35"/>
      <c r="AH4671" s="32"/>
      <c r="AI4671" s="33"/>
      <c r="AJ4671" s="33"/>
      <c r="AK4671" s="33"/>
      <c r="AL4671" s="33"/>
      <c r="AM4671" s="33"/>
      <c r="AN4671" s="33"/>
      <c r="AO4671" s="33"/>
      <c r="AP4671" s="33"/>
      <c r="AQ4671" s="33"/>
      <c r="AR4671" s="33"/>
      <c r="AS4671" s="33"/>
      <c r="AT4671" s="33"/>
      <c r="AU4671" s="33"/>
      <c r="AV4671" s="33"/>
      <c r="AW4671" s="33"/>
      <c r="AX4671" s="33"/>
      <c r="AY4671" s="33"/>
    </row>
    <row r="4672" spans="1:51" s="12" customFormat="1" ht="39.950000000000003" customHeight="1">
      <c r="A4672" s="3"/>
      <c r="B4672" s="16"/>
      <c r="C4672" s="33"/>
      <c r="D4672" s="33"/>
      <c r="E4672" s="33"/>
      <c r="F4672" s="33"/>
      <c r="G4672" s="33"/>
      <c r="H4672" s="3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3"/>
      <c r="AE4672" s="33"/>
      <c r="AF4672" s="33"/>
      <c r="AG4672" s="35"/>
      <c r="AH4672" s="32"/>
      <c r="AI4672" s="33"/>
      <c r="AJ4672" s="33"/>
      <c r="AK4672" s="33"/>
      <c r="AL4672" s="33"/>
      <c r="AM4672" s="33"/>
      <c r="AN4672" s="33"/>
      <c r="AO4672" s="33"/>
      <c r="AP4672" s="33"/>
      <c r="AQ4672" s="33"/>
      <c r="AR4672" s="33"/>
      <c r="AS4672" s="33"/>
      <c r="AT4672" s="33"/>
      <c r="AU4672" s="33"/>
      <c r="AV4672" s="33"/>
      <c r="AW4672" s="33"/>
      <c r="AX4672" s="33"/>
      <c r="AY4672" s="33"/>
    </row>
    <row r="4673" spans="1:51" s="12" customFormat="1" ht="39.950000000000003" customHeight="1">
      <c r="A4673" s="3"/>
      <c r="B4673" s="16"/>
      <c r="C4673" s="33"/>
      <c r="D4673" s="33"/>
      <c r="E4673" s="33"/>
      <c r="F4673" s="33"/>
      <c r="G4673" s="33"/>
      <c r="H4673" s="3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3"/>
      <c r="AE4673" s="33"/>
      <c r="AF4673" s="33"/>
      <c r="AG4673" s="35"/>
      <c r="AH4673" s="32"/>
      <c r="AI4673" s="33"/>
      <c r="AJ4673" s="33"/>
      <c r="AK4673" s="33"/>
      <c r="AL4673" s="33"/>
      <c r="AM4673" s="33"/>
      <c r="AN4673" s="33"/>
      <c r="AO4673" s="33"/>
      <c r="AP4673" s="33"/>
      <c r="AQ4673" s="33"/>
      <c r="AR4673" s="33"/>
      <c r="AS4673" s="33"/>
      <c r="AT4673" s="33"/>
      <c r="AU4673" s="33"/>
      <c r="AV4673" s="33"/>
      <c r="AW4673" s="33"/>
      <c r="AX4673" s="33"/>
      <c r="AY4673" s="33"/>
    </row>
    <row r="4674" spans="1:51" s="12" customFormat="1" ht="39.950000000000003" customHeight="1">
      <c r="A4674" s="3"/>
      <c r="B4674" s="16"/>
      <c r="C4674" s="33"/>
      <c r="D4674" s="33"/>
      <c r="E4674" s="33"/>
      <c r="F4674" s="33"/>
      <c r="G4674" s="33"/>
      <c r="H4674" s="3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3"/>
      <c r="AE4674" s="33"/>
      <c r="AF4674" s="33"/>
      <c r="AG4674" s="35"/>
      <c r="AH4674" s="32"/>
      <c r="AI4674" s="33"/>
      <c r="AJ4674" s="33"/>
      <c r="AK4674" s="33"/>
      <c r="AL4674" s="33"/>
      <c r="AM4674" s="33"/>
      <c r="AN4674" s="33"/>
      <c r="AO4674" s="33"/>
      <c r="AP4674" s="33"/>
      <c r="AQ4674" s="33"/>
      <c r="AR4674" s="33"/>
      <c r="AS4674" s="33"/>
      <c r="AT4674" s="33"/>
      <c r="AU4674" s="33"/>
      <c r="AV4674" s="33"/>
      <c r="AW4674" s="33"/>
      <c r="AX4674" s="33"/>
      <c r="AY4674" s="33"/>
    </row>
    <row r="4675" spans="1:51" s="12" customFormat="1" ht="39.950000000000003" customHeight="1">
      <c r="A4675" s="3"/>
      <c r="B4675" s="16"/>
      <c r="C4675" s="33"/>
      <c r="D4675" s="33"/>
      <c r="E4675" s="33"/>
      <c r="F4675" s="33"/>
      <c r="G4675" s="33"/>
      <c r="H4675" s="3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3"/>
      <c r="AE4675" s="33"/>
      <c r="AF4675" s="33"/>
      <c r="AG4675" s="35"/>
      <c r="AH4675" s="32"/>
      <c r="AI4675" s="33"/>
      <c r="AJ4675" s="33"/>
      <c r="AK4675" s="33"/>
      <c r="AL4675" s="33"/>
      <c r="AM4675" s="33"/>
      <c r="AN4675" s="33"/>
      <c r="AO4675" s="33"/>
      <c r="AP4675" s="33"/>
      <c r="AQ4675" s="33"/>
      <c r="AR4675" s="33"/>
      <c r="AS4675" s="33"/>
      <c r="AT4675" s="33"/>
      <c r="AU4675" s="33"/>
      <c r="AV4675" s="33"/>
      <c r="AW4675" s="33"/>
      <c r="AX4675" s="33"/>
      <c r="AY4675" s="33"/>
    </row>
    <row r="4676" spans="1:51" s="12" customFormat="1" ht="39.950000000000003" customHeight="1">
      <c r="A4676" s="3"/>
      <c r="B4676" s="16"/>
      <c r="C4676" s="33"/>
      <c r="D4676" s="33"/>
      <c r="E4676" s="33"/>
      <c r="F4676" s="33"/>
      <c r="G4676" s="33"/>
      <c r="H4676" s="3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3"/>
      <c r="AE4676" s="33"/>
      <c r="AF4676" s="33"/>
      <c r="AG4676" s="35"/>
      <c r="AH4676" s="32"/>
      <c r="AI4676" s="33"/>
      <c r="AJ4676" s="33"/>
      <c r="AK4676" s="33"/>
      <c r="AL4676" s="33"/>
      <c r="AM4676" s="33"/>
      <c r="AN4676" s="33"/>
      <c r="AO4676" s="33"/>
      <c r="AP4676" s="33"/>
      <c r="AQ4676" s="33"/>
      <c r="AR4676" s="33"/>
      <c r="AS4676" s="33"/>
      <c r="AT4676" s="33"/>
      <c r="AU4676" s="33"/>
      <c r="AV4676" s="33"/>
      <c r="AW4676" s="33"/>
      <c r="AX4676" s="33"/>
      <c r="AY4676" s="33"/>
    </row>
    <row r="4677" spans="1:51" s="12" customFormat="1" ht="39.950000000000003" customHeight="1">
      <c r="A4677" s="3"/>
      <c r="B4677" s="16"/>
      <c r="C4677" s="33"/>
      <c r="D4677" s="33"/>
      <c r="E4677" s="33"/>
      <c r="F4677" s="33"/>
      <c r="G4677" s="33"/>
      <c r="H4677" s="33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3"/>
      <c r="AE4677" s="33"/>
      <c r="AF4677" s="33"/>
      <c r="AG4677" s="35"/>
      <c r="AH4677" s="32"/>
      <c r="AI4677" s="33"/>
      <c r="AJ4677" s="33"/>
      <c r="AK4677" s="33"/>
      <c r="AL4677" s="33"/>
      <c r="AM4677" s="33"/>
      <c r="AN4677" s="33"/>
      <c r="AO4677" s="33"/>
      <c r="AP4677" s="33"/>
      <c r="AQ4677" s="33"/>
      <c r="AR4677" s="33"/>
      <c r="AS4677" s="33"/>
      <c r="AT4677" s="33"/>
      <c r="AU4677" s="33"/>
      <c r="AV4677" s="33"/>
      <c r="AW4677" s="33"/>
      <c r="AX4677" s="33"/>
      <c r="AY4677" s="33"/>
    </row>
    <row r="4678" spans="1:51" s="12" customFormat="1" ht="39.950000000000003" customHeight="1">
      <c r="A4678" s="3"/>
      <c r="B4678" s="16"/>
      <c r="C4678" s="33"/>
      <c r="D4678" s="33"/>
      <c r="E4678" s="33"/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5"/>
      <c r="AH4678" s="32"/>
      <c r="AI4678" s="33"/>
      <c r="AJ4678" s="33"/>
      <c r="AK4678" s="33"/>
      <c r="AL4678" s="33"/>
      <c r="AM4678" s="33"/>
      <c r="AN4678" s="33"/>
      <c r="AO4678" s="33"/>
      <c r="AP4678" s="33"/>
      <c r="AQ4678" s="33"/>
      <c r="AR4678" s="33"/>
      <c r="AS4678" s="33"/>
      <c r="AT4678" s="33"/>
      <c r="AU4678" s="33"/>
      <c r="AV4678" s="33"/>
      <c r="AW4678" s="33"/>
      <c r="AX4678" s="33"/>
      <c r="AY4678" s="33"/>
    </row>
    <row r="4679" spans="1:51" s="12" customFormat="1" ht="39.950000000000003" customHeight="1">
      <c r="A4679" s="3"/>
      <c r="B4679" s="16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  <c r="Y4679" s="33"/>
      <c r="Z4679" s="33"/>
      <c r="AA4679" s="33"/>
      <c r="AB4679" s="33"/>
      <c r="AC4679" s="33"/>
      <c r="AD4679" s="33"/>
      <c r="AE4679" s="33"/>
      <c r="AF4679" s="33"/>
      <c r="AG4679" s="35"/>
      <c r="AH4679" s="32"/>
      <c r="AI4679" s="33"/>
      <c r="AJ4679" s="33"/>
      <c r="AK4679" s="33"/>
      <c r="AL4679" s="33"/>
      <c r="AM4679" s="33"/>
      <c r="AN4679" s="33"/>
      <c r="AO4679" s="33"/>
      <c r="AP4679" s="33"/>
      <c r="AQ4679" s="33"/>
      <c r="AR4679" s="33"/>
      <c r="AS4679" s="33"/>
      <c r="AT4679" s="33"/>
      <c r="AU4679" s="33"/>
      <c r="AV4679" s="33"/>
      <c r="AW4679" s="33"/>
      <c r="AX4679" s="33"/>
      <c r="AY4679" s="33"/>
    </row>
    <row r="4680" spans="1:51" s="12" customFormat="1" ht="39.950000000000003" customHeight="1">
      <c r="A4680" s="3"/>
      <c r="B4680" s="16"/>
      <c r="C4680" s="33"/>
      <c r="D4680" s="33"/>
      <c r="E4680" s="33"/>
      <c r="F4680" s="33"/>
      <c r="G4680" s="33"/>
      <c r="H4680" s="33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3"/>
      <c r="AE4680" s="33"/>
      <c r="AF4680" s="33"/>
      <c r="AG4680" s="35"/>
      <c r="AH4680" s="32"/>
      <c r="AI4680" s="33"/>
      <c r="AJ4680" s="33"/>
      <c r="AK4680" s="33"/>
      <c r="AL4680" s="33"/>
      <c r="AM4680" s="33"/>
      <c r="AN4680" s="33"/>
      <c r="AO4680" s="33"/>
      <c r="AP4680" s="33"/>
      <c r="AQ4680" s="33"/>
      <c r="AR4680" s="33"/>
      <c r="AS4680" s="33"/>
      <c r="AT4680" s="33"/>
      <c r="AU4680" s="33"/>
      <c r="AV4680" s="33"/>
      <c r="AW4680" s="33"/>
      <c r="AX4680" s="33"/>
      <c r="AY4680" s="33"/>
    </row>
    <row r="4681" spans="1:51" s="12" customFormat="1" ht="39.950000000000003" customHeight="1">
      <c r="A4681" s="3"/>
      <c r="B4681" s="16"/>
      <c r="C4681" s="33"/>
      <c r="D4681" s="33"/>
      <c r="E4681" s="33"/>
      <c r="F4681" s="33"/>
      <c r="G4681" s="33"/>
      <c r="H4681" s="3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F4681" s="33"/>
      <c r="AG4681" s="35"/>
      <c r="AH4681" s="32"/>
      <c r="AI4681" s="33"/>
      <c r="AJ4681" s="33"/>
      <c r="AK4681" s="33"/>
      <c r="AL4681" s="33"/>
      <c r="AM4681" s="33"/>
      <c r="AN4681" s="33"/>
      <c r="AO4681" s="33"/>
      <c r="AP4681" s="33"/>
      <c r="AQ4681" s="33"/>
      <c r="AR4681" s="33"/>
      <c r="AS4681" s="33"/>
      <c r="AT4681" s="33"/>
      <c r="AU4681" s="33"/>
      <c r="AV4681" s="33"/>
      <c r="AW4681" s="33"/>
      <c r="AX4681" s="33"/>
      <c r="AY4681" s="33"/>
    </row>
    <row r="4682" spans="1:51" s="12" customFormat="1" ht="39.950000000000003" customHeight="1">
      <c r="A4682" s="3"/>
      <c r="B4682" s="16"/>
      <c r="C4682" s="33"/>
      <c r="D4682" s="33"/>
      <c r="E4682" s="33"/>
      <c r="F4682" s="33"/>
      <c r="G4682" s="33"/>
      <c r="H4682" s="33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3"/>
      <c r="AE4682" s="33"/>
      <c r="AF4682" s="33"/>
      <c r="AG4682" s="35"/>
      <c r="AH4682" s="32"/>
      <c r="AI4682" s="33"/>
      <c r="AJ4682" s="33"/>
      <c r="AK4682" s="33"/>
      <c r="AL4682" s="33"/>
      <c r="AM4682" s="33"/>
      <c r="AN4682" s="33"/>
      <c r="AO4682" s="33"/>
      <c r="AP4682" s="33"/>
      <c r="AQ4682" s="33"/>
      <c r="AR4682" s="33"/>
      <c r="AS4682" s="33"/>
      <c r="AT4682" s="33"/>
      <c r="AU4682" s="33"/>
      <c r="AV4682" s="33"/>
      <c r="AW4682" s="33"/>
      <c r="AX4682" s="33"/>
      <c r="AY4682" s="33"/>
    </row>
    <row r="4683" spans="1:51" s="12" customFormat="1" ht="39.950000000000003" customHeight="1">
      <c r="A4683" s="3"/>
      <c r="B4683" s="16"/>
      <c r="C4683" s="33"/>
      <c r="D4683" s="33"/>
      <c r="E4683" s="33"/>
      <c r="F4683" s="33"/>
      <c r="G4683" s="33"/>
      <c r="H4683" s="3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  <c r="Y4683" s="33"/>
      <c r="Z4683" s="33"/>
      <c r="AA4683" s="33"/>
      <c r="AB4683" s="33"/>
      <c r="AC4683" s="33"/>
      <c r="AD4683" s="33"/>
      <c r="AE4683" s="33"/>
      <c r="AF4683" s="33"/>
      <c r="AG4683" s="35"/>
      <c r="AH4683" s="32"/>
      <c r="AI4683" s="33"/>
      <c r="AJ4683" s="33"/>
      <c r="AK4683" s="33"/>
      <c r="AL4683" s="33"/>
      <c r="AM4683" s="33"/>
      <c r="AN4683" s="33"/>
      <c r="AO4683" s="33"/>
      <c r="AP4683" s="33"/>
      <c r="AQ4683" s="33"/>
      <c r="AR4683" s="33"/>
      <c r="AS4683" s="33"/>
      <c r="AT4683" s="33"/>
      <c r="AU4683" s="33"/>
      <c r="AV4683" s="33"/>
      <c r="AW4683" s="33"/>
      <c r="AX4683" s="33"/>
      <c r="AY4683" s="33"/>
    </row>
    <row r="4684" spans="1:51" s="12" customFormat="1" ht="39.950000000000003" customHeight="1">
      <c r="A4684" s="3"/>
      <c r="B4684" s="16"/>
      <c r="C4684" s="33"/>
      <c r="D4684" s="33"/>
      <c r="E4684" s="33"/>
      <c r="F4684" s="33"/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F4684" s="33"/>
      <c r="AG4684" s="35"/>
      <c r="AH4684" s="32"/>
      <c r="AI4684" s="33"/>
      <c r="AJ4684" s="33"/>
      <c r="AK4684" s="33"/>
      <c r="AL4684" s="33"/>
      <c r="AM4684" s="33"/>
      <c r="AN4684" s="33"/>
      <c r="AO4684" s="33"/>
      <c r="AP4684" s="33"/>
      <c r="AQ4684" s="33"/>
      <c r="AR4684" s="33"/>
      <c r="AS4684" s="33"/>
      <c r="AT4684" s="33"/>
      <c r="AU4684" s="33"/>
      <c r="AV4684" s="33"/>
      <c r="AW4684" s="33"/>
      <c r="AX4684" s="33"/>
      <c r="AY4684" s="33"/>
    </row>
    <row r="4685" spans="1:51" s="12" customFormat="1" ht="39.950000000000003" customHeight="1">
      <c r="A4685" s="3"/>
      <c r="B4685" s="16"/>
      <c r="C4685" s="33"/>
      <c r="D4685" s="33"/>
      <c r="E4685" s="33"/>
      <c r="F4685" s="33"/>
      <c r="G4685" s="33"/>
      <c r="H4685" s="33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3"/>
      <c r="AE4685" s="33"/>
      <c r="AF4685" s="33"/>
      <c r="AG4685" s="35"/>
      <c r="AH4685" s="32"/>
      <c r="AI4685" s="33"/>
      <c r="AJ4685" s="33"/>
      <c r="AK4685" s="33"/>
      <c r="AL4685" s="33"/>
      <c r="AM4685" s="33"/>
      <c r="AN4685" s="33"/>
      <c r="AO4685" s="33"/>
      <c r="AP4685" s="33"/>
      <c r="AQ4685" s="33"/>
      <c r="AR4685" s="33"/>
      <c r="AS4685" s="33"/>
      <c r="AT4685" s="33"/>
      <c r="AU4685" s="33"/>
      <c r="AV4685" s="33"/>
      <c r="AW4685" s="33"/>
      <c r="AX4685" s="33"/>
      <c r="AY4685" s="33"/>
    </row>
    <row r="4686" spans="1:51" s="12" customFormat="1" ht="39.950000000000003" customHeight="1">
      <c r="A4686" s="3"/>
      <c r="B4686" s="16"/>
      <c r="C4686" s="33"/>
      <c r="D4686" s="33"/>
      <c r="E4686" s="33"/>
      <c r="F4686" s="33"/>
      <c r="G4686" s="33"/>
      <c r="H4686" s="33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  <c r="Y4686" s="33"/>
      <c r="Z4686" s="33"/>
      <c r="AA4686" s="33"/>
      <c r="AB4686" s="33"/>
      <c r="AC4686" s="33"/>
      <c r="AD4686" s="33"/>
      <c r="AE4686" s="33"/>
      <c r="AF4686" s="33"/>
      <c r="AG4686" s="35"/>
      <c r="AH4686" s="32"/>
      <c r="AI4686" s="33"/>
      <c r="AJ4686" s="33"/>
      <c r="AK4686" s="33"/>
      <c r="AL4686" s="33"/>
      <c r="AM4686" s="33"/>
      <c r="AN4686" s="33"/>
      <c r="AO4686" s="33"/>
      <c r="AP4686" s="33"/>
      <c r="AQ4686" s="33"/>
      <c r="AR4686" s="33"/>
      <c r="AS4686" s="33"/>
      <c r="AT4686" s="33"/>
      <c r="AU4686" s="33"/>
      <c r="AV4686" s="33"/>
      <c r="AW4686" s="33"/>
      <c r="AX4686" s="33"/>
      <c r="AY4686" s="33"/>
    </row>
    <row r="4687" spans="1:51" s="12" customFormat="1" ht="39.950000000000003" customHeight="1">
      <c r="A4687" s="3"/>
      <c r="B4687" s="16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3"/>
      <c r="AE4687" s="33"/>
      <c r="AF4687" s="33"/>
      <c r="AG4687" s="35"/>
      <c r="AH4687" s="32"/>
      <c r="AI4687" s="33"/>
      <c r="AJ4687" s="33"/>
      <c r="AK4687" s="33"/>
      <c r="AL4687" s="33"/>
      <c r="AM4687" s="33"/>
      <c r="AN4687" s="33"/>
      <c r="AO4687" s="33"/>
      <c r="AP4687" s="33"/>
      <c r="AQ4687" s="33"/>
      <c r="AR4687" s="33"/>
      <c r="AS4687" s="33"/>
      <c r="AT4687" s="33"/>
      <c r="AU4687" s="33"/>
      <c r="AV4687" s="33"/>
      <c r="AW4687" s="33"/>
      <c r="AX4687" s="33"/>
      <c r="AY4687" s="33"/>
    </row>
    <row r="4688" spans="1:51" s="12" customFormat="1" ht="39.950000000000003" customHeight="1">
      <c r="A4688" s="3"/>
      <c r="B4688" s="16"/>
      <c r="C4688" s="33"/>
      <c r="D4688" s="33"/>
      <c r="E4688" s="33"/>
      <c r="F4688" s="33"/>
      <c r="G4688" s="33"/>
      <c r="H4688" s="33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3"/>
      <c r="AE4688" s="33"/>
      <c r="AF4688" s="33"/>
      <c r="AG4688" s="35"/>
      <c r="AH4688" s="32"/>
      <c r="AI4688" s="33"/>
      <c r="AJ4688" s="33"/>
      <c r="AK4688" s="33"/>
      <c r="AL4688" s="33"/>
      <c r="AM4688" s="33"/>
      <c r="AN4688" s="33"/>
      <c r="AO4688" s="33"/>
      <c r="AP4688" s="33"/>
      <c r="AQ4688" s="33"/>
      <c r="AR4688" s="33"/>
      <c r="AS4688" s="33"/>
      <c r="AT4688" s="33"/>
      <c r="AU4688" s="33"/>
      <c r="AV4688" s="33"/>
      <c r="AW4688" s="33"/>
      <c r="AX4688" s="33"/>
      <c r="AY4688" s="33"/>
    </row>
    <row r="4689" spans="1:51" s="12" customFormat="1" ht="39.950000000000003" customHeight="1">
      <c r="A4689" s="3"/>
      <c r="B4689" s="16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3"/>
      <c r="AE4689" s="33"/>
      <c r="AF4689" s="33"/>
      <c r="AG4689" s="35"/>
      <c r="AH4689" s="32"/>
      <c r="AI4689" s="33"/>
      <c r="AJ4689" s="33"/>
      <c r="AK4689" s="33"/>
      <c r="AL4689" s="33"/>
      <c r="AM4689" s="33"/>
      <c r="AN4689" s="33"/>
      <c r="AO4689" s="33"/>
      <c r="AP4689" s="33"/>
      <c r="AQ4689" s="33"/>
      <c r="AR4689" s="33"/>
      <c r="AS4689" s="33"/>
      <c r="AT4689" s="33"/>
      <c r="AU4689" s="33"/>
      <c r="AV4689" s="33"/>
      <c r="AW4689" s="33"/>
      <c r="AX4689" s="33"/>
      <c r="AY4689" s="33"/>
    </row>
    <row r="4690" spans="1:51" s="12" customFormat="1" ht="39.950000000000003" customHeight="1">
      <c r="A4690" s="3"/>
      <c r="B4690" s="16"/>
      <c r="C4690" s="33"/>
      <c r="D4690" s="33"/>
      <c r="E4690" s="33"/>
      <c r="F4690" s="33"/>
      <c r="G4690" s="33"/>
      <c r="H4690" s="33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3"/>
      <c r="AE4690" s="33"/>
      <c r="AF4690" s="33"/>
      <c r="AG4690" s="35"/>
      <c r="AH4690" s="32"/>
      <c r="AI4690" s="33"/>
      <c r="AJ4690" s="33"/>
      <c r="AK4690" s="33"/>
      <c r="AL4690" s="33"/>
      <c r="AM4690" s="33"/>
      <c r="AN4690" s="33"/>
      <c r="AO4690" s="33"/>
      <c r="AP4690" s="33"/>
      <c r="AQ4690" s="33"/>
      <c r="AR4690" s="33"/>
      <c r="AS4690" s="33"/>
      <c r="AT4690" s="33"/>
      <c r="AU4690" s="33"/>
      <c r="AV4690" s="33"/>
      <c r="AW4690" s="33"/>
      <c r="AX4690" s="33"/>
      <c r="AY4690" s="33"/>
    </row>
    <row r="4691" spans="1:51" s="12" customFormat="1" ht="39.950000000000003" customHeight="1">
      <c r="A4691" s="3"/>
      <c r="B4691" s="16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3"/>
      <c r="AE4691" s="33"/>
      <c r="AF4691" s="33"/>
      <c r="AG4691" s="35"/>
      <c r="AH4691" s="32"/>
      <c r="AI4691" s="33"/>
      <c r="AJ4691" s="33"/>
      <c r="AK4691" s="33"/>
      <c r="AL4691" s="33"/>
      <c r="AM4691" s="33"/>
      <c r="AN4691" s="33"/>
      <c r="AO4691" s="33"/>
      <c r="AP4691" s="33"/>
      <c r="AQ4691" s="33"/>
      <c r="AR4691" s="33"/>
      <c r="AS4691" s="33"/>
      <c r="AT4691" s="33"/>
      <c r="AU4691" s="33"/>
      <c r="AV4691" s="33"/>
      <c r="AW4691" s="33"/>
      <c r="AX4691" s="33"/>
      <c r="AY4691" s="33"/>
    </row>
    <row r="4692" spans="1:51" s="12" customFormat="1" ht="39.950000000000003" customHeight="1">
      <c r="A4692" s="3"/>
      <c r="B4692" s="16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3"/>
      <c r="AE4692" s="33"/>
      <c r="AF4692" s="33"/>
      <c r="AG4692" s="35"/>
      <c r="AH4692" s="32"/>
      <c r="AI4692" s="33"/>
      <c r="AJ4692" s="33"/>
      <c r="AK4692" s="33"/>
      <c r="AL4692" s="33"/>
      <c r="AM4692" s="33"/>
      <c r="AN4692" s="33"/>
      <c r="AO4692" s="33"/>
      <c r="AP4692" s="33"/>
      <c r="AQ4692" s="33"/>
      <c r="AR4692" s="33"/>
      <c r="AS4692" s="33"/>
      <c r="AT4692" s="33"/>
      <c r="AU4692" s="33"/>
      <c r="AV4692" s="33"/>
      <c r="AW4692" s="33"/>
      <c r="AX4692" s="33"/>
      <c r="AY4692" s="33"/>
    </row>
    <row r="4693" spans="1:51" s="12" customFormat="1" ht="39.950000000000003" customHeight="1">
      <c r="A4693" s="3"/>
      <c r="B4693" s="16"/>
      <c r="C4693" s="33"/>
      <c r="D4693" s="33"/>
      <c r="E4693" s="33"/>
      <c r="F4693" s="33"/>
      <c r="G4693" s="33"/>
      <c r="H4693" s="33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3"/>
      <c r="AE4693" s="33"/>
      <c r="AF4693" s="33"/>
      <c r="AG4693" s="35"/>
      <c r="AH4693" s="32"/>
      <c r="AI4693" s="33"/>
      <c r="AJ4693" s="33"/>
      <c r="AK4693" s="33"/>
      <c r="AL4693" s="33"/>
      <c r="AM4693" s="33"/>
      <c r="AN4693" s="33"/>
      <c r="AO4693" s="33"/>
      <c r="AP4693" s="33"/>
      <c r="AQ4693" s="33"/>
      <c r="AR4693" s="33"/>
      <c r="AS4693" s="33"/>
      <c r="AT4693" s="33"/>
      <c r="AU4693" s="33"/>
      <c r="AV4693" s="33"/>
      <c r="AW4693" s="33"/>
      <c r="AX4693" s="33"/>
      <c r="AY4693" s="33"/>
    </row>
    <row r="4694" spans="1:51" s="12" customFormat="1" ht="39.950000000000003" customHeight="1">
      <c r="A4694" s="3"/>
      <c r="B4694" s="16"/>
      <c r="C4694" s="33"/>
      <c r="D4694" s="33"/>
      <c r="E4694" s="33"/>
      <c r="F4694" s="33"/>
      <c r="G4694" s="33"/>
      <c r="H4694" s="33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3"/>
      <c r="AE4694" s="33"/>
      <c r="AF4694" s="33"/>
      <c r="AG4694" s="35"/>
      <c r="AH4694" s="32"/>
      <c r="AI4694" s="33"/>
      <c r="AJ4694" s="33"/>
      <c r="AK4694" s="33"/>
      <c r="AL4694" s="33"/>
      <c r="AM4694" s="33"/>
      <c r="AN4694" s="33"/>
      <c r="AO4694" s="33"/>
      <c r="AP4694" s="33"/>
      <c r="AQ4694" s="33"/>
      <c r="AR4694" s="33"/>
      <c r="AS4694" s="33"/>
      <c r="AT4694" s="33"/>
      <c r="AU4694" s="33"/>
      <c r="AV4694" s="33"/>
      <c r="AW4694" s="33"/>
      <c r="AX4694" s="33"/>
      <c r="AY4694" s="33"/>
    </row>
    <row r="4695" spans="1:51" s="12" customFormat="1" ht="39.950000000000003" customHeight="1">
      <c r="A4695" s="3"/>
      <c r="B4695" s="16"/>
      <c r="C4695" s="33"/>
      <c r="D4695" s="33"/>
      <c r="E4695" s="33"/>
      <c r="F4695" s="33"/>
      <c r="G4695" s="33"/>
      <c r="H4695" s="33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  <c r="Y4695" s="33"/>
      <c r="Z4695" s="33"/>
      <c r="AA4695" s="33"/>
      <c r="AB4695" s="33"/>
      <c r="AC4695" s="33"/>
      <c r="AD4695" s="33"/>
      <c r="AE4695" s="33"/>
      <c r="AF4695" s="33"/>
      <c r="AG4695" s="35"/>
      <c r="AH4695" s="32"/>
      <c r="AI4695" s="33"/>
      <c r="AJ4695" s="33"/>
      <c r="AK4695" s="33"/>
      <c r="AL4695" s="33"/>
      <c r="AM4695" s="33"/>
      <c r="AN4695" s="33"/>
      <c r="AO4695" s="33"/>
      <c r="AP4695" s="33"/>
      <c r="AQ4695" s="33"/>
      <c r="AR4695" s="33"/>
      <c r="AS4695" s="33"/>
      <c r="AT4695" s="33"/>
      <c r="AU4695" s="33"/>
      <c r="AV4695" s="33"/>
      <c r="AW4695" s="33"/>
      <c r="AX4695" s="33"/>
      <c r="AY4695" s="33"/>
    </row>
    <row r="4696" spans="1:51" s="12" customFormat="1" ht="39.950000000000003" customHeight="1">
      <c r="A4696" s="3"/>
      <c r="B4696" s="16"/>
      <c r="C4696" s="33"/>
      <c r="D4696" s="33"/>
      <c r="E4696" s="33"/>
      <c r="F4696" s="33"/>
      <c r="G4696" s="33"/>
      <c r="H4696" s="33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3"/>
      <c r="AE4696" s="33"/>
      <c r="AF4696" s="33"/>
      <c r="AG4696" s="35"/>
      <c r="AH4696" s="32"/>
      <c r="AI4696" s="33"/>
      <c r="AJ4696" s="33"/>
      <c r="AK4696" s="33"/>
      <c r="AL4696" s="33"/>
      <c r="AM4696" s="33"/>
      <c r="AN4696" s="33"/>
      <c r="AO4696" s="33"/>
      <c r="AP4696" s="33"/>
      <c r="AQ4696" s="33"/>
      <c r="AR4696" s="33"/>
      <c r="AS4696" s="33"/>
      <c r="AT4696" s="33"/>
      <c r="AU4696" s="33"/>
      <c r="AV4696" s="33"/>
      <c r="AW4696" s="33"/>
      <c r="AX4696" s="33"/>
      <c r="AY4696" s="33"/>
    </row>
    <row r="4697" spans="1:51" s="12" customFormat="1" ht="39.950000000000003" customHeight="1">
      <c r="A4697" s="3"/>
      <c r="B4697" s="16"/>
      <c r="C4697" s="33"/>
      <c r="D4697" s="33"/>
      <c r="E4697" s="33"/>
      <c r="F4697" s="33"/>
      <c r="G4697" s="33"/>
      <c r="H4697" s="33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F4697" s="33"/>
      <c r="AG4697" s="35"/>
      <c r="AH4697" s="32"/>
      <c r="AI4697" s="33"/>
      <c r="AJ4697" s="33"/>
      <c r="AK4697" s="33"/>
      <c r="AL4697" s="33"/>
      <c r="AM4697" s="33"/>
      <c r="AN4697" s="33"/>
      <c r="AO4697" s="33"/>
      <c r="AP4697" s="33"/>
      <c r="AQ4697" s="33"/>
      <c r="AR4697" s="33"/>
      <c r="AS4697" s="33"/>
      <c r="AT4697" s="33"/>
      <c r="AU4697" s="33"/>
      <c r="AV4697" s="33"/>
      <c r="AW4697" s="33"/>
      <c r="AX4697" s="33"/>
      <c r="AY4697" s="33"/>
    </row>
    <row r="4698" spans="1:51" s="12" customFormat="1" ht="39.950000000000003" customHeight="1">
      <c r="A4698" s="3"/>
      <c r="B4698" s="16"/>
      <c r="C4698" s="33"/>
      <c r="D4698" s="33"/>
      <c r="E4698" s="33"/>
      <c r="F4698" s="33"/>
      <c r="G4698" s="33"/>
      <c r="H4698" s="33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3"/>
      <c r="AE4698" s="33"/>
      <c r="AF4698" s="33"/>
      <c r="AG4698" s="35"/>
      <c r="AH4698" s="32"/>
      <c r="AI4698" s="33"/>
      <c r="AJ4698" s="33"/>
      <c r="AK4698" s="33"/>
      <c r="AL4698" s="33"/>
      <c r="AM4698" s="33"/>
      <c r="AN4698" s="33"/>
      <c r="AO4698" s="33"/>
      <c r="AP4698" s="33"/>
      <c r="AQ4698" s="33"/>
      <c r="AR4698" s="33"/>
      <c r="AS4698" s="33"/>
      <c r="AT4698" s="33"/>
      <c r="AU4698" s="33"/>
      <c r="AV4698" s="33"/>
      <c r="AW4698" s="33"/>
      <c r="AX4698" s="33"/>
      <c r="AY4698" s="33"/>
    </row>
    <row r="4699" spans="1:51" s="12" customFormat="1" ht="39.950000000000003" customHeight="1">
      <c r="A4699" s="3"/>
      <c r="B4699" s="16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3"/>
      <c r="AE4699" s="33"/>
      <c r="AF4699" s="33"/>
      <c r="AG4699" s="35"/>
      <c r="AH4699" s="32"/>
      <c r="AI4699" s="33"/>
      <c r="AJ4699" s="33"/>
      <c r="AK4699" s="33"/>
      <c r="AL4699" s="33"/>
      <c r="AM4699" s="33"/>
      <c r="AN4699" s="33"/>
      <c r="AO4699" s="33"/>
      <c r="AP4699" s="33"/>
      <c r="AQ4699" s="33"/>
      <c r="AR4699" s="33"/>
      <c r="AS4699" s="33"/>
      <c r="AT4699" s="33"/>
      <c r="AU4699" s="33"/>
      <c r="AV4699" s="33"/>
      <c r="AW4699" s="33"/>
      <c r="AX4699" s="33"/>
      <c r="AY4699" s="33"/>
    </row>
    <row r="4700" spans="1:51" s="12" customFormat="1" ht="39.950000000000003" customHeight="1">
      <c r="A4700" s="3"/>
      <c r="B4700" s="16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3"/>
      <c r="AE4700" s="33"/>
      <c r="AF4700" s="33"/>
      <c r="AG4700" s="35"/>
      <c r="AH4700" s="32"/>
      <c r="AI4700" s="33"/>
      <c r="AJ4700" s="33"/>
      <c r="AK4700" s="33"/>
      <c r="AL4700" s="33"/>
      <c r="AM4700" s="33"/>
      <c r="AN4700" s="33"/>
      <c r="AO4700" s="33"/>
      <c r="AP4700" s="33"/>
      <c r="AQ4700" s="33"/>
      <c r="AR4700" s="33"/>
      <c r="AS4700" s="33"/>
      <c r="AT4700" s="33"/>
      <c r="AU4700" s="33"/>
      <c r="AV4700" s="33"/>
      <c r="AW4700" s="33"/>
      <c r="AX4700" s="33"/>
      <c r="AY4700" s="33"/>
    </row>
    <row r="4701" spans="1:51" s="12" customFormat="1" ht="39.950000000000003" customHeight="1">
      <c r="A4701" s="3"/>
      <c r="B4701" s="16"/>
      <c r="C4701" s="33"/>
      <c r="D4701" s="33"/>
      <c r="E4701" s="33"/>
      <c r="F4701" s="33"/>
      <c r="G4701" s="33"/>
      <c r="H4701" s="33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3"/>
      <c r="AE4701" s="33"/>
      <c r="AF4701" s="33"/>
      <c r="AG4701" s="35"/>
      <c r="AH4701" s="32"/>
      <c r="AI4701" s="33"/>
      <c r="AJ4701" s="33"/>
      <c r="AK4701" s="33"/>
      <c r="AL4701" s="33"/>
      <c r="AM4701" s="33"/>
      <c r="AN4701" s="33"/>
      <c r="AO4701" s="33"/>
      <c r="AP4701" s="33"/>
      <c r="AQ4701" s="33"/>
      <c r="AR4701" s="33"/>
      <c r="AS4701" s="33"/>
      <c r="AT4701" s="33"/>
      <c r="AU4701" s="33"/>
      <c r="AV4701" s="33"/>
      <c r="AW4701" s="33"/>
      <c r="AX4701" s="33"/>
      <c r="AY4701" s="33"/>
    </row>
    <row r="4702" spans="1:51" s="12" customFormat="1" ht="39.950000000000003" customHeight="1">
      <c r="A4702" s="3"/>
      <c r="B4702" s="16"/>
      <c r="C4702" s="33"/>
      <c r="D4702" s="33"/>
      <c r="E4702" s="33"/>
      <c r="F4702" s="33"/>
      <c r="G4702" s="33"/>
      <c r="H4702" s="33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3"/>
      <c r="AE4702" s="33"/>
      <c r="AF4702" s="33"/>
      <c r="AG4702" s="35"/>
      <c r="AH4702" s="32"/>
      <c r="AI4702" s="33"/>
      <c r="AJ4702" s="33"/>
      <c r="AK4702" s="33"/>
      <c r="AL4702" s="33"/>
      <c r="AM4702" s="33"/>
      <c r="AN4702" s="33"/>
      <c r="AO4702" s="33"/>
      <c r="AP4702" s="33"/>
      <c r="AQ4702" s="33"/>
      <c r="AR4702" s="33"/>
      <c r="AS4702" s="33"/>
      <c r="AT4702" s="33"/>
      <c r="AU4702" s="33"/>
      <c r="AV4702" s="33"/>
      <c r="AW4702" s="33"/>
      <c r="AX4702" s="33"/>
      <c r="AY4702" s="33"/>
    </row>
    <row r="4703" spans="1:51" s="12" customFormat="1" ht="39.950000000000003" customHeight="1">
      <c r="A4703" s="3"/>
      <c r="B4703" s="16"/>
      <c r="C4703" s="33"/>
      <c r="D4703" s="33"/>
      <c r="E4703" s="33"/>
      <c r="F4703" s="33"/>
      <c r="G4703" s="33"/>
      <c r="H4703" s="33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3"/>
      <c r="AE4703" s="33"/>
      <c r="AF4703" s="33"/>
      <c r="AG4703" s="35"/>
      <c r="AH4703" s="32"/>
      <c r="AI4703" s="33"/>
      <c r="AJ4703" s="33"/>
      <c r="AK4703" s="33"/>
      <c r="AL4703" s="33"/>
      <c r="AM4703" s="33"/>
      <c r="AN4703" s="33"/>
      <c r="AO4703" s="33"/>
      <c r="AP4703" s="33"/>
      <c r="AQ4703" s="33"/>
      <c r="AR4703" s="33"/>
      <c r="AS4703" s="33"/>
      <c r="AT4703" s="33"/>
      <c r="AU4703" s="33"/>
      <c r="AV4703" s="33"/>
      <c r="AW4703" s="33"/>
      <c r="AX4703" s="33"/>
      <c r="AY4703" s="33"/>
    </row>
    <row r="4704" spans="1:51" s="12" customFormat="1" ht="39.950000000000003" customHeight="1">
      <c r="A4704" s="3"/>
      <c r="B4704" s="16"/>
      <c r="C4704" s="33"/>
      <c r="D4704" s="33"/>
      <c r="E4704" s="33"/>
      <c r="F4704" s="33"/>
      <c r="G4704" s="33"/>
      <c r="H4704" s="33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  <c r="Y4704" s="33"/>
      <c r="Z4704" s="33"/>
      <c r="AA4704" s="33"/>
      <c r="AB4704" s="33"/>
      <c r="AC4704" s="33"/>
      <c r="AD4704" s="33"/>
      <c r="AE4704" s="33"/>
      <c r="AF4704" s="33"/>
      <c r="AG4704" s="35"/>
      <c r="AH4704" s="32"/>
      <c r="AI4704" s="33"/>
      <c r="AJ4704" s="33"/>
      <c r="AK4704" s="33"/>
      <c r="AL4704" s="33"/>
      <c r="AM4704" s="33"/>
      <c r="AN4704" s="33"/>
      <c r="AO4704" s="33"/>
      <c r="AP4704" s="33"/>
      <c r="AQ4704" s="33"/>
      <c r="AR4704" s="33"/>
      <c r="AS4704" s="33"/>
      <c r="AT4704" s="33"/>
      <c r="AU4704" s="33"/>
      <c r="AV4704" s="33"/>
      <c r="AW4704" s="33"/>
      <c r="AX4704" s="33"/>
      <c r="AY4704" s="33"/>
    </row>
    <row r="4705" spans="1:51" s="12" customFormat="1" ht="39.950000000000003" customHeight="1">
      <c r="A4705" s="3"/>
      <c r="B4705" s="16"/>
      <c r="C4705" s="33"/>
      <c r="D4705" s="33"/>
      <c r="E4705" s="33"/>
      <c r="F4705" s="33"/>
      <c r="G4705" s="33"/>
      <c r="H4705" s="33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3"/>
      <c r="AE4705" s="33"/>
      <c r="AF4705" s="33"/>
      <c r="AG4705" s="35"/>
      <c r="AH4705" s="32"/>
      <c r="AI4705" s="33"/>
      <c r="AJ4705" s="33"/>
      <c r="AK4705" s="33"/>
      <c r="AL4705" s="33"/>
      <c r="AM4705" s="33"/>
      <c r="AN4705" s="33"/>
      <c r="AO4705" s="33"/>
      <c r="AP4705" s="33"/>
      <c r="AQ4705" s="33"/>
      <c r="AR4705" s="33"/>
      <c r="AS4705" s="33"/>
      <c r="AT4705" s="33"/>
      <c r="AU4705" s="33"/>
      <c r="AV4705" s="33"/>
      <c r="AW4705" s="33"/>
      <c r="AX4705" s="33"/>
      <c r="AY4705" s="33"/>
    </row>
    <row r="4706" spans="1:51" s="12" customFormat="1" ht="39.950000000000003" customHeight="1">
      <c r="A4706" s="3"/>
      <c r="B4706" s="16"/>
      <c r="C4706" s="33"/>
      <c r="D4706" s="33"/>
      <c r="E4706" s="33"/>
      <c r="F4706" s="33"/>
      <c r="G4706" s="33"/>
      <c r="H4706" s="33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3"/>
      <c r="AE4706" s="33"/>
      <c r="AF4706" s="33"/>
      <c r="AG4706" s="35"/>
      <c r="AH4706" s="32"/>
      <c r="AI4706" s="33"/>
      <c r="AJ4706" s="33"/>
      <c r="AK4706" s="33"/>
      <c r="AL4706" s="33"/>
      <c r="AM4706" s="33"/>
      <c r="AN4706" s="33"/>
      <c r="AO4706" s="33"/>
      <c r="AP4706" s="33"/>
      <c r="AQ4706" s="33"/>
      <c r="AR4706" s="33"/>
      <c r="AS4706" s="33"/>
      <c r="AT4706" s="33"/>
      <c r="AU4706" s="33"/>
      <c r="AV4706" s="33"/>
      <c r="AW4706" s="33"/>
      <c r="AX4706" s="33"/>
      <c r="AY4706" s="33"/>
    </row>
    <row r="4707" spans="1:51" s="12" customFormat="1" ht="39.950000000000003" customHeight="1">
      <c r="A4707" s="3"/>
      <c r="B4707" s="16"/>
      <c r="C4707" s="33"/>
      <c r="D4707" s="33"/>
      <c r="E4707" s="33"/>
      <c r="F4707" s="33"/>
      <c r="G4707" s="33"/>
      <c r="H4707" s="33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3"/>
      <c r="AE4707" s="33"/>
      <c r="AF4707" s="33"/>
      <c r="AG4707" s="35"/>
      <c r="AH4707" s="32"/>
      <c r="AI4707" s="33"/>
      <c r="AJ4707" s="33"/>
      <c r="AK4707" s="33"/>
      <c r="AL4707" s="33"/>
      <c r="AM4707" s="33"/>
      <c r="AN4707" s="33"/>
      <c r="AO4707" s="33"/>
      <c r="AP4707" s="33"/>
      <c r="AQ4707" s="33"/>
      <c r="AR4707" s="33"/>
      <c r="AS4707" s="33"/>
      <c r="AT4707" s="33"/>
      <c r="AU4707" s="33"/>
      <c r="AV4707" s="33"/>
      <c r="AW4707" s="33"/>
      <c r="AX4707" s="33"/>
      <c r="AY4707" s="33"/>
    </row>
    <row r="4708" spans="1:51" s="12" customFormat="1" ht="39.950000000000003" customHeight="1">
      <c r="A4708" s="3"/>
      <c r="B4708" s="16"/>
      <c r="C4708" s="33"/>
      <c r="D4708" s="33"/>
      <c r="E4708" s="33"/>
      <c r="F4708" s="33"/>
      <c r="G4708" s="33"/>
      <c r="H4708" s="33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  <c r="Y4708" s="33"/>
      <c r="Z4708" s="33"/>
      <c r="AA4708" s="33"/>
      <c r="AB4708" s="33"/>
      <c r="AC4708" s="33"/>
      <c r="AD4708" s="33"/>
      <c r="AE4708" s="33"/>
      <c r="AF4708" s="33"/>
      <c r="AG4708" s="35"/>
      <c r="AH4708" s="32"/>
      <c r="AI4708" s="33"/>
      <c r="AJ4708" s="33"/>
      <c r="AK4708" s="33"/>
      <c r="AL4708" s="33"/>
      <c r="AM4708" s="33"/>
      <c r="AN4708" s="33"/>
      <c r="AO4708" s="33"/>
      <c r="AP4708" s="33"/>
      <c r="AQ4708" s="33"/>
      <c r="AR4708" s="33"/>
      <c r="AS4708" s="33"/>
      <c r="AT4708" s="33"/>
      <c r="AU4708" s="33"/>
      <c r="AV4708" s="33"/>
      <c r="AW4708" s="33"/>
      <c r="AX4708" s="33"/>
      <c r="AY4708" s="33"/>
    </row>
    <row r="4709" spans="1:51" s="12" customFormat="1" ht="39.950000000000003" customHeight="1">
      <c r="A4709" s="3"/>
      <c r="B4709" s="16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3"/>
      <c r="AE4709" s="33"/>
      <c r="AF4709" s="33"/>
      <c r="AG4709" s="35"/>
      <c r="AH4709" s="32"/>
      <c r="AI4709" s="33"/>
      <c r="AJ4709" s="33"/>
      <c r="AK4709" s="33"/>
      <c r="AL4709" s="33"/>
      <c r="AM4709" s="33"/>
      <c r="AN4709" s="33"/>
      <c r="AO4709" s="33"/>
      <c r="AP4709" s="33"/>
      <c r="AQ4709" s="33"/>
      <c r="AR4709" s="33"/>
      <c r="AS4709" s="33"/>
      <c r="AT4709" s="33"/>
      <c r="AU4709" s="33"/>
      <c r="AV4709" s="33"/>
      <c r="AW4709" s="33"/>
      <c r="AX4709" s="33"/>
      <c r="AY4709" s="33"/>
    </row>
    <row r="4710" spans="1:51" s="12" customFormat="1" ht="39.950000000000003" customHeight="1">
      <c r="A4710" s="3"/>
      <c r="B4710" s="16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3"/>
      <c r="AE4710" s="33"/>
      <c r="AF4710" s="33"/>
      <c r="AG4710" s="35"/>
      <c r="AH4710" s="32"/>
      <c r="AI4710" s="33"/>
      <c r="AJ4710" s="33"/>
      <c r="AK4710" s="33"/>
      <c r="AL4710" s="33"/>
      <c r="AM4710" s="33"/>
      <c r="AN4710" s="33"/>
      <c r="AO4710" s="33"/>
      <c r="AP4710" s="33"/>
      <c r="AQ4710" s="33"/>
      <c r="AR4710" s="33"/>
      <c r="AS4710" s="33"/>
      <c r="AT4710" s="33"/>
      <c r="AU4710" s="33"/>
      <c r="AV4710" s="33"/>
      <c r="AW4710" s="33"/>
      <c r="AX4710" s="33"/>
      <c r="AY4710" s="33"/>
    </row>
    <row r="4711" spans="1:51" s="12" customFormat="1" ht="39.950000000000003" customHeight="1">
      <c r="A4711" s="3"/>
      <c r="B4711" s="16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3"/>
      <c r="AE4711" s="33"/>
      <c r="AF4711" s="33"/>
      <c r="AG4711" s="35"/>
      <c r="AH4711" s="32"/>
      <c r="AI4711" s="33"/>
      <c r="AJ4711" s="33"/>
      <c r="AK4711" s="33"/>
      <c r="AL4711" s="33"/>
      <c r="AM4711" s="33"/>
      <c r="AN4711" s="33"/>
      <c r="AO4711" s="33"/>
      <c r="AP4711" s="33"/>
      <c r="AQ4711" s="33"/>
      <c r="AR4711" s="33"/>
      <c r="AS4711" s="33"/>
      <c r="AT4711" s="33"/>
      <c r="AU4711" s="33"/>
      <c r="AV4711" s="33"/>
      <c r="AW4711" s="33"/>
      <c r="AX4711" s="33"/>
      <c r="AY4711" s="33"/>
    </row>
    <row r="4712" spans="1:51" s="12" customFormat="1" ht="39.950000000000003" customHeight="1">
      <c r="A4712" s="3"/>
      <c r="B4712" s="16"/>
      <c r="C4712" s="33"/>
      <c r="D4712" s="33"/>
      <c r="E4712" s="33"/>
      <c r="F4712" s="33"/>
      <c r="G4712" s="33"/>
      <c r="H4712" s="33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3"/>
      <c r="AE4712" s="33"/>
      <c r="AF4712" s="33"/>
      <c r="AG4712" s="35"/>
      <c r="AH4712" s="32"/>
      <c r="AI4712" s="33"/>
      <c r="AJ4712" s="33"/>
      <c r="AK4712" s="33"/>
      <c r="AL4712" s="33"/>
      <c r="AM4712" s="33"/>
      <c r="AN4712" s="33"/>
      <c r="AO4712" s="33"/>
      <c r="AP4712" s="33"/>
      <c r="AQ4712" s="33"/>
      <c r="AR4712" s="33"/>
      <c r="AS4712" s="33"/>
      <c r="AT4712" s="33"/>
      <c r="AU4712" s="33"/>
      <c r="AV4712" s="33"/>
      <c r="AW4712" s="33"/>
      <c r="AX4712" s="33"/>
      <c r="AY4712" s="33"/>
    </row>
    <row r="4713" spans="1:51" s="12" customFormat="1" ht="39.950000000000003" customHeight="1">
      <c r="A4713" s="3"/>
      <c r="B4713" s="16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3"/>
      <c r="AE4713" s="33"/>
      <c r="AF4713" s="33"/>
      <c r="AG4713" s="35"/>
      <c r="AH4713" s="32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33"/>
      <c r="AT4713" s="33"/>
      <c r="AU4713" s="33"/>
      <c r="AV4713" s="33"/>
      <c r="AW4713" s="33"/>
      <c r="AX4713" s="33"/>
      <c r="AY4713" s="33"/>
    </row>
    <row r="4714" spans="1:51" s="12" customFormat="1" ht="39.950000000000003" customHeight="1">
      <c r="A4714" s="3"/>
      <c r="B4714" s="16"/>
      <c r="C4714" s="33"/>
      <c r="D4714" s="33"/>
      <c r="E4714" s="33"/>
      <c r="F4714" s="33"/>
      <c r="G4714" s="33"/>
      <c r="H4714" s="3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3"/>
      <c r="AE4714" s="33"/>
      <c r="AF4714" s="33"/>
      <c r="AG4714" s="35"/>
      <c r="AH4714" s="32"/>
      <c r="AI4714" s="33"/>
      <c r="AJ4714" s="33"/>
      <c r="AK4714" s="33"/>
      <c r="AL4714" s="33"/>
      <c r="AM4714" s="33"/>
      <c r="AN4714" s="33"/>
      <c r="AO4714" s="33"/>
      <c r="AP4714" s="33"/>
      <c r="AQ4714" s="33"/>
      <c r="AR4714" s="33"/>
      <c r="AS4714" s="33"/>
      <c r="AT4714" s="33"/>
      <c r="AU4714" s="33"/>
      <c r="AV4714" s="33"/>
      <c r="AW4714" s="33"/>
      <c r="AX4714" s="33"/>
      <c r="AY4714" s="33"/>
    </row>
    <row r="4715" spans="1:51" s="12" customFormat="1" ht="39.950000000000003" customHeight="1">
      <c r="A4715" s="3"/>
      <c r="B4715" s="16"/>
      <c r="C4715" s="33"/>
      <c r="D4715" s="33"/>
      <c r="E4715" s="33"/>
      <c r="F4715" s="33"/>
      <c r="G4715" s="33"/>
      <c r="H4715" s="33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3"/>
      <c r="AE4715" s="33"/>
      <c r="AF4715" s="33"/>
      <c r="AG4715" s="35"/>
      <c r="AH4715" s="32"/>
      <c r="AI4715" s="33"/>
      <c r="AJ4715" s="33"/>
      <c r="AK4715" s="33"/>
      <c r="AL4715" s="33"/>
      <c r="AM4715" s="33"/>
      <c r="AN4715" s="33"/>
      <c r="AO4715" s="33"/>
      <c r="AP4715" s="33"/>
      <c r="AQ4715" s="33"/>
      <c r="AR4715" s="33"/>
      <c r="AS4715" s="33"/>
      <c r="AT4715" s="33"/>
      <c r="AU4715" s="33"/>
      <c r="AV4715" s="33"/>
      <c r="AW4715" s="33"/>
      <c r="AX4715" s="33"/>
      <c r="AY4715" s="33"/>
    </row>
    <row r="4716" spans="1:51" s="12" customFormat="1" ht="39.950000000000003" customHeight="1">
      <c r="A4716" s="3"/>
      <c r="B4716" s="16"/>
      <c r="C4716" s="33"/>
      <c r="D4716" s="33"/>
      <c r="E4716" s="33"/>
      <c r="F4716" s="33"/>
      <c r="G4716" s="33"/>
      <c r="H4716" s="33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3"/>
      <c r="AE4716" s="33"/>
      <c r="AF4716" s="33"/>
      <c r="AG4716" s="35"/>
      <c r="AH4716" s="32"/>
      <c r="AI4716" s="33"/>
      <c r="AJ4716" s="33"/>
      <c r="AK4716" s="33"/>
      <c r="AL4716" s="33"/>
      <c r="AM4716" s="33"/>
      <c r="AN4716" s="33"/>
      <c r="AO4716" s="33"/>
      <c r="AP4716" s="33"/>
      <c r="AQ4716" s="33"/>
      <c r="AR4716" s="33"/>
      <c r="AS4716" s="33"/>
      <c r="AT4716" s="33"/>
      <c r="AU4716" s="33"/>
      <c r="AV4716" s="33"/>
      <c r="AW4716" s="33"/>
      <c r="AX4716" s="33"/>
      <c r="AY4716" s="33"/>
    </row>
    <row r="4717" spans="1:51" s="12" customFormat="1" ht="39.950000000000003" customHeight="1">
      <c r="A4717" s="3"/>
      <c r="B4717" s="16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3"/>
      <c r="AE4717" s="33"/>
      <c r="AF4717" s="33"/>
      <c r="AG4717" s="35"/>
      <c r="AH4717" s="32"/>
      <c r="AI4717" s="33"/>
      <c r="AJ4717" s="33"/>
      <c r="AK4717" s="33"/>
      <c r="AL4717" s="33"/>
      <c r="AM4717" s="33"/>
      <c r="AN4717" s="33"/>
      <c r="AO4717" s="33"/>
      <c r="AP4717" s="33"/>
      <c r="AQ4717" s="33"/>
      <c r="AR4717" s="33"/>
      <c r="AS4717" s="33"/>
      <c r="AT4717" s="33"/>
      <c r="AU4717" s="33"/>
      <c r="AV4717" s="33"/>
      <c r="AW4717" s="33"/>
      <c r="AX4717" s="33"/>
      <c r="AY4717" s="33"/>
    </row>
    <row r="4718" spans="1:51" s="12" customFormat="1" ht="39.950000000000003" customHeight="1">
      <c r="A4718" s="3"/>
      <c r="B4718" s="16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3"/>
      <c r="AE4718" s="33"/>
      <c r="AF4718" s="33"/>
      <c r="AG4718" s="35"/>
      <c r="AH4718" s="32"/>
      <c r="AI4718" s="33"/>
      <c r="AJ4718" s="33"/>
      <c r="AK4718" s="33"/>
      <c r="AL4718" s="33"/>
      <c r="AM4718" s="33"/>
      <c r="AN4718" s="33"/>
      <c r="AO4718" s="33"/>
      <c r="AP4718" s="33"/>
      <c r="AQ4718" s="33"/>
      <c r="AR4718" s="33"/>
      <c r="AS4718" s="33"/>
      <c r="AT4718" s="33"/>
      <c r="AU4718" s="33"/>
      <c r="AV4718" s="33"/>
      <c r="AW4718" s="33"/>
      <c r="AX4718" s="33"/>
      <c r="AY4718" s="33"/>
    </row>
    <row r="4719" spans="1:51" s="12" customFormat="1" ht="39.950000000000003" customHeight="1">
      <c r="A4719" s="3"/>
      <c r="B4719" s="16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3"/>
      <c r="AE4719" s="33"/>
      <c r="AF4719" s="33"/>
      <c r="AG4719" s="35"/>
      <c r="AH4719" s="32"/>
      <c r="AI4719" s="33"/>
      <c r="AJ4719" s="33"/>
      <c r="AK4719" s="33"/>
      <c r="AL4719" s="33"/>
      <c r="AM4719" s="33"/>
      <c r="AN4719" s="33"/>
      <c r="AO4719" s="33"/>
      <c r="AP4719" s="33"/>
      <c r="AQ4719" s="33"/>
      <c r="AR4719" s="33"/>
      <c r="AS4719" s="33"/>
      <c r="AT4719" s="33"/>
      <c r="AU4719" s="33"/>
      <c r="AV4719" s="33"/>
      <c r="AW4719" s="33"/>
      <c r="AX4719" s="33"/>
      <c r="AY4719" s="33"/>
    </row>
    <row r="4720" spans="1:51" s="12" customFormat="1" ht="39.950000000000003" customHeight="1">
      <c r="A4720" s="3"/>
      <c r="B4720" s="16"/>
      <c r="C4720" s="33"/>
      <c r="D4720" s="33"/>
      <c r="E4720" s="33"/>
      <c r="F4720" s="33"/>
      <c r="G4720" s="33"/>
      <c r="H4720" s="33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3"/>
      <c r="AE4720" s="33"/>
      <c r="AF4720" s="33"/>
      <c r="AG4720" s="35"/>
      <c r="AH4720" s="32"/>
      <c r="AI4720" s="33"/>
      <c r="AJ4720" s="33"/>
      <c r="AK4720" s="33"/>
      <c r="AL4720" s="33"/>
      <c r="AM4720" s="33"/>
      <c r="AN4720" s="33"/>
      <c r="AO4720" s="33"/>
      <c r="AP4720" s="33"/>
      <c r="AQ4720" s="33"/>
      <c r="AR4720" s="33"/>
      <c r="AS4720" s="33"/>
      <c r="AT4720" s="33"/>
      <c r="AU4720" s="33"/>
      <c r="AV4720" s="33"/>
      <c r="AW4720" s="33"/>
      <c r="AX4720" s="33"/>
      <c r="AY4720" s="33"/>
    </row>
    <row r="4721" spans="1:51" s="12" customFormat="1" ht="39.950000000000003" customHeight="1">
      <c r="A4721" s="3"/>
      <c r="B4721" s="16"/>
      <c r="C4721" s="33"/>
      <c r="D4721" s="33"/>
      <c r="E4721" s="33"/>
      <c r="F4721" s="33"/>
      <c r="G4721" s="33"/>
      <c r="H4721" s="33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3"/>
      <c r="AE4721" s="33"/>
      <c r="AF4721" s="33"/>
      <c r="AG4721" s="35"/>
      <c r="AH4721" s="32"/>
      <c r="AI4721" s="33"/>
      <c r="AJ4721" s="33"/>
      <c r="AK4721" s="33"/>
      <c r="AL4721" s="33"/>
      <c r="AM4721" s="33"/>
      <c r="AN4721" s="33"/>
      <c r="AO4721" s="33"/>
      <c r="AP4721" s="33"/>
      <c r="AQ4721" s="33"/>
      <c r="AR4721" s="33"/>
      <c r="AS4721" s="33"/>
      <c r="AT4721" s="33"/>
      <c r="AU4721" s="33"/>
      <c r="AV4721" s="33"/>
      <c r="AW4721" s="33"/>
      <c r="AX4721" s="33"/>
      <c r="AY4721" s="33"/>
    </row>
    <row r="4722" spans="1:51" s="12" customFormat="1" ht="39.950000000000003" customHeight="1">
      <c r="A4722" s="3"/>
      <c r="B4722" s="16"/>
      <c r="C4722" s="33"/>
      <c r="D4722" s="33"/>
      <c r="E4722" s="33"/>
      <c r="F4722" s="33"/>
      <c r="G4722" s="33"/>
      <c r="H4722" s="33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3"/>
      <c r="AE4722" s="33"/>
      <c r="AF4722" s="33"/>
      <c r="AG4722" s="35"/>
      <c r="AH4722" s="32"/>
      <c r="AI4722" s="33"/>
      <c r="AJ4722" s="33"/>
      <c r="AK4722" s="33"/>
      <c r="AL4722" s="33"/>
      <c r="AM4722" s="33"/>
      <c r="AN4722" s="33"/>
      <c r="AO4722" s="33"/>
      <c r="AP4722" s="33"/>
      <c r="AQ4722" s="33"/>
      <c r="AR4722" s="33"/>
      <c r="AS4722" s="33"/>
      <c r="AT4722" s="33"/>
      <c r="AU4722" s="33"/>
      <c r="AV4722" s="33"/>
      <c r="AW4722" s="33"/>
      <c r="AX4722" s="33"/>
      <c r="AY4722" s="33"/>
    </row>
    <row r="4723" spans="1:51" s="12" customFormat="1" ht="39.950000000000003" customHeight="1">
      <c r="A4723" s="3"/>
      <c r="B4723" s="16"/>
      <c r="C4723" s="33"/>
      <c r="D4723" s="33"/>
      <c r="E4723" s="33"/>
      <c r="F4723" s="33"/>
      <c r="G4723" s="33"/>
      <c r="H4723" s="33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3"/>
      <c r="AE4723" s="33"/>
      <c r="AF4723" s="33"/>
      <c r="AG4723" s="35"/>
      <c r="AH4723" s="32"/>
      <c r="AI4723" s="33"/>
      <c r="AJ4723" s="33"/>
      <c r="AK4723" s="33"/>
      <c r="AL4723" s="33"/>
      <c r="AM4723" s="33"/>
      <c r="AN4723" s="33"/>
      <c r="AO4723" s="33"/>
      <c r="AP4723" s="33"/>
      <c r="AQ4723" s="33"/>
      <c r="AR4723" s="33"/>
      <c r="AS4723" s="33"/>
      <c r="AT4723" s="33"/>
      <c r="AU4723" s="33"/>
      <c r="AV4723" s="33"/>
      <c r="AW4723" s="33"/>
      <c r="AX4723" s="33"/>
      <c r="AY4723" s="33"/>
    </row>
    <row r="4724" spans="1:51" s="12" customFormat="1" ht="39.950000000000003" customHeight="1">
      <c r="A4724" s="3"/>
      <c r="B4724" s="16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  <c r="Y4724" s="33"/>
      <c r="Z4724" s="33"/>
      <c r="AA4724" s="33"/>
      <c r="AB4724" s="33"/>
      <c r="AC4724" s="33"/>
      <c r="AD4724" s="33"/>
      <c r="AE4724" s="33"/>
      <c r="AF4724" s="33"/>
      <c r="AG4724" s="35"/>
      <c r="AH4724" s="32"/>
      <c r="AI4724" s="33"/>
      <c r="AJ4724" s="33"/>
      <c r="AK4724" s="33"/>
      <c r="AL4724" s="33"/>
      <c r="AM4724" s="33"/>
      <c r="AN4724" s="33"/>
      <c r="AO4724" s="33"/>
      <c r="AP4724" s="33"/>
      <c r="AQ4724" s="33"/>
      <c r="AR4724" s="33"/>
      <c r="AS4724" s="33"/>
      <c r="AT4724" s="33"/>
      <c r="AU4724" s="33"/>
      <c r="AV4724" s="33"/>
      <c r="AW4724" s="33"/>
      <c r="AX4724" s="33"/>
      <c r="AY4724" s="33"/>
    </row>
    <row r="4725" spans="1:51" s="12" customFormat="1" ht="39.950000000000003" customHeight="1">
      <c r="A4725" s="3"/>
      <c r="B4725" s="16"/>
      <c r="C4725" s="33"/>
      <c r="D4725" s="33"/>
      <c r="E4725" s="33"/>
      <c r="F4725" s="33"/>
      <c r="G4725" s="33"/>
      <c r="H4725" s="3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3"/>
      <c r="AE4725" s="33"/>
      <c r="AF4725" s="33"/>
      <c r="AG4725" s="35"/>
      <c r="AH4725" s="32"/>
      <c r="AI4725" s="33"/>
      <c r="AJ4725" s="33"/>
      <c r="AK4725" s="33"/>
      <c r="AL4725" s="33"/>
      <c r="AM4725" s="33"/>
      <c r="AN4725" s="33"/>
      <c r="AO4725" s="33"/>
      <c r="AP4725" s="33"/>
      <c r="AQ4725" s="33"/>
      <c r="AR4725" s="33"/>
      <c r="AS4725" s="33"/>
      <c r="AT4725" s="33"/>
      <c r="AU4725" s="33"/>
      <c r="AV4725" s="33"/>
      <c r="AW4725" s="33"/>
      <c r="AX4725" s="33"/>
      <c r="AY4725" s="33"/>
    </row>
    <row r="4726" spans="1:51" s="12" customFormat="1" ht="39.950000000000003" customHeight="1">
      <c r="A4726" s="3"/>
      <c r="B4726" s="16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/>
      <c r="AC4726" s="33"/>
      <c r="AD4726" s="33"/>
      <c r="AE4726" s="33"/>
      <c r="AF4726" s="33"/>
      <c r="AG4726" s="35"/>
      <c r="AH4726" s="32"/>
      <c r="AI4726" s="33"/>
      <c r="AJ4726" s="33"/>
      <c r="AK4726" s="33"/>
      <c r="AL4726" s="33"/>
      <c r="AM4726" s="33"/>
      <c r="AN4726" s="33"/>
      <c r="AO4726" s="33"/>
      <c r="AP4726" s="33"/>
      <c r="AQ4726" s="33"/>
      <c r="AR4726" s="33"/>
      <c r="AS4726" s="33"/>
      <c r="AT4726" s="33"/>
      <c r="AU4726" s="33"/>
      <c r="AV4726" s="33"/>
      <c r="AW4726" s="33"/>
      <c r="AX4726" s="33"/>
      <c r="AY4726" s="33"/>
    </row>
    <row r="4727" spans="1:51" s="12" customFormat="1" ht="39.950000000000003" customHeight="1">
      <c r="A4727" s="3"/>
      <c r="B4727" s="16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  <c r="AB4727" s="33"/>
      <c r="AC4727" s="33"/>
      <c r="AD4727" s="33"/>
      <c r="AE4727" s="33"/>
      <c r="AF4727" s="33"/>
      <c r="AG4727" s="35"/>
      <c r="AH4727" s="32"/>
      <c r="AI4727" s="33"/>
      <c r="AJ4727" s="33"/>
      <c r="AK4727" s="33"/>
      <c r="AL4727" s="33"/>
      <c r="AM4727" s="33"/>
      <c r="AN4727" s="33"/>
      <c r="AO4727" s="33"/>
      <c r="AP4727" s="33"/>
      <c r="AQ4727" s="33"/>
      <c r="AR4727" s="33"/>
      <c r="AS4727" s="33"/>
      <c r="AT4727" s="33"/>
      <c r="AU4727" s="33"/>
      <c r="AV4727" s="33"/>
      <c r="AW4727" s="33"/>
      <c r="AX4727" s="33"/>
      <c r="AY4727" s="33"/>
    </row>
    <row r="4728" spans="1:51" s="12" customFormat="1" ht="39.950000000000003" customHeight="1">
      <c r="A4728" s="3"/>
      <c r="B4728" s="16"/>
      <c r="C4728" s="33"/>
      <c r="D4728" s="33"/>
      <c r="E4728" s="33"/>
      <c r="F4728" s="33"/>
      <c r="G4728" s="33"/>
      <c r="H4728" s="33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3"/>
      <c r="AE4728" s="33"/>
      <c r="AF4728" s="33"/>
      <c r="AG4728" s="35"/>
      <c r="AH4728" s="32"/>
      <c r="AI4728" s="33"/>
      <c r="AJ4728" s="33"/>
      <c r="AK4728" s="33"/>
      <c r="AL4728" s="33"/>
      <c r="AM4728" s="33"/>
      <c r="AN4728" s="33"/>
      <c r="AO4728" s="33"/>
      <c r="AP4728" s="33"/>
      <c r="AQ4728" s="33"/>
      <c r="AR4728" s="33"/>
      <c r="AS4728" s="33"/>
      <c r="AT4728" s="33"/>
      <c r="AU4728" s="33"/>
      <c r="AV4728" s="33"/>
      <c r="AW4728" s="33"/>
      <c r="AX4728" s="33"/>
      <c r="AY4728" s="33"/>
    </row>
    <row r="4729" spans="1:51" s="12" customFormat="1" ht="39.950000000000003" customHeight="1">
      <c r="A4729" s="3"/>
      <c r="B4729" s="16"/>
      <c r="C4729" s="33"/>
      <c r="D4729" s="33"/>
      <c r="E4729" s="33"/>
      <c r="F4729" s="33"/>
      <c r="G4729" s="33"/>
      <c r="H4729" s="33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F4729" s="33"/>
      <c r="AG4729" s="35"/>
      <c r="AH4729" s="32"/>
      <c r="AI4729" s="33"/>
      <c r="AJ4729" s="33"/>
      <c r="AK4729" s="33"/>
      <c r="AL4729" s="33"/>
      <c r="AM4729" s="33"/>
      <c r="AN4729" s="33"/>
      <c r="AO4729" s="33"/>
      <c r="AP4729" s="33"/>
      <c r="AQ4729" s="33"/>
      <c r="AR4729" s="33"/>
      <c r="AS4729" s="33"/>
      <c r="AT4729" s="33"/>
      <c r="AU4729" s="33"/>
      <c r="AV4729" s="33"/>
      <c r="AW4729" s="33"/>
      <c r="AX4729" s="33"/>
      <c r="AY4729" s="33"/>
    </row>
    <row r="4730" spans="1:51" s="12" customFormat="1" ht="39.950000000000003" customHeight="1">
      <c r="A4730" s="3"/>
      <c r="B4730" s="16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3"/>
      <c r="AE4730" s="33"/>
      <c r="AF4730" s="33"/>
      <c r="AG4730" s="35"/>
      <c r="AH4730" s="32"/>
      <c r="AI4730" s="33"/>
      <c r="AJ4730" s="33"/>
      <c r="AK4730" s="33"/>
      <c r="AL4730" s="33"/>
      <c r="AM4730" s="33"/>
      <c r="AN4730" s="33"/>
      <c r="AO4730" s="33"/>
      <c r="AP4730" s="33"/>
      <c r="AQ4730" s="33"/>
      <c r="AR4730" s="33"/>
      <c r="AS4730" s="33"/>
      <c r="AT4730" s="33"/>
      <c r="AU4730" s="33"/>
      <c r="AV4730" s="33"/>
      <c r="AW4730" s="33"/>
      <c r="AX4730" s="33"/>
      <c r="AY4730" s="33"/>
    </row>
    <row r="4731" spans="1:51" s="12" customFormat="1" ht="39.950000000000003" customHeight="1">
      <c r="A4731" s="3"/>
      <c r="B4731" s="16"/>
      <c r="C4731" s="33"/>
      <c r="D4731" s="33"/>
      <c r="E4731" s="33"/>
      <c r="F4731" s="33"/>
      <c r="G4731" s="33"/>
      <c r="H4731" s="3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3"/>
      <c r="AE4731" s="33"/>
      <c r="AF4731" s="33"/>
      <c r="AG4731" s="35"/>
      <c r="AH4731" s="32"/>
      <c r="AI4731" s="33"/>
      <c r="AJ4731" s="33"/>
      <c r="AK4731" s="33"/>
      <c r="AL4731" s="33"/>
      <c r="AM4731" s="33"/>
      <c r="AN4731" s="33"/>
      <c r="AO4731" s="33"/>
      <c r="AP4731" s="33"/>
      <c r="AQ4731" s="33"/>
      <c r="AR4731" s="33"/>
      <c r="AS4731" s="33"/>
      <c r="AT4731" s="33"/>
      <c r="AU4731" s="33"/>
      <c r="AV4731" s="33"/>
      <c r="AW4731" s="33"/>
      <c r="AX4731" s="33"/>
      <c r="AY4731" s="33"/>
    </row>
    <row r="4732" spans="1:51" s="12" customFormat="1" ht="39.950000000000003" customHeight="1">
      <c r="A4732" s="3"/>
      <c r="B4732" s="16"/>
      <c r="C4732" s="33"/>
      <c r="D4732" s="33"/>
      <c r="E4732" s="33"/>
      <c r="F4732" s="33"/>
      <c r="G4732" s="33"/>
      <c r="H4732" s="3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3"/>
      <c r="AE4732" s="33"/>
      <c r="AF4732" s="33"/>
      <c r="AG4732" s="35"/>
      <c r="AH4732" s="32"/>
      <c r="AI4732" s="33"/>
      <c r="AJ4732" s="33"/>
      <c r="AK4732" s="33"/>
      <c r="AL4732" s="33"/>
      <c r="AM4732" s="33"/>
      <c r="AN4732" s="33"/>
      <c r="AO4732" s="33"/>
      <c r="AP4732" s="33"/>
      <c r="AQ4732" s="33"/>
      <c r="AR4732" s="33"/>
      <c r="AS4732" s="33"/>
      <c r="AT4732" s="33"/>
      <c r="AU4732" s="33"/>
      <c r="AV4732" s="33"/>
      <c r="AW4732" s="33"/>
      <c r="AX4732" s="33"/>
      <c r="AY4732" s="33"/>
    </row>
    <row r="4733" spans="1:51" s="12" customFormat="1" ht="39.950000000000003" customHeight="1">
      <c r="A4733" s="3"/>
      <c r="B4733" s="16"/>
      <c r="C4733" s="33"/>
      <c r="D4733" s="33"/>
      <c r="E4733" s="33"/>
      <c r="F4733" s="33"/>
      <c r="G4733" s="33"/>
      <c r="H4733" s="3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3"/>
      <c r="AE4733" s="33"/>
      <c r="AF4733" s="33"/>
      <c r="AG4733" s="35"/>
      <c r="AH4733" s="32"/>
      <c r="AI4733" s="33"/>
      <c r="AJ4733" s="33"/>
      <c r="AK4733" s="33"/>
      <c r="AL4733" s="33"/>
      <c r="AM4733" s="33"/>
      <c r="AN4733" s="33"/>
      <c r="AO4733" s="33"/>
      <c r="AP4733" s="33"/>
      <c r="AQ4733" s="33"/>
      <c r="AR4733" s="33"/>
      <c r="AS4733" s="33"/>
      <c r="AT4733" s="33"/>
      <c r="AU4733" s="33"/>
      <c r="AV4733" s="33"/>
      <c r="AW4733" s="33"/>
      <c r="AX4733" s="33"/>
      <c r="AY4733" s="33"/>
    </row>
    <row r="4734" spans="1:51" s="12" customFormat="1" ht="39.950000000000003" customHeight="1">
      <c r="A4734" s="3"/>
      <c r="B4734" s="16"/>
      <c r="C4734" s="33"/>
      <c r="D4734" s="33"/>
      <c r="E4734" s="33"/>
      <c r="F4734" s="33"/>
      <c r="G4734" s="33"/>
      <c r="H4734" s="3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F4734" s="33"/>
      <c r="AG4734" s="35"/>
      <c r="AH4734" s="32"/>
      <c r="AI4734" s="33"/>
      <c r="AJ4734" s="33"/>
      <c r="AK4734" s="33"/>
      <c r="AL4734" s="33"/>
      <c r="AM4734" s="33"/>
      <c r="AN4734" s="33"/>
      <c r="AO4734" s="33"/>
      <c r="AP4734" s="33"/>
      <c r="AQ4734" s="33"/>
      <c r="AR4734" s="33"/>
      <c r="AS4734" s="33"/>
      <c r="AT4734" s="33"/>
      <c r="AU4734" s="33"/>
      <c r="AV4734" s="33"/>
      <c r="AW4734" s="33"/>
      <c r="AX4734" s="33"/>
      <c r="AY4734" s="33"/>
    </row>
    <row r="4735" spans="1:51" s="12" customFormat="1" ht="39.950000000000003" customHeight="1">
      <c r="A4735" s="3"/>
      <c r="B4735" s="16"/>
      <c r="C4735" s="33"/>
      <c r="D4735" s="33"/>
      <c r="E4735" s="33"/>
      <c r="F4735" s="33"/>
      <c r="G4735" s="33"/>
      <c r="H4735" s="33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3"/>
      <c r="AE4735" s="33"/>
      <c r="AF4735" s="33"/>
      <c r="AG4735" s="35"/>
      <c r="AH4735" s="32"/>
      <c r="AI4735" s="33"/>
      <c r="AJ4735" s="33"/>
      <c r="AK4735" s="33"/>
      <c r="AL4735" s="33"/>
      <c r="AM4735" s="33"/>
      <c r="AN4735" s="33"/>
      <c r="AO4735" s="33"/>
      <c r="AP4735" s="33"/>
      <c r="AQ4735" s="33"/>
      <c r="AR4735" s="33"/>
      <c r="AS4735" s="33"/>
      <c r="AT4735" s="33"/>
      <c r="AU4735" s="33"/>
      <c r="AV4735" s="33"/>
      <c r="AW4735" s="33"/>
      <c r="AX4735" s="33"/>
      <c r="AY4735" s="33"/>
    </row>
    <row r="4736" spans="1:51" s="12" customFormat="1" ht="39.950000000000003" customHeight="1">
      <c r="A4736" s="3"/>
      <c r="B4736" s="16"/>
      <c r="C4736" s="33"/>
      <c r="D4736" s="33"/>
      <c r="E4736" s="33"/>
      <c r="F4736" s="33"/>
      <c r="G4736" s="33"/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3"/>
      <c r="AE4736" s="33"/>
      <c r="AF4736" s="33"/>
      <c r="AG4736" s="35"/>
      <c r="AH4736" s="32"/>
      <c r="AI4736" s="33"/>
      <c r="AJ4736" s="33"/>
      <c r="AK4736" s="33"/>
      <c r="AL4736" s="33"/>
      <c r="AM4736" s="33"/>
      <c r="AN4736" s="33"/>
      <c r="AO4736" s="33"/>
      <c r="AP4736" s="33"/>
      <c r="AQ4736" s="33"/>
      <c r="AR4736" s="33"/>
      <c r="AS4736" s="33"/>
      <c r="AT4736" s="33"/>
      <c r="AU4736" s="33"/>
      <c r="AV4736" s="33"/>
      <c r="AW4736" s="33"/>
      <c r="AX4736" s="33"/>
      <c r="AY4736" s="33"/>
    </row>
    <row r="4737" spans="1:51" s="12" customFormat="1" ht="39.950000000000003" customHeight="1">
      <c r="A4737" s="3"/>
      <c r="B4737" s="16"/>
      <c r="C4737" s="33"/>
      <c r="D4737" s="33"/>
      <c r="E4737" s="33"/>
      <c r="F4737" s="33"/>
      <c r="G4737" s="33"/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5"/>
      <c r="AH4737" s="32"/>
      <c r="AI4737" s="33"/>
      <c r="AJ4737" s="33"/>
      <c r="AK4737" s="33"/>
      <c r="AL4737" s="33"/>
      <c r="AM4737" s="33"/>
      <c r="AN4737" s="33"/>
      <c r="AO4737" s="33"/>
      <c r="AP4737" s="33"/>
      <c r="AQ4737" s="33"/>
      <c r="AR4737" s="33"/>
      <c r="AS4737" s="33"/>
      <c r="AT4737" s="33"/>
      <c r="AU4737" s="33"/>
      <c r="AV4737" s="33"/>
      <c r="AW4737" s="33"/>
      <c r="AX4737" s="33"/>
      <c r="AY4737" s="33"/>
    </row>
    <row r="4738" spans="1:51" s="12" customFormat="1" ht="39.950000000000003" customHeight="1">
      <c r="A4738" s="3"/>
      <c r="B4738" s="16"/>
      <c r="C4738" s="33"/>
      <c r="D4738" s="33"/>
      <c r="E4738" s="33"/>
      <c r="F4738" s="33"/>
      <c r="G4738" s="33"/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5"/>
      <c r="AH4738" s="32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3"/>
      <c r="AS4738" s="33"/>
      <c r="AT4738" s="33"/>
      <c r="AU4738" s="33"/>
      <c r="AV4738" s="33"/>
      <c r="AW4738" s="33"/>
      <c r="AX4738" s="33"/>
      <c r="AY4738" s="33"/>
    </row>
    <row r="4739" spans="1:51" s="12" customFormat="1" ht="39.950000000000003" customHeight="1">
      <c r="A4739" s="3"/>
      <c r="B4739" s="16"/>
      <c r="C4739" s="33"/>
      <c r="D4739" s="33"/>
      <c r="E4739" s="33"/>
      <c r="F4739" s="33"/>
      <c r="G4739" s="33"/>
      <c r="H4739" s="33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  <c r="AB4739" s="33"/>
      <c r="AC4739" s="33"/>
      <c r="AD4739" s="33"/>
      <c r="AE4739" s="33"/>
      <c r="AF4739" s="33"/>
      <c r="AG4739" s="35"/>
      <c r="AH4739" s="32"/>
      <c r="AI4739" s="33"/>
      <c r="AJ4739" s="33"/>
      <c r="AK4739" s="33"/>
      <c r="AL4739" s="33"/>
      <c r="AM4739" s="33"/>
      <c r="AN4739" s="33"/>
      <c r="AO4739" s="33"/>
      <c r="AP4739" s="33"/>
      <c r="AQ4739" s="33"/>
      <c r="AR4739" s="33"/>
      <c r="AS4739" s="33"/>
      <c r="AT4739" s="33"/>
      <c r="AU4739" s="33"/>
      <c r="AV4739" s="33"/>
      <c r="AW4739" s="33"/>
      <c r="AX4739" s="33"/>
      <c r="AY4739" s="33"/>
    </row>
    <row r="4740" spans="1:51" s="12" customFormat="1" ht="39.950000000000003" customHeight="1">
      <c r="A4740" s="3"/>
      <c r="B4740" s="16"/>
      <c r="C4740" s="33"/>
      <c r="D4740" s="33"/>
      <c r="E4740" s="33"/>
      <c r="F4740" s="33"/>
      <c r="G4740" s="33"/>
      <c r="H4740" s="33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3"/>
      <c r="AE4740" s="33"/>
      <c r="AF4740" s="33"/>
      <c r="AG4740" s="35"/>
      <c r="AH4740" s="32"/>
      <c r="AI4740" s="33"/>
      <c r="AJ4740" s="33"/>
      <c r="AK4740" s="33"/>
      <c r="AL4740" s="33"/>
      <c r="AM4740" s="33"/>
      <c r="AN4740" s="33"/>
      <c r="AO4740" s="33"/>
      <c r="AP4740" s="33"/>
      <c r="AQ4740" s="33"/>
      <c r="AR4740" s="33"/>
      <c r="AS4740" s="33"/>
      <c r="AT4740" s="33"/>
      <c r="AU4740" s="33"/>
      <c r="AV4740" s="33"/>
      <c r="AW4740" s="33"/>
      <c r="AX4740" s="33"/>
      <c r="AY4740" s="33"/>
    </row>
    <row r="4741" spans="1:51" s="12" customFormat="1" ht="39.950000000000003" customHeight="1">
      <c r="A4741" s="3"/>
      <c r="B4741" s="16"/>
      <c r="C4741" s="33"/>
      <c r="D4741" s="33"/>
      <c r="E4741" s="33"/>
      <c r="F4741" s="33"/>
      <c r="G4741" s="33"/>
      <c r="H4741" s="3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3"/>
      <c r="AE4741" s="33"/>
      <c r="AF4741" s="33"/>
      <c r="AG4741" s="35"/>
      <c r="AH4741" s="32"/>
      <c r="AI4741" s="33"/>
      <c r="AJ4741" s="33"/>
      <c r="AK4741" s="33"/>
      <c r="AL4741" s="33"/>
      <c r="AM4741" s="33"/>
      <c r="AN4741" s="33"/>
      <c r="AO4741" s="33"/>
      <c r="AP4741" s="33"/>
      <c r="AQ4741" s="33"/>
      <c r="AR4741" s="33"/>
      <c r="AS4741" s="33"/>
      <c r="AT4741" s="33"/>
      <c r="AU4741" s="33"/>
      <c r="AV4741" s="33"/>
      <c r="AW4741" s="33"/>
      <c r="AX4741" s="33"/>
      <c r="AY4741" s="33"/>
    </row>
    <row r="4742" spans="1:51" s="12" customFormat="1" ht="39.950000000000003" customHeight="1">
      <c r="A4742" s="3"/>
      <c r="B4742" s="16"/>
      <c r="C4742" s="33"/>
      <c r="D4742" s="33"/>
      <c r="E4742" s="33"/>
      <c r="F4742" s="33"/>
      <c r="G4742" s="33"/>
      <c r="H4742" s="33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3"/>
      <c r="AE4742" s="33"/>
      <c r="AF4742" s="33"/>
      <c r="AG4742" s="35"/>
      <c r="AH4742" s="32"/>
      <c r="AI4742" s="33"/>
      <c r="AJ4742" s="33"/>
      <c r="AK4742" s="33"/>
      <c r="AL4742" s="33"/>
      <c r="AM4742" s="33"/>
      <c r="AN4742" s="33"/>
      <c r="AO4742" s="33"/>
      <c r="AP4742" s="33"/>
      <c r="AQ4742" s="33"/>
      <c r="AR4742" s="33"/>
      <c r="AS4742" s="33"/>
      <c r="AT4742" s="33"/>
      <c r="AU4742" s="33"/>
      <c r="AV4742" s="33"/>
      <c r="AW4742" s="33"/>
      <c r="AX4742" s="33"/>
      <c r="AY4742" s="33"/>
    </row>
    <row r="4743" spans="1:51" s="12" customFormat="1" ht="39.950000000000003" customHeight="1">
      <c r="A4743" s="3"/>
      <c r="B4743" s="16"/>
      <c r="C4743" s="33"/>
      <c r="D4743" s="33"/>
      <c r="E4743" s="33"/>
      <c r="F4743" s="33"/>
      <c r="G4743" s="33"/>
      <c r="H4743" s="33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3"/>
      <c r="AE4743" s="33"/>
      <c r="AF4743" s="33"/>
      <c r="AG4743" s="35"/>
      <c r="AH4743" s="32"/>
      <c r="AI4743" s="33"/>
      <c r="AJ4743" s="33"/>
      <c r="AK4743" s="33"/>
      <c r="AL4743" s="33"/>
      <c r="AM4743" s="33"/>
      <c r="AN4743" s="33"/>
      <c r="AO4743" s="33"/>
      <c r="AP4743" s="33"/>
      <c r="AQ4743" s="33"/>
      <c r="AR4743" s="33"/>
      <c r="AS4743" s="33"/>
      <c r="AT4743" s="33"/>
      <c r="AU4743" s="33"/>
      <c r="AV4743" s="33"/>
      <c r="AW4743" s="33"/>
      <c r="AX4743" s="33"/>
      <c r="AY4743" s="33"/>
    </row>
    <row r="4744" spans="1:51" s="12" customFormat="1" ht="39.950000000000003" customHeight="1">
      <c r="A4744" s="3"/>
      <c r="B4744" s="16"/>
      <c r="C4744" s="33"/>
      <c r="D4744" s="33"/>
      <c r="E4744" s="33"/>
      <c r="F4744" s="33"/>
      <c r="G4744" s="33"/>
      <c r="H4744" s="33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3"/>
      <c r="AE4744" s="33"/>
      <c r="AF4744" s="33"/>
      <c r="AG4744" s="35"/>
      <c r="AH4744" s="32"/>
      <c r="AI4744" s="33"/>
      <c r="AJ4744" s="33"/>
      <c r="AK4744" s="33"/>
      <c r="AL4744" s="33"/>
      <c r="AM4744" s="33"/>
      <c r="AN4744" s="33"/>
      <c r="AO4744" s="33"/>
      <c r="AP4744" s="33"/>
      <c r="AQ4744" s="33"/>
      <c r="AR4744" s="33"/>
      <c r="AS4744" s="33"/>
      <c r="AT4744" s="33"/>
      <c r="AU4744" s="33"/>
      <c r="AV4744" s="33"/>
      <c r="AW4744" s="33"/>
      <c r="AX4744" s="33"/>
      <c r="AY4744" s="33"/>
    </row>
    <row r="4745" spans="1:51" s="12" customFormat="1" ht="39.950000000000003" customHeight="1">
      <c r="A4745" s="3"/>
      <c r="B4745" s="16"/>
      <c r="C4745" s="33"/>
      <c r="D4745" s="33"/>
      <c r="E4745" s="33"/>
      <c r="F4745" s="33"/>
      <c r="G4745" s="33"/>
      <c r="H4745" s="33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  <c r="AB4745" s="33"/>
      <c r="AC4745" s="33"/>
      <c r="AD4745" s="33"/>
      <c r="AE4745" s="33"/>
      <c r="AF4745" s="33"/>
      <c r="AG4745" s="35"/>
      <c r="AH4745" s="32"/>
      <c r="AI4745" s="33"/>
      <c r="AJ4745" s="33"/>
      <c r="AK4745" s="33"/>
      <c r="AL4745" s="33"/>
      <c r="AM4745" s="33"/>
      <c r="AN4745" s="33"/>
      <c r="AO4745" s="33"/>
      <c r="AP4745" s="33"/>
      <c r="AQ4745" s="33"/>
      <c r="AR4745" s="33"/>
      <c r="AS4745" s="33"/>
      <c r="AT4745" s="33"/>
      <c r="AU4745" s="33"/>
      <c r="AV4745" s="33"/>
      <c r="AW4745" s="33"/>
      <c r="AX4745" s="33"/>
      <c r="AY4745" s="33"/>
    </row>
    <row r="4746" spans="1:51" s="12" customFormat="1" ht="39.950000000000003" customHeight="1">
      <c r="A4746" s="3"/>
      <c r="B4746" s="16"/>
      <c r="C4746" s="33"/>
      <c r="D4746" s="33"/>
      <c r="E4746" s="33"/>
      <c r="F4746" s="33"/>
      <c r="G4746" s="33"/>
      <c r="H4746" s="33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3"/>
      <c r="AE4746" s="33"/>
      <c r="AF4746" s="33"/>
      <c r="AG4746" s="35"/>
      <c r="AH4746" s="32"/>
      <c r="AI4746" s="33"/>
      <c r="AJ4746" s="33"/>
      <c r="AK4746" s="33"/>
      <c r="AL4746" s="33"/>
      <c r="AM4746" s="33"/>
      <c r="AN4746" s="33"/>
      <c r="AO4746" s="33"/>
      <c r="AP4746" s="33"/>
      <c r="AQ4746" s="33"/>
      <c r="AR4746" s="33"/>
      <c r="AS4746" s="33"/>
      <c r="AT4746" s="33"/>
      <c r="AU4746" s="33"/>
      <c r="AV4746" s="33"/>
      <c r="AW4746" s="33"/>
      <c r="AX4746" s="33"/>
      <c r="AY4746" s="33"/>
    </row>
    <row r="4747" spans="1:51" s="12" customFormat="1" ht="39.950000000000003" customHeight="1">
      <c r="A4747" s="3"/>
      <c r="B4747" s="16"/>
      <c r="C4747" s="33"/>
      <c r="D4747" s="33"/>
      <c r="E4747" s="33"/>
      <c r="F4747" s="33"/>
      <c r="G4747" s="33"/>
      <c r="H4747" s="33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3"/>
      <c r="AE4747" s="33"/>
      <c r="AF4747" s="33"/>
      <c r="AG4747" s="35"/>
      <c r="AH4747" s="32"/>
      <c r="AI4747" s="33"/>
      <c r="AJ4747" s="33"/>
      <c r="AK4747" s="33"/>
      <c r="AL4747" s="33"/>
      <c r="AM4747" s="33"/>
      <c r="AN4747" s="33"/>
      <c r="AO4747" s="33"/>
      <c r="AP4747" s="33"/>
      <c r="AQ4747" s="33"/>
      <c r="AR4747" s="33"/>
      <c r="AS4747" s="33"/>
      <c r="AT4747" s="33"/>
      <c r="AU4747" s="33"/>
      <c r="AV4747" s="33"/>
      <c r="AW4747" s="33"/>
      <c r="AX4747" s="33"/>
      <c r="AY4747" s="33"/>
    </row>
    <row r="4748" spans="1:51" s="12" customFormat="1" ht="39.950000000000003" customHeight="1">
      <c r="A4748" s="3"/>
      <c r="B4748" s="16"/>
      <c r="C4748" s="33"/>
      <c r="D4748" s="33"/>
      <c r="E4748" s="33"/>
      <c r="F4748" s="33"/>
      <c r="G4748" s="33"/>
      <c r="H4748" s="33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  <c r="AB4748" s="33"/>
      <c r="AC4748" s="33"/>
      <c r="AD4748" s="33"/>
      <c r="AE4748" s="33"/>
      <c r="AF4748" s="33"/>
      <c r="AG4748" s="35"/>
      <c r="AH4748" s="32"/>
      <c r="AI4748" s="33"/>
      <c r="AJ4748" s="33"/>
      <c r="AK4748" s="33"/>
      <c r="AL4748" s="33"/>
      <c r="AM4748" s="33"/>
      <c r="AN4748" s="33"/>
      <c r="AO4748" s="33"/>
      <c r="AP4748" s="33"/>
      <c r="AQ4748" s="33"/>
      <c r="AR4748" s="33"/>
      <c r="AS4748" s="33"/>
      <c r="AT4748" s="33"/>
      <c r="AU4748" s="33"/>
      <c r="AV4748" s="33"/>
      <c r="AW4748" s="33"/>
      <c r="AX4748" s="33"/>
      <c r="AY4748" s="33"/>
    </row>
    <row r="4749" spans="1:51" s="12" customFormat="1" ht="39.950000000000003" customHeight="1">
      <c r="A4749" s="3"/>
      <c r="B4749" s="16"/>
      <c r="C4749" s="33"/>
      <c r="D4749" s="33"/>
      <c r="E4749" s="33"/>
      <c r="F4749" s="33"/>
      <c r="G4749" s="33"/>
      <c r="H4749" s="33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3"/>
      <c r="AE4749" s="33"/>
      <c r="AF4749" s="33"/>
      <c r="AG4749" s="35"/>
      <c r="AH4749" s="32"/>
      <c r="AI4749" s="33"/>
      <c r="AJ4749" s="33"/>
      <c r="AK4749" s="33"/>
      <c r="AL4749" s="33"/>
      <c r="AM4749" s="33"/>
      <c r="AN4749" s="33"/>
      <c r="AO4749" s="33"/>
      <c r="AP4749" s="33"/>
      <c r="AQ4749" s="33"/>
      <c r="AR4749" s="33"/>
      <c r="AS4749" s="33"/>
      <c r="AT4749" s="33"/>
      <c r="AU4749" s="33"/>
      <c r="AV4749" s="33"/>
      <c r="AW4749" s="33"/>
      <c r="AX4749" s="33"/>
      <c r="AY4749" s="33"/>
    </row>
    <row r="4750" spans="1:51" s="12" customFormat="1" ht="39.950000000000003" customHeight="1">
      <c r="A4750" s="3"/>
      <c r="B4750" s="16"/>
      <c r="C4750" s="33"/>
      <c r="D4750" s="33"/>
      <c r="E4750" s="33"/>
      <c r="F4750" s="33"/>
      <c r="G4750" s="33"/>
      <c r="H4750" s="3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3"/>
      <c r="AC4750" s="33"/>
      <c r="AD4750" s="33"/>
      <c r="AE4750" s="33"/>
      <c r="AF4750" s="33"/>
      <c r="AG4750" s="35"/>
      <c r="AH4750" s="32"/>
      <c r="AI4750" s="33"/>
      <c r="AJ4750" s="33"/>
      <c r="AK4750" s="33"/>
      <c r="AL4750" s="33"/>
      <c r="AM4750" s="33"/>
      <c r="AN4750" s="33"/>
      <c r="AO4750" s="33"/>
      <c r="AP4750" s="33"/>
      <c r="AQ4750" s="33"/>
      <c r="AR4750" s="33"/>
      <c r="AS4750" s="33"/>
      <c r="AT4750" s="33"/>
      <c r="AU4750" s="33"/>
      <c r="AV4750" s="33"/>
      <c r="AW4750" s="33"/>
      <c r="AX4750" s="33"/>
      <c r="AY4750" s="33"/>
    </row>
    <row r="4751" spans="1:51" s="12" customFormat="1" ht="39.950000000000003" customHeight="1">
      <c r="A4751" s="3"/>
      <c r="B4751" s="16"/>
      <c r="C4751" s="33"/>
      <c r="D4751" s="33"/>
      <c r="E4751" s="33"/>
      <c r="F4751" s="33"/>
      <c r="G4751" s="33"/>
      <c r="H4751" s="3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3"/>
      <c r="AE4751" s="33"/>
      <c r="AF4751" s="33"/>
      <c r="AG4751" s="35"/>
      <c r="AH4751" s="32"/>
      <c r="AI4751" s="33"/>
      <c r="AJ4751" s="33"/>
      <c r="AK4751" s="33"/>
      <c r="AL4751" s="33"/>
      <c r="AM4751" s="33"/>
      <c r="AN4751" s="33"/>
      <c r="AO4751" s="33"/>
      <c r="AP4751" s="33"/>
      <c r="AQ4751" s="33"/>
      <c r="AR4751" s="33"/>
      <c r="AS4751" s="33"/>
      <c r="AT4751" s="33"/>
      <c r="AU4751" s="33"/>
      <c r="AV4751" s="33"/>
      <c r="AW4751" s="33"/>
      <c r="AX4751" s="33"/>
      <c r="AY4751" s="33"/>
    </row>
    <row r="4752" spans="1:51" s="12" customFormat="1" ht="39.950000000000003" customHeight="1">
      <c r="A4752" s="3"/>
      <c r="B4752" s="16"/>
      <c r="C4752" s="33"/>
      <c r="D4752" s="33"/>
      <c r="E4752" s="33"/>
      <c r="F4752" s="33"/>
      <c r="G4752" s="33"/>
      <c r="H4752" s="33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3"/>
      <c r="AE4752" s="33"/>
      <c r="AF4752" s="33"/>
      <c r="AG4752" s="35"/>
      <c r="AH4752" s="32"/>
      <c r="AI4752" s="33"/>
      <c r="AJ4752" s="33"/>
      <c r="AK4752" s="33"/>
      <c r="AL4752" s="33"/>
      <c r="AM4752" s="33"/>
      <c r="AN4752" s="33"/>
      <c r="AO4752" s="33"/>
      <c r="AP4752" s="33"/>
      <c r="AQ4752" s="33"/>
      <c r="AR4752" s="33"/>
      <c r="AS4752" s="33"/>
      <c r="AT4752" s="33"/>
      <c r="AU4752" s="33"/>
      <c r="AV4752" s="33"/>
      <c r="AW4752" s="33"/>
      <c r="AX4752" s="33"/>
      <c r="AY4752" s="33"/>
    </row>
    <row r="4753" spans="1:51" s="12" customFormat="1" ht="39.950000000000003" customHeight="1">
      <c r="A4753" s="3"/>
      <c r="B4753" s="16"/>
      <c r="C4753" s="33"/>
      <c r="D4753" s="33"/>
      <c r="E4753" s="33"/>
      <c r="F4753" s="33"/>
      <c r="G4753" s="33"/>
      <c r="H4753" s="33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3"/>
      <c r="AE4753" s="33"/>
      <c r="AF4753" s="33"/>
      <c r="AG4753" s="35"/>
      <c r="AH4753" s="32"/>
      <c r="AI4753" s="33"/>
      <c r="AJ4753" s="33"/>
      <c r="AK4753" s="33"/>
      <c r="AL4753" s="33"/>
      <c r="AM4753" s="33"/>
      <c r="AN4753" s="33"/>
      <c r="AO4753" s="33"/>
      <c r="AP4753" s="33"/>
      <c r="AQ4753" s="33"/>
      <c r="AR4753" s="33"/>
      <c r="AS4753" s="33"/>
      <c r="AT4753" s="33"/>
      <c r="AU4753" s="33"/>
      <c r="AV4753" s="33"/>
      <c r="AW4753" s="33"/>
      <c r="AX4753" s="33"/>
      <c r="AY4753" s="33"/>
    </row>
    <row r="4754" spans="1:51" s="12" customFormat="1" ht="39.950000000000003" customHeight="1">
      <c r="A4754" s="3"/>
      <c r="B4754" s="16"/>
      <c r="C4754" s="33"/>
      <c r="D4754" s="33"/>
      <c r="E4754" s="33"/>
      <c r="F4754" s="33"/>
      <c r="G4754" s="33"/>
      <c r="H4754" s="33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3"/>
      <c r="AE4754" s="33"/>
      <c r="AF4754" s="33"/>
      <c r="AG4754" s="35"/>
      <c r="AH4754" s="32"/>
      <c r="AI4754" s="33"/>
      <c r="AJ4754" s="33"/>
      <c r="AK4754" s="33"/>
      <c r="AL4754" s="33"/>
      <c r="AM4754" s="33"/>
      <c r="AN4754" s="33"/>
      <c r="AO4754" s="33"/>
      <c r="AP4754" s="33"/>
      <c r="AQ4754" s="33"/>
      <c r="AR4754" s="33"/>
      <c r="AS4754" s="33"/>
      <c r="AT4754" s="33"/>
      <c r="AU4754" s="33"/>
      <c r="AV4754" s="33"/>
      <c r="AW4754" s="33"/>
      <c r="AX4754" s="33"/>
      <c r="AY4754" s="33"/>
    </row>
    <row r="4755" spans="1:51" s="12" customFormat="1" ht="39.950000000000003" customHeight="1">
      <c r="A4755" s="3"/>
      <c r="B4755" s="16"/>
      <c r="C4755" s="33"/>
      <c r="D4755" s="33"/>
      <c r="E4755" s="33"/>
      <c r="F4755" s="33"/>
      <c r="G4755" s="33"/>
      <c r="H4755" s="33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  <c r="AB4755" s="33"/>
      <c r="AC4755" s="33"/>
      <c r="AD4755" s="33"/>
      <c r="AE4755" s="33"/>
      <c r="AF4755" s="33"/>
      <c r="AG4755" s="35"/>
      <c r="AH4755" s="32"/>
      <c r="AI4755" s="33"/>
      <c r="AJ4755" s="33"/>
      <c r="AK4755" s="33"/>
      <c r="AL4755" s="33"/>
      <c r="AM4755" s="33"/>
      <c r="AN4755" s="33"/>
      <c r="AO4755" s="33"/>
      <c r="AP4755" s="33"/>
      <c r="AQ4755" s="33"/>
      <c r="AR4755" s="33"/>
      <c r="AS4755" s="33"/>
      <c r="AT4755" s="33"/>
      <c r="AU4755" s="33"/>
      <c r="AV4755" s="33"/>
      <c r="AW4755" s="33"/>
      <c r="AX4755" s="33"/>
      <c r="AY4755" s="33"/>
    </row>
    <row r="4756" spans="1:51" s="12" customFormat="1" ht="39.950000000000003" customHeight="1">
      <c r="A4756" s="3"/>
      <c r="B4756" s="16"/>
      <c r="C4756" s="33"/>
      <c r="D4756" s="33"/>
      <c r="E4756" s="33"/>
      <c r="F4756" s="33"/>
      <c r="G4756" s="33"/>
      <c r="H4756" s="33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  <c r="Y4756" s="33"/>
      <c r="Z4756" s="33"/>
      <c r="AA4756" s="33"/>
      <c r="AB4756" s="33"/>
      <c r="AC4756" s="33"/>
      <c r="AD4756" s="33"/>
      <c r="AE4756" s="33"/>
      <c r="AF4756" s="33"/>
      <c r="AG4756" s="35"/>
      <c r="AH4756" s="32"/>
      <c r="AI4756" s="33"/>
      <c r="AJ4756" s="33"/>
      <c r="AK4756" s="33"/>
      <c r="AL4756" s="33"/>
      <c r="AM4756" s="33"/>
      <c r="AN4756" s="33"/>
      <c r="AO4756" s="33"/>
      <c r="AP4756" s="33"/>
      <c r="AQ4756" s="33"/>
      <c r="AR4756" s="33"/>
      <c r="AS4756" s="33"/>
      <c r="AT4756" s="33"/>
      <c r="AU4756" s="33"/>
      <c r="AV4756" s="33"/>
      <c r="AW4756" s="33"/>
      <c r="AX4756" s="33"/>
      <c r="AY4756" s="33"/>
    </row>
    <row r="4757" spans="1:51" s="12" customFormat="1" ht="39.950000000000003" customHeight="1">
      <c r="A4757" s="3"/>
      <c r="B4757" s="16"/>
      <c r="C4757" s="33"/>
      <c r="D4757" s="33"/>
      <c r="E4757" s="33"/>
      <c r="F4757" s="33"/>
      <c r="G4757" s="33"/>
      <c r="H4757" s="33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3"/>
      <c r="AE4757" s="33"/>
      <c r="AF4757" s="33"/>
      <c r="AG4757" s="35"/>
      <c r="AH4757" s="32"/>
      <c r="AI4757" s="33"/>
      <c r="AJ4757" s="33"/>
      <c r="AK4757" s="33"/>
      <c r="AL4757" s="33"/>
      <c r="AM4757" s="33"/>
      <c r="AN4757" s="33"/>
      <c r="AO4757" s="33"/>
      <c r="AP4757" s="33"/>
      <c r="AQ4757" s="33"/>
      <c r="AR4757" s="33"/>
      <c r="AS4757" s="33"/>
      <c r="AT4757" s="33"/>
      <c r="AU4757" s="33"/>
      <c r="AV4757" s="33"/>
      <c r="AW4757" s="33"/>
      <c r="AX4757" s="33"/>
      <c r="AY4757" s="33"/>
    </row>
    <row r="4758" spans="1:51" s="12" customFormat="1" ht="39.950000000000003" customHeight="1">
      <c r="A4758" s="3"/>
      <c r="B4758" s="16"/>
      <c r="C4758" s="33"/>
      <c r="D4758" s="33"/>
      <c r="E4758" s="33"/>
      <c r="F4758" s="33"/>
      <c r="G4758" s="33"/>
      <c r="H4758" s="33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3"/>
      <c r="AE4758" s="33"/>
      <c r="AF4758" s="33"/>
      <c r="AG4758" s="35"/>
      <c r="AH4758" s="32"/>
      <c r="AI4758" s="33"/>
      <c r="AJ4758" s="33"/>
      <c r="AK4758" s="33"/>
      <c r="AL4758" s="33"/>
      <c r="AM4758" s="33"/>
      <c r="AN4758" s="33"/>
      <c r="AO4758" s="33"/>
      <c r="AP4758" s="33"/>
      <c r="AQ4758" s="33"/>
      <c r="AR4758" s="33"/>
      <c r="AS4758" s="33"/>
      <c r="AT4758" s="33"/>
      <c r="AU4758" s="33"/>
      <c r="AV4758" s="33"/>
      <c r="AW4758" s="33"/>
      <c r="AX4758" s="33"/>
      <c r="AY4758" s="33"/>
    </row>
    <row r="4759" spans="1:51" s="12" customFormat="1" ht="39.950000000000003" customHeight="1">
      <c r="A4759" s="3"/>
      <c r="B4759" s="16"/>
      <c r="C4759" s="33"/>
      <c r="D4759" s="33"/>
      <c r="E4759" s="33"/>
      <c r="F4759" s="33"/>
      <c r="G4759" s="33"/>
      <c r="H4759" s="33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3"/>
      <c r="AE4759" s="33"/>
      <c r="AF4759" s="33"/>
      <c r="AG4759" s="35"/>
      <c r="AH4759" s="32"/>
      <c r="AI4759" s="33"/>
      <c r="AJ4759" s="33"/>
      <c r="AK4759" s="33"/>
      <c r="AL4759" s="33"/>
      <c r="AM4759" s="33"/>
      <c r="AN4759" s="33"/>
      <c r="AO4759" s="33"/>
      <c r="AP4759" s="33"/>
      <c r="AQ4759" s="33"/>
      <c r="AR4759" s="33"/>
      <c r="AS4759" s="33"/>
      <c r="AT4759" s="33"/>
      <c r="AU4759" s="33"/>
      <c r="AV4759" s="33"/>
      <c r="AW4759" s="33"/>
      <c r="AX4759" s="33"/>
      <c r="AY4759" s="33"/>
    </row>
    <row r="4760" spans="1:51" s="12" customFormat="1" ht="39.950000000000003" customHeight="1">
      <c r="A4760" s="3"/>
      <c r="B4760" s="16"/>
      <c r="C4760" s="33"/>
      <c r="D4760" s="33"/>
      <c r="E4760" s="33"/>
      <c r="F4760" s="33"/>
      <c r="G4760" s="33"/>
      <c r="H4760" s="3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F4760" s="33"/>
      <c r="AG4760" s="35"/>
      <c r="AH4760" s="32"/>
      <c r="AI4760" s="33"/>
      <c r="AJ4760" s="33"/>
      <c r="AK4760" s="33"/>
      <c r="AL4760" s="33"/>
      <c r="AM4760" s="33"/>
      <c r="AN4760" s="33"/>
      <c r="AO4760" s="33"/>
      <c r="AP4760" s="33"/>
      <c r="AQ4760" s="33"/>
      <c r="AR4760" s="33"/>
      <c r="AS4760" s="33"/>
      <c r="AT4760" s="33"/>
      <c r="AU4760" s="33"/>
      <c r="AV4760" s="33"/>
      <c r="AW4760" s="33"/>
      <c r="AX4760" s="33"/>
      <c r="AY4760" s="33"/>
    </row>
    <row r="4761" spans="1:51" s="12" customFormat="1" ht="39.950000000000003" customHeight="1">
      <c r="A4761" s="3"/>
      <c r="B4761" s="16"/>
      <c r="C4761" s="33"/>
      <c r="D4761" s="33"/>
      <c r="E4761" s="33"/>
      <c r="F4761" s="33"/>
      <c r="G4761" s="33"/>
      <c r="H4761" s="33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3"/>
      <c r="AE4761" s="33"/>
      <c r="AF4761" s="33"/>
      <c r="AG4761" s="35"/>
      <c r="AH4761" s="32"/>
      <c r="AI4761" s="33"/>
      <c r="AJ4761" s="33"/>
      <c r="AK4761" s="33"/>
      <c r="AL4761" s="33"/>
      <c r="AM4761" s="33"/>
      <c r="AN4761" s="33"/>
      <c r="AO4761" s="33"/>
      <c r="AP4761" s="33"/>
      <c r="AQ4761" s="33"/>
      <c r="AR4761" s="33"/>
      <c r="AS4761" s="33"/>
      <c r="AT4761" s="33"/>
      <c r="AU4761" s="33"/>
      <c r="AV4761" s="33"/>
      <c r="AW4761" s="33"/>
      <c r="AX4761" s="33"/>
      <c r="AY4761" s="33"/>
    </row>
    <row r="4762" spans="1:51" s="12" customFormat="1" ht="39.950000000000003" customHeight="1">
      <c r="A4762" s="3"/>
      <c r="B4762" s="16"/>
      <c r="C4762" s="33"/>
      <c r="D4762" s="33"/>
      <c r="E4762" s="33"/>
      <c r="F4762" s="33"/>
      <c r="G4762" s="33"/>
      <c r="H4762" s="3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3"/>
      <c r="AE4762" s="33"/>
      <c r="AF4762" s="33"/>
      <c r="AG4762" s="35"/>
      <c r="AH4762" s="32"/>
      <c r="AI4762" s="33"/>
      <c r="AJ4762" s="33"/>
      <c r="AK4762" s="33"/>
      <c r="AL4762" s="33"/>
      <c r="AM4762" s="33"/>
      <c r="AN4762" s="33"/>
      <c r="AO4762" s="33"/>
      <c r="AP4762" s="33"/>
      <c r="AQ4762" s="33"/>
      <c r="AR4762" s="33"/>
      <c r="AS4762" s="33"/>
      <c r="AT4762" s="33"/>
      <c r="AU4762" s="33"/>
      <c r="AV4762" s="33"/>
      <c r="AW4762" s="33"/>
      <c r="AX4762" s="33"/>
      <c r="AY4762" s="33"/>
    </row>
    <row r="4763" spans="1:51" s="12" customFormat="1" ht="39.950000000000003" customHeight="1">
      <c r="A4763" s="3"/>
      <c r="B4763" s="16"/>
      <c r="C4763" s="33"/>
      <c r="D4763" s="33"/>
      <c r="E4763" s="33"/>
      <c r="F4763" s="33"/>
      <c r="G4763" s="33"/>
      <c r="H4763" s="33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3"/>
      <c r="AE4763" s="33"/>
      <c r="AF4763" s="33"/>
      <c r="AG4763" s="35"/>
      <c r="AH4763" s="32"/>
      <c r="AI4763" s="33"/>
      <c r="AJ4763" s="33"/>
      <c r="AK4763" s="33"/>
      <c r="AL4763" s="33"/>
      <c r="AM4763" s="33"/>
      <c r="AN4763" s="33"/>
      <c r="AO4763" s="33"/>
      <c r="AP4763" s="33"/>
      <c r="AQ4763" s="33"/>
      <c r="AR4763" s="33"/>
      <c r="AS4763" s="33"/>
      <c r="AT4763" s="33"/>
      <c r="AU4763" s="33"/>
      <c r="AV4763" s="33"/>
      <c r="AW4763" s="33"/>
      <c r="AX4763" s="33"/>
      <c r="AY4763" s="33"/>
    </row>
    <row r="4764" spans="1:51" s="12" customFormat="1" ht="39.950000000000003" customHeight="1">
      <c r="A4764" s="3"/>
      <c r="B4764" s="16"/>
      <c r="C4764" s="33"/>
      <c r="D4764" s="33"/>
      <c r="E4764" s="33"/>
      <c r="F4764" s="33"/>
      <c r="G4764" s="33"/>
      <c r="H4764" s="33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3"/>
      <c r="AE4764" s="33"/>
      <c r="AF4764" s="33"/>
      <c r="AG4764" s="35"/>
      <c r="AH4764" s="32"/>
      <c r="AI4764" s="33"/>
      <c r="AJ4764" s="33"/>
      <c r="AK4764" s="33"/>
      <c r="AL4764" s="33"/>
      <c r="AM4764" s="33"/>
      <c r="AN4764" s="33"/>
      <c r="AO4764" s="33"/>
      <c r="AP4764" s="33"/>
      <c r="AQ4764" s="33"/>
      <c r="AR4764" s="33"/>
      <c r="AS4764" s="33"/>
      <c r="AT4764" s="33"/>
      <c r="AU4764" s="33"/>
      <c r="AV4764" s="33"/>
      <c r="AW4764" s="33"/>
      <c r="AX4764" s="33"/>
      <c r="AY4764" s="33"/>
    </row>
    <row r="4765" spans="1:51" s="12" customFormat="1" ht="39.950000000000003" customHeight="1">
      <c r="A4765" s="3"/>
      <c r="B4765" s="16"/>
      <c r="C4765" s="33"/>
      <c r="D4765" s="33"/>
      <c r="E4765" s="33"/>
      <c r="F4765" s="33"/>
      <c r="G4765" s="33"/>
      <c r="H4765" s="33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  <c r="AB4765" s="33"/>
      <c r="AC4765" s="33"/>
      <c r="AD4765" s="33"/>
      <c r="AE4765" s="33"/>
      <c r="AF4765" s="33"/>
      <c r="AG4765" s="35"/>
      <c r="AH4765" s="32"/>
      <c r="AI4765" s="33"/>
      <c r="AJ4765" s="33"/>
      <c r="AK4765" s="33"/>
      <c r="AL4765" s="33"/>
      <c r="AM4765" s="33"/>
      <c r="AN4765" s="33"/>
      <c r="AO4765" s="33"/>
      <c r="AP4765" s="33"/>
      <c r="AQ4765" s="33"/>
      <c r="AR4765" s="33"/>
      <c r="AS4765" s="33"/>
      <c r="AT4765" s="33"/>
      <c r="AU4765" s="33"/>
      <c r="AV4765" s="33"/>
      <c r="AW4765" s="33"/>
      <c r="AX4765" s="33"/>
      <c r="AY4765" s="33"/>
    </row>
    <row r="4766" spans="1:51" s="12" customFormat="1" ht="39.950000000000003" customHeight="1">
      <c r="A4766" s="3"/>
      <c r="B4766" s="16"/>
      <c r="C4766" s="33"/>
      <c r="D4766" s="33"/>
      <c r="E4766" s="33"/>
      <c r="F4766" s="33"/>
      <c r="G4766" s="33"/>
      <c r="H4766" s="33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3"/>
      <c r="AE4766" s="33"/>
      <c r="AF4766" s="33"/>
      <c r="AG4766" s="35"/>
      <c r="AH4766" s="32"/>
      <c r="AI4766" s="33"/>
      <c r="AJ4766" s="33"/>
      <c r="AK4766" s="33"/>
      <c r="AL4766" s="33"/>
      <c r="AM4766" s="33"/>
      <c r="AN4766" s="33"/>
      <c r="AO4766" s="33"/>
      <c r="AP4766" s="33"/>
      <c r="AQ4766" s="33"/>
      <c r="AR4766" s="33"/>
      <c r="AS4766" s="33"/>
      <c r="AT4766" s="33"/>
      <c r="AU4766" s="33"/>
      <c r="AV4766" s="33"/>
      <c r="AW4766" s="33"/>
      <c r="AX4766" s="33"/>
      <c r="AY4766" s="33"/>
    </row>
    <row r="4767" spans="1:51" s="12" customFormat="1" ht="39.950000000000003" customHeight="1">
      <c r="A4767" s="3"/>
      <c r="B4767" s="16"/>
      <c r="C4767" s="33"/>
      <c r="D4767" s="33"/>
      <c r="E4767" s="33"/>
      <c r="F4767" s="33"/>
      <c r="G4767" s="33"/>
      <c r="H4767" s="33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  <c r="AB4767" s="33"/>
      <c r="AC4767" s="33"/>
      <c r="AD4767" s="33"/>
      <c r="AE4767" s="33"/>
      <c r="AF4767" s="33"/>
      <c r="AG4767" s="35"/>
      <c r="AH4767" s="32"/>
      <c r="AI4767" s="33"/>
      <c r="AJ4767" s="33"/>
      <c r="AK4767" s="33"/>
      <c r="AL4767" s="33"/>
      <c r="AM4767" s="33"/>
      <c r="AN4767" s="33"/>
      <c r="AO4767" s="33"/>
      <c r="AP4767" s="33"/>
      <c r="AQ4767" s="33"/>
      <c r="AR4767" s="33"/>
      <c r="AS4767" s="33"/>
      <c r="AT4767" s="33"/>
      <c r="AU4767" s="33"/>
      <c r="AV4767" s="33"/>
      <c r="AW4767" s="33"/>
      <c r="AX4767" s="33"/>
      <c r="AY4767" s="33"/>
    </row>
    <row r="4768" spans="1:51" s="12" customFormat="1" ht="39.950000000000003" customHeight="1">
      <c r="A4768" s="3"/>
      <c r="B4768" s="16"/>
      <c r="C4768" s="33"/>
      <c r="D4768" s="33"/>
      <c r="E4768" s="33"/>
      <c r="F4768" s="33"/>
      <c r="G4768" s="33"/>
      <c r="H4768" s="33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3"/>
      <c r="AE4768" s="33"/>
      <c r="AF4768" s="33"/>
      <c r="AG4768" s="35"/>
      <c r="AH4768" s="32"/>
      <c r="AI4768" s="33"/>
      <c r="AJ4768" s="33"/>
      <c r="AK4768" s="33"/>
      <c r="AL4768" s="33"/>
      <c r="AM4768" s="33"/>
      <c r="AN4768" s="33"/>
      <c r="AO4768" s="33"/>
      <c r="AP4768" s="33"/>
      <c r="AQ4768" s="33"/>
      <c r="AR4768" s="33"/>
      <c r="AS4768" s="33"/>
      <c r="AT4768" s="33"/>
      <c r="AU4768" s="33"/>
      <c r="AV4768" s="33"/>
      <c r="AW4768" s="33"/>
      <c r="AX4768" s="33"/>
      <c r="AY4768" s="33"/>
    </row>
    <row r="4769" spans="1:51" s="12" customFormat="1" ht="39.950000000000003" customHeight="1">
      <c r="A4769" s="3"/>
      <c r="B4769" s="16"/>
      <c r="C4769" s="33"/>
      <c r="D4769" s="33"/>
      <c r="E4769" s="33"/>
      <c r="F4769" s="33"/>
      <c r="G4769" s="33"/>
      <c r="H4769" s="3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3"/>
      <c r="AE4769" s="33"/>
      <c r="AF4769" s="33"/>
      <c r="AG4769" s="35"/>
      <c r="AH4769" s="32"/>
      <c r="AI4769" s="33"/>
      <c r="AJ4769" s="33"/>
      <c r="AK4769" s="33"/>
      <c r="AL4769" s="33"/>
      <c r="AM4769" s="33"/>
      <c r="AN4769" s="33"/>
      <c r="AO4769" s="33"/>
      <c r="AP4769" s="33"/>
      <c r="AQ4769" s="33"/>
      <c r="AR4769" s="33"/>
      <c r="AS4769" s="33"/>
      <c r="AT4769" s="33"/>
      <c r="AU4769" s="33"/>
      <c r="AV4769" s="33"/>
      <c r="AW4769" s="33"/>
      <c r="AX4769" s="33"/>
      <c r="AY4769" s="33"/>
    </row>
    <row r="4770" spans="1:51" s="12" customFormat="1" ht="39.950000000000003" customHeight="1">
      <c r="A4770" s="3"/>
      <c r="B4770" s="16"/>
      <c r="C4770" s="33"/>
      <c r="D4770" s="33"/>
      <c r="E4770" s="33"/>
      <c r="F4770" s="33"/>
      <c r="G4770" s="33"/>
      <c r="H4770" s="33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3"/>
      <c r="AE4770" s="33"/>
      <c r="AF4770" s="33"/>
      <c r="AG4770" s="35"/>
      <c r="AH4770" s="32"/>
      <c r="AI4770" s="33"/>
      <c r="AJ4770" s="33"/>
      <c r="AK4770" s="33"/>
      <c r="AL4770" s="33"/>
      <c r="AM4770" s="33"/>
      <c r="AN4770" s="33"/>
      <c r="AO4770" s="33"/>
      <c r="AP4770" s="33"/>
      <c r="AQ4770" s="33"/>
      <c r="AR4770" s="33"/>
      <c r="AS4770" s="33"/>
      <c r="AT4770" s="33"/>
      <c r="AU4770" s="33"/>
      <c r="AV4770" s="33"/>
      <c r="AW4770" s="33"/>
      <c r="AX4770" s="33"/>
      <c r="AY4770" s="33"/>
    </row>
    <row r="4771" spans="1:51" s="12" customFormat="1" ht="39.950000000000003" customHeight="1">
      <c r="A4771" s="3"/>
      <c r="B4771" s="16"/>
      <c r="C4771" s="33"/>
      <c r="D4771" s="33"/>
      <c r="E4771" s="33"/>
      <c r="F4771" s="33"/>
      <c r="G4771" s="33"/>
      <c r="H4771" s="33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  <c r="AB4771" s="33"/>
      <c r="AC4771" s="33"/>
      <c r="AD4771" s="33"/>
      <c r="AE4771" s="33"/>
      <c r="AF4771" s="33"/>
      <c r="AG4771" s="35"/>
      <c r="AH4771" s="32"/>
      <c r="AI4771" s="33"/>
      <c r="AJ4771" s="33"/>
      <c r="AK4771" s="33"/>
      <c r="AL4771" s="33"/>
      <c r="AM4771" s="33"/>
      <c r="AN4771" s="33"/>
      <c r="AO4771" s="33"/>
      <c r="AP4771" s="33"/>
      <c r="AQ4771" s="33"/>
      <c r="AR4771" s="33"/>
      <c r="AS4771" s="33"/>
      <c r="AT4771" s="33"/>
      <c r="AU4771" s="33"/>
      <c r="AV4771" s="33"/>
      <c r="AW4771" s="33"/>
      <c r="AX4771" s="33"/>
      <c r="AY4771" s="33"/>
    </row>
    <row r="4772" spans="1:51" s="12" customFormat="1" ht="39.950000000000003" customHeight="1">
      <c r="A4772" s="3"/>
      <c r="B4772" s="16"/>
      <c r="C4772" s="33"/>
      <c r="D4772" s="33"/>
      <c r="E4772" s="33"/>
      <c r="F4772" s="33"/>
      <c r="G4772" s="33"/>
      <c r="H4772" s="3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3"/>
      <c r="AE4772" s="33"/>
      <c r="AF4772" s="33"/>
      <c r="AG4772" s="35"/>
      <c r="AH4772" s="32"/>
      <c r="AI4772" s="33"/>
      <c r="AJ4772" s="33"/>
      <c r="AK4772" s="33"/>
      <c r="AL4772" s="33"/>
      <c r="AM4772" s="33"/>
      <c r="AN4772" s="33"/>
      <c r="AO4772" s="33"/>
      <c r="AP4772" s="33"/>
      <c r="AQ4772" s="33"/>
      <c r="AR4772" s="33"/>
      <c r="AS4772" s="33"/>
      <c r="AT4772" s="33"/>
      <c r="AU4772" s="33"/>
      <c r="AV4772" s="33"/>
      <c r="AW4772" s="33"/>
      <c r="AX4772" s="33"/>
      <c r="AY4772" s="33"/>
    </row>
    <row r="4773" spans="1:51" s="12" customFormat="1" ht="39.950000000000003" customHeight="1">
      <c r="A4773" s="3"/>
      <c r="B4773" s="16"/>
      <c r="C4773" s="33"/>
      <c r="D4773" s="33"/>
      <c r="E4773" s="33"/>
      <c r="F4773" s="33"/>
      <c r="G4773" s="33"/>
      <c r="H4773" s="33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3"/>
      <c r="AE4773" s="33"/>
      <c r="AF4773" s="33"/>
      <c r="AG4773" s="35"/>
      <c r="AH4773" s="32"/>
      <c r="AI4773" s="33"/>
      <c r="AJ4773" s="33"/>
      <c r="AK4773" s="33"/>
      <c r="AL4773" s="33"/>
      <c r="AM4773" s="33"/>
      <c r="AN4773" s="33"/>
      <c r="AO4773" s="33"/>
      <c r="AP4773" s="33"/>
      <c r="AQ4773" s="33"/>
      <c r="AR4773" s="33"/>
      <c r="AS4773" s="33"/>
      <c r="AT4773" s="33"/>
      <c r="AU4773" s="33"/>
      <c r="AV4773" s="33"/>
      <c r="AW4773" s="33"/>
      <c r="AX4773" s="33"/>
      <c r="AY4773" s="33"/>
    </row>
    <row r="4774" spans="1:51" s="12" customFormat="1" ht="39.950000000000003" customHeight="1">
      <c r="A4774" s="3"/>
      <c r="B4774" s="16"/>
      <c r="C4774" s="33"/>
      <c r="D4774" s="33"/>
      <c r="E4774" s="33"/>
      <c r="F4774" s="33"/>
      <c r="G4774" s="33"/>
      <c r="H4774" s="33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  <c r="Y4774" s="33"/>
      <c r="Z4774" s="33"/>
      <c r="AA4774" s="33"/>
      <c r="AB4774" s="33"/>
      <c r="AC4774" s="33"/>
      <c r="AD4774" s="33"/>
      <c r="AE4774" s="33"/>
      <c r="AF4774" s="33"/>
      <c r="AG4774" s="35"/>
      <c r="AH4774" s="32"/>
      <c r="AI4774" s="33"/>
      <c r="AJ4774" s="33"/>
      <c r="AK4774" s="33"/>
      <c r="AL4774" s="33"/>
      <c r="AM4774" s="33"/>
      <c r="AN4774" s="33"/>
      <c r="AO4774" s="33"/>
      <c r="AP4774" s="33"/>
      <c r="AQ4774" s="33"/>
      <c r="AR4774" s="33"/>
      <c r="AS4774" s="33"/>
      <c r="AT4774" s="33"/>
      <c r="AU4774" s="33"/>
      <c r="AV4774" s="33"/>
      <c r="AW4774" s="33"/>
      <c r="AX4774" s="33"/>
      <c r="AY4774" s="33"/>
    </row>
    <row r="4775" spans="1:51" s="12" customFormat="1" ht="39.950000000000003" customHeight="1">
      <c r="A4775" s="3"/>
      <c r="B4775" s="16"/>
      <c r="C4775" s="33"/>
      <c r="D4775" s="33"/>
      <c r="E4775" s="33"/>
      <c r="F4775" s="33"/>
      <c r="G4775" s="33"/>
      <c r="H4775" s="33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  <c r="Y4775" s="33"/>
      <c r="Z4775" s="33"/>
      <c r="AA4775" s="33"/>
      <c r="AB4775" s="33"/>
      <c r="AC4775" s="33"/>
      <c r="AD4775" s="33"/>
      <c r="AE4775" s="33"/>
      <c r="AF4775" s="33"/>
      <c r="AG4775" s="35"/>
      <c r="AH4775" s="32"/>
      <c r="AI4775" s="33"/>
      <c r="AJ4775" s="33"/>
      <c r="AK4775" s="33"/>
      <c r="AL4775" s="33"/>
      <c r="AM4775" s="33"/>
      <c r="AN4775" s="33"/>
      <c r="AO4775" s="33"/>
      <c r="AP4775" s="33"/>
      <c r="AQ4775" s="33"/>
      <c r="AR4775" s="33"/>
      <c r="AS4775" s="33"/>
      <c r="AT4775" s="33"/>
      <c r="AU4775" s="33"/>
      <c r="AV4775" s="33"/>
      <c r="AW4775" s="33"/>
      <c r="AX4775" s="33"/>
      <c r="AY4775" s="33"/>
    </row>
    <row r="4776" spans="1:51" s="12" customFormat="1" ht="39.950000000000003" customHeight="1">
      <c r="A4776" s="3"/>
      <c r="B4776" s="16"/>
      <c r="C4776" s="33"/>
      <c r="D4776" s="33"/>
      <c r="E4776" s="33"/>
      <c r="F4776" s="33"/>
      <c r="G4776" s="33"/>
      <c r="H4776" s="33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  <c r="AB4776" s="33"/>
      <c r="AC4776" s="33"/>
      <c r="AD4776" s="33"/>
      <c r="AE4776" s="33"/>
      <c r="AF4776" s="33"/>
      <c r="AG4776" s="35"/>
      <c r="AH4776" s="32"/>
      <c r="AI4776" s="33"/>
      <c r="AJ4776" s="33"/>
      <c r="AK4776" s="33"/>
      <c r="AL4776" s="33"/>
      <c r="AM4776" s="33"/>
      <c r="AN4776" s="33"/>
      <c r="AO4776" s="33"/>
      <c r="AP4776" s="33"/>
      <c r="AQ4776" s="33"/>
      <c r="AR4776" s="33"/>
      <c r="AS4776" s="33"/>
      <c r="AT4776" s="33"/>
      <c r="AU4776" s="33"/>
      <c r="AV4776" s="33"/>
      <c r="AW4776" s="33"/>
      <c r="AX4776" s="33"/>
      <c r="AY4776" s="33"/>
    </row>
    <row r="4777" spans="1:51" s="12" customFormat="1" ht="39.950000000000003" customHeight="1">
      <c r="A4777" s="3"/>
      <c r="B4777" s="16"/>
      <c r="C4777" s="33"/>
      <c r="D4777" s="33"/>
      <c r="E4777" s="33"/>
      <c r="F4777" s="33"/>
      <c r="G4777" s="33"/>
      <c r="H4777" s="33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  <c r="Y4777" s="33"/>
      <c r="Z4777" s="33"/>
      <c r="AA4777" s="33"/>
      <c r="AB4777" s="33"/>
      <c r="AC4777" s="33"/>
      <c r="AD4777" s="33"/>
      <c r="AE4777" s="33"/>
      <c r="AF4777" s="33"/>
      <c r="AG4777" s="35"/>
      <c r="AH4777" s="32"/>
      <c r="AI4777" s="33"/>
      <c r="AJ4777" s="33"/>
      <c r="AK4777" s="33"/>
      <c r="AL4777" s="33"/>
      <c r="AM4777" s="33"/>
      <c r="AN4777" s="33"/>
      <c r="AO4777" s="33"/>
      <c r="AP4777" s="33"/>
      <c r="AQ4777" s="33"/>
      <c r="AR4777" s="33"/>
      <c r="AS4777" s="33"/>
      <c r="AT4777" s="33"/>
      <c r="AU4777" s="33"/>
      <c r="AV4777" s="33"/>
      <c r="AW4777" s="33"/>
      <c r="AX4777" s="33"/>
      <c r="AY4777" s="33"/>
    </row>
    <row r="4778" spans="1:51" s="12" customFormat="1" ht="39.950000000000003" customHeight="1">
      <c r="A4778" s="3"/>
      <c r="B4778" s="16"/>
      <c r="C4778" s="33"/>
      <c r="D4778" s="33"/>
      <c r="E4778" s="33"/>
      <c r="F4778" s="33"/>
      <c r="G4778" s="33"/>
      <c r="H4778" s="33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  <c r="AB4778" s="33"/>
      <c r="AC4778" s="33"/>
      <c r="AD4778" s="33"/>
      <c r="AE4778" s="33"/>
      <c r="AF4778" s="33"/>
      <c r="AG4778" s="35"/>
      <c r="AH4778" s="32"/>
      <c r="AI4778" s="33"/>
      <c r="AJ4778" s="33"/>
      <c r="AK4778" s="33"/>
      <c r="AL4778" s="33"/>
      <c r="AM4778" s="33"/>
      <c r="AN4778" s="33"/>
      <c r="AO4778" s="33"/>
      <c r="AP4778" s="33"/>
      <c r="AQ4778" s="33"/>
      <c r="AR4778" s="33"/>
      <c r="AS4778" s="33"/>
      <c r="AT4778" s="33"/>
      <c r="AU4778" s="33"/>
      <c r="AV4778" s="33"/>
      <c r="AW4778" s="33"/>
      <c r="AX4778" s="33"/>
      <c r="AY4778" s="33"/>
    </row>
    <row r="4779" spans="1:51" s="12" customFormat="1" ht="39.950000000000003" customHeight="1">
      <c r="A4779" s="3"/>
      <c r="B4779" s="16"/>
      <c r="C4779" s="33"/>
      <c r="D4779" s="33"/>
      <c r="E4779" s="33"/>
      <c r="F4779" s="33"/>
      <c r="G4779" s="33"/>
      <c r="H4779" s="3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3"/>
      <c r="AE4779" s="33"/>
      <c r="AF4779" s="33"/>
      <c r="AG4779" s="35"/>
      <c r="AH4779" s="32"/>
      <c r="AI4779" s="33"/>
      <c r="AJ4779" s="33"/>
      <c r="AK4779" s="33"/>
      <c r="AL4779" s="33"/>
      <c r="AM4779" s="33"/>
      <c r="AN4779" s="33"/>
      <c r="AO4779" s="33"/>
      <c r="AP4779" s="33"/>
      <c r="AQ4779" s="33"/>
      <c r="AR4779" s="33"/>
      <c r="AS4779" s="33"/>
      <c r="AT4779" s="33"/>
      <c r="AU4779" s="33"/>
      <c r="AV4779" s="33"/>
      <c r="AW4779" s="33"/>
      <c r="AX4779" s="33"/>
      <c r="AY4779" s="33"/>
    </row>
    <row r="4780" spans="1:51" s="12" customFormat="1" ht="39.950000000000003" customHeight="1">
      <c r="A4780" s="3"/>
      <c r="B4780" s="16"/>
      <c r="C4780" s="33"/>
      <c r="D4780" s="33"/>
      <c r="E4780" s="33"/>
      <c r="F4780" s="33"/>
      <c r="G4780" s="33"/>
      <c r="H4780" s="33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  <c r="AB4780" s="33"/>
      <c r="AC4780" s="33"/>
      <c r="AD4780" s="33"/>
      <c r="AE4780" s="33"/>
      <c r="AF4780" s="33"/>
      <c r="AG4780" s="35"/>
      <c r="AH4780" s="32"/>
      <c r="AI4780" s="33"/>
      <c r="AJ4780" s="33"/>
      <c r="AK4780" s="33"/>
      <c r="AL4780" s="33"/>
      <c r="AM4780" s="33"/>
      <c r="AN4780" s="33"/>
      <c r="AO4780" s="33"/>
      <c r="AP4780" s="33"/>
      <c r="AQ4780" s="33"/>
      <c r="AR4780" s="33"/>
      <c r="AS4780" s="33"/>
      <c r="AT4780" s="33"/>
      <c r="AU4780" s="33"/>
      <c r="AV4780" s="33"/>
      <c r="AW4780" s="33"/>
      <c r="AX4780" s="33"/>
      <c r="AY4780" s="33"/>
    </row>
    <row r="4781" spans="1:51" s="12" customFormat="1" ht="39.950000000000003" customHeight="1">
      <c r="A4781" s="3"/>
      <c r="B4781" s="16"/>
      <c r="C4781" s="33"/>
      <c r="D4781" s="33"/>
      <c r="E4781" s="33"/>
      <c r="F4781" s="33"/>
      <c r="G4781" s="33"/>
      <c r="H4781" s="33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3"/>
      <c r="AE4781" s="33"/>
      <c r="AF4781" s="33"/>
      <c r="AG4781" s="35"/>
      <c r="AH4781" s="32"/>
      <c r="AI4781" s="33"/>
      <c r="AJ4781" s="33"/>
      <c r="AK4781" s="33"/>
      <c r="AL4781" s="33"/>
      <c r="AM4781" s="33"/>
      <c r="AN4781" s="33"/>
      <c r="AO4781" s="33"/>
      <c r="AP4781" s="33"/>
      <c r="AQ4781" s="33"/>
      <c r="AR4781" s="33"/>
      <c r="AS4781" s="33"/>
      <c r="AT4781" s="33"/>
      <c r="AU4781" s="33"/>
      <c r="AV4781" s="33"/>
      <c r="AW4781" s="33"/>
      <c r="AX4781" s="33"/>
      <c r="AY4781" s="33"/>
    </row>
    <row r="4782" spans="1:51" s="12" customFormat="1" ht="39.950000000000003" customHeight="1">
      <c r="A4782" s="3"/>
      <c r="B4782" s="16"/>
      <c r="C4782" s="33"/>
      <c r="D4782" s="33"/>
      <c r="E4782" s="33"/>
      <c r="F4782" s="33"/>
      <c r="G4782" s="33"/>
      <c r="H4782" s="33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3"/>
      <c r="AE4782" s="33"/>
      <c r="AF4782" s="33"/>
      <c r="AG4782" s="35"/>
      <c r="AH4782" s="32"/>
      <c r="AI4782" s="33"/>
      <c r="AJ4782" s="33"/>
      <c r="AK4782" s="33"/>
      <c r="AL4782" s="33"/>
      <c r="AM4782" s="33"/>
      <c r="AN4782" s="33"/>
      <c r="AO4782" s="33"/>
      <c r="AP4782" s="33"/>
      <c r="AQ4782" s="33"/>
      <c r="AR4782" s="33"/>
      <c r="AS4782" s="33"/>
      <c r="AT4782" s="33"/>
      <c r="AU4782" s="33"/>
      <c r="AV4782" s="33"/>
      <c r="AW4782" s="33"/>
      <c r="AX4782" s="33"/>
      <c r="AY4782" s="33"/>
    </row>
    <row r="4783" spans="1:51" s="12" customFormat="1" ht="39.950000000000003" customHeight="1">
      <c r="A4783" s="3"/>
      <c r="B4783" s="16"/>
      <c r="C4783" s="33"/>
      <c r="D4783" s="33"/>
      <c r="E4783" s="33"/>
      <c r="F4783" s="33"/>
      <c r="G4783" s="33"/>
      <c r="H4783" s="33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3"/>
      <c r="AE4783" s="33"/>
      <c r="AF4783" s="33"/>
      <c r="AG4783" s="35"/>
      <c r="AH4783" s="32"/>
      <c r="AI4783" s="33"/>
      <c r="AJ4783" s="33"/>
      <c r="AK4783" s="33"/>
      <c r="AL4783" s="33"/>
      <c r="AM4783" s="33"/>
      <c r="AN4783" s="33"/>
      <c r="AO4783" s="33"/>
      <c r="AP4783" s="33"/>
      <c r="AQ4783" s="33"/>
      <c r="AR4783" s="33"/>
      <c r="AS4783" s="33"/>
      <c r="AT4783" s="33"/>
      <c r="AU4783" s="33"/>
      <c r="AV4783" s="33"/>
      <c r="AW4783" s="33"/>
      <c r="AX4783" s="33"/>
      <c r="AY4783" s="33"/>
    </row>
    <row r="4784" spans="1:51" s="12" customFormat="1" ht="39.950000000000003" customHeight="1">
      <c r="A4784" s="3"/>
      <c r="B4784" s="16"/>
      <c r="C4784" s="33"/>
      <c r="D4784" s="33"/>
      <c r="E4784" s="33"/>
      <c r="F4784" s="33"/>
      <c r="G4784" s="33"/>
      <c r="H4784" s="33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3"/>
      <c r="AE4784" s="33"/>
      <c r="AF4784" s="33"/>
      <c r="AG4784" s="35"/>
      <c r="AH4784" s="32"/>
      <c r="AI4784" s="33"/>
      <c r="AJ4784" s="33"/>
      <c r="AK4784" s="33"/>
      <c r="AL4784" s="33"/>
      <c r="AM4784" s="33"/>
      <c r="AN4784" s="33"/>
      <c r="AO4784" s="33"/>
      <c r="AP4784" s="33"/>
      <c r="AQ4784" s="33"/>
      <c r="AR4784" s="33"/>
      <c r="AS4784" s="33"/>
      <c r="AT4784" s="33"/>
      <c r="AU4784" s="33"/>
      <c r="AV4784" s="33"/>
      <c r="AW4784" s="33"/>
      <c r="AX4784" s="33"/>
      <c r="AY4784" s="33"/>
    </row>
    <row r="4785" spans="1:51" s="12" customFormat="1" ht="39.950000000000003" customHeight="1">
      <c r="A4785" s="3"/>
      <c r="B4785" s="16"/>
      <c r="C4785" s="33"/>
      <c r="D4785" s="33"/>
      <c r="E4785" s="33"/>
      <c r="F4785" s="33"/>
      <c r="G4785" s="33"/>
      <c r="H4785" s="33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3"/>
      <c r="AE4785" s="33"/>
      <c r="AF4785" s="33"/>
      <c r="AG4785" s="35"/>
      <c r="AH4785" s="32"/>
      <c r="AI4785" s="33"/>
      <c r="AJ4785" s="33"/>
      <c r="AK4785" s="33"/>
      <c r="AL4785" s="33"/>
      <c r="AM4785" s="33"/>
      <c r="AN4785" s="33"/>
      <c r="AO4785" s="33"/>
      <c r="AP4785" s="33"/>
      <c r="AQ4785" s="33"/>
      <c r="AR4785" s="33"/>
      <c r="AS4785" s="33"/>
      <c r="AT4785" s="33"/>
      <c r="AU4785" s="33"/>
      <c r="AV4785" s="33"/>
      <c r="AW4785" s="33"/>
      <c r="AX4785" s="33"/>
      <c r="AY4785" s="33"/>
    </row>
    <row r="4786" spans="1:51" s="12" customFormat="1" ht="39.950000000000003" customHeight="1">
      <c r="A4786" s="3"/>
      <c r="B4786" s="16"/>
      <c r="C4786" s="33"/>
      <c r="D4786" s="33"/>
      <c r="E4786" s="33"/>
      <c r="F4786" s="33"/>
      <c r="G4786" s="33"/>
      <c r="H4786" s="3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3"/>
      <c r="AE4786" s="33"/>
      <c r="AF4786" s="33"/>
      <c r="AG4786" s="35"/>
      <c r="AH4786" s="32"/>
      <c r="AI4786" s="33"/>
      <c r="AJ4786" s="33"/>
      <c r="AK4786" s="33"/>
      <c r="AL4786" s="33"/>
      <c r="AM4786" s="33"/>
      <c r="AN4786" s="33"/>
      <c r="AO4786" s="33"/>
      <c r="AP4786" s="33"/>
      <c r="AQ4786" s="33"/>
      <c r="AR4786" s="33"/>
      <c r="AS4786" s="33"/>
      <c r="AT4786" s="33"/>
      <c r="AU4786" s="33"/>
      <c r="AV4786" s="33"/>
      <c r="AW4786" s="33"/>
      <c r="AX4786" s="33"/>
      <c r="AY4786" s="33"/>
    </row>
    <row r="4787" spans="1:51" s="12" customFormat="1" ht="39.950000000000003" customHeight="1">
      <c r="A4787" s="3"/>
      <c r="B4787" s="16"/>
      <c r="C4787" s="33"/>
      <c r="D4787" s="33"/>
      <c r="E4787" s="33"/>
      <c r="F4787" s="33"/>
      <c r="G4787" s="33"/>
      <c r="H4787" s="33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3"/>
      <c r="AE4787" s="33"/>
      <c r="AF4787" s="33"/>
      <c r="AG4787" s="35"/>
      <c r="AH4787" s="32"/>
      <c r="AI4787" s="33"/>
      <c r="AJ4787" s="33"/>
      <c r="AK4787" s="33"/>
      <c r="AL4787" s="33"/>
      <c r="AM4787" s="33"/>
      <c r="AN4787" s="33"/>
      <c r="AO4787" s="33"/>
      <c r="AP4787" s="33"/>
      <c r="AQ4787" s="33"/>
      <c r="AR4787" s="33"/>
      <c r="AS4787" s="33"/>
      <c r="AT4787" s="33"/>
      <c r="AU4787" s="33"/>
      <c r="AV4787" s="33"/>
      <c r="AW4787" s="33"/>
      <c r="AX4787" s="33"/>
      <c r="AY4787" s="33"/>
    </row>
    <row r="4788" spans="1:51" s="12" customFormat="1" ht="39.950000000000003" customHeight="1">
      <c r="A4788" s="3"/>
      <c r="B4788" s="16"/>
      <c r="C4788" s="33"/>
      <c r="D4788" s="33"/>
      <c r="E4788" s="33"/>
      <c r="F4788" s="33"/>
      <c r="G4788" s="33"/>
      <c r="H4788" s="33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F4788" s="33"/>
      <c r="AG4788" s="35"/>
      <c r="AH4788" s="32"/>
      <c r="AI4788" s="33"/>
      <c r="AJ4788" s="33"/>
      <c r="AK4788" s="33"/>
      <c r="AL4788" s="33"/>
      <c r="AM4788" s="33"/>
      <c r="AN4788" s="33"/>
      <c r="AO4788" s="33"/>
      <c r="AP4788" s="33"/>
      <c r="AQ4788" s="33"/>
      <c r="AR4788" s="33"/>
      <c r="AS4788" s="33"/>
      <c r="AT4788" s="33"/>
      <c r="AU4788" s="33"/>
      <c r="AV4788" s="33"/>
      <c r="AW4788" s="33"/>
      <c r="AX4788" s="33"/>
      <c r="AY4788" s="33"/>
    </row>
    <row r="4789" spans="1:51" s="12" customFormat="1" ht="39.950000000000003" customHeight="1">
      <c r="A4789" s="3"/>
      <c r="B4789" s="16"/>
      <c r="C4789" s="33"/>
      <c r="D4789" s="33"/>
      <c r="E4789" s="33"/>
      <c r="F4789" s="33"/>
      <c r="G4789" s="33"/>
      <c r="H4789" s="33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  <c r="AB4789" s="33"/>
      <c r="AC4789" s="33"/>
      <c r="AD4789" s="33"/>
      <c r="AE4789" s="33"/>
      <c r="AF4789" s="33"/>
      <c r="AG4789" s="35"/>
      <c r="AH4789" s="32"/>
      <c r="AI4789" s="33"/>
      <c r="AJ4789" s="33"/>
      <c r="AK4789" s="33"/>
      <c r="AL4789" s="33"/>
      <c r="AM4789" s="33"/>
      <c r="AN4789" s="33"/>
      <c r="AO4789" s="33"/>
      <c r="AP4789" s="33"/>
      <c r="AQ4789" s="33"/>
      <c r="AR4789" s="33"/>
      <c r="AS4789" s="33"/>
      <c r="AT4789" s="33"/>
      <c r="AU4789" s="33"/>
      <c r="AV4789" s="33"/>
      <c r="AW4789" s="33"/>
      <c r="AX4789" s="33"/>
      <c r="AY4789" s="33"/>
    </row>
    <row r="4790" spans="1:51" s="12" customFormat="1" ht="39.950000000000003" customHeight="1">
      <c r="A4790" s="3"/>
      <c r="B4790" s="16"/>
      <c r="C4790" s="33"/>
      <c r="D4790" s="33"/>
      <c r="E4790" s="33"/>
      <c r="F4790" s="33"/>
      <c r="G4790" s="33"/>
      <c r="H4790" s="33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3"/>
      <c r="AE4790" s="33"/>
      <c r="AF4790" s="33"/>
      <c r="AG4790" s="35"/>
      <c r="AH4790" s="32"/>
      <c r="AI4790" s="33"/>
      <c r="AJ4790" s="33"/>
      <c r="AK4790" s="33"/>
      <c r="AL4790" s="33"/>
      <c r="AM4790" s="33"/>
      <c r="AN4790" s="33"/>
      <c r="AO4790" s="33"/>
      <c r="AP4790" s="33"/>
      <c r="AQ4790" s="33"/>
      <c r="AR4790" s="33"/>
      <c r="AS4790" s="33"/>
      <c r="AT4790" s="33"/>
      <c r="AU4790" s="33"/>
      <c r="AV4790" s="33"/>
      <c r="AW4790" s="33"/>
      <c r="AX4790" s="33"/>
      <c r="AY4790" s="33"/>
    </row>
    <row r="4791" spans="1:51" s="12" customFormat="1" ht="39.950000000000003" customHeight="1">
      <c r="A4791" s="3"/>
      <c r="B4791" s="16"/>
      <c r="C4791" s="33"/>
      <c r="D4791" s="33"/>
      <c r="E4791" s="33"/>
      <c r="F4791" s="33"/>
      <c r="G4791" s="33"/>
      <c r="H4791" s="33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3"/>
      <c r="AE4791" s="33"/>
      <c r="AF4791" s="33"/>
      <c r="AG4791" s="35"/>
      <c r="AH4791" s="32"/>
      <c r="AI4791" s="33"/>
      <c r="AJ4791" s="33"/>
      <c r="AK4791" s="33"/>
      <c r="AL4791" s="33"/>
      <c r="AM4791" s="33"/>
      <c r="AN4791" s="33"/>
      <c r="AO4791" s="33"/>
      <c r="AP4791" s="33"/>
      <c r="AQ4791" s="33"/>
      <c r="AR4791" s="33"/>
      <c r="AS4791" s="33"/>
      <c r="AT4791" s="33"/>
      <c r="AU4791" s="33"/>
      <c r="AV4791" s="33"/>
      <c r="AW4791" s="33"/>
      <c r="AX4791" s="33"/>
      <c r="AY4791" s="33"/>
    </row>
    <row r="4792" spans="1:51" s="12" customFormat="1" ht="39.950000000000003" customHeight="1">
      <c r="A4792" s="3"/>
      <c r="B4792" s="16"/>
      <c r="C4792" s="33"/>
      <c r="D4792" s="33"/>
      <c r="E4792" s="33"/>
      <c r="F4792" s="33"/>
      <c r="G4792" s="33"/>
      <c r="H4792" s="33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3"/>
      <c r="AE4792" s="33"/>
      <c r="AF4792" s="33"/>
      <c r="AG4792" s="35"/>
      <c r="AH4792" s="32"/>
      <c r="AI4792" s="33"/>
      <c r="AJ4792" s="33"/>
      <c r="AK4792" s="33"/>
      <c r="AL4792" s="33"/>
      <c r="AM4792" s="33"/>
      <c r="AN4792" s="33"/>
      <c r="AO4792" s="33"/>
      <c r="AP4792" s="33"/>
      <c r="AQ4792" s="33"/>
      <c r="AR4792" s="33"/>
      <c r="AS4792" s="33"/>
      <c r="AT4792" s="33"/>
      <c r="AU4792" s="33"/>
      <c r="AV4792" s="33"/>
      <c r="AW4792" s="33"/>
      <c r="AX4792" s="33"/>
      <c r="AY4792" s="33"/>
    </row>
    <row r="4793" spans="1:51" s="12" customFormat="1" ht="39.950000000000003" customHeight="1">
      <c r="A4793" s="3"/>
      <c r="B4793" s="16"/>
      <c r="C4793" s="33"/>
      <c r="D4793" s="33"/>
      <c r="E4793" s="33"/>
      <c r="F4793" s="33"/>
      <c r="G4793" s="33"/>
      <c r="H4793" s="33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  <c r="AB4793" s="33"/>
      <c r="AC4793" s="33"/>
      <c r="AD4793" s="33"/>
      <c r="AE4793" s="33"/>
      <c r="AF4793" s="33"/>
      <c r="AG4793" s="35"/>
      <c r="AH4793" s="32"/>
      <c r="AI4793" s="33"/>
      <c r="AJ4793" s="33"/>
      <c r="AK4793" s="33"/>
      <c r="AL4793" s="33"/>
      <c r="AM4793" s="33"/>
      <c r="AN4793" s="33"/>
      <c r="AO4793" s="33"/>
      <c r="AP4793" s="33"/>
      <c r="AQ4793" s="33"/>
      <c r="AR4793" s="33"/>
      <c r="AS4793" s="33"/>
      <c r="AT4793" s="33"/>
      <c r="AU4793" s="33"/>
      <c r="AV4793" s="33"/>
      <c r="AW4793" s="33"/>
      <c r="AX4793" s="33"/>
      <c r="AY4793" s="33"/>
    </row>
    <row r="4794" spans="1:51" s="12" customFormat="1" ht="39.950000000000003" customHeight="1">
      <c r="A4794" s="3"/>
      <c r="B4794" s="16"/>
      <c r="C4794" s="33"/>
      <c r="D4794" s="33"/>
      <c r="E4794" s="33"/>
      <c r="F4794" s="33"/>
      <c r="G4794" s="33"/>
      <c r="H4794" s="33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3"/>
      <c r="AE4794" s="33"/>
      <c r="AF4794" s="33"/>
      <c r="AG4794" s="35"/>
      <c r="AH4794" s="32"/>
      <c r="AI4794" s="33"/>
      <c r="AJ4794" s="33"/>
      <c r="AK4794" s="33"/>
      <c r="AL4794" s="33"/>
      <c r="AM4794" s="33"/>
      <c r="AN4794" s="33"/>
      <c r="AO4794" s="33"/>
      <c r="AP4794" s="33"/>
      <c r="AQ4794" s="33"/>
      <c r="AR4794" s="33"/>
      <c r="AS4794" s="33"/>
      <c r="AT4794" s="33"/>
      <c r="AU4794" s="33"/>
      <c r="AV4794" s="33"/>
      <c r="AW4794" s="33"/>
      <c r="AX4794" s="33"/>
      <c r="AY4794" s="33"/>
    </row>
    <row r="4795" spans="1:51" s="12" customFormat="1" ht="39.950000000000003" customHeight="1">
      <c r="A4795" s="3"/>
      <c r="B4795" s="16"/>
      <c r="C4795" s="33"/>
      <c r="D4795" s="33"/>
      <c r="E4795" s="33"/>
      <c r="F4795" s="33"/>
      <c r="G4795" s="33"/>
      <c r="H4795" s="33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3"/>
      <c r="AE4795" s="33"/>
      <c r="AF4795" s="33"/>
      <c r="AG4795" s="35"/>
      <c r="AH4795" s="32"/>
      <c r="AI4795" s="33"/>
      <c r="AJ4795" s="33"/>
      <c r="AK4795" s="33"/>
      <c r="AL4795" s="33"/>
      <c r="AM4795" s="33"/>
      <c r="AN4795" s="33"/>
      <c r="AO4795" s="33"/>
      <c r="AP4795" s="33"/>
      <c r="AQ4795" s="33"/>
      <c r="AR4795" s="33"/>
      <c r="AS4795" s="33"/>
      <c r="AT4795" s="33"/>
      <c r="AU4795" s="33"/>
      <c r="AV4795" s="33"/>
      <c r="AW4795" s="33"/>
      <c r="AX4795" s="33"/>
      <c r="AY4795" s="33"/>
    </row>
    <row r="4796" spans="1:51" s="12" customFormat="1" ht="39.950000000000003" customHeight="1">
      <c r="A4796" s="3"/>
      <c r="B4796" s="16"/>
      <c r="C4796" s="33"/>
      <c r="D4796" s="33"/>
      <c r="E4796" s="33"/>
      <c r="F4796" s="33"/>
      <c r="G4796" s="33"/>
      <c r="H4796" s="33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3"/>
      <c r="AE4796" s="33"/>
      <c r="AF4796" s="33"/>
      <c r="AG4796" s="35"/>
      <c r="AH4796" s="32"/>
      <c r="AI4796" s="33"/>
      <c r="AJ4796" s="33"/>
      <c r="AK4796" s="33"/>
      <c r="AL4796" s="33"/>
      <c r="AM4796" s="33"/>
      <c r="AN4796" s="33"/>
      <c r="AO4796" s="33"/>
      <c r="AP4796" s="33"/>
      <c r="AQ4796" s="33"/>
      <c r="AR4796" s="33"/>
      <c r="AS4796" s="33"/>
      <c r="AT4796" s="33"/>
      <c r="AU4796" s="33"/>
      <c r="AV4796" s="33"/>
      <c r="AW4796" s="33"/>
      <c r="AX4796" s="33"/>
      <c r="AY4796" s="33"/>
    </row>
    <row r="4797" spans="1:51" s="12" customFormat="1" ht="39.950000000000003" customHeight="1">
      <c r="A4797" s="3"/>
      <c r="B4797" s="16"/>
      <c r="C4797" s="33"/>
      <c r="D4797" s="33"/>
      <c r="E4797" s="33"/>
      <c r="F4797" s="33"/>
      <c r="G4797" s="33"/>
      <c r="H4797" s="33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  <c r="Y4797" s="33"/>
      <c r="Z4797" s="33"/>
      <c r="AA4797" s="33"/>
      <c r="AB4797" s="33"/>
      <c r="AC4797" s="33"/>
      <c r="AD4797" s="33"/>
      <c r="AE4797" s="33"/>
      <c r="AF4797" s="33"/>
      <c r="AG4797" s="35"/>
      <c r="AH4797" s="32"/>
      <c r="AI4797" s="33"/>
      <c r="AJ4797" s="33"/>
      <c r="AK4797" s="33"/>
      <c r="AL4797" s="33"/>
      <c r="AM4797" s="33"/>
      <c r="AN4797" s="33"/>
      <c r="AO4797" s="33"/>
      <c r="AP4797" s="33"/>
      <c r="AQ4797" s="33"/>
      <c r="AR4797" s="33"/>
      <c r="AS4797" s="33"/>
      <c r="AT4797" s="33"/>
      <c r="AU4797" s="33"/>
      <c r="AV4797" s="33"/>
      <c r="AW4797" s="33"/>
      <c r="AX4797" s="33"/>
      <c r="AY4797" s="33"/>
    </row>
    <row r="4798" spans="1:51" s="12" customFormat="1" ht="39.950000000000003" customHeight="1">
      <c r="A4798" s="3"/>
      <c r="B4798" s="16"/>
      <c r="C4798" s="33"/>
      <c r="D4798" s="33"/>
      <c r="E4798" s="33"/>
      <c r="F4798" s="33"/>
      <c r="G4798" s="33"/>
      <c r="H4798" s="33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  <c r="Y4798" s="33"/>
      <c r="Z4798" s="33"/>
      <c r="AA4798" s="33"/>
      <c r="AB4798" s="33"/>
      <c r="AC4798" s="33"/>
      <c r="AD4798" s="33"/>
      <c r="AE4798" s="33"/>
      <c r="AF4798" s="33"/>
      <c r="AG4798" s="35"/>
      <c r="AH4798" s="32"/>
      <c r="AI4798" s="33"/>
      <c r="AJ4798" s="33"/>
      <c r="AK4798" s="33"/>
      <c r="AL4798" s="33"/>
      <c r="AM4798" s="33"/>
      <c r="AN4798" s="33"/>
      <c r="AO4798" s="33"/>
      <c r="AP4798" s="33"/>
      <c r="AQ4798" s="33"/>
      <c r="AR4798" s="33"/>
      <c r="AS4798" s="33"/>
      <c r="AT4798" s="33"/>
      <c r="AU4798" s="33"/>
      <c r="AV4798" s="33"/>
      <c r="AW4798" s="33"/>
      <c r="AX4798" s="33"/>
      <c r="AY4798" s="33"/>
    </row>
    <row r="4799" spans="1:51" s="12" customFormat="1" ht="39.950000000000003" customHeight="1">
      <c r="A4799" s="3"/>
      <c r="B4799" s="16"/>
      <c r="C4799" s="33"/>
      <c r="D4799" s="33"/>
      <c r="E4799" s="33"/>
      <c r="F4799" s="33"/>
      <c r="G4799" s="33"/>
      <c r="H4799" s="33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  <c r="AB4799" s="33"/>
      <c r="AC4799" s="33"/>
      <c r="AD4799" s="33"/>
      <c r="AE4799" s="33"/>
      <c r="AF4799" s="33"/>
      <c r="AG4799" s="35"/>
      <c r="AH4799" s="32"/>
      <c r="AI4799" s="33"/>
      <c r="AJ4799" s="33"/>
      <c r="AK4799" s="33"/>
      <c r="AL4799" s="33"/>
      <c r="AM4799" s="33"/>
      <c r="AN4799" s="33"/>
      <c r="AO4799" s="33"/>
      <c r="AP4799" s="33"/>
      <c r="AQ4799" s="33"/>
      <c r="AR4799" s="33"/>
      <c r="AS4799" s="33"/>
      <c r="AT4799" s="33"/>
      <c r="AU4799" s="33"/>
      <c r="AV4799" s="33"/>
      <c r="AW4799" s="33"/>
      <c r="AX4799" s="33"/>
      <c r="AY4799" s="33"/>
    </row>
    <row r="4800" spans="1:51" s="12" customFormat="1" ht="39.950000000000003" customHeight="1">
      <c r="A4800" s="3"/>
      <c r="B4800" s="16"/>
      <c r="C4800" s="33"/>
      <c r="D4800" s="33"/>
      <c r="E4800" s="33"/>
      <c r="F4800" s="33"/>
      <c r="G4800" s="33"/>
      <c r="H4800" s="33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3"/>
      <c r="AE4800" s="33"/>
      <c r="AF4800" s="33"/>
      <c r="AG4800" s="35"/>
      <c r="AH4800" s="32"/>
      <c r="AI4800" s="33"/>
      <c r="AJ4800" s="33"/>
      <c r="AK4800" s="33"/>
      <c r="AL4800" s="33"/>
      <c r="AM4800" s="33"/>
      <c r="AN4800" s="33"/>
      <c r="AO4800" s="33"/>
      <c r="AP4800" s="33"/>
      <c r="AQ4800" s="33"/>
      <c r="AR4800" s="33"/>
      <c r="AS4800" s="33"/>
      <c r="AT4800" s="33"/>
      <c r="AU4800" s="33"/>
      <c r="AV4800" s="33"/>
      <c r="AW4800" s="33"/>
      <c r="AX4800" s="33"/>
      <c r="AY4800" s="33"/>
    </row>
    <row r="4801" spans="1:51" s="12" customFormat="1" ht="39.950000000000003" customHeight="1">
      <c r="A4801" s="3"/>
      <c r="B4801" s="16"/>
      <c r="C4801" s="33"/>
      <c r="D4801" s="33"/>
      <c r="E4801" s="33"/>
      <c r="F4801" s="33"/>
      <c r="G4801" s="33"/>
      <c r="H4801" s="33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  <c r="AB4801" s="33"/>
      <c r="AC4801" s="33"/>
      <c r="AD4801" s="33"/>
      <c r="AE4801" s="33"/>
      <c r="AF4801" s="33"/>
      <c r="AG4801" s="35"/>
      <c r="AH4801" s="32"/>
      <c r="AI4801" s="33"/>
      <c r="AJ4801" s="33"/>
      <c r="AK4801" s="33"/>
      <c r="AL4801" s="33"/>
      <c r="AM4801" s="33"/>
      <c r="AN4801" s="33"/>
      <c r="AO4801" s="33"/>
      <c r="AP4801" s="33"/>
      <c r="AQ4801" s="33"/>
      <c r="AR4801" s="33"/>
      <c r="AS4801" s="33"/>
      <c r="AT4801" s="33"/>
      <c r="AU4801" s="33"/>
      <c r="AV4801" s="33"/>
      <c r="AW4801" s="33"/>
      <c r="AX4801" s="33"/>
      <c r="AY4801" s="33"/>
    </row>
    <row r="4802" spans="1:51" s="12" customFormat="1" ht="39.950000000000003" customHeight="1">
      <c r="A4802" s="3"/>
      <c r="B4802" s="16"/>
      <c r="C4802" s="33"/>
      <c r="D4802" s="33"/>
      <c r="E4802" s="33"/>
      <c r="F4802" s="33"/>
      <c r="G4802" s="33"/>
      <c r="H4802" s="3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3"/>
      <c r="AC4802" s="33"/>
      <c r="AD4802" s="33"/>
      <c r="AE4802" s="33"/>
      <c r="AF4802" s="33"/>
      <c r="AG4802" s="35"/>
      <c r="AH4802" s="32"/>
      <c r="AI4802" s="33"/>
      <c r="AJ4802" s="33"/>
      <c r="AK4802" s="33"/>
      <c r="AL4802" s="33"/>
      <c r="AM4802" s="33"/>
      <c r="AN4802" s="33"/>
      <c r="AO4802" s="33"/>
      <c r="AP4802" s="33"/>
      <c r="AQ4802" s="33"/>
      <c r="AR4802" s="33"/>
      <c r="AS4802" s="33"/>
      <c r="AT4802" s="33"/>
      <c r="AU4802" s="33"/>
      <c r="AV4802" s="33"/>
      <c r="AW4802" s="33"/>
      <c r="AX4802" s="33"/>
      <c r="AY4802" s="33"/>
    </row>
    <row r="4803" spans="1:51" s="12" customFormat="1" ht="39.950000000000003" customHeight="1">
      <c r="A4803" s="3"/>
      <c r="B4803" s="16"/>
      <c r="C4803" s="33"/>
      <c r="D4803" s="33"/>
      <c r="E4803" s="33"/>
      <c r="F4803" s="33"/>
      <c r="G4803" s="33"/>
      <c r="H4803" s="33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3"/>
      <c r="AE4803" s="33"/>
      <c r="AF4803" s="33"/>
      <c r="AG4803" s="35"/>
      <c r="AH4803" s="32"/>
      <c r="AI4803" s="33"/>
      <c r="AJ4803" s="33"/>
      <c r="AK4803" s="33"/>
      <c r="AL4803" s="33"/>
      <c r="AM4803" s="33"/>
      <c r="AN4803" s="33"/>
      <c r="AO4803" s="33"/>
      <c r="AP4803" s="33"/>
      <c r="AQ4803" s="33"/>
      <c r="AR4803" s="33"/>
      <c r="AS4803" s="33"/>
      <c r="AT4803" s="33"/>
      <c r="AU4803" s="33"/>
      <c r="AV4803" s="33"/>
      <c r="AW4803" s="33"/>
      <c r="AX4803" s="33"/>
      <c r="AY4803" s="33"/>
    </row>
    <row r="4804" spans="1:51" s="12" customFormat="1" ht="39.950000000000003" customHeight="1">
      <c r="A4804" s="3"/>
      <c r="B4804" s="16"/>
      <c r="C4804" s="33"/>
      <c r="D4804" s="33"/>
      <c r="E4804" s="33"/>
      <c r="F4804" s="33"/>
      <c r="G4804" s="33"/>
      <c r="H4804" s="33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3"/>
      <c r="AE4804" s="33"/>
      <c r="AF4804" s="33"/>
      <c r="AG4804" s="35"/>
      <c r="AH4804" s="32"/>
      <c r="AI4804" s="33"/>
      <c r="AJ4804" s="33"/>
      <c r="AK4804" s="33"/>
      <c r="AL4804" s="33"/>
      <c r="AM4804" s="33"/>
      <c r="AN4804" s="33"/>
      <c r="AO4804" s="33"/>
      <c r="AP4804" s="33"/>
      <c r="AQ4804" s="33"/>
      <c r="AR4804" s="33"/>
      <c r="AS4804" s="33"/>
      <c r="AT4804" s="33"/>
      <c r="AU4804" s="33"/>
      <c r="AV4804" s="33"/>
      <c r="AW4804" s="33"/>
      <c r="AX4804" s="33"/>
      <c r="AY4804" s="33"/>
    </row>
    <row r="4805" spans="1:51" s="12" customFormat="1" ht="39.950000000000003" customHeight="1">
      <c r="A4805" s="3"/>
      <c r="B4805" s="16"/>
      <c r="C4805" s="33"/>
      <c r="D4805" s="33"/>
      <c r="E4805" s="33"/>
      <c r="F4805" s="33"/>
      <c r="G4805" s="33"/>
      <c r="H4805" s="33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  <c r="AB4805" s="33"/>
      <c r="AC4805" s="33"/>
      <c r="AD4805" s="33"/>
      <c r="AE4805" s="33"/>
      <c r="AF4805" s="33"/>
      <c r="AG4805" s="35"/>
      <c r="AH4805" s="32"/>
      <c r="AI4805" s="33"/>
      <c r="AJ4805" s="33"/>
      <c r="AK4805" s="33"/>
      <c r="AL4805" s="33"/>
      <c r="AM4805" s="33"/>
      <c r="AN4805" s="33"/>
      <c r="AO4805" s="33"/>
      <c r="AP4805" s="33"/>
      <c r="AQ4805" s="33"/>
      <c r="AR4805" s="33"/>
      <c r="AS4805" s="33"/>
      <c r="AT4805" s="33"/>
      <c r="AU4805" s="33"/>
      <c r="AV4805" s="33"/>
      <c r="AW4805" s="33"/>
      <c r="AX4805" s="33"/>
      <c r="AY4805" s="33"/>
    </row>
    <row r="4806" spans="1:51" s="12" customFormat="1" ht="39.950000000000003" customHeight="1">
      <c r="A4806" s="3"/>
      <c r="B4806" s="16"/>
      <c r="C4806" s="33"/>
      <c r="D4806" s="33"/>
      <c r="E4806" s="33"/>
      <c r="F4806" s="33"/>
      <c r="G4806" s="33"/>
      <c r="H4806" s="33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3"/>
      <c r="AE4806" s="33"/>
      <c r="AF4806" s="33"/>
      <c r="AG4806" s="35"/>
      <c r="AH4806" s="32"/>
      <c r="AI4806" s="33"/>
      <c r="AJ4806" s="33"/>
      <c r="AK4806" s="33"/>
      <c r="AL4806" s="33"/>
      <c r="AM4806" s="33"/>
      <c r="AN4806" s="33"/>
      <c r="AO4806" s="33"/>
      <c r="AP4806" s="33"/>
      <c r="AQ4806" s="33"/>
      <c r="AR4806" s="33"/>
      <c r="AS4806" s="33"/>
      <c r="AT4806" s="33"/>
      <c r="AU4806" s="33"/>
      <c r="AV4806" s="33"/>
      <c r="AW4806" s="33"/>
      <c r="AX4806" s="33"/>
      <c r="AY4806" s="33"/>
    </row>
    <row r="4807" spans="1:51" s="12" customFormat="1" ht="39.950000000000003" customHeight="1">
      <c r="A4807" s="3"/>
      <c r="B4807" s="16"/>
      <c r="C4807" s="33"/>
      <c r="D4807" s="33"/>
      <c r="E4807" s="33"/>
      <c r="F4807" s="33"/>
      <c r="G4807" s="33"/>
      <c r="H4807" s="33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3"/>
      <c r="AE4807" s="33"/>
      <c r="AF4807" s="33"/>
      <c r="AG4807" s="35"/>
      <c r="AH4807" s="32"/>
      <c r="AI4807" s="33"/>
      <c r="AJ4807" s="33"/>
      <c r="AK4807" s="33"/>
      <c r="AL4807" s="33"/>
      <c r="AM4807" s="33"/>
      <c r="AN4807" s="33"/>
      <c r="AO4807" s="33"/>
      <c r="AP4807" s="33"/>
      <c r="AQ4807" s="33"/>
      <c r="AR4807" s="33"/>
      <c r="AS4807" s="33"/>
      <c r="AT4807" s="33"/>
      <c r="AU4807" s="33"/>
      <c r="AV4807" s="33"/>
      <c r="AW4807" s="33"/>
      <c r="AX4807" s="33"/>
      <c r="AY4807" s="33"/>
    </row>
    <row r="4808" spans="1:51" s="12" customFormat="1" ht="39.950000000000003" customHeight="1">
      <c r="A4808" s="3"/>
      <c r="B4808" s="16"/>
      <c r="C4808" s="33"/>
      <c r="D4808" s="33"/>
      <c r="E4808" s="33"/>
      <c r="F4808" s="33"/>
      <c r="G4808" s="33"/>
      <c r="H4808" s="33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  <c r="AB4808" s="33"/>
      <c r="AC4808" s="33"/>
      <c r="AD4808" s="33"/>
      <c r="AE4808" s="33"/>
      <c r="AF4808" s="33"/>
      <c r="AG4808" s="35"/>
      <c r="AH4808" s="32"/>
      <c r="AI4808" s="33"/>
      <c r="AJ4808" s="33"/>
      <c r="AK4808" s="33"/>
      <c r="AL4808" s="33"/>
      <c r="AM4808" s="33"/>
      <c r="AN4808" s="33"/>
      <c r="AO4808" s="33"/>
      <c r="AP4808" s="33"/>
      <c r="AQ4808" s="33"/>
      <c r="AR4808" s="33"/>
      <c r="AS4808" s="33"/>
      <c r="AT4808" s="33"/>
      <c r="AU4808" s="33"/>
      <c r="AV4808" s="33"/>
      <c r="AW4808" s="33"/>
      <c r="AX4808" s="33"/>
      <c r="AY4808" s="33"/>
    </row>
    <row r="4809" spans="1:51" s="12" customFormat="1" ht="39.950000000000003" customHeight="1">
      <c r="A4809" s="3"/>
      <c r="B4809" s="16"/>
      <c r="C4809" s="33"/>
      <c r="D4809" s="33"/>
      <c r="E4809" s="33"/>
      <c r="F4809" s="33"/>
      <c r="G4809" s="33"/>
      <c r="H4809" s="33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  <c r="AB4809" s="33"/>
      <c r="AC4809" s="33"/>
      <c r="AD4809" s="33"/>
      <c r="AE4809" s="33"/>
      <c r="AF4809" s="33"/>
      <c r="AG4809" s="35"/>
      <c r="AH4809" s="32"/>
      <c r="AI4809" s="33"/>
      <c r="AJ4809" s="33"/>
      <c r="AK4809" s="33"/>
      <c r="AL4809" s="33"/>
      <c r="AM4809" s="33"/>
      <c r="AN4809" s="33"/>
      <c r="AO4809" s="33"/>
      <c r="AP4809" s="33"/>
      <c r="AQ4809" s="33"/>
      <c r="AR4809" s="33"/>
      <c r="AS4809" s="33"/>
      <c r="AT4809" s="33"/>
      <c r="AU4809" s="33"/>
      <c r="AV4809" s="33"/>
      <c r="AW4809" s="33"/>
      <c r="AX4809" s="33"/>
      <c r="AY4809" s="33"/>
    </row>
    <row r="4810" spans="1:51" s="12" customFormat="1" ht="39.950000000000003" customHeight="1">
      <c r="A4810" s="3"/>
      <c r="B4810" s="16"/>
      <c r="C4810" s="33"/>
      <c r="D4810" s="33"/>
      <c r="E4810" s="33"/>
      <c r="F4810" s="33"/>
      <c r="G4810" s="33"/>
      <c r="H4810" s="3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3"/>
      <c r="AC4810" s="33"/>
      <c r="AD4810" s="33"/>
      <c r="AE4810" s="33"/>
      <c r="AF4810" s="33"/>
      <c r="AG4810" s="35"/>
      <c r="AH4810" s="32"/>
      <c r="AI4810" s="33"/>
      <c r="AJ4810" s="33"/>
      <c r="AK4810" s="33"/>
      <c r="AL4810" s="33"/>
      <c r="AM4810" s="33"/>
      <c r="AN4810" s="33"/>
      <c r="AO4810" s="33"/>
      <c r="AP4810" s="33"/>
      <c r="AQ4810" s="33"/>
      <c r="AR4810" s="33"/>
      <c r="AS4810" s="33"/>
      <c r="AT4810" s="33"/>
      <c r="AU4810" s="33"/>
      <c r="AV4810" s="33"/>
      <c r="AW4810" s="33"/>
      <c r="AX4810" s="33"/>
      <c r="AY4810" s="33"/>
    </row>
    <row r="4811" spans="1:51" s="12" customFormat="1" ht="39.950000000000003" customHeight="1">
      <c r="A4811" s="3"/>
      <c r="B4811" s="16"/>
      <c r="C4811" s="33"/>
      <c r="D4811" s="33"/>
      <c r="E4811" s="33"/>
      <c r="F4811" s="33"/>
      <c r="G4811" s="33"/>
      <c r="H4811" s="33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  <c r="AB4811" s="33"/>
      <c r="AC4811" s="33"/>
      <c r="AD4811" s="33"/>
      <c r="AE4811" s="33"/>
      <c r="AF4811" s="33"/>
      <c r="AG4811" s="35"/>
      <c r="AH4811" s="32"/>
      <c r="AI4811" s="33"/>
      <c r="AJ4811" s="33"/>
      <c r="AK4811" s="33"/>
      <c r="AL4811" s="33"/>
      <c r="AM4811" s="33"/>
      <c r="AN4811" s="33"/>
      <c r="AO4811" s="33"/>
      <c r="AP4811" s="33"/>
      <c r="AQ4811" s="33"/>
      <c r="AR4811" s="33"/>
      <c r="AS4811" s="33"/>
      <c r="AT4811" s="33"/>
      <c r="AU4811" s="33"/>
      <c r="AV4811" s="33"/>
      <c r="AW4811" s="33"/>
      <c r="AX4811" s="33"/>
      <c r="AY4811" s="33"/>
    </row>
    <row r="4812" spans="1:51" s="12" customFormat="1" ht="39.950000000000003" customHeight="1">
      <c r="A4812" s="3"/>
      <c r="B4812" s="16"/>
      <c r="C4812" s="33"/>
      <c r="D4812" s="33"/>
      <c r="E4812" s="33"/>
      <c r="F4812" s="33"/>
      <c r="G4812" s="33"/>
      <c r="H4812" s="33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3"/>
      <c r="AE4812" s="33"/>
      <c r="AF4812" s="33"/>
      <c r="AG4812" s="35"/>
      <c r="AH4812" s="32"/>
      <c r="AI4812" s="33"/>
      <c r="AJ4812" s="33"/>
      <c r="AK4812" s="33"/>
      <c r="AL4812" s="33"/>
      <c r="AM4812" s="33"/>
      <c r="AN4812" s="33"/>
      <c r="AO4812" s="33"/>
      <c r="AP4812" s="33"/>
      <c r="AQ4812" s="33"/>
      <c r="AR4812" s="33"/>
      <c r="AS4812" s="33"/>
      <c r="AT4812" s="33"/>
      <c r="AU4812" s="33"/>
      <c r="AV4812" s="33"/>
      <c r="AW4812" s="33"/>
      <c r="AX4812" s="33"/>
      <c r="AY4812" s="33"/>
    </row>
    <row r="4813" spans="1:51" s="12" customFormat="1" ht="39.950000000000003" customHeight="1">
      <c r="A4813" s="3"/>
      <c r="B4813" s="16"/>
      <c r="C4813" s="33"/>
      <c r="D4813" s="33"/>
      <c r="E4813" s="33"/>
      <c r="F4813" s="33"/>
      <c r="G4813" s="33"/>
      <c r="H4813" s="33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3"/>
      <c r="AE4813" s="33"/>
      <c r="AF4813" s="33"/>
      <c r="AG4813" s="35"/>
      <c r="AH4813" s="32"/>
      <c r="AI4813" s="33"/>
      <c r="AJ4813" s="33"/>
      <c r="AK4813" s="33"/>
      <c r="AL4813" s="33"/>
      <c r="AM4813" s="33"/>
      <c r="AN4813" s="33"/>
      <c r="AO4813" s="33"/>
      <c r="AP4813" s="33"/>
      <c r="AQ4813" s="33"/>
      <c r="AR4813" s="33"/>
      <c r="AS4813" s="33"/>
      <c r="AT4813" s="33"/>
      <c r="AU4813" s="33"/>
      <c r="AV4813" s="33"/>
      <c r="AW4813" s="33"/>
      <c r="AX4813" s="33"/>
      <c r="AY4813" s="33"/>
    </row>
    <row r="4814" spans="1:51" s="12" customFormat="1" ht="39.950000000000003" customHeight="1">
      <c r="A4814" s="3"/>
      <c r="B4814" s="16"/>
      <c r="C4814" s="33"/>
      <c r="D4814" s="33"/>
      <c r="E4814" s="33"/>
      <c r="F4814" s="33"/>
      <c r="G4814" s="33"/>
      <c r="H4814" s="33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3"/>
      <c r="AE4814" s="33"/>
      <c r="AF4814" s="33"/>
      <c r="AG4814" s="35"/>
      <c r="AH4814" s="32"/>
      <c r="AI4814" s="33"/>
      <c r="AJ4814" s="33"/>
      <c r="AK4814" s="33"/>
      <c r="AL4814" s="33"/>
      <c r="AM4814" s="33"/>
      <c r="AN4814" s="33"/>
      <c r="AO4814" s="33"/>
      <c r="AP4814" s="33"/>
      <c r="AQ4814" s="33"/>
      <c r="AR4814" s="33"/>
      <c r="AS4814" s="33"/>
      <c r="AT4814" s="33"/>
      <c r="AU4814" s="33"/>
      <c r="AV4814" s="33"/>
      <c r="AW4814" s="33"/>
      <c r="AX4814" s="33"/>
      <c r="AY4814" s="33"/>
    </row>
    <row r="4815" spans="1:51" s="12" customFormat="1" ht="39.950000000000003" customHeight="1">
      <c r="A4815" s="3"/>
      <c r="B4815" s="16"/>
      <c r="C4815" s="33"/>
      <c r="D4815" s="33"/>
      <c r="E4815" s="33"/>
      <c r="F4815" s="33"/>
      <c r="G4815" s="33"/>
      <c r="H4815" s="3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3"/>
      <c r="AE4815" s="33"/>
      <c r="AF4815" s="33"/>
      <c r="AG4815" s="35"/>
      <c r="AH4815" s="32"/>
      <c r="AI4815" s="33"/>
      <c r="AJ4815" s="33"/>
      <c r="AK4815" s="33"/>
      <c r="AL4815" s="33"/>
      <c r="AM4815" s="33"/>
      <c r="AN4815" s="33"/>
      <c r="AO4815" s="33"/>
      <c r="AP4815" s="33"/>
      <c r="AQ4815" s="33"/>
      <c r="AR4815" s="33"/>
      <c r="AS4815" s="33"/>
      <c r="AT4815" s="33"/>
      <c r="AU4815" s="33"/>
      <c r="AV4815" s="33"/>
      <c r="AW4815" s="33"/>
      <c r="AX4815" s="33"/>
      <c r="AY4815" s="33"/>
    </row>
    <row r="4816" spans="1:51" s="12" customFormat="1" ht="39.950000000000003" customHeight="1">
      <c r="A4816" s="3"/>
      <c r="B4816" s="16"/>
      <c r="C4816" s="33"/>
      <c r="D4816" s="33"/>
      <c r="E4816" s="33"/>
      <c r="F4816" s="33"/>
      <c r="G4816" s="33"/>
      <c r="H4816" s="33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3"/>
      <c r="AE4816" s="33"/>
      <c r="AF4816" s="33"/>
      <c r="AG4816" s="35"/>
      <c r="AH4816" s="32"/>
      <c r="AI4816" s="33"/>
      <c r="AJ4816" s="33"/>
      <c r="AK4816" s="33"/>
      <c r="AL4816" s="33"/>
      <c r="AM4816" s="33"/>
      <c r="AN4816" s="33"/>
      <c r="AO4816" s="33"/>
      <c r="AP4816" s="33"/>
      <c r="AQ4816" s="33"/>
      <c r="AR4816" s="33"/>
      <c r="AS4816" s="33"/>
      <c r="AT4816" s="33"/>
      <c r="AU4816" s="33"/>
      <c r="AV4816" s="33"/>
      <c r="AW4816" s="33"/>
      <c r="AX4816" s="33"/>
      <c r="AY4816" s="33"/>
    </row>
    <row r="4817" spans="1:51" s="12" customFormat="1" ht="39.950000000000003" customHeight="1">
      <c r="A4817" s="3"/>
      <c r="B4817" s="16"/>
      <c r="C4817" s="33"/>
      <c r="D4817" s="33"/>
      <c r="E4817" s="33"/>
      <c r="F4817" s="33"/>
      <c r="G4817" s="33"/>
      <c r="H4817" s="33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3"/>
      <c r="AE4817" s="33"/>
      <c r="AF4817" s="33"/>
      <c r="AG4817" s="35"/>
      <c r="AH4817" s="32"/>
      <c r="AI4817" s="33"/>
      <c r="AJ4817" s="33"/>
      <c r="AK4817" s="33"/>
      <c r="AL4817" s="33"/>
      <c r="AM4817" s="33"/>
      <c r="AN4817" s="33"/>
      <c r="AO4817" s="33"/>
      <c r="AP4817" s="33"/>
      <c r="AQ4817" s="33"/>
      <c r="AR4817" s="33"/>
      <c r="AS4817" s="33"/>
      <c r="AT4817" s="33"/>
      <c r="AU4817" s="33"/>
      <c r="AV4817" s="33"/>
      <c r="AW4817" s="33"/>
      <c r="AX4817" s="33"/>
      <c r="AY4817" s="33"/>
    </row>
    <row r="4818" spans="1:51" s="12" customFormat="1" ht="39.950000000000003" customHeight="1">
      <c r="A4818" s="3"/>
      <c r="B4818" s="16"/>
      <c r="C4818" s="33"/>
      <c r="D4818" s="33"/>
      <c r="E4818" s="33"/>
      <c r="F4818" s="33"/>
      <c r="G4818" s="33"/>
      <c r="H4818" s="33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3"/>
      <c r="AE4818" s="33"/>
      <c r="AF4818" s="33"/>
      <c r="AG4818" s="35"/>
      <c r="AH4818" s="32"/>
      <c r="AI4818" s="33"/>
      <c r="AJ4818" s="33"/>
      <c r="AK4818" s="33"/>
      <c r="AL4818" s="33"/>
      <c r="AM4818" s="33"/>
      <c r="AN4818" s="33"/>
      <c r="AO4818" s="33"/>
      <c r="AP4818" s="33"/>
      <c r="AQ4818" s="33"/>
      <c r="AR4818" s="33"/>
      <c r="AS4818" s="33"/>
      <c r="AT4818" s="33"/>
      <c r="AU4818" s="33"/>
      <c r="AV4818" s="33"/>
      <c r="AW4818" s="33"/>
      <c r="AX4818" s="33"/>
      <c r="AY4818" s="33"/>
    </row>
    <row r="4819" spans="1:51" s="12" customFormat="1" ht="39.950000000000003" customHeight="1">
      <c r="A4819" s="3"/>
      <c r="B4819" s="16"/>
      <c r="C4819" s="33"/>
      <c r="D4819" s="33"/>
      <c r="E4819" s="33"/>
      <c r="F4819" s="33"/>
      <c r="G4819" s="33"/>
      <c r="H4819" s="3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3"/>
      <c r="AE4819" s="33"/>
      <c r="AF4819" s="33"/>
      <c r="AG4819" s="35"/>
      <c r="AH4819" s="32"/>
      <c r="AI4819" s="33"/>
      <c r="AJ4819" s="33"/>
      <c r="AK4819" s="33"/>
      <c r="AL4819" s="33"/>
      <c r="AM4819" s="33"/>
      <c r="AN4819" s="33"/>
      <c r="AO4819" s="33"/>
      <c r="AP4819" s="33"/>
      <c r="AQ4819" s="33"/>
      <c r="AR4819" s="33"/>
      <c r="AS4819" s="33"/>
      <c r="AT4819" s="33"/>
      <c r="AU4819" s="33"/>
      <c r="AV4819" s="33"/>
      <c r="AW4819" s="33"/>
      <c r="AX4819" s="33"/>
      <c r="AY4819" s="33"/>
    </row>
    <row r="4820" spans="1:51" s="12" customFormat="1" ht="39.950000000000003" customHeight="1">
      <c r="A4820" s="3"/>
      <c r="B4820" s="16"/>
      <c r="C4820" s="33"/>
      <c r="D4820" s="33"/>
      <c r="E4820" s="33"/>
      <c r="F4820" s="33"/>
      <c r="G4820" s="33"/>
      <c r="H4820" s="33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3"/>
      <c r="AE4820" s="33"/>
      <c r="AF4820" s="33"/>
      <c r="AG4820" s="35"/>
      <c r="AH4820" s="32"/>
      <c r="AI4820" s="33"/>
      <c r="AJ4820" s="33"/>
      <c r="AK4820" s="33"/>
      <c r="AL4820" s="33"/>
      <c r="AM4820" s="33"/>
      <c r="AN4820" s="33"/>
      <c r="AO4820" s="33"/>
      <c r="AP4820" s="33"/>
      <c r="AQ4820" s="33"/>
      <c r="AR4820" s="33"/>
      <c r="AS4820" s="33"/>
      <c r="AT4820" s="33"/>
      <c r="AU4820" s="33"/>
      <c r="AV4820" s="33"/>
      <c r="AW4820" s="33"/>
      <c r="AX4820" s="33"/>
      <c r="AY4820" s="33"/>
    </row>
    <row r="4821" spans="1:51" s="12" customFormat="1" ht="39.950000000000003" customHeight="1">
      <c r="A4821" s="3"/>
      <c r="B4821" s="16"/>
      <c r="C4821" s="33"/>
      <c r="D4821" s="33"/>
      <c r="E4821" s="33"/>
      <c r="F4821" s="33"/>
      <c r="G4821" s="33"/>
      <c r="H4821" s="33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3"/>
      <c r="AE4821" s="33"/>
      <c r="AF4821" s="33"/>
      <c r="AG4821" s="35"/>
      <c r="AH4821" s="32"/>
      <c r="AI4821" s="33"/>
      <c r="AJ4821" s="33"/>
      <c r="AK4821" s="33"/>
      <c r="AL4821" s="33"/>
      <c r="AM4821" s="33"/>
      <c r="AN4821" s="33"/>
      <c r="AO4821" s="33"/>
      <c r="AP4821" s="33"/>
      <c r="AQ4821" s="33"/>
      <c r="AR4821" s="33"/>
      <c r="AS4821" s="33"/>
      <c r="AT4821" s="33"/>
      <c r="AU4821" s="33"/>
      <c r="AV4821" s="33"/>
      <c r="AW4821" s="33"/>
      <c r="AX4821" s="33"/>
      <c r="AY4821" s="33"/>
    </row>
    <row r="4822" spans="1:51" s="12" customFormat="1" ht="39.950000000000003" customHeight="1">
      <c r="A4822" s="3"/>
      <c r="B4822" s="16"/>
      <c r="C4822" s="33"/>
      <c r="D4822" s="33"/>
      <c r="E4822" s="33"/>
      <c r="F4822" s="33"/>
      <c r="G4822" s="33"/>
      <c r="H4822" s="33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3"/>
      <c r="AE4822" s="33"/>
      <c r="AF4822" s="33"/>
      <c r="AG4822" s="35"/>
      <c r="AH4822" s="32"/>
      <c r="AI4822" s="33"/>
      <c r="AJ4822" s="33"/>
      <c r="AK4822" s="33"/>
      <c r="AL4822" s="33"/>
      <c r="AM4822" s="33"/>
      <c r="AN4822" s="33"/>
      <c r="AO4822" s="33"/>
      <c r="AP4822" s="33"/>
      <c r="AQ4822" s="33"/>
      <c r="AR4822" s="33"/>
      <c r="AS4822" s="33"/>
      <c r="AT4822" s="33"/>
      <c r="AU4822" s="33"/>
      <c r="AV4822" s="33"/>
      <c r="AW4822" s="33"/>
      <c r="AX4822" s="33"/>
      <c r="AY4822" s="33"/>
    </row>
    <row r="4823" spans="1:51" s="12" customFormat="1" ht="39.950000000000003" customHeight="1">
      <c r="A4823" s="3"/>
      <c r="B4823" s="16"/>
      <c r="C4823" s="33"/>
      <c r="D4823" s="33"/>
      <c r="E4823" s="33"/>
      <c r="F4823" s="33"/>
      <c r="G4823" s="33"/>
      <c r="H4823" s="3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3"/>
      <c r="AE4823" s="33"/>
      <c r="AF4823" s="33"/>
      <c r="AG4823" s="35"/>
      <c r="AH4823" s="32"/>
      <c r="AI4823" s="33"/>
      <c r="AJ4823" s="33"/>
      <c r="AK4823" s="33"/>
      <c r="AL4823" s="33"/>
      <c r="AM4823" s="33"/>
      <c r="AN4823" s="33"/>
      <c r="AO4823" s="33"/>
      <c r="AP4823" s="33"/>
      <c r="AQ4823" s="33"/>
      <c r="AR4823" s="33"/>
      <c r="AS4823" s="33"/>
      <c r="AT4823" s="33"/>
      <c r="AU4823" s="33"/>
      <c r="AV4823" s="33"/>
      <c r="AW4823" s="33"/>
      <c r="AX4823" s="33"/>
      <c r="AY4823" s="33"/>
    </row>
    <row r="4824" spans="1:51" s="12" customFormat="1" ht="39.950000000000003" customHeight="1">
      <c r="A4824" s="3"/>
      <c r="B4824" s="16"/>
      <c r="C4824" s="33"/>
      <c r="D4824" s="33"/>
      <c r="E4824" s="33"/>
      <c r="F4824" s="33"/>
      <c r="G4824" s="33"/>
      <c r="H4824" s="33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3"/>
      <c r="AE4824" s="33"/>
      <c r="AF4824" s="33"/>
      <c r="AG4824" s="35"/>
      <c r="AH4824" s="32"/>
      <c r="AI4824" s="33"/>
      <c r="AJ4824" s="33"/>
      <c r="AK4824" s="33"/>
      <c r="AL4824" s="33"/>
      <c r="AM4824" s="33"/>
      <c r="AN4824" s="33"/>
      <c r="AO4824" s="33"/>
      <c r="AP4824" s="33"/>
      <c r="AQ4824" s="33"/>
      <c r="AR4824" s="33"/>
      <c r="AS4824" s="33"/>
      <c r="AT4824" s="33"/>
      <c r="AU4824" s="33"/>
      <c r="AV4824" s="33"/>
      <c r="AW4824" s="33"/>
      <c r="AX4824" s="33"/>
      <c r="AY4824" s="33"/>
    </row>
    <row r="4825" spans="1:51" s="12" customFormat="1" ht="39.950000000000003" customHeight="1">
      <c r="A4825" s="3"/>
      <c r="B4825" s="16"/>
      <c r="C4825" s="33"/>
      <c r="D4825" s="33"/>
      <c r="E4825" s="33"/>
      <c r="F4825" s="33"/>
      <c r="G4825" s="33"/>
      <c r="H4825" s="33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3"/>
      <c r="AE4825" s="33"/>
      <c r="AF4825" s="33"/>
      <c r="AG4825" s="35"/>
      <c r="AH4825" s="32"/>
      <c r="AI4825" s="33"/>
      <c r="AJ4825" s="33"/>
      <c r="AK4825" s="33"/>
      <c r="AL4825" s="33"/>
      <c r="AM4825" s="33"/>
      <c r="AN4825" s="33"/>
      <c r="AO4825" s="33"/>
      <c r="AP4825" s="33"/>
      <c r="AQ4825" s="33"/>
      <c r="AR4825" s="33"/>
      <c r="AS4825" s="33"/>
      <c r="AT4825" s="33"/>
      <c r="AU4825" s="33"/>
      <c r="AV4825" s="33"/>
      <c r="AW4825" s="33"/>
      <c r="AX4825" s="33"/>
      <c r="AY4825" s="33"/>
    </row>
    <row r="4826" spans="1:51" s="12" customFormat="1" ht="39.950000000000003" customHeight="1">
      <c r="A4826" s="3"/>
      <c r="B4826" s="16"/>
      <c r="C4826" s="33"/>
      <c r="D4826" s="33"/>
      <c r="E4826" s="33"/>
      <c r="F4826" s="33"/>
      <c r="G4826" s="33"/>
      <c r="H4826" s="33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  <c r="AB4826" s="33"/>
      <c r="AC4826" s="33"/>
      <c r="AD4826" s="33"/>
      <c r="AE4826" s="33"/>
      <c r="AF4826" s="33"/>
      <c r="AG4826" s="35"/>
      <c r="AH4826" s="32"/>
      <c r="AI4826" s="33"/>
      <c r="AJ4826" s="33"/>
      <c r="AK4826" s="33"/>
      <c r="AL4826" s="33"/>
      <c r="AM4826" s="33"/>
      <c r="AN4826" s="33"/>
      <c r="AO4826" s="33"/>
      <c r="AP4826" s="33"/>
      <c r="AQ4826" s="33"/>
      <c r="AR4826" s="33"/>
      <c r="AS4826" s="33"/>
      <c r="AT4826" s="33"/>
      <c r="AU4826" s="33"/>
      <c r="AV4826" s="33"/>
      <c r="AW4826" s="33"/>
      <c r="AX4826" s="33"/>
      <c r="AY4826" s="33"/>
    </row>
    <row r="4827" spans="1:51" s="12" customFormat="1" ht="39.950000000000003" customHeight="1">
      <c r="A4827" s="3"/>
      <c r="B4827" s="16"/>
      <c r="C4827" s="33"/>
      <c r="D4827" s="33"/>
      <c r="E4827" s="33"/>
      <c r="F4827" s="33"/>
      <c r="G4827" s="33"/>
      <c r="H4827" s="3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3"/>
      <c r="AE4827" s="33"/>
      <c r="AF4827" s="33"/>
      <c r="AG4827" s="35"/>
      <c r="AH4827" s="32"/>
      <c r="AI4827" s="33"/>
      <c r="AJ4827" s="33"/>
      <c r="AK4827" s="33"/>
      <c r="AL4827" s="33"/>
      <c r="AM4827" s="33"/>
      <c r="AN4827" s="33"/>
      <c r="AO4827" s="33"/>
      <c r="AP4827" s="33"/>
      <c r="AQ4827" s="33"/>
      <c r="AR4827" s="33"/>
      <c r="AS4827" s="33"/>
      <c r="AT4827" s="33"/>
      <c r="AU4827" s="33"/>
      <c r="AV4827" s="33"/>
      <c r="AW4827" s="33"/>
      <c r="AX4827" s="33"/>
      <c r="AY4827" s="33"/>
    </row>
    <row r="4828" spans="1:51" s="12" customFormat="1" ht="39.950000000000003" customHeight="1">
      <c r="A4828" s="3"/>
      <c r="B4828" s="16"/>
      <c r="C4828" s="33"/>
      <c r="D4828" s="33"/>
      <c r="E4828" s="33"/>
      <c r="F4828" s="33"/>
      <c r="G4828" s="33"/>
      <c r="H4828" s="33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3"/>
      <c r="AE4828" s="33"/>
      <c r="AF4828" s="33"/>
      <c r="AG4828" s="35"/>
      <c r="AH4828" s="32"/>
      <c r="AI4828" s="33"/>
      <c r="AJ4828" s="33"/>
      <c r="AK4828" s="33"/>
      <c r="AL4828" s="33"/>
      <c r="AM4828" s="33"/>
      <c r="AN4828" s="33"/>
      <c r="AO4828" s="33"/>
      <c r="AP4828" s="33"/>
      <c r="AQ4828" s="33"/>
      <c r="AR4828" s="33"/>
      <c r="AS4828" s="33"/>
      <c r="AT4828" s="33"/>
      <c r="AU4828" s="33"/>
      <c r="AV4828" s="33"/>
      <c r="AW4828" s="33"/>
      <c r="AX4828" s="33"/>
      <c r="AY4828" s="33"/>
    </row>
    <row r="4829" spans="1:51" s="12" customFormat="1" ht="39.950000000000003" customHeight="1">
      <c r="A4829" s="3"/>
      <c r="B4829" s="16"/>
      <c r="C4829" s="33"/>
      <c r="D4829" s="33"/>
      <c r="E4829" s="33"/>
      <c r="F4829" s="33"/>
      <c r="G4829" s="33"/>
      <c r="H4829" s="33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3"/>
      <c r="AE4829" s="33"/>
      <c r="AF4829" s="33"/>
      <c r="AG4829" s="35"/>
      <c r="AH4829" s="32"/>
      <c r="AI4829" s="33"/>
      <c r="AJ4829" s="33"/>
      <c r="AK4829" s="33"/>
      <c r="AL4829" s="33"/>
      <c r="AM4829" s="33"/>
      <c r="AN4829" s="33"/>
      <c r="AO4829" s="33"/>
      <c r="AP4829" s="33"/>
      <c r="AQ4829" s="33"/>
      <c r="AR4829" s="33"/>
      <c r="AS4829" s="33"/>
      <c r="AT4829" s="33"/>
      <c r="AU4829" s="33"/>
      <c r="AV4829" s="33"/>
      <c r="AW4829" s="33"/>
      <c r="AX4829" s="33"/>
      <c r="AY4829" s="33"/>
    </row>
    <row r="4830" spans="1:51" s="12" customFormat="1" ht="39.950000000000003" customHeight="1">
      <c r="A4830" s="3"/>
      <c r="B4830" s="16"/>
      <c r="C4830" s="33"/>
      <c r="D4830" s="33"/>
      <c r="E4830" s="33"/>
      <c r="F4830" s="33"/>
      <c r="G4830" s="33"/>
      <c r="H4830" s="33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3"/>
      <c r="AE4830" s="33"/>
      <c r="AF4830" s="33"/>
      <c r="AG4830" s="35"/>
      <c r="AH4830" s="32"/>
      <c r="AI4830" s="33"/>
      <c r="AJ4830" s="33"/>
      <c r="AK4830" s="33"/>
      <c r="AL4830" s="33"/>
      <c r="AM4830" s="33"/>
      <c r="AN4830" s="33"/>
      <c r="AO4830" s="33"/>
      <c r="AP4830" s="33"/>
      <c r="AQ4830" s="33"/>
      <c r="AR4830" s="33"/>
      <c r="AS4830" s="33"/>
      <c r="AT4830" s="33"/>
      <c r="AU4830" s="33"/>
      <c r="AV4830" s="33"/>
      <c r="AW4830" s="33"/>
      <c r="AX4830" s="33"/>
      <c r="AY4830" s="33"/>
    </row>
    <row r="4831" spans="1:51" s="12" customFormat="1" ht="39.950000000000003" customHeight="1">
      <c r="A4831" s="3"/>
      <c r="B4831" s="16"/>
      <c r="C4831" s="33"/>
      <c r="D4831" s="33"/>
      <c r="E4831" s="33"/>
      <c r="F4831" s="33"/>
      <c r="G4831" s="33"/>
      <c r="H4831" s="33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3"/>
      <c r="AE4831" s="33"/>
      <c r="AF4831" s="33"/>
      <c r="AG4831" s="35"/>
      <c r="AH4831" s="32"/>
      <c r="AI4831" s="33"/>
      <c r="AJ4831" s="33"/>
      <c r="AK4831" s="33"/>
      <c r="AL4831" s="33"/>
      <c r="AM4831" s="33"/>
      <c r="AN4831" s="33"/>
      <c r="AO4831" s="33"/>
      <c r="AP4831" s="33"/>
      <c r="AQ4831" s="33"/>
      <c r="AR4831" s="33"/>
      <c r="AS4831" s="33"/>
      <c r="AT4831" s="33"/>
      <c r="AU4831" s="33"/>
      <c r="AV4831" s="33"/>
      <c r="AW4831" s="33"/>
      <c r="AX4831" s="33"/>
      <c r="AY4831" s="33"/>
    </row>
    <row r="4832" spans="1:51" s="12" customFormat="1" ht="39.950000000000003" customHeight="1">
      <c r="A4832" s="3"/>
      <c r="B4832" s="16"/>
      <c r="C4832" s="33"/>
      <c r="D4832" s="33"/>
      <c r="E4832" s="33"/>
      <c r="F4832" s="33"/>
      <c r="G4832" s="33"/>
      <c r="H4832" s="33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3"/>
      <c r="AE4832" s="33"/>
      <c r="AF4832" s="33"/>
      <c r="AG4832" s="35"/>
      <c r="AH4832" s="32"/>
      <c r="AI4832" s="33"/>
      <c r="AJ4832" s="33"/>
      <c r="AK4832" s="33"/>
      <c r="AL4832" s="33"/>
      <c r="AM4832" s="33"/>
      <c r="AN4832" s="33"/>
      <c r="AO4832" s="33"/>
      <c r="AP4832" s="33"/>
      <c r="AQ4832" s="33"/>
      <c r="AR4832" s="33"/>
      <c r="AS4832" s="33"/>
      <c r="AT4832" s="33"/>
      <c r="AU4832" s="33"/>
      <c r="AV4832" s="33"/>
      <c r="AW4832" s="33"/>
      <c r="AX4832" s="33"/>
      <c r="AY4832" s="33"/>
    </row>
    <row r="4833" spans="1:51" s="12" customFormat="1" ht="39.950000000000003" customHeight="1">
      <c r="A4833" s="3"/>
      <c r="B4833" s="16"/>
      <c r="C4833" s="33"/>
      <c r="D4833" s="33"/>
      <c r="E4833" s="33"/>
      <c r="F4833" s="33"/>
      <c r="G4833" s="33"/>
      <c r="H4833" s="33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3"/>
      <c r="AE4833" s="33"/>
      <c r="AF4833" s="33"/>
      <c r="AG4833" s="35"/>
      <c r="AH4833" s="32"/>
      <c r="AI4833" s="33"/>
      <c r="AJ4833" s="33"/>
      <c r="AK4833" s="33"/>
      <c r="AL4833" s="33"/>
      <c r="AM4833" s="33"/>
      <c r="AN4833" s="33"/>
      <c r="AO4833" s="33"/>
      <c r="AP4833" s="33"/>
      <c r="AQ4833" s="33"/>
      <c r="AR4833" s="33"/>
      <c r="AS4833" s="33"/>
      <c r="AT4833" s="33"/>
      <c r="AU4833" s="33"/>
      <c r="AV4833" s="33"/>
      <c r="AW4833" s="33"/>
      <c r="AX4833" s="33"/>
      <c r="AY4833" s="33"/>
    </row>
    <row r="4834" spans="1:51" s="12" customFormat="1" ht="39.950000000000003" customHeight="1">
      <c r="A4834" s="3"/>
      <c r="B4834" s="16"/>
      <c r="C4834" s="33"/>
      <c r="D4834" s="33"/>
      <c r="E4834" s="33"/>
      <c r="F4834" s="33"/>
      <c r="G4834" s="33"/>
      <c r="H4834" s="33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3"/>
      <c r="AE4834" s="33"/>
      <c r="AF4834" s="33"/>
      <c r="AG4834" s="35"/>
      <c r="AH4834" s="32"/>
      <c r="AI4834" s="33"/>
      <c r="AJ4834" s="33"/>
      <c r="AK4834" s="33"/>
      <c r="AL4834" s="33"/>
      <c r="AM4834" s="33"/>
      <c r="AN4834" s="33"/>
      <c r="AO4834" s="33"/>
      <c r="AP4834" s="33"/>
      <c r="AQ4834" s="33"/>
      <c r="AR4834" s="33"/>
      <c r="AS4834" s="33"/>
      <c r="AT4834" s="33"/>
      <c r="AU4834" s="33"/>
      <c r="AV4834" s="33"/>
      <c r="AW4834" s="33"/>
      <c r="AX4834" s="33"/>
      <c r="AY4834" s="33"/>
    </row>
    <row r="4835" spans="1:51" s="12" customFormat="1" ht="39.950000000000003" customHeight="1">
      <c r="A4835" s="3"/>
      <c r="B4835" s="16"/>
      <c r="C4835" s="33"/>
      <c r="D4835" s="33"/>
      <c r="E4835" s="33"/>
      <c r="F4835" s="33"/>
      <c r="G4835" s="33"/>
      <c r="H4835" s="33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3"/>
      <c r="AE4835" s="33"/>
      <c r="AF4835" s="33"/>
      <c r="AG4835" s="35"/>
      <c r="AH4835" s="32"/>
      <c r="AI4835" s="33"/>
      <c r="AJ4835" s="33"/>
      <c r="AK4835" s="33"/>
      <c r="AL4835" s="33"/>
      <c r="AM4835" s="33"/>
      <c r="AN4835" s="33"/>
      <c r="AO4835" s="33"/>
      <c r="AP4835" s="33"/>
      <c r="AQ4835" s="33"/>
      <c r="AR4835" s="33"/>
      <c r="AS4835" s="33"/>
      <c r="AT4835" s="33"/>
      <c r="AU4835" s="33"/>
      <c r="AV4835" s="33"/>
      <c r="AW4835" s="33"/>
      <c r="AX4835" s="33"/>
      <c r="AY4835" s="33"/>
    </row>
    <row r="4836" spans="1:51" s="12" customFormat="1" ht="39.950000000000003" customHeight="1">
      <c r="A4836" s="3"/>
      <c r="B4836" s="16"/>
      <c r="C4836" s="33"/>
      <c r="D4836" s="33"/>
      <c r="E4836" s="33"/>
      <c r="F4836" s="33"/>
      <c r="G4836" s="33"/>
      <c r="H4836" s="33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3"/>
      <c r="AE4836" s="33"/>
      <c r="AF4836" s="33"/>
      <c r="AG4836" s="35"/>
      <c r="AH4836" s="32"/>
      <c r="AI4836" s="33"/>
      <c r="AJ4836" s="33"/>
      <c r="AK4836" s="33"/>
      <c r="AL4836" s="33"/>
      <c r="AM4836" s="33"/>
      <c r="AN4836" s="33"/>
      <c r="AO4836" s="33"/>
      <c r="AP4836" s="33"/>
      <c r="AQ4836" s="33"/>
      <c r="AR4836" s="33"/>
      <c r="AS4836" s="33"/>
      <c r="AT4836" s="33"/>
      <c r="AU4836" s="33"/>
      <c r="AV4836" s="33"/>
      <c r="AW4836" s="33"/>
      <c r="AX4836" s="33"/>
      <c r="AY4836" s="33"/>
    </row>
    <row r="4837" spans="1:51" s="12" customFormat="1" ht="39.950000000000003" customHeight="1">
      <c r="A4837" s="3"/>
      <c r="B4837" s="16"/>
      <c r="C4837" s="33"/>
      <c r="D4837" s="33"/>
      <c r="E4837" s="33"/>
      <c r="F4837" s="33"/>
      <c r="G4837" s="33"/>
      <c r="H4837" s="33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3"/>
      <c r="AE4837" s="33"/>
      <c r="AF4837" s="33"/>
      <c r="AG4837" s="35"/>
      <c r="AH4837" s="32"/>
      <c r="AI4837" s="33"/>
      <c r="AJ4837" s="33"/>
      <c r="AK4837" s="33"/>
      <c r="AL4837" s="33"/>
      <c r="AM4837" s="33"/>
      <c r="AN4837" s="33"/>
      <c r="AO4837" s="33"/>
      <c r="AP4837" s="33"/>
      <c r="AQ4837" s="33"/>
      <c r="AR4837" s="33"/>
      <c r="AS4837" s="33"/>
      <c r="AT4837" s="33"/>
      <c r="AU4837" s="33"/>
      <c r="AV4837" s="33"/>
      <c r="AW4837" s="33"/>
      <c r="AX4837" s="33"/>
      <c r="AY4837" s="33"/>
    </row>
    <row r="4838" spans="1:51" s="12" customFormat="1" ht="39.950000000000003" customHeight="1">
      <c r="A4838" s="3"/>
      <c r="B4838" s="16"/>
      <c r="C4838" s="33"/>
      <c r="D4838" s="33"/>
      <c r="E4838" s="33"/>
      <c r="F4838" s="33"/>
      <c r="G4838" s="33"/>
      <c r="H4838" s="33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3"/>
      <c r="AE4838" s="33"/>
      <c r="AF4838" s="33"/>
      <c r="AG4838" s="35"/>
      <c r="AH4838" s="32"/>
      <c r="AI4838" s="33"/>
      <c r="AJ4838" s="33"/>
      <c r="AK4838" s="33"/>
      <c r="AL4838" s="33"/>
      <c r="AM4838" s="33"/>
      <c r="AN4838" s="33"/>
      <c r="AO4838" s="33"/>
      <c r="AP4838" s="33"/>
      <c r="AQ4838" s="33"/>
      <c r="AR4838" s="33"/>
      <c r="AS4838" s="33"/>
      <c r="AT4838" s="33"/>
      <c r="AU4838" s="33"/>
      <c r="AV4838" s="33"/>
      <c r="AW4838" s="33"/>
      <c r="AX4838" s="33"/>
      <c r="AY4838" s="33"/>
    </row>
    <row r="4839" spans="1:51" s="12" customFormat="1" ht="39.950000000000003" customHeight="1">
      <c r="A4839" s="3"/>
      <c r="B4839" s="16"/>
      <c r="C4839" s="33"/>
      <c r="D4839" s="33"/>
      <c r="E4839" s="33"/>
      <c r="F4839" s="33"/>
      <c r="G4839" s="33"/>
      <c r="H4839" s="33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3"/>
      <c r="AE4839" s="33"/>
      <c r="AF4839" s="33"/>
      <c r="AG4839" s="35"/>
      <c r="AH4839" s="32"/>
      <c r="AI4839" s="33"/>
      <c r="AJ4839" s="33"/>
      <c r="AK4839" s="33"/>
      <c r="AL4839" s="33"/>
      <c r="AM4839" s="33"/>
      <c r="AN4839" s="33"/>
      <c r="AO4839" s="33"/>
      <c r="AP4839" s="33"/>
      <c r="AQ4839" s="33"/>
      <c r="AR4839" s="33"/>
      <c r="AS4839" s="33"/>
      <c r="AT4839" s="33"/>
      <c r="AU4839" s="33"/>
      <c r="AV4839" s="33"/>
      <c r="AW4839" s="33"/>
      <c r="AX4839" s="33"/>
      <c r="AY4839" s="33"/>
    </row>
    <row r="4840" spans="1:51" s="12" customFormat="1" ht="39.950000000000003" customHeight="1">
      <c r="A4840" s="3"/>
      <c r="B4840" s="16"/>
      <c r="C4840" s="33"/>
      <c r="D4840" s="33"/>
      <c r="E4840" s="33"/>
      <c r="F4840" s="33"/>
      <c r="G4840" s="33"/>
      <c r="H4840" s="33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3"/>
      <c r="AE4840" s="33"/>
      <c r="AF4840" s="33"/>
      <c r="AG4840" s="35"/>
      <c r="AH4840" s="32"/>
      <c r="AI4840" s="33"/>
      <c r="AJ4840" s="33"/>
      <c r="AK4840" s="33"/>
      <c r="AL4840" s="33"/>
      <c r="AM4840" s="33"/>
      <c r="AN4840" s="33"/>
      <c r="AO4840" s="33"/>
      <c r="AP4840" s="33"/>
      <c r="AQ4840" s="33"/>
      <c r="AR4840" s="33"/>
      <c r="AS4840" s="33"/>
      <c r="AT4840" s="33"/>
      <c r="AU4840" s="33"/>
      <c r="AV4840" s="33"/>
      <c r="AW4840" s="33"/>
      <c r="AX4840" s="33"/>
      <c r="AY4840" s="33"/>
    </row>
    <row r="4841" spans="1:51" s="12" customFormat="1" ht="39.950000000000003" customHeight="1">
      <c r="A4841" s="3"/>
      <c r="B4841" s="16"/>
      <c r="C4841" s="33"/>
      <c r="D4841" s="33"/>
      <c r="E4841" s="33"/>
      <c r="F4841" s="33"/>
      <c r="G4841" s="33"/>
      <c r="H4841" s="33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3"/>
      <c r="AE4841" s="33"/>
      <c r="AF4841" s="33"/>
      <c r="AG4841" s="35"/>
      <c r="AH4841" s="32"/>
      <c r="AI4841" s="33"/>
      <c r="AJ4841" s="33"/>
      <c r="AK4841" s="33"/>
      <c r="AL4841" s="33"/>
      <c r="AM4841" s="33"/>
      <c r="AN4841" s="33"/>
      <c r="AO4841" s="33"/>
      <c r="AP4841" s="33"/>
      <c r="AQ4841" s="33"/>
      <c r="AR4841" s="33"/>
      <c r="AS4841" s="33"/>
      <c r="AT4841" s="33"/>
      <c r="AU4841" s="33"/>
      <c r="AV4841" s="33"/>
      <c r="AW4841" s="33"/>
      <c r="AX4841" s="33"/>
      <c r="AY4841" s="33"/>
    </row>
    <row r="4842" spans="1:51" s="12" customFormat="1" ht="39.950000000000003" customHeight="1">
      <c r="A4842" s="3"/>
      <c r="B4842" s="16"/>
      <c r="C4842" s="33"/>
      <c r="D4842" s="33"/>
      <c r="E4842" s="33"/>
      <c r="F4842" s="33"/>
      <c r="G4842" s="33"/>
      <c r="H4842" s="33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3"/>
      <c r="AE4842" s="33"/>
      <c r="AF4842" s="33"/>
      <c r="AG4842" s="35"/>
      <c r="AH4842" s="32"/>
      <c r="AI4842" s="33"/>
      <c r="AJ4842" s="33"/>
      <c r="AK4842" s="33"/>
      <c r="AL4842" s="33"/>
      <c r="AM4842" s="33"/>
      <c r="AN4842" s="33"/>
      <c r="AO4842" s="33"/>
      <c r="AP4842" s="33"/>
      <c r="AQ4842" s="33"/>
      <c r="AR4842" s="33"/>
      <c r="AS4842" s="33"/>
      <c r="AT4842" s="33"/>
      <c r="AU4842" s="33"/>
      <c r="AV4842" s="33"/>
      <c r="AW4842" s="33"/>
      <c r="AX4842" s="33"/>
      <c r="AY4842" s="33"/>
    </row>
    <row r="4843" spans="1:51" s="12" customFormat="1" ht="39.950000000000003" customHeight="1">
      <c r="A4843" s="3"/>
      <c r="B4843" s="16"/>
      <c r="C4843" s="33"/>
      <c r="D4843" s="33"/>
      <c r="E4843" s="33"/>
      <c r="F4843" s="33"/>
      <c r="G4843" s="33"/>
      <c r="H4843" s="33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  <c r="AB4843" s="33"/>
      <c r="AC4843" s="33"/>
      <c r="AD4843" s="33"/>
      <c r="AE4843" s="33"/>
      <c r="AF4843" s="33"/>
      <c r="AG4843" s="35"/>
      <c r="AH4843" s="32"/>
      <c r="AI4843" s="33"/>
      <c r="AJ4843" s="33"/>
      <c r="AK4843" s="33"/>
      <c r="AL4843" s="33"/>
      <c r="AM4843" s="33"/>
      <c r="AN4843" s="33"/>
      <c r="AO4843" s="33"/>
      <c r="AP4843" s="33"/>
      <c r="AQ4843" s="33"/>
      <c r="AR4843" s="33"/>
      <c r="AS4843" s="33"/>
      <c r="AT4843" s="33"/>
      <c r="AU4843" s="33"/>
      <c r="AV4843" s="33"/>
      <c r="AW4843" s="33"/>
      <c r="AX4843" s="33"/>
      <c r="AY4843" s="33"/>
    </row>
    <row r="4844" spans="1:51" s="12" customFormat="1" ht="39.950000000000003" customHeight="1">
      <c r="A4844" s="3"/>
      <c r="B4844" s="16"/>
      <c r="C4844" s="33"/>
      <c r="D4844" s="33"/>
      <c r="E4844" s="33"/>
      <c r="F4844" s="33"/>
      <c r="G4844" s="33"/>
      <c r="H4844" s="33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3"/>
      <c r="AE4844" s="33"/>
      <c r="AF4844" s="33"/>
      <c r="AG4844" s="35"/>
      <c r="AH4844" s="32"/>
      <c r="AI4844" s="33"/>
      <c r="AJ4844" s="33"/>
      <c r="AK4844" s="33"/>
      <c r="AL4844" s="33"/>
      <c r="AM4844" s="33"/>
      <c r="AN4844" s="33"/>
      <c r="AO4844" s="33"/>
      <c r="AP4844" s="33"/>
      <c r="AQ4844" s="33"/>
      <c r="AR4844" s="33"/>
      <c r="AS4844" s="33"/>
      <c r="AT4844" s="33"/>
      <c r="AU4844" s="33"/>
      <c r="AV4844" s="33"/>
      <c r="AW4844" s="33"/>
      <c r="AX4844" s="33"/>
      <c r="AY4844" s="33"/>
    </row>
    <row r="4845" spans="1:51" s="12" customFormat="1" ht="39.950000000000003" customHeight="1">
      <c r="A4845" s="3"/>
      <c r="B4845" s="16"/>
      <c r="C4845" s="33"/>
      <c r="D4845" s="33"/>
      <c r="E4845" s="33"/>
      <c r="F4845" s="33"/>
      <c r="G4845" s="33"/>
      <c r="H4845" s="3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3"/>
      <c r="AE4845" s="33"/>
      <c r="AF4845" s="33"/>
      <c r="AG4845" s="35"/>
      <c r="AH4845" s="32"/>
      <c r="AI4845" s="33"/>
      <c r="AJ4845" s="33"/>
      <c r="AK4845" s="33"/>
      <c r="AL4845" s="33"/>
      <c r="AM4845" s="33"/>
      <c r="AN4845" s="33"/>
      <c r="AO4845" s="33"/>
      <c r="AP4845" s="33"/>
      <c r="AQ4845" s="33"/>
      <c r="AR4845" s="33"/>
      <c r="AS4845" s="33"/>
      <c r="AT4845" s="33"/>
      <c r="AU4845" s="33"/>
      <c r="AV4845" s="33"/>
      <c r="AW4845" s="33"/>
      <c r="AX4845" s="33"/>
      <c r="AY4845" s="33"/>
    </row>
    <row r="4846" spans="1:51" s="12" customFormat="1" ht="39.950000000000003" customHeight="1">
      <c r="A4846" s="3"/>
      <c r="B4846" s="16"/>
      <c r="C4846" s="33"/>
      <c r="D4846" s="33"/>
      <c r="E4846" s="33"/>
      <c r="F4846" s="33"/>
      <c r="G4846" s="33"/>
      <c r="H4846" s="33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3"/>
      <c r="AE4846" s="33"/>
      <c r="AF4846" s="33"/>
      <c r="AG4846" s="35"/>
      <c r="AH4846" s="32"/>
      <c r="AI4846" s="33"/>
      <c r="AJ4846" s="33"/>
      <c r="AK4846" s="33"/>
      <c r="AL4846" s="33"/>
      <c r="AM4846" s="33"/>
      <c r="AN4846" s="33"/>
      <c r="AO4846" s="33"/>
      <c r="AP4846" s="33"/>
      <c r="AQ4846" s="33"/>
      <c r="AR4846" s="33"/>
      <c r="AS4846" s="33"/>
      <c r="AT4846" s="33"/>
      <c r="AU4846" s="33"/>
      <c r="AV4846" s="33"/>
      <c r="AW4846" s="33"/>
      <c r="AX4846" s="33"/>
      <c r="AY4846" s="33"/>
    </row>
    <row r="4847" spans="1:51" s="12" customFormat="1" ht="39.950000000000003" customHeight="1">
      <c r="A4847" s="3"/>
      <c r="B4847" s="16"/>
      <c r="C4847" s="33"/>
      <c r="D4847" s="33"/>
      <c r="E4847" s="33"/>
      <c r="F4847" s="33"/>
      <c r="G4847" s="33"/>
      <c r="H4847" s="33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3"/>
      <c r="AE4847" s="33"/>
      <c r="AF4847" s="33"/>
      <c r="AG4847" s="35"/>
      <c r="AH4847" s="32"/>
      <c r="AI4847" s="33"/>
      <c r="AJ4847" s="33"/>
      <c r="AK4847" s="33"/>
      <c r="AL4847" s="33"/>
      <c r="AM4847" s="33"/>
      <c r="AN4847" s="33"/>
      <c r="AO4847" s="33"/>
      <c r="AP4847" s="33"/>
      <c r="AQ4847" s="33"/>
      <c r="AR4847" s="33"/>
      <c r="AS4847" s="33"/>
      <c r="AT4847" s="33"/>
      <c r="AU4847" s="33"/>
      <c r="AV4847" s="33"/>
      <c r="AW4847" s="33"/>
      <c r="AX4847" s="33"/>
      <c r="AY4847" s="33"/>
    </row>
    <row r="4848" spans="1:51" s="12" customFormat="1" ht="39.950000000000003" customHeight="1">
      <c r="A4848" s="3"/>
      <c r="B4848" s="16"/>
      <c r="C4848" s="33"/>
      <c r="D4848" s="33"/>
      <c r="E4848" s="33"/>
      <c r="F4848" s="33"/>
      <c r="G4848" s="33"/>
      <c r="H4848" s="33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  <c r="AB4848" s="33"/>
      <c r="AC4848" s="33"/>
      <c r="AD4848" s="33"/>
      <c r="AE4848" s="33"/>
      <c r="AF4848" s="33"/>
      <c r="AG4848" s="35"/>
      <c r="AH4848" s="32"/>
      <c r="AI4848" s="33"/>
      <c r="AJ4848" s="33"/>
      <c r="AK4848" s="33"/>
      <c r="AL4848" s="33"/>
      <c r="AM4848" s="33"/>
      <c r="AN4848" s="33"/>
      <c r="AO4848" s="33"/>
      <c r="AP4848" s="33"/>
      <c r="AQ4848" s="33"/>
      <c r="AR4848" s="33"/>
      <c r="AS4848" s="33"/>
      <c r="AT4848" s="33"/>
      <c r="AU4848" s="33"/>
      <c r="AV4848" s="33"/>
      <c r="AW4848" s="33"/>
      <c r="AX4848" s="33"/>
      <c r="AY4848" s="33"/>
    </row>
    <row r="4849" spans="1:51" s="12" customFormat="1" ht="39.950000000000003" customHeight="1">
      <c r="A4849" s="3"/>
      <c r="B4849" s="16"/>
      <c r="C4849" s="33"/>
      <c r="D4849" s="33"/>
      <c r="E4849" s="33"/>
      <c r="F4849" s="33"/>
      <c r="G4849" s="33"/>
      <c r="H4849" s="3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3"/>
      <c r="AE4849" s="33"/>
      <c r="AF4849" s="33"/>
      <c r="AG4849" s="35"/>
      <c r="AH4849" s="32"/>
      <c r="AI4849" s="33"/>
      <c r="AJ4849" s="33"/>
      <c r="AK4849" s="33"/>
      <c r="AL4849" s="33"/>
      <c r="AM4849" s="33"/>
      <c r="AN4849" s="33"/>
      <c r="AO4849" s="33"/>
      <c r="AP4849" s="33"/>
      <c r="AQ4849" s="33"/>
      <c r="AR4849" s="33"/>
      <c r="AS4849" s="33"/>
      <c r="AT4849" s="33"/>
      <c r="AU4849" s="33"/>
      <c r="AV4849" s="33"/>
      <c r="AW4849" s="33"/>
      <c r="AX4849" s="33"/>
      <c r="AY4849" s="33"/>
    </row>
    <row r="4850" spans="1:51" s="12" customFormat="1" ht="39.950000000000003" customHeight="1">
      <c r="A4850" s="3"/>
      <c r="B4850" s="16"/>
      <c r="C4850" s="33"/>
      <c r="D4850" s="33"/>
      <c r="E4850" s="33"/>
      <c r="F4850" s="33"/>
      <c r="G4850" s="33"/>
      <c r="H4850" s="33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  <c r="AB4850" s="33"/>
      <c r="AC4850" s="33"/>
      <c r="AD4850" s="33"/>
      <c r="AE4850" s="33"/>
      <c r="AF4850" s="33"/>
      <c r="AG4850" s="35"/>
      <c r="AH4850" s="32"/>
      <c r="AI4850" s="33"/>
      <c r="AJ4850" s="33"/>
      <c r="AK4850" s="33"/>
      <c r="AL4850" s="33"/>
      <c r="AM4850" s="33"/>
      <c r="AN4850" s="33"/>
      <c r="AO4850" s="33"/>
      <c r="AP4850" s="33"/>
      <c r="AQ4850" s="33"/>
      <c r="AR4850" s="33"/>
      <c r="AS4850" s="33"/>
      <c r="AT4850" s="33"/>
      <c r="AU4850" s="33"/>
      <c r="AV4850" s="33"/>
      <c r="AW4850" s="33"/>
      <c r="AX4850" s="33"/>
      <c r="AY4850" s="33"/>
    </row>
    <row r="4851" spans="1:51" s="12" customFormat="1" ht="39.950000000000003" customHeight="1">
      <c r="A4851" s="3"/>
      <c r="B4851" s="16"/>
      <c r="C4851" s="33"/>
      <c r="D4851" s="33"/>
      <c r="E4851" s="33"/>
      <c r="F4851" s="33"/>
      <c r="G4851" s="33"/>
      <c r="H4851" s="33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  <c r="AB4851" s="33"/>
      <c r="AC4851" s="33"/>
      <c r="AD4851" s="33"/>
      <c r="AE4851" s="33"/>
      <c r="AF4851" s="33"/>
      <c r="AG4851" s="35"/>
      <c r="AH4851" s="32"/>
      <c r="AI4851" s="33"/>
      <c r="AJ4851" s="33"/>
      <c r="AK4851" s="33"/>
      <c r="AL4851" s="33"/>
      <c r="AM4851" s="33"/>
      <c r="AN4851" s="33"/>
      <c r="AO4851" s="33"/>
      <c r="AP4851" s="33"/>
      <c r="AQ4851" s="33"/>
      <c r="AR4851" s="33"/>
      <c r="AS4851" s="33"/>
      <c r="AT4851" s="33"/>
      <c r="AU4851" s="33"/>
      <c r="AV4851" s="33"/>
      <c r="AW4851" s="33"/>
      <c r="AX4851" s="33"/>
      <c r="AY4851" s="33"/>
    </row>
    <row r="4852" spans="1:51" s="12" customFormat="1" ht="39.950000000000003" customHeight="1">
      <c r="A4852" s="3"/>
      <c r="B4852" s="16"/>
      <c r="C4852" s="33"/>
      <c r="D4852" s="33"/>
      <c r="E4852" s="33"/>
      <c r="F4852" s="33"/>
      <c r="G4852" s="33"/>
      <c r="H4852" s="33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3"/>
      <c r="AE4852" s="33"/>
      <c r="AF4852" s="33"/>
      <c r="AG4852" s="35"/>
      <c r="AH4852" s="32"/>
      <c r="AI4852" s="33"/>
      <c r="AJ4852" s="33"/>
      <c r="AK4852" s="33"/>
      <c r="AL4852" s="33"/>
      <c r="AM4852" s="33"/>
      <c r="AN4852" s="33"/>
      <c r="AO4852" s="33"/>
      <c r="AP4852" s="33"/>
      <c r="AQ4852" s="33"/>
      <c r="AR4852" s="33"/>
      <c r="AS4852" s="33"/>
      <c r="AT4852" s="33"/>
      <c r="AU4852" s="33"/>
      <c r="AV4852" s="33"/>
      <c r="AW4852" s="33"/>
      <c r="AX4852" s="33"/>
      <c r="AY4852" s="33"/>
    </row>
    <row r="4853" spans="1:51" s="12" customFormat="1" ht="39.950000000000003" customHeight="1">
      <c r="A4853" s="3"/>
      <c r="B4853" s="16"/>
      <c r="C4853" s="33"/>
      <c r="D4853" s="33"/>
      <c r="E4853" s="33"/>
      <c r="F4853" s="33"/>
      <c r="G4853" s="33"/>
      <c r="H4853" s="3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3"/>
      <c r="AE4853" s="33"/>
      <c r="AF4853" s="33"/>
      <c r="AG4853" s="35"/>
      <c r="AH4853" s="32"/>
      <c r="AI4853" s="33"/>
      <c r="AJ4853" s="33"/>
      <c r="AK4853" s="33"/>
      <c r="AL4853" s="33"/>
      <c r="AM4853" s="33"/>
      <c r="AN4853" s="33"/>
      <c r="AO4853" s="33"/>
      <c r="AP4853" s="33"/>
      <c r="AQ4853" s="33"/>
      <c r="AR4853" s="33"/>
      <c r="AS4853" s="33"/>
      <c r="AT4853" s="33"/>
      <c r="AU4853" s="33"/>
      <c r="AV4853" s="33"/>
      <c r="AW4853" s="33"/>
      <c r="AX4853" s="33"/>
      <c r="AY4853" s="33"/>
    </row>
    <row r="4854" spans="1:51" s="12" customFormat="1" ht="39.950000000000003" customHeight="1">
      <c r="A4854" s="3"/>
      <c r="B4854" s="16"/>
      <c r="C4854" s="33"/>
      <c r="D4854" s="33"/>
      <c r="E4854" s="33"/>
      <c r="F4854" s="33"/>
      <c r="G4854" s="33"/>
      <c r="H4854" s="33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3"/>
      <c r="AE4854" s="33"/>
      <c r="AF4854" s="33"/>
      <c r="AG4854" s="35"/>
      <c r="AH4854" s="32"/>
      <c r="AI4854" s="33"/>
      <c r="AJ4854" s="33"/>
      <c r="AK4854" s="33"/>
      <c r="AL4854" s="33"/>
      <c r="AM4854" s="33"/>
      <c r="AN4854" s="33"/>
      <c r="AO4854" s="33"/>
      <c r="AP4854" s="33"/>
      <c r="AQ4854" s="33"/>
      <c r="AR4854" s="33"/>
      <c r="AS4854" s="33"/>
      <c r="AT4854" s="33"/>
      <c r="AU4854" s="33"/>
      <c r="AV4854" s="33"/>
      <c r="AW4854" s="33"/>
      <c r="AX4854" s="33"/>
      <c r="AY4854" s="33"/>
    </row>
    <row r="4855" spans="1:51" s="12" customFormat="1" ht="39.950000000000003" customHeight="1">
      <c r="A4855" s="3"/>
      <c r="B4855" s="16"/>
      <c r="C4855" s="33"/>
      <c r="D4855" s="33"/>
      <c r="E4855" s="33"/>
      <c r="F4855" s="33"/>
      <c r="G4855" s="33"/>
      <c r="H4855" s="33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3"/>
      <c r="AE4855" s="33"/>
      <c r="AF4855" s="33"/>
      <c r="AG4855" s="35"/>
      <c r="AH4855" s="32"/>
      <c r="AI4855" s="33"/>
      <c r="AJ4855" s="33"/>
      <c r="AK4855" s="33"/>
      <c r="AL4855" s="33"/>
      <c r="AM4855" s="33"/>
      <c r="AN4855" s="33"/>
      <c r="AO4855" s="33"/>
      <c r="AP4855" s="33"/>
      <c r="AQ4855" s="33"/>
      <c r="AR4855" s="33"/>
      <c r="AS4855" s="33"/>
      <c r="AT4855" s="33"/>
      <c r="AU4855" s="33"/>
      <c r="AV4855" s="33"/>
      <c r="AW4855" s="33"/>
      <c r="AX4855" s="33"/>
      <c r="AY4855" s="33"/>
    </row>
    <row r="4856" spans="1:51" s="12" customFormat="1" ht="39.950000000000003" customHeight="1">
      <c r="A4856" s="3"/>
      <c r="B4856" s="16"/>
      <c r="C4856" s="33"/>
      <c r="D4856" s="33"/>
      <c r="E4856" s="33"/>
      <c r="F4856" s="33"/>
      <c r="G4856" s="33"/>
      <c r="H4856" s="33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3"/>
      <c r="AE4856" s="33"/>
      <c r="AF4856" s="33"/>
      <c r="AG4856" s="35"/>
      <c r="AH4856" s="32"/>
      <c r="AI4856" s="33"/>
      <c r="AJ4856" s="33"/>
      <c r="AK4856" s="33"/>
      <c r="AL4856" s="33"/>
      <c r="AM4856" s="33"/>
      <c r="AN4856" s="33"/>
      <c r="AO4856" s="33"/>
      <c r="AP4856" s="33"/>
      <c r="AQ4856" s="33"/>
      <c r="AR4856" s="33"/>
      <c r="AS4856" s="33"/>
      <c r="AT4856" s="33"/>
      <c r="AU4856" s="33"/>
      <c r="AV4856" s="33"/>
      <c r="AW4856" s="33"/>
      <c r="AX4856" s="33"/>
      <c r="AY4856" s="33"/>
    </row>
    <row r="4857" spans="1:51" s="12" customFormat="1" ht="39.950000000000003" customHeight="1">
      <c r="A4857" s="3"/>
      <c r="B4857" s="16"/>
      <c r="C4857" s="33"/>
      <c r="D4857" s="33"/>
      <c r="E4857" s="33"/>
      <c r="F4857" s="33"/>
      <c r="G4857" s="33"/>
      <c r="H4857" s="33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3"/>
      <c r="AE4857" s="33"/>
      <c r="AF4857" s="33"/>
      <c r="AG4857" s="35"/>
      <c r="AH4857" s="32"/>
      <c r="AI4857" s="33"/>
      <c r="AJ4857" s="33"/>
      <c r="AK4857" s="33"/>
      <c r="AL4857" s="33"/>
      <c r="AM4857" s="33"/>
      <c r="AN4857" s="33"/>
      <c r="AO4857" s="33"/>
      <c r="AP4857" s="33"/>
      <c r="AQ4857" s="33"/>
      <c r="AR4857" s="33"/>
      <c r="AS4857" s="33"/>
      <c r="AT4857" s="33"/>
      <c r="AU4857" s="33"/>
      <c r="AV4857" s="33"/>
      <c r="AW4857" s="33"/>
      <c r="AX4857" s="33"/>
      <c r="AY4857" s="33"/>
    </row>
    <row r="4858" spans="1:51" s="12" customFormat="1" ht="39.950000000000003" customHeight="1">
      <c r="A4858" s="3"/>
      <c r="B4858" s="16"/>
      <c r="C4858" s="33"/>
      <c r="D4858" s="33"/>
      <c r="E4858" s="33"/>
      <c r="F4858" s="33"/>
      <c r="G4858" s="33"/>
      <c r="H4858" s="33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3"/>
      <c r="AE4858" s="33"/>
      <c r="AF4858" s="33"/>
      <c r="AG4858" s="35"/>
      <c r="AH4858" s="32"/>
      <c r="AI4858" s="33"/>
      <c r="AJ4858" s="33"/>
      <c r="AK4858" s="33"/>
      <c r="AL4858" s="33"/>
      <c r="AM4858" s="33"/>
      <c r="AN4858" s="33"/>
      <c r="AO4858" s="33"/>
      <c r="AP4858" s="33"/>
      <c r="AQ4858" s="33"/>
      <c r="AR4858" s="33"/>
      <c r="AS4858" s="33"/>
      <c r="AT4858" s="33"/>
      <c r="AU4858" s="33"/>
      <c r="AV4858" s="33"/>
      <c r="AW4858" s="33"/>
      <c r="AX4858" s="33"/>
      <c r="AY4858" s="33"/>
    </row>
    <row r="4859" spans="1:51" s="12" customFormat="1" ht="39.950000000000003" customHeight="1">
      <c r="A4859" s="3"/>
      <c r="B4859" s="16"/>
      <c r="C4859" s="33"/>
      <c r="D4859" s="33"/>
      <c r="E4859" s="33"/>
      <c r="F4859" s="33"/>
      <c r="G4859" s="33"/>
      <c r="H4859" s="33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3"/>
      <c r="AE4859" s="33"/>
      <c r="AF4859" s="33"/>
      <c r="AG4859" s="35"/>
      <c r="AH4859" s="32"/>
      <c r="AI4859" s="33"/>
      <c r="AJ4859" s="33"/>
      <c r="AK4859" s="33"/>
      <c r="AL4859" s="33"/>
      <c r="AM4859" s="33"/>
      <c r="AN4859" s="33"/>
      <c r="AO4859" s="33"/>
      <c r="AP4859" s="33"/>
      <c r="AQ4859" s="33"/>
      <c r="AR4859" s="33"/>
      <c r="AS4859" s="33"/>
      <c r="AT4859" s="33"/>
      <c r="AU4859" s="33"/>
      <c r="AV4859" s="33"/>
      <c r="AW4859" s="33"/>
      <c r="AX4859" s="33"/>
      <c r="AY4859" s="33"/>
    </row>
    <row r="4860" spans="1:51" s="12" customFormat="1" ht="39.950000000000003" customHeight="1">
      <c r="A4860" s="3"/>
      <c r="B4860" s="16"/>
      <c r="C4860" s="33"/>
      <c r="D4860" s="33"/>
      <c r="E4860" s="33"/>
      <c r="F4860" s="33"/>
      <c r="G4860" s="33"/>
      <c r="H4860" s="33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  <c r="AB4860" s="33"/>
      <c r="AC4860" s="33"/>
      <c r="AD4860" s="33"/>
      <c r="AE4860" s="33"/>
      <c r="AF4860" s="33"/>
      <c r="AG4860" s="35"/>
      <c r="AH4860" s="32"/>
      <c r="AI4860" s="33"/>
      <c r="AJ4860" s="33"/>
      <c r="AK4860" s="33"/>
      <c r="AL4860" s="33"/>
      <c r="AM4860" s="33"/>
      <c r="AN4860" s="33"/>
      <c r="AO4860" s="33"/>
      <c r="AP4860" s="33"/>
      <c r="AQ4860" s="33"/>
      <c r="AR4860" s="33"/>
      <c r="AS4860" s="33"/>
      <c r="AT4860" s="33"/>
      <c r="AU4860" s="33"/>
      <c r="AV4860" s="33"/>
      <c r="AW4860" s="33"/>
      <c r="AX4860" s="33"/>
      <c r="AY4860" s="33"/>
    </row>
    <row r="4861" spans="1:51" s="12" customFormat="1" ht="39.950000000000003" customHeight="1">
      <c r="A4861" s="3"/>
      <c r="B4861" s="16"/>
      <c r="C4861" s="33"/>
      <c r="D4861" s="33"/>
      <c r="E4861" s="33"/>
      <c r="F4861" s="33"/>
      <c r="G4861" s="33"/>
      <c r="H4861" s="33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  <c r="AB4861" s="33"/>
      <c r="AC4861" s="33"/>
      <c r="AD4861" s="33"/>
      <c r="AE4861" s="33"/>
      <c r="AF4861" s="33"/>
      <c r="AG4861" s="35"/>
      <c r="AH4861" s="32"/>
      <c r="AI4861" s="33"/>
      <c r="AJ4861" s="33"/>
      <c r="AK4861" s="33"/>
      <c r="AL4861" s="33"/>
      <c r="AM4861" s="33"/>
      <c r="AN4861" s="33"/>
      <c r="AO4861" s="33"/>
      <c r="AP4861" s="33"/>
      <c r="AQ4861" s="33"/>
      <c r="AR4861" s="33"/>
      <c r="AS4861" s="33"/>
      <c r="AT4861" s="33"/>
      <c r="AU4861" s="33"/>
      <c r="AV4861" s="33"/>
      <c r="AW4861" s="33"/>
      <c r="AX4861" s="33"/>
      <c r="AY4861" s="33"/>
    </row>
    <row r="4862" spans="1:51" s="12" customFormat="1" ht="39.950000000000003" customHeight="1">
      <c r="A4862" s="3"/>
      <c r="B4862" s="16"/>
      <c r="C4862" s="33"/>
      <c r="D4862" s="33"/>
      <c r="E4862" s="33"/>
      <c r="F4862" s="33"/>
      <c r="G4862" s="33"/>
      <c r="H4862" s="33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  <c r="AB4862" s="33"/>
      <c r="AC4862" s="33"/>
      <c r="AD4862" s="33"/>
      <c r="AE4862" s="33"/>
      <c r="AF4862" s="33"/>
      <c r="AG4862" s="35"/>
      <c r="AH4862" s="32"/>
      <c r="AI4862" s="33"/>
      <c r="AJ4862" s="33"/>
      <c r="AK4862" s="33"/>
      <c r="AL4862" s="33"/>
      <c r="AM4862" s="33"/>
      <c r="AN4862" s="33"/>
      <c r="AO4862" s="33"/>
      <c r="AP4862" s="33"/>
      <c r="AQ4862" s="33"/>
      <c r="AR4862" s="33"/>
      <c r="AS4862" s="33"/>
      <c r="AT4862" s="33"/>
      <c r="AU4862" s="33"/>
      <c r="AV4862" s="33"/>
      <c r="AW4862" s="33"/>
      <c r="AX4862" s="33"/>
      <c r="AY4862" s="33"/>
    </row>
    <row r="4863" spans="1:51" s="12" customFormat="1" ht="39.950000000000003" customHeight="1">
      <c r="A4863" s="3"/>
      <c r="B4863" s="16"/>
      <c r="C4863" s="33"/>
      <c r="D4863" s="33"/>
      <c r="E4863" s="33"/>
      <c r="F4863" s="33"/>
      <c r="G4863" s="33"/>
      <c r="H4863" s="33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  <c r="AB4863" s="33"/>
      <c r="AC4863" s="33"/>
      <c r="AD4863" s="33"/>
      <c r="AE4863" s="33"/>
      <c r="AF4863" s="33"/>
      <c r="AG4863" s="35"/>
      <c r="AH4863" s="32"/>
      <c r="AI4863" s="33"/>
      <c r="AJ4863" s="33"/>
      <c r="AK4863" s="33"/>
      <c r="AL4863" s="33"/>
      <c r="AM4863" s="33"/>
      <c r="AN4863" s="33"/>
      <c r="AO4863" s="33"/>
      <c r="AP4863" s="33"/>
      <c r="AQ4863" s="33"/>
      <c r="AR4863" s="33"/>
      <c r="AS4863" s="33"/>
      <c r="AT4863" s="33"/>
      <c r="AU4863" s="33"/>
      <c r="AV4863" s="33"/>
      <c r="AW4863" s="33"/>
      <c r="AX4863" s="33"/>
      <c r="AY4863" s="33"/>
    </row>
    <row r="4864" spans="1:51" s="12" customFormat="1" ht="39.950000000000003" customHeight="1">
      <c r="A4864" s="3"/>
      <c r="B4864" s="16"/>
      <c r="C4864" s="33"/>
      <c r="D4864" s="33"/>
      <c r="E4864" s="33"/>
      <c r="F4864" s="33"/>
      <c r="G4864" s="33"/>
      <c r="H4864" s="33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3"/>
      <c r="AE4864" s="33"/>
      <c r="AF4864" s="33"/>
      <c r="AG4864" s="35"/>
      <c r="AH4864" s="32"/>
      <c r="AI4864" s="33"/>
      <c r="AJ4864" s="33"/>
      <c r="AK4864" s="33"/>
      <c r="AL4864" s="33"/>
      <c r="AM4864" s="33"/>
      <c r="AN4864" s="33"/>
      <c r="AO4864" s="33"/>
      <c r="AP4864" s="33"/>
      <c r="AQ4864" s="33"/>
      <c r="AR4864" s="33"/>
      <c r="AS4864" s="33"/>
      <c r="AT4864" s="33"/>
      <c r="AU4864" s="33"/>
      <c r="AV4864" s="33"/>
      <c r="AW4864" s="33"/>
      <c r="AX4864" s="33"/>
      <c r="AY4864" s="33"/>
    </row>
    <row r="4865" spans="1:51" s="12" customFormat="1" ht="39.950000000000003" customHeight="1">
      <c r="A4865" s="3"/>
      <c r="B4865" s="16"/>
      <c r="C4865" s="33"/>
      <c r="D4865" s="33"/>
      <c r="E4865" s="33"/>
      <c r="F4865" s="33"/>
      <c r="G4865" s="33"/>
      <c r="H4865" s="3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3"/>
      <c r="AE4865" s="33"/>
      <c r="AF4865" s="33"/>
      <c r="AG4865" s="35"/>
      <c r="AH4865" s="32"/>
      <c r="AI4865" s="33"/>
      <c r="AJ4865" s="33"/>
      <c r="AK4865" s="33"/>
      <c r="AL4865" s="33"/>
      <c r="AM4865" s="33"/>
      <c r="AN4865" s="33"/>
      <c r="AO4865" s="33"/>
      <c r="AP4865" s="33"/>
      <c r="AQ4865" s="33"/>
      <c r="AR4865" s="33"/>
      <c r="AS4865" s="33"/>
      <c r="AT4865" s="33"/>
      <c r="AU4865" s="33"/>
      <c r="AV4865" s="33"/>
      <c r="AW4865" s="33"/>
      <c r="AX4865" s="33"/>
      <c r="AY4865" s="33"/>
    </row>
    <row r="4866" spans="1:51" s="12" customFormat="1" ht="39.950000000000003" customHeight="1">
      <c r="A4866" s="3"/>
      <c r="B4866" s="16"/>
      <c r="C4866" s="33"/>
      <c r="D4866" s="33"/>
      <c r="E4866" s="33"/>
      <c r="F4866" s="33"/>
      <c r="G4866" s="33"/>
      <c r="H4866" s="33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3"/>
      <c r="AE4866" s="33"/>
      <c r="AF4866" s="33"/>
      <c r="AG4866" s="35"/>
      <c r="AH4866" s="32"/>
      <c r="AI4866" s="33"/>
      <c r="AJ4866" s="33"/>
      <c r="AK4866" s="33"/>
      <c r="AL4866" s="33"/>
      <c r="AM4866" s="33"/>
      <c r="AN4866" s="33"/>
      <c r="AO4866" s="33"/>
      <c r="AP4866" s="33"/>
      <c r="AQ4866" s="33"/>
      <c r="AR4866" s="33"/>
      <c r="AS4866" s="33"/>
      <c r="AT4866" s="33"/>
      <c r="AU4866" s="33"/>
      <c r="AV4866" s="33"/>
      <c r="AW4866" s="33"/>
      <c r="AX4866" s="33"/>
      <c r="AY4866" s="33"/>
    </row>
    <row r="4867" spans="1:51" s="12" customFormat="1" ht="39.950000000000003" customHeight="1">
      <c r="A4867" s="3"/>
      <c r="B4867" s="16"/>
      <c r="C4867" s="33"/>
      <c r="D4867" s="33"/>
      <c r="E4867" s="33"/>
      <c r="F4867" s="33"/>
      <c r="G4867" s="33"/>
      <c r="H4867" s="33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3"/>
      <c r="AE4867" s="33"/>
      <c r="AF4867" s="33"/>
      <c r="AG4867" s="35"/>
      <c r="AH4867" s="32"/>
      <c r="AI4867" s="33"/>
      <c r="AJ4867" s="33"/>
      <c r="AK4867" s="33"/>
      <c r="AL4867" s="33"/>
      <c r="AM4867" s="33"/>
      <c r="AN4867" s="33"/>
      <c r="AO4867" s="33"/>
      <c r="AP4867" s="33"/>
      <c r="AQ4867" s="33"/>
      <c r="AR4867" s="33"/>
      <c r="AS4867" s="33"/>
      <c r="AT4867" s="33"/>
      <c r="AU4867" s="33"/>
      <c r="AV4867" s="33"/>
      <c r="AW4867" s="33"/>
      <c r="AX4867" s="33"/>
      <c r="AY4867" s="33"/>
    </row>
    <row r="4868" spans="1:51" s="12" customFormat="1" ht="39.950000000000003" customHeight="1">
      <c r="A4868" s="3"/>
      <c r="B4868" s="16"/>
      <c r="C4868" s="33"/>
      <c r="D4868" s="33"/>
      <c r="E4868" s="33"/>
      <c r="F4868" s="33"/>
      <c r="G4868" s="33"/>
      <c r="H4868" s="33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3"/>
      <c r="AE4868" s="33"/>
      <c r="AF4868" s="33"/>
      <c r="AG4868" s="35"/>
      <c r="AH4868" s="32"/>
      <c r="AI4868" s="33"/>
      <c r="AJ4868" s="33"/>
      <c r="AK4868" s="33"/>
      <c r="AL4868" s="33"/>
      <c r="AM4868" s="33"/>
      <c r="AN4868" s="33"/>
      <c r="AO4868" s="33"/>
      <c r="AP4868" s="33"/>
      <c r="AQ4868" s="33"/>
      <c r="AR4868" s="33"/>
      <c r="AS4868" s="33"/>
      <c r="AT4868" s="33"/>
      <c r="AU4868" s="33"/>
      <c r="AV4868" s="33"/>
      <c r="AW4868" s="33"/>
      <c r="AX4868" s="33"/>
      <c r="AY4868" s="33"/>
    </row>
    <row r="4869" spans="1:51" s="12" customFormat="1" ht="39.950000000000003" customHeight="1">
      <c r="A4869" s="3"/>
      <c r="B4869" s="16"/>
      <c r="C4869" s="33"/>
      <c r="D4869" s="33"/>
      <c r="E4869" s="33"/>
      <c r="F4869" s="33"/>
      <c r="G4869" s="33"/>
      <c r="H4869" s="33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  <c r="AB4869" s="33"/>
      <c r="AC4869" s="33"/>
      <c r="AD4869" s="33"/>
      <c r="AE4869" s="33"/>
      <c r="AF4869" s="33"/>
      <c r="AG4869" s="35"/>
      <c r="AH4869" s="32"/>
      <c r="AI4869" s="33"/>
      <c r="AJ4869" s="33"/>
      <c r="AK4869" s="33"/>
      <c r="AL4869" s="33"/>
      <c r="AM4869" s="33"/>
      <c r="AN4869" s="33"/>
      <c r="AO4869" s="33"/>
      <c r="AP4869" s="33"/>
      <c r="AQ4869" s="33"/>
      <c r="AR4869" s="33"/>
      <c r="AS4869" s="33"/>
      <c r="AT4869" s="33"/>
      <c r="AU4869" s="33"/>
      <c r="AV4869" s="33"/>
      <c r="AW4869" s="33"/>
      <c r="AX4869" s="33"/>
      <c r="AY4869" s="33"/>
    </row>
    <row r="4870" spans="1:51" s="12" customFormat="1" ht="39.950000000000003" customHeight="1">
      <c r="A4870" s="3"/>
      <c r="B4870" s="16"/>
      <c r="C4870" s="33"/>
      <c r="D4870" s="33"/>
      <c r="E4870" s="33"/>
      <c r="F4870" s="33"/>
      <c r="G4870" s="33"/>
      <c r="H4870" s="33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3"/>
      <c r="AE4870" s="33"/>
      <c r="AF4870" s="33"/>
      <c r="AG4870" s="35"/>
      <c r="AH4870" s="32"/>
      <c r="AI4870" s="33"/>
      <c r="AJ4870" s="33"/>
      <c r="AK4870" s="33"/>
      <c r="AL4870" s="33"/>
      <c r="AM4870" s="33"/>
      <c r="AN4870" s="33"/>
      <c r="AO4870" s="33"/>
      <c r="AP4870" s="33"/>
      <c r="AQ4870" s="33"/>
      <c r="AR4870" s="33"/>
      <c r="AS4870" s="33"/>
      <c r="AT4870" s="33"/>
      <c r="AU4870" s="33"/>
      <c r="AV4870" s="33"/>
      <c r="AW4870" s="33"/>
      <c r="AX4870" s="33"/>
      <c r="AY4870" s="33"/>
    </row>
    <row r="4871" spans="1:51" s="12" customFormat="1" ht="39.950000000000003" customHeight="1">
      <c r="A4871" s="3"/>
      <c r="B4871" s="16"/>
      <c r="C4871" s="33"/>
      <c r="D4871" s="33"/>
      <c r="E4871" s="33"/>
      <c r="F4871" s="33"/>
      <c r="G4871" s="33"/>
      <c r="H4871" s="33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  <c r="AB4871" s="33"/>
      <c r="AC4871" s="33"/>
      <c r="AD4871" s="33"/>
      <c r="AE4871" s="33"/>
      <c r="AF4871" s="33"/>
      <c r="AG4871" s="35"/>
      <c r="AH4871" s="32"/>
      <c r="AI4871" s="33"/>
      <c r="AJ4871" s="33"/>
      <c r="AK4871" s="33"/>
      <c r="AL4871" s="33"/>
      <c r="AM4871" s="33"/>
      <c r="AN4871" s="33"/>
      <c r="AO4871" s="33"/>
      <c r="AP4871" s="33"/>
      <c r="AQ4871" s="33"/>
      <c r="AR4871" s="33"/>
      <c r="AS4871" s="33"/>
      <c r="AT4871" s="33"/>
      <c r="AU4871" s="33"/>
      <c r="AV4871" s="33"/>
      <c r="AW4871" s="33"/>
      <c r="AX4871" s="33"/>
      <c r="AY4871" s="33"/>
    </row>
    <row r="4872" spans="1:51" s="12" customFormat="1" ht="39.950000000000003" customHeight="1">
      <c r="A4872" s="3"/>
      <c r="B4872" s="16"/>
      <c r="C4872" s="33"/>
      <c r="D4872" s="33"/>
      <c r="E4872" s="33"/>
      <c r="F4872" s="33"/>
      <c r="G4872" s="33"/>
      <c r="H4872" s="33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3"/>
      <c r="AE4872" s="33"/>
      <c r="AF4872" s="33"/>
      <c r="AG4872" s="35"/>
      <c r="AH4872" s="32"/>
      <c r="AI4872" s="33"/>
      <c r="AJ4872" s="33"/>
      <c r="AK4872" s="33"/>
      <c r="AL4872" s="33"/>
      <c r="AM4872" s="33"/>
      <c r="AN4872" s="33"/>
      <c r="AO4872" s="33"/>
      <c r="AP4872" s="33"/>
      <c r="AQ4872" s="33"/>
      <c r="AR4872" s="33"/>
      <c r="AS4872" s="33"/>
      <c r="AT4872" s="33"/>
      <c r="AU4872" s="33"/>
      <c r="AV4872" s="33"/>
      <c r="AW4872" s="33"/>
      <c r="AX4872" s="33"/>
      <c r="AY4872" s="33"/>
    </row>
    <row r="4873" spans="1:51" s="12" customFormat="1" ht="39.950000000000003" customHeight="1">
      <c r="A4873" s="3"/>
      <c r="B4873" s="16"/>
      <c r="C4873" s="33"/>
      <c r="D4873" s="33"/>
      <c r="E4873" s="33"/>
      <c r="F4873" s="33"/>
      <c r="G4873" s="33"/>
      <c r="H4873" s="33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3"/>
      <c r="AE4873" s="33"/>
      <c r="AF4873" s="33"/>
      <c r="AG4873" s="35"/>
      <c r="AH4873" s="32"/>
      <c r="AI4873" s="33"/>
      <c r="AJ4873" s="33"/>
      <c r="AK4873" s="33"/>
      <c r="AL4873" s="33"/>
      <c r="AM4873" s="33"/>
      <c r="AN4873" s="33"/>
      <c r="AO4873" s="33"/>
      <c r="AP4873" s="33"/>
      <c r="AQ4873" s="33"/>
      <c r="AR4873" s="33"/>
      <c r="AS4873" s="33"/>
      <c r="AT4873" s="33"/>
      <c r="AU4873" s="33"/>
      <c r="AV4873" s="33"/>
      <c r="AW4873" s="33"/>
      <c r="AX4873" s="33"/>
      <c r="AY4873" s="33"/>
    </row>
    <row r="4874" spans="1:51" s="12" customFormat="1" ht="39.950000000000003" customHeight="1">
      <c r="A4874" s="3"/>
      <c r="B4874" s="16"/>
      <c r="C4874" s="33"/>
      <c r="D4874" s="33"/>
      <c r="E4874" s="33"/>
      <c r="F4874" s="33"/>
      <c r="G4874" s="33"/>
      <c r="H4874" s="33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3"/>
      <c r="AE4874" s="33"/>
      <c r="AF4874" s="33"/>
      <c r="AG4874" s="35"/>
      <c r="AH4874" s="32"/>
      <c r="AI4874" s="33"/>
      <c r="AJ4874" s="33"/>
      <c r="AK4874" s="33"/>
      <c r="AL4874" s="33"/>
      <c r="AM4874" s="33"/>
      <c r="AN4874" s="33"/>
      <c r="AO4874" s="33"/>
      <c r="AP4874" s="33"/>
      <c r="AQ4874" s="33"/>
      <c r="AR4874" s="33"/>
      <c r="AS4874" s="33"/>
      <c r="AT4874" s="33"/>
      <c r="AU4874" s="33"/>
      <c r="AV4874" s="33"/>
      <c r="AW4874" s="33"/>
      <c r="AX4874" s="33"/>
      <c r="AY4874" s="33"/>
    </row>
    <row r="4875" spans="1:51" s="12" customFormat="1" ht="39.950000000000003" customHeight="1">
      <c r="A4875" s="3"/>
      <c r="B4875" s="16"/>
      <c r="C4875" s="33"/>
      <c r="D4875" s="33"/>
      <c r="E4875" s="33"/>
      <c r="F4875" s="33"/>
      <c r="G4875" s="33"/>
      <c r="H4875" s="33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3"/>
      <c r="AE4875" s="33"/>
      <c r="AF4875" s="33"/>
      <c r="AG4875" s="35"/>
      <c r="AH4875" s="32"/>
      <c r="AI4875" s="33"/>
      <c r="AJ4875" s="33"/>
      <c r="AK4875" s="33"/>
      <c r="AL4875" s="33"/>
      <c r="AM4875" s="33"/>
      <c r="AN4875" s="33"/>
      <c r="AO4875" s="33"/>
      <c r="AP4875" s="33"/>
      <c r="AQ4875" s="33"/>
      <c r="AR4875" s="33"/>
      <c r="AS4875" s="33"/>
      <c r="AT4875" s="33"/>
      <c r="AU4875" s="33"/>
      <c r="AV4875" s="33"/>
      <c r="AW4875" s="33"/>
      <c r="AX4875" s="33"/>
      <c r="AY4875" s="33"/>
    </row>
    <row r="4876" spans="1:51" s="12" customFormat="1" ht="39.950000000000003" customHeight="1">
      <c r="A4876" s="3"/>
      <c r="B4876" s="16"/>
      <c r="C4876" s="33"/>
      <c r="D4876" s="33"/>
      <c r="E4876" s="33"/>
      <c r="F4876" s="33"/>
      <c r="G4876" s="33"/>
      <c r="H4876" s="33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  <c r="AB4876" s="33"/>
      <c r="AC4876" s="33"/>
      <c r="AD4876" s="33"/>
      <c r="AE4876" s="33"/>
      <c r="AF4876" s="33"/>
      <c r="AG4876" s="35"/>
      <c r="AH4876" s="32"/>
      <c r="AI4876" s="33"/>
      <c r="AJ4876" s="33"/>
      <c r="AK4876" s="33"/>
      <c r="AL4876" s="33"/>
      <c r="AM4876" s="33"/>
      <c r="AN4876" s="33"/>
      <c r="AO4876" s="33"/>
      <c r="AP4876" s="33"/>
      <c r="AQ4876" s="33"/>
      <c r="AR4876" s="33"/>
      <c r="AS4876" s="33"/>
      <c r="AT4876" s="33"/>
      <c r="AU4876" s="33"/>
      <c r="AV4876" s="33"/>
      <c r="AW4876" s="33"/>
      <c r="AX4876" s="33"/>
      <c r="AY4876" s="33"/>
    </row>
    <row r="4877" spans="1:51" s="12" customFormat="1" ht="39.950000000000003" customHeight="1">
      <c r="A4877" s="3"/>
      <c r="B4877" s="16"/>
      <c r="C4877" s="33"/>
      <c r="D4877" s="33"/>
      <c r="E4877" s="33"/>
      <c r="F4877" s="33"/>
      <c r="G4877" s="33"/>
      <c r="H4877" s="33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  <c r="AB4877" s="33"/>
      <c r="AC4877" s="33"/>
      <c r="AD4877" s="33"/>
      <c r="AE4877" s="33"/>
      <c r="AF4877" s="33"/>
      <c r="AG4877" s="35"/>
      <c r="AH4877" s="32"/>
      <c r="AI4877" s="33"/>
      <c r="AJ4877" s="33"/>
      <c r="AK4877" s="33"/>
      <c r="AL4877" s="33"/>
      <c r="AM4877" s="33"/>
      <c r="AN4877" s="33"/>
      <c r="AO4877" s="33"/>
      <c r="AP4877" s="33"/>
      <c r="AQ4877" s="33"/>
      <c r="AR4877" s="33"/>
      <c r="AS4877" s="33"/>
      <c r="AT4877" s="33"/>
      <c r="AU4877" s="33"/>
      <c r="AV4877" s="33"/>
      <c r="AW4877" s="33"/>
      <c r="AX4877" s="33"/>
      <c r="AY4877" s="33"/>
    </row>
    <row r="4878" spans="1:51" s="12" customFormat="1" ht="39.950000000000003" customHeight="1">
      <c r="A4878" s="3"/>
      <c r="B4878" s="16"/>
      <c r="C4878" s="33"/>
      <c r="D4878" s="33"/>
      <c r="E4878" s="33"/>
      <c r="F4878" s="33"/>
      <c r="G4878" s="33"/>
      <c r="H4878" s="33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3"/>
      <c r="AE4878" s="33"/>
      <c r="AF4878" s="33"/>
      <c r="AG4878" s="35"/>
      <c r="AH4878" s="32"/>
      <c r="AI4878" s="33"/>
      <c r="AJ4878" s="33"/>
      <c r="AK4878" s="33"/>
      <c r="AL4878" s="33"/>
      <c r="AM4878" s="33"/>
      <c r="AN4878" s="33"/>
      <c r="AO4878" s="33"/>
      <c r="AP4878" s="33"/>
      <c r="AQ4878" s="33"/>
      <c r="AR4878" s="33"/>
      <c r="AS4878" s="33"/>
      <c r="AT4878" s="33"/>
      <c r="AU4878" s="33"/>
      <c r="AV4878" s="33"/>
      <c r="AW4878" s="33"/>
      <c r="AX4878" s="33"/>
      <c r="AY4878" s="33"/>
    </row>
    <row r="4879" spans="1:51" s="12" customFormat="1" ht="39.950000000000003" customHeight="1">
      <c r="A4879" s="3"/>
      <c r="B4879" s="16"/>
      <c r="C4879" s="33"/>
      <c r="D4879" s="33"/>
      <c r="E4879" s="33"/>
      <c r="F4879" s="33"/>
      <c r="G4879" s="33"/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3"/>
      <c r="AE4879" s="33"/>
      <c r="AF4879" s="33"/>
      <c r="AG4879" s="35"/>
      <c r="AH4879" s="32"/>
      <c r="AI4879" s="33"/>
      <c r="AJ4879" s="33"/>
      <c r="AK4879" s="33"/>
      <c r="AL4879" s="33"/>
      <c r="AM4879" s="33"/>
      <c r="AN4879" s="33"/>
      <c r="AO4879" s="33"/>
      <c r="AP4879" s="33"/>
      <c r="AQ4879" s="33"/>
      <c r="AR4879" s="33"/>
      <c r="AS4879" s="33"/>
      <c r="AT4879" s="33"/>
      <c r="AU4879" s="33"/>
      <c r="AV4879" s="33"/>
      <c r="AW4879" s="33"/>
      <c r="AX4879" s="33"/>
      <c r="AY4879" s="33"/>
    </row>
    <row r="4880" spans="1:51" s="12" customFormat="1" ht="39.950000000000003" customHeight="1">
      <c r="A4880" s="3"/>
      <c r="B4880" s="16"/>
      <c r="C4880" s="33"/>
      <c r="D4880" s="33"/>
      <c r="E4880" s="33"/>
      <c r="F4880" s="33"/>
      <c r="G4880" s="33"/>
      <c r="H4880" s="3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3"/>
      <c r="AE4880" s="33"/>
      <c r="AF4880" s="33"/>
      <c r="AG4880" s="35"/>
      <c r="AH4880" s="32"/>
      <c r="AI4880" s="33"/>
      <c r="AJ4880" s="33"/>
      <c r="AK4880" s="33"/>
      <c r="AL4880" s="33"/>
      <c r="AM4880" s="33"/>
      <c r="AN4880" s="33"/>
      <c r="AO4880" s="33"/>
      <c r="AP4880" s="33"/>
      <c r="AQ4880" s="33"/>
      <c r="AR4880" s="33"/>
      <c r="AS4880" s="33"/>
      <c r="AT4880" s="33"/>
      <c r="AU4880" s="33"/>
      <c r="AV4880" s="33"/>
      <c r="AW4880" s="33"/>
      <c r="AX4880" s="33"/>
      <c r="AY4880" s="33"/>
    </row>
    <row r="4881" spans="1:51" s="12" customFormat="1" ht="39.950000000000003" customHeight="1">
      <c r="A4881" s="3"/>
      <c r="B4881" s="16"/>
      <c r="C4881" s="33"/>
      <c r="D4881" s="33"/>
      <c r="E4881" s="33"/>
      <c r="F4881" s="33"/>
      <c r="G4881" s="33"/>
      <c r="H4881" s="33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  <c r="AB4881" s="33"/>
      <c r="AC4881" s="33"/>
      <c r="AD4881" s="33"/>
      <c r="AE4881" s="33"/>
      <c r="AF4881" s="33"/>
      <c r="AG4881" s="35"/>
      <c r="AH4881" s="32"/>
      <c r="AI4881" s="33"/>
      <c r="AJ4881" s="33"/>
      <c r="AK4881" s="33"/>
      <c r="AL4881" s="33"/>
      <c r="AM4881" s="33"/>
      <c r="AN4881" s="33"/>
      <c r="AO4881" s="33"/>
      <c r="AP4881" s="33"/>
      <c r="AQ4881" s="33"/>
      <c r="AR4881" s="33"/>
      <c r="AS4881" s="33"/>
      <c r="AT4881" s="33"/>
      <c r="AU4881" s="33"/>
      <c r="AV4881" s="33"/>
      <c r="AW4881" s="33"/>
      <c r="AX4881" s="33"/>
      <c r="AY4881" s="33"/>
    </row>
    <row r="4882" spans="1:51" s="12" customFormat="1" ht="39.950000000000003" customHeight="1">
      <c r="A4882" s="3"/>
      <c r="B4882" s="16"/>
      <c r="C4882" s="33"/>
      <c r="D4882" s="33"/>
      <c r="E4882" s="33"/>
      <c r="F4882" s="33"/>
      <c r="G4882" s="33"/>
      <c r="H4882" s="33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3"/>
      <c r="AE4882" s="33"/>
      <c r="AF4882" s="33"/>
      <c r="AG4882" s="35"/>
      <c r="AH4882" s="32"/>
      <c r="AI4882" s="33"/>
      <c r="AJ4882" s="33"/>
      <c r="AK4882" s="33"/>
      <c r="AL4882" s="33"/>
      <c r="AM4882" s="33"/>
      <c r="AN4882" s="33"/>
      <c r="AO4882" s="33"/>
      <c r="AP4882" s="33"/>
      <c r="AQ4882" s="33"/>
      <c r="AR4882" s="33"/>
      <c r="AS4882" s="33"/>
      <c r="AT4882" s="33"/>
      <c r="AU4882" s="33"/>
      <c r="AV4882" s="33"/>
      <c r="AW4882" s="33"/>
      <c r="AX4882" s="33"/>
      <c r="AY4882" s="33"/>
    </row>
    <row r="4883" spans="1:51" s="12" customFormat="1" ht="39.950000000000003" customHeight="1">
      <c r="A4883" s="3"/>
      <c r="B4883" s="16"/>
      <c r="C4883" s="33"/>
      <c r="D4883" s="33"/>
      <c r="E4883" s="33"/>
      <c r="F4883" s="33"/>
      <c r="G4883" s="33"/>
      <c r="H4883" s="33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  <c r="AB4883" s="33"/>
      <c r="AC4883" s="33"/>
      <c r="AD4883" s="33"/>
      <c r="AE4883" s="33"/>
      <c r="AF4883" s="33"/>
      <c r="AG4883" s="35"/>
      <c r="AH4883" s="32"/>
      <c r="AI4883" s="33"/>
      <c r="AJ4883" s="33"/>
      <c r="AK4883" s="33"/>
      <c r="AL4883" s="33"/>
      <c r="AM4883" s="33"/>
      <c r="AN4883" s="33"/>
      <c r="AO4883" s="33"/>
      <c r="AP4883" s="33"/>
      <c r="AQ4883" s="33"/>
      <c r="AR4883" s="33"/>
      <c r="AS4883" s="33"/>
      <c r="AT4883" s="33"/>
      <c r="AU4883" s="33"/>
      <c r="AV4883" s="33"/>
      <c r="AW4883" s="33"/>
      <c r="AX4883" s="33"/>
      <c r="AY4883" s="33"/>
    </row>
    <row r="4884" spans="1:51" s="12" customFormat="1" ht="39.950000000000003" customHeight="1">
      <c r="A4884" s="3"/>
      <c r="B4884" s="16"/>
      <c r="C4884" s="33"/>
      <c r="D4884" s="33"/>
      <c r="E4884" s="33"/>
      <c r="F4884" s="33"/>
      <c r="G4884" s="33"/>
      <c r="H4884" s="33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3"/>
      <c r="AE4884" s="33"/>
      <c r="AF4884" s="33"/>
      <c r="AG4884" s="35"/>
      <c r="AH4884" s="32"/>
      <c r="AI4884" s="33"/>
      <c r="AJ4884" s="33"/>
      <c r="AK4884" s="33"/>
      <c r="AL4884" s="33"/>
      <c r="AM4884" s="33"/>
      <c r="AN4884" s="33"/>
      <c r="AO4884" s="33"/>
      <c r="AP4884" s="33"/>
      <c r="AQ4884" s="33"/>
      <c r="AR4884" s="33"/>
      <c r="AS4884" s="33"/>
      <c r="AT4884" s="33"/>
      <c r="AU4884" s="33"/>
      <c r="AV4884" s="33"/>
      <c r="AW4884" s="33"/>
      <c r="AX4884" s="33"/>
      <c r="AY4884" s="33"/>
    </row>
    <row r="4885" spans="1:51" s="12" customFormat="1" ht="39.950000000000003" customHeight="1">
      <c r="A4885" s="3"/>
      <c r="B4885" s="16"/>
      <c r="C4885" s="33"/>
      <c r="D4885" s="33"/>
      <c r="E4885" s="33"/>
      <c r="F4885" s="33"/>
      <c r="G4885" s="33"/>
      <c r="H4885" s="33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3"/>
      <c r="AE4885" s="33"/>
      <c r="AF4885" s="33"/>
      <c r="AG4885" s="35"/>
      <c r="AH4885" s="32"/>
      <c r="AI4885" s="33"/>
      <c r="AJ4885" s="33"/>
      <c r="AK4885" s="33"/>
      <c r="AL4885" s="33"/>
      <c r="AM4885" s="33"/>
      <c r="AN4885" s="33"/>
      <c r="AO4885" s="33"/>
      <c r="AP4885" s="33"/>
      <c r="AQ4885" s="33"/>
      <c r="AR4885" s="33"/>
      <c r="AS4885" s="33"/>
      <c r="AT4885" s="33"/>
      <c r="AU4885" s="33"/>
      <c r="AV4885" s="33"/>
      <c r="AW4885" s="33"/>
      <c r="AX4885" s="33"/>
      <c r="AY4885" s="33"/>
    </row>
    <row r="4886" spans="1:51" s="12" customFormat="1" ht="39.950000000000003" customHeight="1">
      <c r="A4886" s="3"/>
      <c r="B4886" s="16"/>
      <c r="C4886" s="33"/>
      <c r="D4886" s="33"/>
      <c r="E4886" s="33"/>
      <c r="F4886" s="33"/>
      <c r="G4886" s="33"/>
      <c r="H4886" s="33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  <c r="AB4886" s="33"/>
      <c r="AC4886" s="33"/>
      <c r="AD4886" s="33"/>
      <c r="AE4886" s="33"/>
      <c r="AF4886" s="33"/>
      <c r="AG4886" s="35"/>
      <c r="AH4886" s="32"/>
      <c r="AI4886" s="33"/>
      <c r="AJ4886" s="33"/>
      <c r="AK4886" s="33"/>
      <c r="AL4886" s="33"/>
      <c r="AM4886" s="33"/>
      <c r="AN4886" s="33"/>
      <c r="AO4886" s="33"/>
      <c r="AP4886" s="33"/>
      <c r="AQ4886" s="33"/>
      <c r="AR4886" s="33"/>
      <c r="AS4886" s="33"/>
      <c r="AT4886" s="33"/>
      <c r="AU4886" s="33"/>
      <c r="AV4886" s="33"/>
      <c r="AW4886" s="33"/>
      <c r="AX4886" s="33"/>
      <c r="AY4886" s="33"/>
    </row>
    <row r="4887" spans="1:51" s="12" customFormat="1" ht="39.950000000000003" customHeight="1">
      <c r="A4887" s="3"/>
      <c r="B4887" s="16"/>
      <c r="C4887" s="33"/>
      <c r="D4887" s="33"/>
      <c r="E4887" s="33"/>
      <c r="F4887" s="33"/>
      <c r="G4887" s="33"/>
      <c r="H4887" s="33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3"/>
      <c r="AE4887" s="33"/>
      <c r="AF4887" s="33"/>
      <c r="AG4887" s="35"/>
      <c r="AH4887" s="32"/>
      <c r="AI4887" s="33"/>
      <c r="AJ4887" s="33"/>
      <c r="AK4887" s="33"/>
      <c r="AL4887" s="33"/>
      <c r="AM4887" s="33"/>
      <c r="AN4887" s="33"/>
      <c r="AO4887" s="33"/>
      <c r="AP4887" s="33"/>
      <c r="AQ4887" s="33"/>
      <c r="AR4887" s="33"/>
      <c r="AS4887" s="33"/>
      <c r="AT4887" s="33"/>
      <c r="AU4887" s="33"/>
      <c r="AV4887" s="33"/>
      <c r="AW4887" s="33"/>
      <c r="AX4887" s="33"/>
      <c r="AY4887" s="33"/>
    </row>
    <row r="4888" spans="1:51" s="12" customFormat="1" ht="39.950000000000003" customHeight="1">
      <c r="A4888" s="3"/>
      <c r="B4888" s="16"/>
      <c r="C4888" s="33"/>
      <c r="D4888" s="33"/>
      <c r="E4888" s="33"/>
      <c r="F4888" s="33"/>
      <c r="G4888" s="33"/>
      <c r="H4888" s="33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  <c r="AB4888" s="33"/>
      <c r="AC4888" s="33"/>
      <c r="AD4888" s="33"/>
      <c r="AE4888" s="33"/>
      <c r="AF4888" s="33"/>
      <c r="AG4888" s="35"/>
      <c r="AH4888" s="32"/>
      <c r="AI4888" s="33"/>
      <c r="AJ4888" s="33"/>
      <c r="AK4888" s="33"/>
      <c r="AL4888" s="33"/>
      <c r="AM4888" s="33"/>
      <c r="AN4888" s="33"/>
      <c r="AO4888" s="33"/>
      <c r="AP4888" s="33"/>
      <c r="AQ4888" s="33"/>
      <c r="AR4888" s="33"/>
      <c r="AS4888" s="33"/>
      <c r="AT4888" s="33"/>
      <c r="AU4888" s="33"/>
      <c r="AV4888" s="33"/>
      <c r="AW4888" s="33"/>
      <c r="AX4888" s="33"/>
      <c r="AY4888" s="33"/>
    </row>
    <row r="4889" spans="1:51" s="12" customFormat="1" ht="39.950000000000003" customHeight="1">
      <c r="A4889" s="3"/>
      <c r="B4889" s="16"/>
      <c r="C4889" s="33"/>
      <c r="D4889" s="33"/>
      <c r="E4889" s="33"/>
      <c r="F4889" s="33"/>
      <c r="G4889" s="33"/>
      <c r="H4889" s="33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  <c r="Y4889" s="33"/>
      <c r="Z4889" s="33"/>
      <c r="AA4889" s="33"/>
      <c r="AB4889" s="33"/>
      <c r="AC4889" s="33"/>
      <c r="AD4889" s="33"/>
      <c r="AE4889" s="33"/>
      <c r="AF4889" s="33"/>
      <c r="AG4889" s="35"/>
      <c r="AH4889" s="32"/>
      <c r="AI4889" s="33"/>
      <c r="AJ4889" s="33"/>
      <c r="AK4889" s="33"/>
      <c r="AL4889" s="33"/>
      <c r="AM4889" s="33"/>
      <c r="AN4889" s="33"/>
      <c r="AO4889" s="33"/>
      <c r="AP4889" s="33"/>
      <c r="AQ4889" s="33"/>
      <c r="AR4889" s="33"/>
      <c r="AS4889" s="33"/>
      <c r="AT4889" s="33"/>
      <c r="AU4889" s="33"/>
      <c r="AV4889" s="33"/>
      <c r="AW4889" s="33"/>
      <c r="AX4889" s="33"/>
      <c r="AY4889" s="33"/>
    </row>
    <row r="4890" spans="1:51" s="12" customFormat="1" ht="39.950000000000003" customHeight="1">
      <c r="A4890" s="3"/>
      <c r="B4890" s="16"/>
      <c r="C4890" s="33"/>
      <c r="D4890" s="33"/>
      <c r="E4890" s="33"/>
      <c r="F4890" s="33"/>
      <c r="G4890" s="33"/>
      <c r="H4890" s="33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3"/>
      <c r="AE4890" s="33"/>
      <c r="AF4890" s="33"/>
      <c r="AG4890" s="35"/>
      <c r="AH4890" s="32"/>
      <c r="AI4890" s="33"/>
      <c r="AJ4890" s="33"/>
      <c r="AK4890" s="33"/>
      <c r="AL4890" s="33"/>
      <c r="AM4890" s="33"/>
      <c r="AN4890" s="33"/>
      <c r="AO4890" s="33"/>
      <c r="AP4890" s="33"/>
      <c r="AQ4890" s="33"/>
      <c r="AR4890" s="33"/>
      <c r="AS4890" s="33"/>
      <c r="AT4890" s="33"/>
      <c r="AU4890" s="33"/>
      <c r="AV4890" s="33"/>
      <c r="AW4890" s="33"/>
      <c r="AX4890" s="33"/>
      <c r="AY4890" s="33"/>
    </row>
    <row r="4891" spans="1:51" s="12" customFormat="1" ht="39.950000000000003" customHeight="1">
      <c r="A4891" s="3"/>
      <c r="B4891" s="16"/>
      <c r="C4891" s="33"/>
      <c r="D4891" s="33"/>
      <c r="E4891" s="33"/>
      <c r="F4891" s="33"/>
      <c r="G4891" s="33"/>
      <c r="H4891" s="33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3"/>
      <c r="AE4891" s="33"/>
      <c r="AF4891" s="33"/>
      <c r="AG4891" s="35"/>
      <c r="AH4891" s="32"/>
      <c r="AI4891" s="33"/>
      <c r="AJ4891" s="33"/>
      <c r="AK4891" s="33"/>
      <c r="AL4891" s="33"/>
      <c r="AM4891" s="33"/>
      <c r="AN4891" s="33"/>
      <c r="AO4891" s="33"/>
      <c r="AP4891" s="33"/>
      <c r="AQ4891" s="33"/>
      <c r="AR4891" s="33"/>
      <c r="AS4891" s="33"/>
      <c r="AT4891" s="33"/>
      <c r="AU4891" s="33"/>
      <c r="AV4891" s="33"/>
      <c r="AW4891" s="33"/>
      <c r="AX4891" s="33"/>
      <c r="AY4891" s="33"/>
    </row>
    <row r="4892" spans="1:51" s="12" customFormat="1" ht="39.950000000000003" customHeight="1">
      <c r="A4892" s="3"/>
      <c r="B4892" s="16"/>
      <c r="C4892" s="33"/>
      <c r="D4892" s="33"/>
      <c r="E4892" s="33"/>
      <c r="F4892" s="33"/>
      <c r="G4892" s="33"/>
      <c r="H4892" s="3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3"/>
      <c r="AD4892" s="33"/>
      <c r="AE4892" s="33"/>
      <c r="AF4892" s="33"/>
      <c r="AG4892" s="35"/>
      <c r="AH4892" s="32"/>
      <c r="AI4892" s="33"/>
      <c r="AJ4892" s="33"/>
      <c r="AK4892" s="33"/>
      <c r="AL4892" s="33"/>
      <c r="AM4892" s="33"/>
      <c r="AN4892" s="33"/>
      <c r="AO4892" s="33"/>
      <c r="AP4892" s="33"/>
      <c r="AQ4892" s="33"/>
      <c r="AR4892" s="33"/>
      <c r="AS4892" s="33"/>
      <c r="AT4892" s="33"/>
      <c r="AU4892" s="33"/>
      <c r="AV4892" s="33"/>
      <c r="AW4892" s="33"/>
      <c r="AX4892" s="33"/>
      <c r="AY4892" s="33"/>
    </row>
    <row r="4893" spans="1:51" s="12" customFormat="1" ht="39.950000000000003" customHeight="1">
      <c r="A4893" s="3"/>
      <c r="B4893" s="16"/>
      <c r="C4893" s="33"/>
      <c r="D4893" s="33"/>
      <c r="E4893" s="33"/>
      <c r="F4893" s="33"/>
      <c r="G4893" s="33"/>
      <c r="H4893" s="33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3"/>
      <c r="AE4893" s="33"/>
      <c r="AF4893" s="33"/>
      <c r="AG4893" s="35"/>
      <c r="AH4893" s="32"/>
      <c r="AI4893" s="33"/>
      <c r="AJ4893" s="33"/>
      <c r="AK4893" s="33"/>
      <c r="AL4893" s="33"/>
      <c r="AM4893" s="33"/>
      <c r="AN4893" s="33"/>
      <c r="AO4893" s="33"/>
      <c r="AP4893" s="33"/>
      <c r="AQ4893" s="33"/>
      <c r="AR4893" s="33"/>
      <c r="AS4893" s="33"/>
      <c r="AT4893" s="33"/>
      <c r="AU4893" s="33"/>
      <c r="AV4893" s="33"/>
      <c r="AW4893" s="33"/>
      <c r="AX4893" s="33"/>
      <c r="AY4893" s="33"/>
    </row>
    <row r="4894" spans="1:51" s="12" customFormat="1" ht="39.950000000000003" customHeight="1">
      <c r="A4894" s="3"/>
      <c r="B4894" s="16"/>
      <c r="C4894" s="33"/>
      <c r="D4894" s="33"/>
      <c r="E4894" s="33"/>
      <c r="F4894" s="33"/>
      <c r="G4894" s="33"/>
      <c r="H4894" s="33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3"/>
      <c r="AE4894" s="33"/>
      <c r="AF4894" s="33"/>
      <c r="AG4894" s="35"/>
      <c r="AH4894" s="32"/>
      <c r="AI4894" s="33"/>
      <c r="AJ4894" s="33"/>
      <c r="AK4894" s="33"/>
      <c r="AL4894" s="33"/>
      <c r="AM4894" s="33"/>
      <c r="AN4894" s="33"/>
      <c r="AO4894" s="33"/>
      <c r="AP4894" s="33"/>
      <c r="AQ4894" s="33"/>
      <c r="AR4894" s="33"/>
      <c r="AS4894" s="33"/>
      <c r="AT4894" s="33"/>
      <c r="AU4894" s="33"/>
      <c r="AV4894" s="33"/>
      <c r="AW4894" s="33"/>
      <c r="AX4894" s="33"/>
      <c r="AY4894" s="33"/>
    </row>
    <row r="4895" spans="1:51" s="12" customFormat="1" ht="39.950000000000003" customHeight="1">
      <c r="A4895" s="3"/>
      <c r="B4895" s="16"/>
      <c r="C4895" s="33"/>
      <c r="D4895" s="33"/>
      <c r="E4895" s="33"/>
      <c r="F4895" s="33"/>
      <c r="G4895" s="33"/>
      <c r="H4895" s="33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3"/>
      <c r="AE4895" s="33"/>
      <c r="AF4895" s="33"/>
      <c r="AG4895" s="35"/>
      <c r="AH4895" s="32"/>
      <c r="AI4895" s="33"/>
      <c r="AJ4895" s="33"/>
      <c r="AK4895" s="33"/>
      <c r="AL4895" s="33"/>
      <c r="AM4895" s="33"/>
      <c r="AN4895" s="33"/>
      <c r="AO4895" s="33"/>
      <c r="AP4895" s="33"/>
      <c r="AQ4895" s="33"/>
      <c r="AR4895" s="33"/>
      <c r="AS4895" s="33"/>
      <c r="AT4895" s="33"/>
      <c r="AU4895" s="33"/>
      <c r="AV4895" s="33"/>
      <c r="AW4895" s="33"/>
      <c r="AX4895" s="33"/>
      <c r="AY4895" s="33"/>
    </row>
    <row r="4896" spans="1:51" s="12" customFormat="1" ht="39.950000000000003" customHeight="1">
      <c r="A4896" s="3"/>
      <c r="B4896" s="16"/>
      <c r="C4896" s="33"/>
      <c r="D4896" s="33"/>
      <c r="E4896" s="33"/>
      <c r="F4896" s="33"/>
      <c r="G4896" s="33"/>
      <c r="H4896" s="33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3"/>
      <c r="AE4896" s="33"/>
      <c r="AF4896" s="33"/>
      <c r="AG4896" s="35"/>
      <c r="AH4896" s="32"/>
      <c r="AI4896" s="33"/>
      <c r="AJ4896" s="33"/>
      <c r="AK4896" s="33"/>
      <c r="AL4896" s="33"/>
      <c r="AM4896" s="33"/>
      <c r="AN4896" s="33"/>
      <c r="AO4896" s="33"/>
      <c r="AP4896" s="33"/>
      <c r="AQ4896" s="33"/>
      <c r="AR4896" s="33"/>
      <c r="AS4896" s="33"/>
      <c r="AT4896" s="33"/>
      <c r="AU4896" s="33"/>
      <c r="AV4896" s="33"/>
      <c r="AW4896" s="33"/>
      <c r="AX4896" s="33"/>
      <c r="AY4896" s="33"/>
    </row>
    <row r="4897" spans="1:51" s="12" customFormat="1" ht="39.950000000000003" customHeight="1">
      <c r="A4897" s="3"/>
      <c r="B4897" s="16"/>
      <c r="C4897" s="33"/>
      <c r="D4897" s="33"/>
      <c r="E4897" s="33"/>
      <c r="F4897" s="33"/>
      <c r="G4897" s="33"/>
      <c r="H4897" s="33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3"/>
      <c r="AE4897" s="33"/>
      <c r="AF4897" s="33"/>
      <c r="AG4897" s="35"/>
      <c r="AH4897" s="32"/>
      <c r="AI4897" s="33"/>
      <c r="AJ4897" s="33"/>
      <c r="AK4897" s="33"/>
      <c r="AL4897" s="33"/>
      <c r="AM4897" s="33"/>
      <c r="AN4897" s="33"/>
      <c r="AO4897" s="33"/>
      <c r="AP4897" s="33"/>
      <c r="AQ4897" s="33"/>
      <c r="AR4897" s="33"/>
      <c r="AS4897" s="33"/>
      <c r="AT4897" s="33"/>
      <c r="AU4897" s="33"/>
      <c r="AV4897" s="33"/>
      <c r="AW4897" s="33"/>
      <c r="AX4897" s="33"/>
      <c r="AY4897" s="33"/>
    </row>
    <row r="4898" spans="1:51" s="12" customFormat="1" ht="39.950000000000003" customHeight="1">
      <c r="A4898" s="3"/>
      <c r="B4898" s="16"/>
      <c r="C4898" s="33"/>
      <c r="D4898" s="33"/>
      <c r="E4898" s="33"/>
      <c r="F4898" s="33"/>
      <c r="G4898" s="33"/>
      <c r="H4898" s="33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  <c r="AB4898" s="33"/>
      <c r="AC4898" s="33"/>
      <c r="AD4898" s="33"/>
      <c r="AE4898" s="33"/>
      <c r="AF4898" s="33"/>
      <c r="AG4898" s="35"/>
      <c r="AH4898" s="32"/>
      <c r="AI4898" s="33"/>
      <c r="AJ4898" s="33"/>
      <c r="AK4898" s="33"/>
      <c r="AL4898" s="33"/>
      <c r="AM4898" s="33"/>
      <c r="AN4898" s="33"/>
      <c r="AO4898" s="33"/>
      <c r="AP4898" s="33"/>
      <c r="AQ4898" s="33"/>
      <c r="AR4898" s="33"/>
      <c r="AS4898" s="33"/>
      <c r="AT4898" s="33"/>
      <c r="AU4898" s="33"/>
      <c r="AV4898" s="33"/>
      <c r="AW4898" s="33"/>
      <c r="AX4898" s="33"/>
      <c r="AY4898" s="33"/>
    </row>
    <row r="4899" spans="1:51" s="12" customFormat="1" ht="39.950000000000003" customHeight="1">
      <c r="A4899" s="3"/>
      <c r="B4899" s="16"/>
      <c r="C4899" s="33"/>
      <c r="D4899" s="33"/>
      <c r="E4899" s="33"/>
      <c r="F4899" s="33"/>
      <c r="G4899" s="33"/>
      <c r="H4899" s="33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  <c r="AB4899" s="33"/>
      <c r="AC4899" s="33"/>
      <c r="AD4899" s="33"/>
      <c r="AE4899" s="33"/>
      <c r="AF4899" s="33"/>
      <c r="AG4899" s="35"/>
      <c r="AH4899" s="32"/>
      <c r="AI4899" s="33"/>
      <c r="AJ4899" s="33"/>
      <c r="AK4899" s="33"/>
      <c r="AL4899" s="33"/>
      <c r="AM4899" s="33"/>
      <c r="AN4899" s="33"/>
      <c r="AO4899" s="33"/>
      <c r="AP4899" s="33"/>
      <c r="AQ4899" s="33"/>
      <c r="AR4899" s="33"/>
      <c r="AS4899" s="33"/>
      <c r="AT4899" s="33"/>
      <c r="AU4899" s="33"/>
      <c r="AV4899" s="33"/>
      <c r="AW4899" s="33"/>
      <c r="AX4899" s="33"/>
      <c r="AY4899" s="33"/>
    </row>
    <row r="4900" spans="1:51" s="12" customFormat="1" ht="39.950000000000003" customHeight="1">
      <c r="A4900" s="3"/>
      <c r="B4900" s="16"/>
      <c r="C4900" s="33"/>
      <c r="D4900" s="33"/>
      <c r="E4900" s="33"/>
      <c r="F4900" s="33"/>
      <c r="G4900" s="33"/>
      <c r="H4900" s="33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  <c r="AB4900" s="33"/>
      <c r="AC4900" s="33"/>
      <c r="AD4900" s="33"/>
      <c r="AE4900" s="33"/>
      <c r="AF4900" s="33"/>
      <c r="AG4900" s="35"/>
      <c r="AH4900" s="32"/>
      <c r="AI4900" s="33"/>
      <c r="AJ4900" s="33"/>
      <c r="AK4900" s="33"/>
      <c r="AL4900" s="33"/>
      <c r="AM4900" s="33"/>
      <c r="AN4900" s="33"/>
      <c r="AO4900" s="33"/>
      <c r="AP4900" s="33"/>
      <c r="AQ4900" s="33"/>
      <c r="AR4900" s="33"/>
      <c r="AS4900" s="33"/>
      <c r="AT4900" s="33"/>
      <c r="AU4900" s="33"/>
      <c r="AV4900" s="33"/>
      <c r="AW4900" s="33"/>
      <c r="AX4900" s="33"/>
      <c r="AY4900" s="33"/>
    </row>
    <row r="4901" spans="1:51" s="12" customFormat="1" ht="39.950000000000003" customHeight="1">
      <c r="A4901" s="3"/>
      <c r="B4901" s="16"/>
      <c r="C4901" s="33"/>
      <c r="D4901" s="33"/>
      <c r="E4901" s="33"/>
      <c r="F4901" s="33"/>
      <c r="G4901" s="33"/>
      <c r="H4901" s="33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3"/>
      <c r="AE4901" s="33"/>
      <c r="AF4901" s="33"/>
      <c r="AG4901" s="35"/>
      <c r="AH4901" s="32"/>
      <c r="AI4901" s="33"/>
      <c r="AJ4901" s="33"/>
      <c r="AK4901" s="33"/>
      <c r="AL4901" s="33"/>
      <c r="AM4901" s="33"/>
      <c r="AN4901" s="33"/>
      <c r="AO4901" s="33"/>
      <c r="AP4901" s="33"/>
      <c r="AQ4901" s="33"/>
      <c r="AR4901" s="33"/>
      <c r="AS4901" s="33"/>
      <c r="AT4901" s="33"/>
      <c r="AU4901" s="33"/>
      <c r="AV4901" s="33"/>
      <c r="AW4901" s="33"/>
      <c r="AX4901" s="33"/>
      <c r="AY4901" s="33"/>
    </row>
    <row r="4902" spans="1:51" s="12" customFormat="1" ht="39.950000000000003" customHeight="1">
      <c r="A4902" s="3"/>
      <c r="B4902" s="16"/>
      <c r="C4902" s="33"/>
      <c r="D4902" s="33"/>
      <c r="E4902" s="33"/>
      <c r="F4902" s="33"/>
      <c r="G4902" s="33"/>
      <c r="H4902" s="33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3"/>
      <c r="AE4902" s="33"/>
      <c r="AF4902" s="33"/>
      <c r="AG4902" s="35"/>
      <c r="AH4902" s="32"/>
      <c r="AI4902" s="33"/>
      <c r="AJ4902" s="33"/>
      <c r="AK4902" s="33"/>
      <c r="AL4902" s="33"/>
      <c r="AM4902" s="33"/>
      <c r="AN4902" s="33"/>
      <c r="AO4902" s="33"/>
      <c r="AP4902" s="33"/>
      <c r="AQ4902" s="33"/>
      <c r="AR4902" s="33"/>
      <c r="AS4902" s="33"/>
      <c r="AT4902" s="33"/>
      <c r="AU4902" s="33"/>
      <c r="AV4902" s="33"/>
      <c r="AW4902" s="33"/>
      <c r="AX4902" s="33"/>
      <c r="AY4902" s="33"/>
    </row>
    <row r="4903" spans="1:51" s="12" customFormat="1" ht="39.950000000000003" customHeight="1">
      <c r="A4903" s="3"/>
      <c r="B4903" s="16"/>
      <c r="C4903" s="33"/>
      <c r="D4903" s="33"/>
      <c r="E4903" s="33"/>
      <c r="F4903" s="33"/>
      <c r="G4903" s="33"/>
      <c r="H4903" s="33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  <c r="AB4903" s="33"/>
      <c r="AC4903" s="33"/>
      <c r="AD4903" s="33"/>
      <c r="AE4903" s="33"/>
      <c r="AF4903" s="33"/>
      <c r="AG4903" s="35"/>
      <c r="AH4903" s="32"/>
      <c r="AI4903" s="33"/>
      <c r="AJ4903" s="33"/>
      <c r="AK4903" s="33"/>
      <c r="AL4903" s="33"/>
      <c r="AM4903" s="33"/>
      <c r="AN4903" s="33"/>
      <c r="AO4903" s="33"/>
      <c r="AP4903" s="33"/>
      <c r="AQ4903" s="33"/>
      <c r="AR4903" s="33"/>
      <c r="AS4903" s="33"/>
      <c r="AT4903" s="33"/>
      <c r="AU4903" s="33"/>
      <c r="AV4903" s="33"/>
      <c r="AW4903" s="33"/>
      <c r="AX4903" s="33"/>
      <c r="AY4903" s="33"/>
    </row>
    <row r="4904" spans="1:51" s="12" customFormat="1" ht="39.950000000000003" customHeight="1">
      <c r="A4904" s="3"/>
      <c r="B4904" s="16"/>
      <c r="C4904" s="33"/>
      <c r="D4904" s="33"/>
      <c r="E4904" s="33"/>
      <c r="F4904" s="33"/>
      <c r="G4904" s="33"/>
      <c r="H4904" s="3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3"/>
      <c r="AE4904" s="33"/>
      <c r="AF4904" s="33"/>
      <c r="AG4904" s="35"/>
      <c r="AH4904" s="32"/>
      <c r="AI4904" s="33"/>
      <c r="AJ4904" s="33"/>
      <c r="AK4904" s="33"/>
      <c r="AL4904" s="33"/>
      <c r="AM4904" s="33"/>
      <c r="AN4904" s="33"/>
      <c r="AO4904" s="33"/>
      <c r="AP4904" s="33"/>
      <c r="AQ4904" s="33"/>
      <c r="AR4904" s="33"/>
      <c r="AS4904" s="33"/>
      <c r="AT4904" s="33"/>
      <c r="AU4904" s="33"/>
      <c r="AV4904" s="33"/>
      <c r="AW4904" s="33"/>
      <c r="AX4904" s="33"/>
      <c r="AY4904" s="33"/>
    </row>
    <row r="4905" spans="1:51" s="12" customFormat="1" ht="39.950000000000003" customHeight="1">
      <c r="A4905" s="3"/>
      <c r="B4905" s="16"/>
      <c r="C4905" s="33"/>
      <c r="D4905" s="33"/>
      <c r="E4905" s="33"/>
      <c r="F4905" s="33"/>
      <c r="G4905" s="33"/>
      <c r="H4905" s="33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3"/>
      <c r="AE4905" s="33"/>
      <c r="AF4905" s="33"/>
      <c r="AG4905" s="35"/>
      <c r="AH4905" s="32"/>
      <c r="AI4905" s="33"/>
      <c r="AJ4905" s="33"/>
      <c r="AK4905" s="33"/>
      <c r="AL4905" s="33"/>
      <c r="AM4905" s="33"/>
      <c r="AN4905" s="33"/>
      <c r="AO4905" s="33"/>
      <c r="AP4905" s="33"/>
      <c r="AQ4905" s="33"/>
      <c r="AR4905" s="33"/>
      <c r="AS4905" s="33"/>
      <c r="AT4905" s="33"/>
      <c r="AU4905" s="33"/>
      <c r="AV4905" s="33"/>
      <c r="AW4905" s="33"/>
      <c r="AX4905" s="33"/>
      <c r="AY4905" s="33"/>
    </row>
    <row r="4906" spans="1:51" s="12" customFormat="1" ht="39.950000000000003" customHeight="1">
      <c r="A4906" s="3"/>
      <c r="B4906" s="16"/>
      <c r="C4906" s="33"/>
      <c r="D4906" s="33"/>
      <c r="E4906" s="33"/>
      <c r="F4906" s="33"/>
      <c r="G4906" s="33"/>
      <c r="H4906" s="3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3"/>
      <c r="AD4906" s="33"/>
      <c r="AE4906" s="33"/>
      <c r="AF4906" s="33"/>
      <c r="AG4906" s="35"/>
      <c r="AH4906" s="32"/>
      <c r="AI4906" s="33"/>
      <c r="AJ4906" s="33"/>
      <c r="AK4906" s="33"/>
      <c r="AL4906" s="33"/>
      <c r="AM4906" s="33"/>
      <c r="AN4906" s="33"/>
      <c r="AO4906" s="33"/>
      <c r="AP4906" s="33"/>
      <c r="AQ4906" s="33"/>
      <c r="AR4906" s="33"/>
      <c r="AS4906" s="33"/>
      <c r="AT4906" s="33"/>
      <c r="AU4906" s="33"/>
      <c r="AV4906" s="33"/>
      <c r="AW4906" s="33"/>
      <c r="AX4906" s="33"/>
      <c r="AY4906" s="33"/>
    </row>
    <row r="4907" spans="1:51" s="12" customFormat="1" ht="39.950000000000003" customHeight="1">
      <c r="A4907" s="3"/>
      <c r="B4907" s="16"/>
      <c r="C4907" s="33"/>
      <c r="D4907" s="33"/>
      <c r="E4907" s="33"/>
      <c r="F4907" s="33"/>
      <c r="G4907" s="33"/>
      <c r="H4907" s="33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3"/>
      <c r="AE4907" s="33"/>
      <c r="AF4907" s="33"/>
      <c r="AG4907" s="35"/>
      <c r="AH4907" s="32"/>
      <c r="AI4907" s="33"/>
      <c r="AJ4907" s="33"/>
      <c r="AK4907" s="33"/>
      <c r="AL4907" s="33"/>
      <c r="AM4907" s="33"/>
      <c r="AN4907" s="33"/>
      <c r="AO4907" s="33"/>
      <c r="AP4907" s="33"/>
      <c r="AQ4907" s="33"/>
      <c r="AR4907" s="33"/>
      <c r="AS4907" s="33"/>
      <c r="AT4907" s="33"/>
      <c r="AU4907" s="33"/>
      <c r="AV4907" s="33"/>
      <c r="AW4907" s="33"/>
      <c r="AX4907" s="33"/>
      <c r="AY4907" s="33"/>
    </row>
    <row r="4908" spans="1:51" s="12" customFormat="1" ht="39.950000000000003" customHeight="1">
      <c r="A4908" s="3"/>
      <c r="B4908" s="16"/>
      <c r="C4908" s="33"/>
      <c r="D4908" s="33"/>
      <c r="E4908" s="33"/>
      <c r="F4908" s="33"/>
      <c r="G4908" s="33"/>
      <c r="H4908" s="33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3"/>
      <c r="AE4908" s="33"/>
      <c r="AF4908" s="33"/>
      <c r="AG4908" s="35"/>
      <c r="AH4908" s="32"/>
      <c r="AI4908" s="33"/>
      <c r="AJ4908" s="33"/>
      <c r="AK4908" s="33"/>
      <c r="AL4908" s="33"/>
      <c r="AM4908" s="33"/>
      <c r="AN4908" s="33"/>
      <c r="AO4908" s="33"/>
      <c r="AP4908" s="33"/>
      <c r="AQ4908" s="33"/>
      <c r="AR4908" s="33"/>
      <c r="AS4908" s="33"/>
      <c r="AT4908" s="33"/>
      <c r="AU4908" s="33"/>
      <c r="AV4908" s="33"/>
      <c r="AW4908" s="33"/>
      <c r="AX4908" s="33"/>
      <c r="AY4908" s="33"/>
    </row>
    <row r="4909" spans="1:51" s="12" customFormat="1" ht="39.950000000000003" customHeight="1">
      <c r="A4909" s="3"/>
      <c r="B4909" s="16"/>
      <c r="C4909" s="33"/>
      <c r="D4909" s="33"/>
      <c r="E4909" s="33"/>
      <c r="F4909" s="33"/>
      <c r="G4909" s="33"/>
      <c r="H4909" s="33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  <c r="AB4909" s="33"/>
      <c r="AC4909" s="33"/>
      <c r="AD4909" s="33"/>
      <c r="AE4909" s="33"/>
      <c r="AF4909" s="33"/>
      <c r="AG4909" s="35"/>
      <c r="AH4909" s="32"/>
      <c r="AI4909" s="33"/>
      <c r="AJ4909" s="33"/>
      <c r="AK4909" s="33"/>
      <c r="AL4909" s="33"/>
      <c r="AM4909" s="33"/>
      <c r="AN4909" s="33"/>
      <c r="AO4909" s="33"/>
      <c r="AP4909" s="33"/>
      <c r="AQ4909" s="33"/>
      <c r="AR4909" s="33"/>
      <c r="AS4909" s="33"/>
      <c r="AT4909" s="33"/>
      <c r="AU4909" s="33"/>
      <c r="AV4909" s="33"/>
      <c r="AW4909" s="33"/>
      <c r="AX4909" s="33"/>
      <c r="AY4909" s="33"/>
    </row>
    <row r="4910" spans="1:51" s="12" customFormat="1" ht="39.950000000000003" customHeight="1">
      <c r="A4910" s="3"/>
      <c r="B4910" s="16"/>
      <c r="C4910" s="33"/>
      <c r="D4910" s="33"/>
      <c r="E4910" s="33"/>
      <c r="F4910" s="33"/>
      <c r="G4910" s="33"/>
      <c r="H4910" s="33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  <c r="AB4910" s="33"/>
      <c r="AC4910" s="33"/>
      <c r="AD4910" s="33"/>
      <c r="AE4910" s="33"/>
      <c r="AF4910" s="33"/>
      <c r="AG4910" s="35"/>
      <c r="AH4910" s="32"/>
      <c r="AI4910" s="33"/>
      <c r="AJ4910" s="33"/>
      <c r="AK4910" s="33"/>
      <c r="AL4910" s="33"/>
      <c r="AM4910" s="33"/>
      <c r="AN4910" s="33"/>
      <c r="AO4910" s="33"/>
      <c r="AP4910" s="33"/>
      <c r="AQ4910" s="33"/>
      <c r="AR4910" s="33"/>
      <c r="AS4910" s="33"/>
      <c r="AT4910" s="33"/>
      <c r="AU4910" s="33"/>
      <c r="AV4910" s="33"/>
      <c r="AW4910" s="33"/>
      <c r="AX4910" s="33"/>
      <c r="AY4910" s="33"/>
    </row>
    <row r="4911" spans="1:51" s="12" customFormat="1" ht="39.950000000000003" customHeight="1">
      <c r="A4911" s="3"/>
      <c r="B4911" s="16"/>
      <c r="C4911" s="33"/>
      <c r="D4911" s="33"/>
      <c r="E4911" s="33"/>
      <c r="F4911" s="33"/>
      <c r="G4911" s="33"/>
      <c r="H4911" s="33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3"/>
      <c r="AE4911" s="33"/>
      <c r="AF4911" s="33"/>
      <c r="AG4911" s="35"/>
      <c r="AH4911" s="32"/>
      <c r="AI4911" s="33"/>
      <c r="AJ4911" s="33"/>
      <c r="AK4911" s="33"/>
      <c r="AL4911" s="33"/>
      <c r="AM4911" s="33"/>
      <c r="AN4911" s="33"/>
      <c r="AO4911" s="33"/>
      <c r="AP4911" s="33"/>
      <c r="AQ4911" s="33"/>
      <c r="AR4911" s="33"/>
      <c r="AS4911" s="33"/>
      <c r="AT4911" s="33"/>
      <c r="AU4911" s="33"/>
      <c r="AV4911" s="33"/>
      <c r="AW4911" s="33"/>
      <c r="AX4911" s="33"/>
      <c r="AY4911" s="33"/>
    </row>
    <row r="4912" spans="1:51" s="12" customFormat="1" ht="39.950000000000003" customHeight="1">
      <c r="A4912" s="3"/>
      <c r="B4912" s="16"/>
      <c r="C4912" s="33"/>
      <c r="D4912" s="33"/>
      <c r="E4912" s="33"/>
      <c r="F4912" s="33"/>
      <c r="G4912" s="33"/>
      <c r="H4912" s="33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3"/>
      <c r="AE4912" s="33"/>
      <c r="AF4912" s="33"/>
      <c r="AG4912" s="35"/>
      <c r="AH4912" s="32"/>
      <c r="AI4912" s="33"/>
      <c r="AJ4912" s="33"/>
      <c r="AK4912" s="33"/>
      <c r="AL4912" s="33"/>
      <c r="AM4912" s="33"/>
      <c r="AN4912" s="33"/>
      <c r="AO4912" s="33"/>
      <c r="AP4912" s="33"/>
      <c r="AQ4912" s="33"/>
      <c r="AR4912" s="33"/>
      <c r="AS4912" s="33"/>
      <c r="AT4912" s="33"/>
      <c r="AU4912" s="33"/>
      <c r="AV4912" s="33"/>
      <c r="AW4912" s="33"/>
      <c r="AX4912" s="33"/>
      <c r="AY4912" s="33"/>
    </row>
    <row r="4913" spans="1:51" s="12" customFormat="1" ht="39.950000000000003" customHeight="1">
      <c r="A4913" s="3"/>
      <c r="B4913" s="16"/>
      <c r="C4913" s="33"/>
      <c r="D4913" s="33"/>
      <c r="E4913" s="33"/>
      <c r="F4913" s="33"/>
      <c r="G4913" s="33"/>
      <c r="H4913" s="33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3"/>
      <c r="AE4913" s="33"/>
      <c r="AF4913" s="33"/>
      <c r="AG4913" s="35"/>
      <c r="AH4913" s="32"/>
      <c r="AI4913" s="33"/>
      <c r="AJ4913" s="33"/>
      <c r="AK4913" s="33"/>
      <c r="AL4913" s="33"/>
      <c r="AM4913" s="33"/>
      <c r="AN4913" s="33"/>
      <c r="AO4913" s="33"/>
      <c r="AP4913" s="33"/>
      <c r="AQ4913" s="33"/>
      <c r="AR4913" s="33"/>
      <c r="AS4913" s="33"/>
      <c r="AT4913" s="33"/>
      <c r="AU4913" s="33"/>
      <c r="AV4913" s="33"/>
      <c r="AW4913" s="33"/>
      <c r="AX4913" s="33"/>
      <c r="AY4913" s="33"/>
    </row>
    <row r="4914" spans="1:51" s="12" customFormat="1" ht="39.950000000000003" customHeight="1">
      <c r="A4914" s="3"/>
      <c r="B4914" s="16"/>
      <c r="C4914" s="33"/>
      <c r="D4914" s="33"/>
      <c r="E4914" s="33"/>
      <c r="F4914" s="33"/>
      <c r="G4914" s="33"/>
      <c r="H4914" s="33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3"/>
      <c r="AE4914" s="33"/>
      <c r="AF4914" s="33"/>
      <c r="AG4914" s="35"/>
      <c r="AH4914" s="32"/>
      <c r="AI4914" s="33"/>
      <c r="AJ4914" s="33"/>
      <c r="AK4914" s="33"/>
      <c r="AL4914" s="33"/>
      <c r="AM4914" s="33"/>
      <c r="AN4914" s="33"/>
      <c r="AO4914" s="33"/>
      <c r="AP4914" s="33"/>
      <c r="AQ4914" s="33"/>
      <c r="AR4914" s="33"/>
      <c r="AS4914" s="33"/>
      <c r="AT4914" s="33"/>
      <c r="AU4914" s="33"/>
      <c r="AV4914" s="33"/>
      <c r="AW4914" s="33"/>
      <c r="AX4914" s="33"/>
      <c r="AY4914" s="33"/>
    </row>
    <row r="4915" spans="1:51" s="12" customFormat="1" ht="39.950000000000003" customHeight="1">
      <c r="A4915" s="3"/>
      <c r="B4915" s="16"/>
      <c r="C4915" s="33"/>
      <c r="D4915" s="33"/>
      <c r="E4915" s="33"/>
      <c r="F4915" s="33"/>
      <c r="G4915" s="33"/>
      <c r="H4915" s="33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  <c r="AB4915" s="33"/>
      <c r="AC4915" s="33"/>
      <c r="AD4915" s="33"/>
      <c r="AE4915" s="33"/>
      <c r="AF4915" s="33"/>
      <c r="AG4915" s="35"/>
      <c r="AH4915" s="32"/>
      <c r="AI4915" s="33"/>
      <c r="AJ4915" s="33"/>
      <c r="AK4915" s="33"/>
      <c r="AL4915" s="33"/>
      <c r="AM4915" s="33"/>
      <c r="AN4915" s="33"/>
      <c r="AO4915" s="33"/>
      <c r="AP4915" s="33"/>
      <c r="AQ4915" s="33"/>
      <c r="AR4915" s="33"/>
      <c r="AS4915" s="33"/>
      <c r="AT4915" s="33"/>
      <c r="AU4915" s="33"/>
      <c r="AV4915" s="33"/>
      <c r="AW4915" s="33"/>
      <c r="AX4915" s="33"/>
      <c r="AY4915" s="33"/>
    </row>
    <row r="4916" spans="1:51" s="12" customFormat="1" ht="39.950000000000003" customHeight="1">
      <c r="A4916" s="3"/>
      <c r="B4916" s="16"/>
      <c r="C4916" s="33"/>
      <c r="D4916" s="33"/>
      <c r="E4916" s="33"/>
      <c r="F4916" s="33"/>
      <c r="G4916" s="33"/>
      <c r="H4916" s="3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3"/>
      <c r="AE4916" s="33"/>
      <c r="AF4916" s="33"/>
      <c r="AG4916" s="35"/>
      <c r="AH4916" s="32"/>
      <c r="AI4916" s="33"/>
      <c r="AJ4916" s="33"/>
      <c r="AK4916" s="33"/>
      <c r="AL4916" s="33"/>
      <c r="AM4916" s="33"/>
      <c r="AN4916" s="33"/>
      <c r="AO4916" s="33"/>
      <c r="AP4916" s="33"/>
      <c r="AQ4916" s="33"/>
      <c r="AR4916" s="33"/>
      <c r="AS4916" s="33"/>
      <c r="AT4916" s="33"/>
      <c r="AU4916" s="33"/>
      <c r="AV4916" s="33"/>
      <c r="AW4916" s="33"/>
      <c r="AX4916" s="33"/>
      <c r="AY4916" s="33"/>
    </row>
    <row r="4917" spans="1:51" s="12" customFormat="1" ht="39.950000000000003" customHeight="1">
      <c r="A4917" s="3"/>
      <c r="B4917" s="16"/>
      <c r="C4917" s="33"/>
      <c r="D4917" s="33"/>
      <c r="E4917" s="33"/>
      <c r="F4917" s="33"/>
      <c r="G4917" s="33"/>
      <c r="H4917" s="3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3"/>
      <c r="AE4917" s="33"/>
      <c r="AF4917" s="33"/>
      <c r="AG4917" s="35"/>
      <c r="AH4917" s="32"/>
      <c r="AI4917" s="33"/>
      <c r="AJ4917" s="33"/>
      <c r="AK4917" s="33"/>
      <c r="AL4917" s="33"/>
      <c r="AM4917" s="33"/>
      <c r="AN4917" s="33"/>
      <c r="AO4917" s="33"/>
      <c r="AP4917" s="33"/>
      <c r="AQ4917" s="33"/>
      <c r="AR4917" s="33"/>
      <c r="AS4917" s="33"/>
      <c r="AT4917" s="33"/>
      <c r="AU4917" s="33"/>
      <c r="AV4917" s="33"/>
      <c r="AW4917" s="33"/>
      <c r="AX4917" s="33"/>
      <c r="AY4917" s="33"/>
    </row>
    <row r="4918" spans="1:51" s="12" customFormat="1" ht="39.950000000000003" customHeight="1">
      <c r="A4918" s="3"/>
      <c r="B4918" s="16"/>
      <c r="C4918" s="33"/>
      <c r="D4918" s="33"/>
      <c r="E4918" s="33"/>
      <c r="F4918" s="33"/>
      <c r="G4918" s="33"/>
      <c r="H4918" s="33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3"/>
      <c r="AE4918" s="33"/>
      <c r="AF4918" s="33"/>
      <c r="AG4918" s="35"/>
      <c r="AH4918" s="32"/>
      <c r="AI4918" s="33"/>
      <c r="AJ4918" s="33"/>
      <c r="AK4918" s="33"/>
      <c r="AL4918" s="33"/>
      <c r="AM4918" s="33"/>
      <c r="AN4918" s="33"/>
      <c r="AO4918" s="33"/>
      <c r="AP4918" s="33"/>
      <c r="AQ4918" s="33"/>
      <c r="AR4918" s="33"/>
      <c r="AS4918" s="33"/>
      <c r="AT4918" s="33"/>
      <c r="AU4918" s="33"/>
      <c r="AV4918" s="33"/>
      <c r="AW4918" s="33"/>
      <c r="AX4918" s="33"/>
      <c r="AY4918" s="33"/>
    </row>
    <row r="4919" spans="1:51" s="12" customFormat="1" ht="39.950000000000003" customHeight="1">
      <c r="A4919" s="3"/>
      <c r="B4919" s="16"/>
      <c r="C4919" s="33"/>
      <c r="D4919" s="33"/>
      <c r="E4919" s="33"/>
      <c r="F4919" s="33"/>
      <c r="G4919" s="33"/>
      <c r="H4919" s="3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3"/>
      <c r="AE4919" s="33"/>
      <c r="AF4919" s="33"/>
      <c r="AG4919" s="35"/>
      <c r="AH4919" s="32"/>
      <c r="AI4919" s="33"/>
      <c r="AJ4919" s="33"/>
      <c r="AK4919" s="33"/>
      <c r="AL4919" s="33"/>
      <c r="AM4919" s="33"/>
      <c r="AN4919" s="33"/>
      <c r="AO4919" s="33"/>
      <c r="AP4919" s="33"/>
      <c r="AQ4919" s="33"/>
      <c r="AR4919" s="33"/>
      <c r="AS4919" s="33"/>
      <c r="AT4919" s="33"/>
      <c r="AU4919" s="33"/>
      <c r="AV4919" s="33"/>
      <c r="AW4919" s="33"/>
      <c r="AX4919" s="33"/>
      <c r="AY4919" s="33"/>
    </row>
    <row r="4920" spans="1:51" s="12" customFormat="1" ht="39.950000000000003" customHeight="1">
      <c r="A4920" s="3"/>
      <c r="B4920" s="16"/>
      <c r="C4920" s="33"/>
      <c r="D4920" s="33"/>
      <c r="E4920" s="33"/>
      <c r="F4920" s="33"/>
      <c r="G4920" s="33"/>
      <c r="H4920" s="3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F4920" s="33"/>
      <c r="AG4920" s="35"/>
      <c r="AH4920" s="32"/>
      <c r="AI4920" s="33"/>
      <c r="AJ4920" s="33"/>
      <c r="AK4920" s="33"/>
      <c r="AL4920" s="33"/>
      <c r="AM4920" s="33"/>
      <c r="AN4920" s="33"/>
      <c r="AO4920" s="33"/>
      <c r="AP4920" s="33"/>
      <c r="AQ4920" s="33"/>
      <c r="AR4920" s="33"/>
      <c r="AS4920" s="33"/>
      <c r="AT4920" s="33"/>
      <c r="AU4920" s="33"/>
      <c r="AV4920" s="33"/>
      <c r="AW4920" s="33"/>
      <c r="AX4920" s="33"/>
      <c r="AY4920" s="33"/>
    </row>
    <row r="4921" spans="1:51" s="12" customFormat="1" ht="39.950000000000003" customHeight="1">
      <c r="A4921" s="3"/>
      <c r="B4921" s="16"/>
      <c r="C4921" s="33"/>
      <c r="D4921" s="33"/>
      <c r="E4921" s="33"/>
      <c r="F4921" s="33"/>
      <c r="G4921" s="33"/>
      <c r="H4921" s="3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3"/>
      <c r="AE4921" s="33"/>
      <c r="AF4921" s="33"/>
      <c r="AG4921" s="35"/>
      <c r="AH4921" s="32"/>
      <c r="AI4921" s="33"/>
      <c r="AJ4921" s="33"/>
      <c r="AK4921" s="33"/>
      <c r="AL4921" s="33"/>
      <c r="AM4921" s="33"/>
      <c r="AN4921" s="33"/>
      <c r="AO4921" s="33"/>
      <c r="AP4921" s="33"/>
      <c r="AQ4921" s="33"/>
      <c r="AR4921" s="33"/>
      <c r="AS4921" s="33"/>
      <c r="AT4921" s="33"/>
      <c r="AU4921" s="33"/>
      <c r="AV4921" s="33"/>
      <c r="AW4921" s="33"/>
      <c r="AX4921" s="33"/>
      <c r="AY4921" s="33"/>
    </row>
    <row r="4922" spans="1:51" s="12" customFormat="1" ht="39.950000000000003" customHeight="1">
      <c r="A4922" s="3"/>
      <c r="B4922" s="16"/>
      <c r="C4922" s="33"/>
      <c r="D4922" s="33"/>
      <c r="E4922" s="33"/>
      <c r="F4922" s="33"/>
      <c r="G4922" s="33"/>
      <c r="H4922" s="33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  <c r="AB4922" s="33"/>
      <c r="AC4922" s="33"/>
      <c r="AD4922" s="33"/>
      <c r="AE4922" s="33"/>
      <c r="AF4922" s="33"/>
      <c r="AG4922" s="35"/>
      <c r="AH4922" s="32"/>
      <c r="AI4922" s="33"/>
      <c r="AJ4922" s="33"/>
      <c r="AK4922" s="33"/>
      <c r="AL4922" s="33"/>
      <c r="AM4922" s="33"/>
      <c r="AN4922" s="33"/>
      <c r="AO4922" s="33"/>
      <c r="AP4922" s="33"/>
      <c r="AQ4922" s="33"/>
      <c r="AR4922" s="33"/>
      <c r="AS4922" s="33"/>
      <c r="AT4922" s="33"/>
      <c r="AU4922" s="33"/>
      <c r="AV4922" s="33"/>
      <c r="AW4922" s="33"/>
      <c r="AX4922" s="33"/>
      <c r="AY4922" s="33"/>
    </row>
    <row r="4923" spans="1:51" s="12" customFormat="1" ht="39.950000000000003" customHeight="1">
      <c r="A4923" s="3"/>
      <c r="B4923" s="16"/>
      <c r="C4923" s="33"/>
      <c r="D4923" s="33"/>
      <c r="E4923" s="33"/>
      <c r="F4923" s="33"/>
      <c r="G4923" s="33"/>
      <c r="H4923" s="33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3"/>
      <c r="AE4923" s="33"/>
      <c r="AF4923" s="33"/>
      <c r="AG4923" s="35"/>
      <c r="AH4923" s="32"/>
      <c r="AI4923" s="33"/>
      <c r="AJ4923" s="33"/>
      <c r="AK4923" s="33"/>
      <c r="AL4923" s="33"/>
      <c r="AM4923" s="33"/>
      <c r="AN4923" s="33"/>
      <c r="AO4923" s="33"/>
      <c r="AP4923" s="33"/>
      <c r="AQ4923" s="33"/>
      <c r="AR4923" s="33"/>
      <c r="AS4923" s="33"/>
      <c r="AT4923" s="33"/>
      <c r="AU4923" s="33"/>
      <c r="AV4923" s="33"/>
      <c r="AW4923" s="33"/>
      <c r="AX4923" s="33"/>
      <c r="AY4923" s="33"/>
    </row>
    <row r="4924" spans="1:51" s="12" customFormat="1" ht="39.950000000000003" customHeight="1">
      <c r="A4924" s="3"/>
      <c r="B4924" s="16"/>
      <c r="C4924" s="33"/>
      <c r="D4924" s="33"/>
      <c r="E4924" s="33"/>
      <c r="F4924" s="33"/>
      <c r="G4924" s="33"/>
      <c r="H4924" s="33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3"/>
      <c r="AE4924" s="33"/>
      <c r="AF4924" s="33"/>
      <c r="AG4924" s="35"/>
      <c r="AH4924" s="32"/>
      <c r="AI4924" s="33"/>
      <c r="AJ4924" s="33"/>
      <c r="AK4924" s="33"/>
      <c r="AL4924" s="33"/>
      <c r="AM4924" s="33"/>
      <c r="AN4924" s="33"/>
      <c r="AO4924" s="33"/>
      <c r="AP4924" s="33"/>
      <c r="AQ4924" s="33"/>
      <c r="AR4924" s="33"/>
      <c r="AS4924" s="33"/>
      <c r="AT4924" s="33"/>
      <c r="AU4924" s="33"/>
      <c r="AV4924" s="33"/>
      <c r="AW4924" s="33"/>
      <c r="AX4924" s="33"/>
      <c r="AY4924" s="33"/>
    </row>
    <row r="4925" spans="1:51" s="12" customFormat="1" ht="39.950000000000003" customHeight="1">
      <c r="A4925" s="3"/>
      <c r="B4925" s="16"/>
      <c r="C4925" s="33"/>
      <c r="D4925" s="33"/>
      <c r="E4925" s="33"/>
      <c r="F4925" s="33"/>
      <c r="G4925" s="33"/>
      <c r="H4925" s="33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3"/>
      <c r="AE4925" s="33"/>
      <c r="AF4925" s="33"/>
      <c r="AG4925" s="35"/>
      <c r="AH4925" s="32"/>
      <c r="AI4925" s="33"/>
      <c r="AJ4925" s="33"/>
      <c r="AK4925" s="33"/>
      <c r="AL4925" s="33"/>
      <c r="AM4925" s="33"/>
      <c r="AN4925" s="33"/>
      <c r="AO4925" s="33"/>
      <c r="AP4925" s="33"/>
      <c r="AQ4925" s="33"/>
      <c r="AR4925" s="33"/>
      <c r="AS4925" s="33"/>
      <c r="AT4925" s="33"/>
      <c r="AU4925" s="33"/>
      <c r="AV4925" s="33"/>
      <c r="AW4925" s="33"/>
      <c r="AX4925" s="33"/>
      <c r="AY4925" s="33"/>
    </row>
    <row r="4926" spans="1:51" s="12" customFormat="1" ht="39.950000000000003" customHeight="1">
      <c r="A4926" s="3"/>
      <c r="B4926" s="16"/>
      <c r="C4926" s="33"/>
      <c r="D4926" s="33"/>
      <c r="E4926" s="33"/>
      <c r="F4926" s="33"/>
      <c r="G4926" s="33"/>
      <c r="H4926" s="3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3"/>
      <c r="AE4926" s="33"/>
      <c r="AF4926" s="33"/>
      <c r="AG4926" s="35"/>
      <c r="AH4926" s="32"/>
      <c r="AI4926" s="33"/>
      <c r="AJ4926" s="33"/>
      <c r="AK4926" s="33"/>
      <c r="AL4926" s="33"/>
      <c r="AM4926" s="33"/>
      <c r="AN4926" s="33"/>
      <c r="AO4926" s="33"/>
      <c r="AP4926" s="33"/>
      <c r="AQ4926" s="33"/>
      <c r="AR4926" s="33"/>
      <c r="AS4926" s="33"/>
      <c r="AT4926" s="33"/>
      <c r="AU4926" s="33"/>
      <c r="AV4926" s="33"/>
      <c r="AW4926" s="33"/>
      <c r="AX4926" s="33"/>
      <c r="AY4926" s="33"/>
    </row>
    <row r="4927" spans="1:51" s="12" customFormat="1" ht="39.950000000000003" customHeight="1">
      <c r="A4927" s="3"/>
      <c r="B4927" s="16"/>
      <c r="C4927" s="33"/>
      <c r="D4927" s="33"/>
      <c r="E4927" s="33"/>
      <c r="F4927" s="33"/>
      <c r="G4927" s="33"/>
      <c r="H4927" s="33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  <c r="AB4927" s="33"/>
      <c r="AC4927" s="33"/>
      <c r="AD4927" s="33"/>
      <c r="AE4927" s="33"/>
      <c r="AF4927" s="33"/>
      <c r="AG4927" s="35"/>
      <c r="AH4927" s="32"/>
      <c r="AI4927" s="33"/>
      <c r="AJ4927" s="33"/>
      <c r="AK4927" s="33"/>
      <c r="AL4927" s="33"/>
      <c r="AM4927" s="33"/>
      <c r="AN4927" s="33"/>
      <c r="AO4927" s="33"/>
      <c r="AP4927" s="33"/>
      <c r="AQ4927" s="33"/>
      <c r="AR4927" s="33"/>
      <c r="AS4927" s="33"/>
      <c r="AT4927" s="33"/>
      <c r="AU4927" s="33"/>
      <c r="AV4927" s="33"/>
      <c r="AW4927" s="33"/>
      <c r="AX4927" s="33"/>
      <c r="AY4927" s="33"/>
    </row>
    <row r="4928" spans="1:51" s="12" customFormat="1" ht="39.950000000000003" customHeight="1">
      <c r="A4928" s="3"/>
      <c r="B4928" s="16"/>
      <c r="C4928" s="33"/>
      <c r="D4928" s="33"/>
      <c r="E4928" s="33"/>
      <c r="F4928" s="33"/>
      <c r="G4928" s="33"/>
      <c r="H4928" s="33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3"/>
      <c r="AE4928" s="33"/>
      <c r="AF4928" s="33"/>
      <c r="AG4928" s="35"/>
      <c r="AH4928" s="32"/>
      <c r="AI4928" s="33"/>
      <c r="AJ4928" s="33"/>
      <c r="AK4928" s="33"/>
      <c r="AL4928" s="33"/>
      <c r="AM4928" s="33"/>
      <c r="AN4928" s="33"/>
      <c r="AO4928" s="33"/>
      <c r="AP4928" s="33"/>
      <c r="AQ4928" s="33"/>
      <c r="AR4928" s="33"/>
      <c r="AS4928" s="33"/>
      <c r="AT4928" s="33"/>
      <c r="AU4928" s="33"/>
      <c r="AV4928" s="33"/>
      <c r="AW4928" s="33"/>
      <c r="AX4928" s="33"/>
      <c r="AY4928" s="33"/>
    </row>
    <row r="4929" spans="1:51" s="12" customFormat="1" ht="39.950000000000003" customHeight="1">
      <c r="A4929" s="3"/>
      <c r="B4929" s="16"/>
      <c r="C4929" s="33"/>
      <c r="D4929" s="33"/>
      <c r="E4929" s="33"/>
      <c r="F4929" s="33"/>
      <c r="G4929" s="33"/>
      <c r="H4929" s="33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3"/>
      <c r="AE4929" s="33"/>
      <c r="AF4929" s="33"/>
      <c r="AG4929" s="35"/>
      <c r="AH4929" s="32"/>
      <c r="AI4929" s="33"/>
      <c r="AJ4929" s="33"/>
      <c r="AK4929" s="33"/>
      <c r="AL4929" s="33"/>
      <c r="AM4929" s="33"/>
      <c r="AN4929" s="33"/>
      <c r="AO4929" s="33"/>
      <c r="AP4929" s="33"/>
      <c r="AQ4929" s="33"/>
      <c r="AR4929" s="33"/>
      <c r="AS4929" s="33"/>
      <c r="AT4929" s="33"/>
      <c r="AU4929" s="33"/>
      <c r="AV4929" s="33"/>
      <c r="AW4929" s="33"/>
      <c r="AX4929" s="33"/>
      <c r="AY4929" s="33"/>
    </row>
    <row r="4930" spans="1:51" s="12" customFormat="1" ht="39.950000000000003" customHeight="1">
      <c r="A4930" s="3"/>
      <c r="B4930" s="16"/>
      <c r="C4930" s="33"/>
      <c r="D4930" s="33"/>
      <c r="E4930" s="33"/>
      <c r="F4930" s="33"/>
      <c r="G4930" s="33"/>
      <c r="H4930" s="33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  <c r="AB4930" s="33"/>
      <c r="AC4930" s="33"/>
      <c r="AD4930" s="33"/>
      <c r="AE4930" s="33"/>
      <c r="AF4930" s="33"/>
      <c r="AG4930" s="35"/>
      <c r="AH4930" s="32"/>
      <c r="AI4930" s="33"/>
      <c r="AJ4930" s="33"/>
      <c r="AK4930" s="33"/>
      <c r="AL4930" s="33"/>
      <c r="AM4930" s="33"/>
      <c r="AN4930" s="33"/>
      <c r="AO4930" s="33"/>
      <c r="AP4930" s="33"/>
      <c r="AQ4930" s="33"/>
      <c r="AR4930" s="33"/>
      <c r="AS4930" s="33"/>
      <c r="AT4930" s="33"/>
      <c r="AU4930" s="33"/>
      <c r="AV4930" s="33"/>
      <c r="AW4930" s="33"/>
      <c r="AX4930" s="33"/>
      <c r="AY4930" s="33"/>
    </row>
    <row r="4931" spans="1:51" s="12" customFormat="1" ht="39.950000000000003" customHeight="1">
      <c r="A4931" s="3"/>
      <c r="B4931" s="16"/>
      <c r="C4931" s="33"/>
      <c r="D4931" s="33"/>
      <c r="E4931" s="33"/>
      <c r="F4931" s="33"/>
      <c r="G4931" s="33"/>
      <c r="H4931" s="33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3"/>
      <c r="AE4931" s="33"/>
      <c r="AF4931" s="33"/>
      <c r="AG4931" s="35"/>
      <c r="AH4931" s="32"/>
      <c r="AI4931" s="33"/>
      <c r="AJ4931" s="33"/>
      <c r="AK4931" s="33"/>
      <c r="AL4931" s="33"/>
      <c r="AM4931" s="33"/>
      <c r="AN4931" s="33"/>
      <c r="AO4931" s="33"/>
      <c r="AP4931" s="33"/>
      <c r="AQ4931" s="33"/>
      <c r="AR4931" s="33"/>
      <c r="AS4931" s="33"/>
      <c r="AT4931" s="33"/>
      <c r="AU4931" s="33"/>
      <c r="AV4931" s="33"/>
      <c r="AW4931" s="33"/>
      <c r="AX4931" s="33"/>
      <c r="AY4931" s="33"/>
    </row>
    <row r="4932" spans="1:51" s="12" customFormat="1" ht="39.950000000000003" customHeight="1">
      <c r="A4932" s="3"/>
      <c r="B4932" s="16"/>
      <c r="C4932" s="33"/>
      <c r="D4932" s="33"/>
      <c r="E4932" s="33"/>
      <c r="F4932" s="33"/>
      <c r="G4932" s="33"/>
      <c r="H4932" s="33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F4932" s="33"/>
      <c r="AG4932" s="35"/>
      <c r="AH4932" s="32"/>
      <c r="AI4932" s="33"/>
      <c r="AJ4932" s="33"/>
      <c r="AK4932" s="33"/>
      <c r="AL4932" s="33"/>
      <c r="AM4932" s="33"/>
      <c r="AN4932" s="33"/>
      <c r="AO4932" s="33"/>
      <c r="AP4932" s="33"/>
      <c r="AQ4932" s="33"/>
      <c r="AR4932" s="33"/>
      <c r="AS4932" s="33"/>
      <c r="AT4932" s="33"/>
      <c r="AU4932" s="33"/>
      <c r="AV4932" s="33"/>
      <c r="AW4932" s="33"/>
      <c r="AX4932" s="33"/>
      <c r="AY4932" s="33"/>
    </row>
    <row r="4933" spans="1:51" s="12" customFormat="1" ht="39.950000000000003" customHeight="1">
      <c r="A4933" s="3"/>
      <c r="B4933" s="16"/>
      <c r="C4933" s="33"/>
      <c r="D4933" s="33"/>
      <c r="E4933" s="33"/>
      <c r="F4933" s="33"/>
      <c r="G4933" s="33"/>
      <c r="H4933" s="33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3"/>
      <c r="AE4933" s="33"/>
      <c r="AF4933" s="33"/>
      <c r="AG4933" s="35"/>
      <c r="AH4933" s="32"/>
      <c r="AI4933" s="33"/>
      <c r="AJ4933" s="33"/>
      <c r="AK4933" s="33"/>
      <c r="AL4933" s="33"/>
      <c r="AM4933" s="33"/>
      <c r="AN4933" s="33"/>
      <c r="AO4933" s="33"/>
      <c r="AP4933" s="33"/>
      <c r="AQ4933" s="33"/>
      <c r="AR4933" s="33"/>
      <c r="AS4933" s="33"/>
      <c r="AT4933" s="33"/>
      <c r="AU4933" s="33"/>
      <c r="AV4933" s="33"/>
      <c r="AW4933" s="33"/>
      <c r="AX4933" s="33"/>
      <c r="AY4933" s="33"/>
    </row>
    <row r="4934" spans="1:51" s="12" customFormat="1" ht="39.950000000000003" customHeight="1">
      <c r="A4934" s="3"/>
      <c r="B4934" s="16"/>
      <c r="C4934" s="33"/>
      <c r="D4934" s="33"/>
      <c r="E4934" s="33"/>
      <c r="F4934" s="33"/>
      <c r="G4934" s="33"/>
      <c r="H4934" s="3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3"/>
      <c r="AE4934" s="33"/>
      <c r="AF4934" s="33"/>
      <c r="AG4934" s="35"/>
      <c r="AH4934" s="32"/>
      <c r="AI4934" s="33"/>
      <c r="AJ4934" s="33"/>
      <c r="AK4934" s="33"/>
      <c r="AL4934" s="33"/>
      <c r="AM4934" s="33"/>
      <c r="AN4934" s="33"/>
      <c r="AO4934" s="33"/>
      <c r="AP4934" s="33"/>
      <c r="AQ4934" s="33"/>
      <c r="AR4934" s="33"/>
      <c r="AS4934" s="33"/>
      <c r="AT4934" s="33"/>
      <c r="AU4934" s="33"/>
      <c r="AV4934" s="33"/>
      <c r="AW4934" s="33"/>
      <c r="AX4934" s="33"/>
      <c r="AY4934" s="33"/>
    </row>
    <row r="4935" spans="1:51" s="12" customFormat="1" ht="39.950000000000003" customHeight="1">
      <c r="A4935" s="3"/>
      <c r="B4935" s="16"/>
      <c r="C4935" s="33"/>
      <c r="D4935" s="33"/>
      <c r="E4935" s="33"/>
      <c r="F4935" s="33"/>
      <c r="G4935" s="33"/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3"/>
      <c r="AE4935" s="33"/>
      <c r="AF4935" s="33"/>
      <c r="AG4935" s="35"/>
      <c r="AH4935" s="32"/>
      <c r="AI4935" s="33"/>
      <c r="AJ4935" s="33"/>
      <c r="AK4935" s="33"/>
      <c r="AL4935" s="33"/>
      <c r="AM4935" s="33"/>
      <c r="AN4935" s="33"/>
      <c r="AO4935" s="33"/>
      <c r="AP4935" s="33"/>
      <c r="AQ4935" s="33"/>
      <c r="AR4935" s="33"/>
      <c r="AS4935" s="33"/>
      <c r="AT4935" s="33"/>
      <c r="AU4935" s="33"/>
      <c r="AV4935" s="33"/>
      <c r="AW4935" s="33"/>
      <c r="AX4935" s="33"/>
      <c r="AY4935" s="33"/>
    </row>
    <row r="4936" spans="1:51" s="12" customFormat="1" ht="39.950000000000003" customHeight="1">
      <c r="A4936" s="3"/>
      <c r="B4936" s="16"/>
      <c r="C4936" s="33"/>
      <c r="D4936" s="33"/>
      <c r="E4936" s="33"/>
      <c r="F4936" s="33"/>
      <c r="G4936" s="33"/>
      <c r="H4936" s="33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3"/>
      <c r="AE4936" s="33"/>
      <c r="AF4936" s="33"/>
      <c r="AG4936" s="35"/>
      <c r="AH4936" s="32"/>
      <c r="AI4936" s="33"/>
      <c r="AJ4936" s="33"/>
      <c r="AK4936" s="33"/>
      <c r="AL4936" s="33"/>
      <c r="AM4936" s="33"/>
      <c r="AN4936" s="33"/>
      <c r="AO4936" s="33"/>
      <c r="AP4936" s="33"/>
      <c r="AQ4936" s="33"/>
      <c r="AR4936" s="33"/>
      <c r="AS4936" s="33"/>
      <c r="AT4936" s="33"/>
      <c r="AU4936" s="33"/>
      <c r="AV4936" s="33"/>
      <c r="AW4936" s="33"/>
      <c r="AX4936" s="33"/>
      <c r="AY4936" s="33"/>
    </row>
    <row r="4937" spans="1:51" s="12" customFormat="1" ht="39.950000000000003" customHeight="1">
      <c r="A4937" s="3"/>
      <c r="B4937" s="16"/>
      <c r="C4937" s="33"/>
      <c r="D4937" s="33"/>
      <c r="E4937" s="33"/>
      <c r="F4937" s="33"/>
      <c r="G4937" s="33"/>
      <c r="H4937" s="33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3"/>
      <c r="AE4937" s="33"/>
      <c r="AF4937" s="33"/>
      <c r="AG4937" s="35"/>
      <c r="AH4937" s="32"/>
      <c r="AI4937" s="33"/>
      <c r="AJ4937" s="33"/>
      <c r="AK4937" s="33"/>
      <c r="AL4937" s="33"/>
      <c r="AM4937" s="33"/>
      <c r="AN4937" s="33"/>
      <c r="AO4937" s="33"/>
      <c r="AP4937" s="33"/>
      <c r="AQ4937" s="33"/>
      <c r="AR4937" s="33"/>
      <c r="AS4937" s="33"/>
      <c r="AT4937" s="33"/>
      <c r="AU4937" s="33"/>
      <c r="AV4937" s="33"/>
      <c r="AW4937" s="33"/>
      <c r="AX4937" s="33"/>
      <c r="AY4937" s="33"/>
    </row>
    <row r="4938" spans="1:51" s="12" customFormat="1" ht="39.950000000000003" customHeight="1">
      <c r="A4938" s="3"/>
      <c r="B4938" s="16"/>
      <c r="C4938" s="33"/>
      <c r="D4938" s="33"/>
      <c r="E4938" s="33"/>
      <c r="F4938" s="33"/>
      <c r="G4938" s="33"/>
      <c r="H4938" s="33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3"/>
      <c r="AE4938" s="33"/>
      <c r="AF4938" s="33"/>
      <c r="AG4938" s="35"/>
      <c r="AH4938" s="32"/>
      <c r="AI4938" s="33"/>
      <c r="AJ4938" s="33"/>
      <c r="AK4938" s="33"/>
      <c r="AL4938" s="33"/>
      <c r="AM4938" s="33"/>
      <c r="AN4938" s="33"/>
      <c r="AO4938" s="33"/>
      <c r="AP4938" s="33"/>
      <c r="AQ4938" s="33"/>
      <c r="AR4938" s="33"/>
      <c r="AS4938" s="33"/>
      <c r="AT4938" s="33"/>
      <c r="AU4938" s="33"/>
      <c r="AV4938" s="33"/>
      <c r="AW4938" s="33"/>
      <c r="AX4938" s="33"/>
      <c r="AY4938" s="33"/>
    </row>
    <row r="4939" spans="1:51" s="12" customFormat="1" ht="39.950000000000003" customHeight="1">
      <c r="A4939" s="3"/>
      <c r="B4939" s="16"/>
      <c r="C4939" s="33"/>
      <c r="D4939" s="33"/>
      <c r="E4939" s="33"/>
      <c r="F4939" s="33"/>
      <c r="G4939" s="33"/>
      <c r="H4939" s="3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3"/>
      <c r="AE4939" s="33"/>
      <c r="AF4939" s="33"/>
      <c r="AG4939" s="35"/>
      <c r="AH4939" s="32"/>
      <c r="AI4939" s="33"/>
      <c r="AJ4939" s="33"/>
      <c r="AK4939" s="33"/>
      <c r="AL4939" s="33"/>
      <c r="AM4939" s="33"/>
      <c r="AN4939" s="33"/>
      <c r="AO4939" s="33"/>
      <c r="AP4939" s="33"/>
      <c r="AQ4939" s="33"/>
      <c r="AR4939" s="33"/>
      <c r="AS4939" s="33"/>
      <c r="AT4939" s="33"/>
      <c r="AU4939" s="33"/>
      <c r="AV4939" s="33"/>
      <c r="AW4939" s="33"/>
      <c r="AX4939" s="33"/>
      <c r="AY4939" s="33"/>
    </row>
    <row r="4940" spans="1:51" s="12" customFormat="1" ht="39.950000000000003" customHeight="1">
      <c r="A4940" s="3"/>
      <c r="B4940" s="16"/>
      <c r="C4940" s="33"/>
      <c r="D4940" s="33"/>
      <c r="E4940" s="33"/>
      <c r="F4940" s="33"/>
      <c r="G4940" s="33"/>
      <c r="H4940" s="33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3"/>
      <c r="AE4940" s="33"/>
      <c r="AF4940" s="33"/>
      <c r="AG4940" s="35"/>
      <c r="AH4940" s="32"/>
      <c r="AI4940" s="33"/>
      <c r="AJ4940" s="33"/>
      <c r="AK4940" s="33"/>
      <c r="AL4940" s="33"/>
      <c r="AM4940" s="33"/>
      <c r="AN4940" s="33"/>
      <c r="AO4940" s="33"/>
      <c r="AP4940" s="33"/>
      <c r="AQ4940" s="33"/>
      <c r="AR4940" s="33"/>
      <c r="AS4940" s="33"/>
      <c r="AT4940" s="33"/>
      <c r="AU4940" s="33"/>
      <c r="AV4940" s="33"/>
      <c r="AW4940" s="33"/>
      <c r="AX4940" s="33"/>
      <c r="AY4940" s="33"/>
    </row>
    <row r="4941" spans="1:51" s="12" customFormat="1" ht="39.950000000000003" customHeight="1">
      <c r="A4941" s="3"/>
      <c r="B4941" s="16"/>
      <c r="C4941" s="33"/>
      <c r="D4941" s="33"/>
      <c r="E4941" s="33"/>
      <c r="F4941" s="33"/>
      <c r="G4941" s="33"/>
      <c r="H4941" s="33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3"/>
      <c r="AE4941" s="33"/>
      <c r="AF4941" s="33"/>
      <c r="AG4941" s="35"/>
      <c r="AH4941" s="32"/>
      <c r="AI4941" s="33"/>
      <c r="AJ4941" s="33"/>
      <c r="AK4941" s="33"/>
      <c r="AL4941" s="33"/>
      <c r="AM4941" s="33"/>
      <c r="AN4941" s="33"/>
      <c r="AO4941" s="33"/>
      <c r="AP4941" s="33"/>
      <c r="AQ4941" s="33"/>
      <c r="AR4941" s="33"/>
      <c r="AS4941" s="33"/>
      <c r="AT4941" s="33"/>
      <c r="AU4941" s="33"/>
      <c r="AV4941" s="33"/>
      <c r="AW4941" s="33"/>
      <c r="AX4941" s="33"/>
      <c r="AY4941" s="33"/>
    </row>
    <row r="4942" spans="1:51" s="12" customFormat="1" ht="39.950000000000003" customHeight="1">
      <c r="A4942" s="3"/>
      <c r="B4942" s="16"/>
      <c r="C4942" s="33"/>
      <c r="D4942" s="33"/>
      <c r="E4942" s="33"/>
      <c r="F4942" s="33"/>
      <c r="G4942" s="33"/>
      <c r="H4942" s="33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  <c r="AB4942" s="33"/>
      <c r="AC4942" s="33"/>
      <c r="AD4942" s="33"/>
      <c r="AE4942" s="33"/>
      <c r="AF4942" s="33"/>
      <c r="AG4942" s="35"/>
      <c r="AH4942" s="32"/>
      <c r="AI4942" s="33"/>
      <c r="AJ4942" s="33"/>
      <c r="AK4942" s="33"/>
      <c r="AL4942" s="33"/>
      <c r="AM4942" s="33"/>
      <c r="AN4942" s="33"/>
      <c r="AO4942" s="33"/>
      <c r="AP4942" s="33"/>
      <c r="AQ4942" s="33"/>
      <c r="AR4942" s="33"/>
      <c r="AS4942" s="33"/>
      <c r="AT4942" s="33"/>
      <c r="AU4942" s="33"/>
      <c r="AV4942" s="33"/>
      <c r="AW4942" s="33"/>
      <c r="AX4942" s="33"/>
      <c r="AY4942" s="33"/>
    </row>
    <row r="4943" spans="1:51" s="12" customFormat="1" ht="39.950000000000003" customHeight="1">
      <c r="A4943" s="3"/>
      <c r="B4943" s="16"/>
      <c r="C4943" s="33"/>
      <c r="D4943" s="33"/>
      <c r="E4943" s="33"/>
      <c r="F4943" s="33"/>
      <c r="G4943" s="33"/>
      <c r="H4943" s="33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3"/>
      <c r="AE4943" s="33"/>
      <c r="AF4943" s="33"/>
      <c r="AG4943" s="35"/>
      <c r="AH4943" s="32"/>
      <c r="AI4943" s="33"/>
      <c r="AJ4943" s="33"/>
      <c r="AK4943" s="33"/>
      <c r="AL4943" s="33"/>
      <c r="AM4943" s="33"/>
      <c r="AN4943" s="33"/>
      <c r="AO4943" s="33"/>
      <c r="AP4943" s="33"/>
      <c r="AQ4943" s="33"/>
      <c r="AR4943" s="33"/>
      <c r="AS4943" s="33"/>
      <c r="AT4943" s="33"/>
      <c r="AU4943" s="33"/>
      <c r="AV4943" s="33"/>
      <c r="AW4943" s="33"/>
      <c r="AX4943" s="33"/>
      <c r="AY4943" s="33"/>
    </row>
    <row r="4944" spans="1:51" s="12" customFormat="1" ht="39.950000000000003" customHeight="1">
      <c r="A4944" s="3"/>
      <c r="B4944" s="16"/>
      <c r="C4944" s="33"/>
      <c r="D4944" s="33"/>
      <c r="E4944" s="33"/>
      <c r="F4944" s="33"/>
      <c r="G4944" s="33"/>
      <c r="H4944" s="33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3"/>
      <c r="AE4944" s="33"/>
      <c r="AF4944" s="33"/>
      <c r="AG4944" s="35"/>
      <c r="AH4944" s="32"/>
      <c r="AI4944" s="33"/>
      <c r="AJ4944" s="33"/>
      <c r="AK4944" s="33"/>
      <c r="AL4944" s="33"/>
      <c r="AM4944" s="33"/>
      <c r="AN4944" s="33"/>
      <c r="AO4944" s="33"/>
      <c r="AP4944" s="33"/>
      <c r="AQ4944" s="33"/>
      <c r="AR4944" s="33"/>
      <c r="AS4944" s="33"/>
      <c r="AT4944" s="33"/>
      <c r="AU4944" s="33"/>
      <c r="AV4944" s="33"/>
      <c r="AW4944" s="33"/>
      <c r="AX4944" s="33"/>
      <c r="AY4944" s="33"/>
    </row>
    <row r="4945" spans="1:51" s="12" customFormat="1" ht="39.950000000000003" customHeight="1">
      <c r="A4945" s="3"/>
      <c r="B4945" s="16"/>
      <c r="C4945" s="33"/>
      <c r="D4945" s="33"/>
      <c r="E4945" s="33"/>
      <c r="F4945" s="33"/>
      <c r="G4945" s="33"/>
      <c r="H4945" s="33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3"/>
      <c r="AE4945" s="33"/>
      <c r="AF4945" s="33"/>
      <c r="AG4945" s="35"/>
      <c r="AH4945" s="32"/>
      <c r="AI4945" s="33"/>
      <c r="AJ4945" s="33"/>
      <c r="AK4945" s="33"/>
      <c r="AL4945" s="33"/>
      <c r="AM4945" s="33"/>
      <c r="AN4945" s="33"/>
      <c r="AO4945" s="33"/>
      <c r="AP4945" s="33"/>
      <c r="AQ4945" s="33"/>
      <c r="AR4945" s="33"/>
      <c r="AS4945" s="33"/>
      <c r="AT4945" s="33"/>
      <c r="AU4945" s="33"/>
      <c r="AV4945" s="33"/>
      <c r="AW4945" s="33"/>
      <c r="AX4945" s="33"/>
      <c r="AY4945" s="33"/>
    </row>
    <row r="4946" spans="1:51" s="12" customFormat="1" ht="39.950000000000003" customHeight="1">
      <c r="A4946" s="3"/>
      <c r="B4946" s="16"/>
      <c r="C4946" s="33"/>
      <c r="D4946" s="33"/>
      <c r="E4946" s="33"/>
      <c r="F4946" s="33"/>
      <c r="G4946" s="33"/>
      <c r="H4946" s="33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3"/>
      <c r="AE4946" s="33"/>
      <c r="AF4946" s="33"/>
      <c r="AG4946" s="35"/>
      <c r="AH4946" s="32"/>
      <c r="AI4946" s="33"/>
      <c r="AJ4946" s="33"/>
      <c r="AK4946" s="33"/>
      <c r="AL4946" s="33"/>
      <c r="AM4946" s="33"/>
      <c r="AN4946" s="33"/>
      <c r="AO4946" s="33"/>
      <c r="AP4946" s="33"/>
      <c r="AQ4946" s="33"/>
      <c r="AR4946" s="33"/>
      <c r="AS4946" s="33"/>
      <c r="AT4946" s="33"/>
      <c r="AU4946" s="33"/>
      <c r="AV4946" s="33"/>
      <c r="AW4946" s="33"/>
      <c r="AX4946" s="33"/>
      <c r="AY4946" s="33"/>
    </row>
    <row r="4947" spans="1:51" s="12" customFormat="1" ht="39.950000000000003" customHeight="1">
      <c r="A4947" s="3"/>
      <c r="B4947" s="16"/>
      <c r="C4947" s="33"/>
      <c r="D4947" s="33"/>
      <c r="E4947" s="33"/>
      <c r="F4947" s="33"/>
      <c r="G4947" s="33"/>
      <c r="H4947" s="33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3"/>
      <c r="AE4947" s="33"/>
      <c r="AF4947" s="33"/>
      <c r="AG4947" s="35"/>
      <c r="AH4947" s="32"/>
      <c r="AI4947" s="33"/>
      <c r="AJ4947" s="33"/>
      <c r="AK4947" s="33"/>
      <c r="AL4947" s="33"/>
      <c r="AM4947" s="33"/>
      <c r="AN4947" s="33"/>
      <c r="AO4947" s="33"/>
      <c r="AP4947" s="33"/>
      <c r="AQ4947" s="33"/>
      <c r="AR4947" s="33"/>
      <c r="AS4947" s="33"/>
      <c r="AT4947" s="33"/>
      <c r="AU4947" s="33"/>
      <c r="AV4947" s="33"/>
      <c r="AW4947" s="33"/>
      <c r="AX4947" s="33"/>
      <c r="AY4947" s="33"/>
    </row>
    <row r="4948" spans="1:51" s="12" customFormat="1" ht="39.950000000000003" customHeight="1">
      <c r="A4948" s="3"/>
      <c r="B4948" s="16"/>
      <c r="C4948" s="33"/>
      <c r="D4948" s="33"/>
      <c r="E4948" s="33"/>
      <c r="F4948" s="33"/>
      <c r="G4948" s="33"/>
      <c r="H4948" s="33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3"/>
      <c r="AE4948" s="33"/>
      <c r="AF4948" s="33"/>
      <c r="AG4948" s="35"/>
      <c r="AH4948" s="32"/>
      <c r="AI4948" s="33"/>
      <c r="AJ4948" s="33"/>
      <c r="AK4948" s="33"/>
      <c r="AL4948" s="33"/>
      <c r="AM4948" s="33"/>
      <c r="AN4948" s="33"/>
      <c r="AO4948" s="33"/>
      <c r="AP4948" s="33"/>
      <c r="AQ4948" s="33"/>
      <c r="AR4948" s="33"/>
      <c r="AS4948" s="33"/>
      <c r="AT4948" s="33"/>
      <c r="AU4948" s="33"/>
      <c r="AV4948" s="33"/>
      <c r="AW4948" s="33"/>
      <c r="AX4948" s="33"/>
      <c r="AY4948" s="33"/>
    </row>
    <row r="4949" spans="1:51" s="12" customFormat="1" ht="39.950000000000003" customHeight="1">
      <c r="A4949" s="3"/>
      <c r="B4949" s="16"/>
      <c r="C4949" s="33"/>
      <c r="D4949" s="33"/>
      <c r="E4949" s="33"/>
      <c r="F4949" s="33"/>
      <c r="G4949" s="33"/>
      <c r="H4949" s="33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3"/>
      <c r="AE4949" s="33"/>
      <c r="AF4949" s="33"/>
      <c r="AG4949" s="35"/>
      <c r="AH4949" s="32"/>
      <c r="AI4949" s="33"/>
      <c r="AJ4949" s="33"/>
      <c r="AK4949" s="33"/>
      <c r="AL4949" s="33"/>
      <c r="AM4949" s="33"/>
      <c r="AN4949" s="33"/>
      <c r="AO4949" s="33"/>
      <c r="AP4949" s="33"/>
      <c r="AQ4949" s="33"/>
      <c r="AR4949" s="33"/>
      <c r="AS4949" s="33"/>
      <c r="AT4949" s="33"/>
      <c r="AU4949" s="33"/>
      <c r="AV4949" s="33"/>
      <c r="AW4949" s="33"/>
      <c r="AX4949" s="33"/>
      <c r="AY4949" s="33"/>
    </row>
    <row r="4950" spans="1:51" s="12" customFormat="1" ht="39.950000000000003" customHeight="1">
      <c r="A4950" s="3"/>
      <c r="B4950" s="16"/>
      <c r="C4950" s="33"/>
      <c r="D4950" s="33"/>
      <c r="E4950" s="33"/>
      <c r="F4950" s="33"/>
      <c r="G4950" s="33"/>
      <c r="H4950" s="33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3"/>
      <c r="AE4950" s="33"/>
      <c r="AF4950" s="33"/>
      <c r="AG4950" s="35"/>
      <c r="AH4950" s="32"/>
      <c r="AI4950" s="33"/>
      <c r="AJ4950" s="33"/>
      <c r="AK4950" s="33"/>
      <c r="AL4950" s="33"/>
      <c r="AM4950" s="33"/>
      <c r="AN4950" s="33"/>
      <c r="AO4950" s="33"/>
      <c r="AP4950" s="33"/>
      <c r="AQ4950" s="33"/>
      <c r="AR4950" s="33"/>
      <c r="AS4950" s="33"/>
      <c r="AT4950" s="33"/>
      <c r="AU4950" s="33"/>
      <c r="AV4950" s="33"/>
      <c r="AW4950" s="33"/>
      <c r="AX4950" s="33"/>
      <c r="AY4950" s="33"/>
    </row>
    <row r="4951" spans="1:51" s="12" customFormat="1" ht="39.950000000000003" customHeight="1">
      <c r="A4951" s="3"/>
      <c r="B4951" s="16"/>
      <c r="C4951" s="33"/>
      <c r="D4951" s="33"/>
      <c r="E4951" s="33"/>
      <c r="F4951" s="33"/>
      <c r="G4951" s="33"/>
      <c r="H4951" s="33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3"/>
      <c r="AE4951" s="33"/>
      <c r="AF4951" s="33"/>
      <c r="AG4951" s="35"/>
      <c r="AH4951" s="32"/>
      <c r="AI4951" s="33"/>
      <c r="AJ4951" s="33"/>
      <c r="AK4951" s="33"/>
      <c r="AL4951" s="33"/>
      <c r="AM4951" s="33"/>
      <c r="AN4951" s="33"/>
      <c r="AO4951" s="33"/>
      <c r="AP4951" s="33"/>
      <c r="AQ4951" s="33"/>
      <c r="AR4951" s="33"/>
      <c r="AS4951" s="33"/>
      <c r="AT4951" s="33"/>
      <c r="AU4951" s="33"/>
      <c r="AV4951" s="33"/>
      <c r="AW4951" s="33"/>
      <c r="AX4951" s="33"/>
      <c r="AY4951" s="33"/>
    </row>
    <row r="4952" spans="1:51" s="12" customFormat="1" ht="39.950000000000003" customHeight="1">
      <c r="A4952" s="3"/>
      <c r="B4952" s="16"/>
      <c r="C4952" s="33"/>
      <c r="D4952" s="33"/>
      <c r="E4952" s="33"/>
      <c r="F4952" s="33"/>
      <c r="G4952" s="33"/>
      <c r="H4952" s="33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  <c r="AB4952" s="33"/>
      <c r="AC4952" s="33"/>
      <c r="AD4952" s="33"/>
      <c r="AE4952" s="33"/>
      <c r="AF4952" s="33"/>
      <c r="AG4952" s="35"/>
      <c r="AH4952" s="32"/>
      <c r="AI4952" s="33"/>
      <c r="AJ4952" s="33"/>
      <c r="AK4952" s="33"/>
      <c r="AL4952" s="33"/>
      <c r="AM4952" s="33"/>
      <c r="AN4952" s="33"/>
      <c r="AO4952" s="33"/>
      <c r="AP4952" s="33"/>
      <c r="AQ4952" s="33"/>
      <c r="AR4952" s="33"/>
      <c r="AS4952" s="33"/>
      <c r="AT4952" s="33"/>
      <c r="AU4952" s="33"/>
      <c r="AV4952" s="33"/>
      <c r="AW4952" s="33"/>
      <c r="AX4952" s="33"/>
      <c r="AY4952" s="33"/>
    </row>
    <row r="4953" spans="1:51" s="12" customFormat="1" ht="39.950000000000003" customHeight="1">
      <c r="A4953" s="3"/>
      <c r="B4953" s="16"/>
      <c r="C4953" s="33"/>
      <c r="D4953" s="33"/>
      <c r="E4953" s="33"/>
      <c r="F4953" s="33"/>
      <c r="G4953" s="33"/>
      <c r="H4953" s="33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3"/>
      <c r="AE4953" s="33"/>
      <c r="AF4953" s="33"/>
      <c r="AG4953" s="35"/>
      <c r="AH4953" s="32"/>
      <c r="AI4953" s="33"/>
      <c r="AJ4953" s="33"/>
      <c r="AK4953" s="33"/>
      <c r="AL4953" s="33"/>
      <c r="AM4953" s="33"/>
      <c r="AN4953" s="33"/>
      <c r="AO4953" s="33"/>
      <c r="AP4953" s="33"/>
      <c r="AQ4953" s="33"/>
      <c r="AR4953" s="33"/>
      <c r="AS4953" s="33"/>
      <c r="AT4953" s="33"/>
      <c r="AU4953" s="33"/>
      <c r="AV4953" s="33"/>
      <c r="AW4953" s="33"/>
      <c r="AX4953" s="33"/>
      <c r="AY4953" s="33"/>
    </row>
    <row r="4954" spans="1:51" s="12" customFormat="1" ht="39.950000000000003" customHeight="1">
      <c r="A4954" s="3"/>
      <c r="B4954" s="16"/>
      <c r="C4954" s="33"/>
      <c r="D4954" s="33"/>
      <c r="E4954" s="33"/>
      <c r="F4954" s="33"/>
      <c r="G4954" s="33"/>
      <c r="H4954" s="33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3"/>
      <c r="AE4954" s="33"/>
      <c r="AF4954" s="33"/>
      <c r="AG4954" s="35"/>
      <c r="AH4954" s="32"/>
      <c r="AI4954" s="33"/>
      <c r="AJ4954" s="33"/>
      <c r="AK4954" s="33"/>
      <c r="AL4954" s="33"/>
      <c r="AM4954" s="33"/>
      <c r="AN4954" s="33"/>
      <c r="AO4954" s="33"/>
      <c r="AP4954" s="33"/>
      <c r="AQ4954" s="33"/>
      <c r="AR4954" s="33"/>
      <c r="AS4954" s="33"/>
      <c r="AT4954" s="33"/>
      <c r="AU4954" s="33"/>
      <c r="AV4954" s="33"/>
      <c r="AW4954" s="33"/>
      <c r="AX4954" s="33"/>
      <c r="AY4954" s="33"/>
    </row>
    <row r="4955" spans="1:51" s="12" customFormat="1" ht="39.950000000000003" customHeight="1">
      <c r="A4955" s="3"/>
      <c r="B4955" s="16"/>
      <c r="C4955" s="33"/>
      <c r="D4955" s="33"/>
      <c r="E4955" s="33"/>
      <c r="F4955" s="33"/>
      <c r="G4955" s="33"/>
      <c r="H4955" s="33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3"/>
      <c r="AE4955" s="33"/>
      <c r="AF4955" s="33"/>
      <c r="AG4955" s="35"/>
      <c r="AH4955" s="32"/>
      <c r="AI4955" s="33"/>
      <c r="AJ4955" s="33"/>
      <c r="AK4955" s="33"/>
      <c r="AL4955" s="33"/>
      <c r="AM4955" s="33"/>
      <c r="AN4955" s="33"/>
      <c r="AO4955" s="33"/>
      <c r="AP4955" s="33"/>
      <c r="AQ4955" s="33"/>
      <c r="AR4955" s="33"/>
      <c r="AS4955" s="33"/>
      <c r="AT4955" s="33"/>
      <c r="AU4955" s="33"/>
      <c r="AV4955" s="33"/>
      <c r="AW4955" s="33"/>
      <c r="AX4955" s="33"/>
      <c r="AY4955" s="33"/>
    </row>
    <row r="4956" spans="1:51" s="12" customFormat="1" ht="39.950000000000003" customHeight="1">
      <c r="A4956" s="3"/>
      <c r="B4956" s="16"/>
      <c r="C4956" s="33"/>
      <c r="D4956" s="33"/>
      <c r="E4956" s="33"/>
      <c r="F4956" s="33"/>
      <c r="G4956" s="33"/>
      <c r="H4956" s="33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3"/>
      <c r="AE4956" s="33"/>
      <c r="AF4956" s="33"/>
      <c r="AG4956" s="35"/>
      <c r="AH4956" s="32"/>
      <c r="AI4956" s="33"/>
      <c r="AJ4956" s="33"/>
      <c r="AK4956" s="33"/>
      <c r="AL4956" s="33"/>
      <c r="AM4956" s="33"/>
      <c r="AN4956" s="33"/>
      <c r="AO4956" s="33"/>
      <c r="AP4956" s="33"/>
      <c r="AQ4956" s="33"/>
      <c r="AR4956" s="33"/>
      <c r="AS4956" s="33"/>
      <c r="AT4956" s="33"/>
      <c r="AU4956" s="33"/>
      <c r="AV4956" s="33"/>
      <c r="AW4956" s="33"/>
      <c r="AX4956" s="33"/>
      <c r="AY4956" s="33"/>
    </row>
    <row r="4957" spans="1:51" s="12" customFormat="1" ht="39.950000000000003" customHeight="1">
      <c r="A4957" s="3"/>
      <c r="B4957" s="16"/>
      <c r="C4957" s="33"/>
      <c r="D4957" s="33"/>
      <c r="E4957" s="33"/>
      <c r="F4957" s="33"/>
      <c r="G4957" s="33"/>
      <c r="H4957" s="3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3"/>
      <c r="AE4957" s="33"/>
      <c r="AF4957" s="33"/>
      <c r="AG4957" s="35"/>
      <c r="AH4957" s="32"/>
      <c r="AI4957" s="33"/>
      <c r="AJ4957" s="33"/>
      <c r="AK4957" s="33"/>
      <c r="AL4957" s="33"/>
      <c r="AM4957" s="33"/>
      <c r="AN4957" s="33"/>
      <c r="AO4957" s="33"/>
      <c r="AP4957" s="33"/>
      <c r="AQ4957" s="33"/>
      <c r="AR4957" s="33"/>
      <c r="AS4957" s="33"/>
      <c r="AT4957" s="33"/>
      <c r="AU4957" s="33"/>
      <c r="AV4957" s="33"/>
      <c r="AW4957" s="33"/>
      <c r="AX4957" s="33"/>
      <c r="AY4957" s="33"/>
    </row>
    <row r="4958" spans="1:51" s="12" customFormat="1" ht="39.950000000000003" customHeight="1">
      <c r="A4958" s="3"/>
      <c r="B4958" s="16"/>
      <c r="C4958" s="33"/>
      <c r="D4958" s="33"/>
      <c r="E4958" s="33"/>
      <c r="F4958" s="33"/>
      <c r="G4958" s="33"/>
      <c r="H4958" s="33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  <c r="AB4958" s="33"/>
      <c r="AC4958" s="33"/>
      <c r="AD4958" s="33"/>
      <c r="AE4958" s="33"/>
      <c r="AF4958" s="33"/>
      <c r="AG4958" s="35"/>
      <c r="AH4958" s="32"/>
      <c r="AI4958" s="33"/>
      <c r="AJ4958" s="33"/>
      <c r="AK4958" s="33"/>
      <c r="AL4958" s="33"/>
      <c r="AM4958" s="33"/>
      <c r="AN4958" s="33"/>
      <c r="AO4958" s="33"/>
      <c r="AP4958" s="33"/>
      <c r="AQ4958" s="33"/>
      <c r="AR4958" s="33"/>
      <c r="AS4958" s="33"/>
      <c r="AT4958" s="33"/>
      <c r="AU4958" s="33"/>
      <c r="AV4958" s="33"/>
      <c r="AW4958" s="33"/>
      <c r="AX4958" s="33"/>
      <c r="AY4958" s="33"/>
    </row>
    <row r="4959" spans="1:51" s="12" customFormat="1" ht="39.950000000000003" customHeight="1">
      <c r="A4959" s="3"/>
      <c r="B4959" s="16"/>
      <c r="C4959" s="33"/>
      <c r="D4959" s="33"/>
      <c r="E4959" s="33"/>
      <c r="F4959" s="33"/>
      <c r="G4959" s="33"/>
      <c r="H4959" s="33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  <c r="AB4959" s="33"/>
      <c r="AC4959" s="33"/>
      <c r="AD4959" s="33"/>
      <c r="AE4959" s="33"/>
      <c r="AF4959" s="33"/>
      <c r="AG4959" s="35"/>
      <c r="AH4959" s="32"/>
      <c r="AI4959" s="33"/>
      <c r="AJ4959" s="33"/>
      <c r="AK4959" s="33"/>
      <c r="AL4959" s="33"/>
      <c r="AM4959" s="33"/>
      <c r="AN4959" s="33"/>
      <c r="AO4959" s="33"/>
      <c r="AP4959" s="33"/>
      <c r="AQ4959" s="33"/>
      <c r="AR4959" s="33"/>
      <c r="AS4959" s="33"/>
      <c r="AT4959" s="33"/>
      <c r="AU4959" s="33"/>
      <c r="AV4959" s="33"/>
      <c r="AW4959" s="33"/>
      <c r="AX4959" s="33"/>
      <c r="AY4959" s="33"/>
    </row>
    <row r="4960" spans="1:51" s="12" customFormat="1" ht="39.950000000000003" customHeight="1">
      <c r="A4960" s="3"/>
      <c r="B4960" s="16"/>
      <c r="C4960" s="33"/>
      <c r="D4960" s="33"/>
      <c r="E4960" s="33"/>
      <c r="F4960" s="33"/>
      <c r="G4960" s="33"/>
      <c r="H4960" s="33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3"/>
      <c r="AE4960" s="33"/>
      <c r="AF4960" s="33"/>
      <c r="AG4960" s="35"/>
      <c r="AH4960" s="32"/>
      <c r="AI4960" s="33"/>
      <c r="AJ4960" s="33"/>
      <c r="AK4960" s="33"/>
      <c r="AL4960" s="33"/>
      <c r="AM4960" s="33"/>
      <c r="AN4960" s="33"/>
      <c r="AO4960" s="33"/>
      <c r="AP4960" s="33"/>
      <c r="AQ4960" s="33"/>
      <c r="AR4960" s="33"/>
      <c r="AS4960" s="33"/>
      <c r="AT4960" s="33"/>
      <c r="AU4960" s="33"/>
      <c r="AV4960" s="33"/>
      <c r="AW4960" s="33"/>
      <c r="AX4960" s="33"/>
      <c r="AY4960" s="33"/>
    </row>
    <row r="4961" spans="1:51" s="12" customFormat="1" ht="39.950000000000003" customHeight="1">
      <c r="A4961" s="3"/>
      <c r="B4961" s="16"/>
      <c r="C4961" s="33"/>
      <c r="D4961" s="33"/>
      <c r="E4961" s="33"/>
      <c r="F4961" s="33"/>
      <c r="G4961" s="33"/>
      <c r="H4961" s="33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  <c r="AB4961" s="33"/>
      <c r="AC4961" s="33"/>
      <c r="AD4961" s="33"/>
      <c r="AE4961" s="33"/>
      <c r="AF4961" s="33"/>
      <c r="AG4961" s="35"/>
      <c r="AH4961" s="32"/>
      <c r="AI4961" s="33"/>
      <c r="AJ4961" s="33"/>
      <c r="AK4961" s="33"/>
      <c r="AL4961" s="33"/>
      <c r="AM4961" s="33"/>
      <c r="AN4961" s="33"/>
      <c r="AO4961" s="33"/>
      <c r="AP4961" s="33"/>
      <c r="AQ4961" s="33"/>
      <c r="AR4961" s="33"/>
      <c r="AS4961" s="33"/>
      <c r="AT4961" s="33"/>
      <c r="AU4961" s="33"/>
      <c r="AV4961" s="33"/>
      <c r="AW4961" s="33"/>
      <c r="AX4961" s="33"/>
      <c r="AY4961" s="33"/>
    </row>
    <row r="4962" spans="1:51" s="12" customFormat="1" ht="39.950000000000003" customHeight="1">
      <c r="A4962" s="3"/>
      <c r="B4962" s="16"/>
      <c r="C4962" s="33"/>
      <c r="D4962" s="33"/>
      <c r="E4962" s="33"/>
      <c r="F4962" s="33"/>
      <c r="G4962" s="33"/>
      <c r="H4962" s="33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  <c r="AB4962" s="33"/>
      <c r="AC4962" s="33"/>
      <c r="AD4962" s="33"/>
      <c r="AE4962" s="33"/>
      <c r="AF4962" s="33"/>
      <c r="AG4962" s="35"/>
      <c r="AH4962" s="32"/>
      <c r="AI4962" s="33"/>
      <c r="AJ4962" s="33"/>
      <c r="AK4962" s="33"/>
      <c r="AL4962" s="33"/>
      <c r="AM4962" s="33"/>
      <c r="AN4962" s="33"/>
      <c r="AO4962" s="33"/>
      <c r="AP4962" s="33"/>
      <c r="AQ4962" s="33"/>
      <c r="AR4962" s="33"/>
      <c r="AS4962" s="33"/>
      <c r="AT4962" s="33"/>
      <c r="AU4962" s="33"/>
      <c r="AV4962" s="33"/>
      <c r="AW4962" s="33"/>
      <c r="AX4962" s="33"/>
      <c r="AY4962" s="33"/>
    </row>
    <row r="4963" spans="1:51" s="12" customFormat="1" ht="39.950000000000003" customHeight="1">
      <c r="A4963" s="3"/>
      <c r="B4963" s="16"/>
      <c r="C4963" s="33"/>
      <c r="D4963" s="33"/>
      <c r="E4963" s="33"/>
      <c r="F4963" s="33"/>
      <c r="G4963" s="33"/>
      <c r="H4963" s="33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  <c r="AB4963" s="33"/>
      <c r="AC4963" s="33"/>
      <c r="AD4963" s="33"/>
      <c r="AE4963" s="33"/>
      <c r="AF4963" s="33"/>
      <c r="AG4963" s="35"/>
      <c r="AH4963" s="32"/>
      <c r="AI4963" s="33"/>
      <c r="AJ4963" s="33"/>
      <c r="AK4963" s="33"/>
      <c r="AL4963" s="33"/>
      <c r="AM4963" s="33"/>
      <c r="AN4963" s="33"/>
      <c r="AO4963" s="33"/>
      <c r="AP4963" s="33"/>
      <c r="AQ4963" s="33"/>
      <c r="AR4963" s="33"/>
      <c r="AS4963" s="33"/>
      <c r="AT4963" s="33"/>
      <c r="AU4963" s="33"/>
      <c r="AV4963" s="33"/>
      <c r="AW4963" s="33"/>
      <c r="AX4963" s="33"/>
      <c r="AY4963" s="33"/>
    </row>
    <row r="4964" spans="1:51" s="12" customFormat="1" ht="39.950000000000003" customHeight="1">
      <c r="A4964" s="3"/>
      <c r="B4964" s="16"/>
      <c r="C4964" s="33"/>
      <c r="D4964" s="33"/>
      <c r="E4964" s="33"/>
      <c r="F4964" s="33"/>
      <c r="G4964" s="33"/>
      <c r="H4964" s="33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3"/>
      <c r="AE4964" s="33"/>
      <c r="AF4964" s="33"/>
      <c r="AG4964" s="35"/>
      <c r="AH4964" s="32"/>
      <c r="AI4964" s="33"/>
      <c r="AJ4964" s="33"/>
      <c r="AK4964" s="33"/>
      <c r="AL4964" s="33"/>
      <c r="AM4964" s="33"/>
      <c r="AN4964" s="33"/>
      <c r="AO4964" s="33"/>
      <c r="AP4964" s="33"/>
      <c r="AQ4964" s="33"/>
      <c r="AR4964" s="33"/>
      <c r="AS4964" s="33"/>
      <c r="AT4964" s="33"/>
      <c r="AU4964" s="33"/>
      <c r="AV4964" s="33"/>
      <c r="AW4964" s="33"/>
      <c r="AX4964" s="33"/>
      <c r="AY4964" s="33"/>
    </row>
    <row r="4965" spans="1:51" s="12" customFormat="1" ht="39.950000000000003" customHeight="1">
      <c r="A4965" s="3"/>
      <c r="B4965" s="16"/>
      <c r="C4965" s="33"/>
      <c r="D4965" s="33"/>
      <c r="E4965" s="33"/>
      <c r="F4965" s="33"/>
      <c r="G4965" s="33"/>
      <c r="H4965" s="33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3"/>
      <c r="AE4965" s="33"/>
      <c r="AF4965" s="33"/>
      <c r="AG4965" s="35"/>
      <c r="AH4965" s="32"/>
      <c r="AI4965" s="33"/>
      <c r="AJ4965" s="33"/>
      <c r="AK4965" s="33"/>
      <c r="AL4965" s="33"/>
      <c r="AM4965" s="33"/>
      <c r="AN4965" s="33"/>
      <c r="AO4965" s="33"/>
      <c r="AP4965" s="33"/>
      <c r="AQ4965" s="33"/>
      <c r="AR4965" s="33"/>
      <c r="AS4965" s="33"/>
      <c r="AT4965" s="33"/>
      <c r="AU4965" s="33"/>
      <c r="AV4965" s="33"/>
      <c r="AW4965" s="33"/>
      <c r="AX4965" s="33"/>
      <c r="AY4965" s="33"/>
    </row>
    <row r="4966" spans="1:51" s="12" customFormat="1" ht="39.950000000000003" customHeight="1">
      <c r="A4966" s="3"/>
      <c r="B4966" s="16"/>
      <c r="C4966" s="33"/>
      <c r="D4966" s="33"/>
      <c r="E4966" s="33"/>
      <c r="F4966" s="33"/>
      <c r="G4966" s="33"/>
      <c r="H4966" s="33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3"/>
      <c r="AE4966" s="33"/>
      <c r="AF4966" s="33"/>
      <c r="AG4966" s="35"/>
      <c r="AH4966" s="32"/>
      <c r="AI4966" s="33"/>
      <c r="AJ4966" s="33"/>
      <c r="AK4966" s="33"/>
      <c r="AL4966" s="33"/>
      <c r="AM4966" s="33"/>
      <c r="AN4966" s="33"/>
      <c r="AO4966" s="33"/>
      <c r="AP4966" s="33"/>
      <c r="AQ4966" s="33"/>
      <c r="AR4966" s="33"/>
      <c r="AS4966" s="33"/>
      <c r="AT4966" s="33"/>
      <c r="AU4966" s="33"/>
      <c r="AV4966" s="33"/>
      <c r="AW4966" s="33"/>
      <c r="AX4966" s="33"/>
      <c r="AY4966" s="33"/>
    </row>
    <row r="4967" spans="1:51" s="12" customFormat="1" ht="39.950000000000003" customHeight="1">
      <c r="A4967" s="3"/>
      <c r="B4967" s="16"/>
      <c r="C4967" s="33"/>
      <c r="D4967" s="33"/>
      <c r="E4967" s="33"/>
      <c r="F4967" s="33"/>
      <c r="G4967" s="33"/>
      <c r="H4967" s="33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  <c r="AB4967" s="33"/>
      <c r="AC4967" s="33"/>
      <c r="AD4967" s="33"/>
      <c r="AE4967" s="33"/>
      <c r="AF4967" s="33"/>
      <c r="AG4967" s="35"/>
      <c r="AH4967" s="32"/>
      <c r="AI4967" s="33"/>
      <c r="AJ4967" s="33"/>
      <c r="AK4967" s="33"/>
      <c r="AL4967" s="33"/>
      <c r="AM4967" s="33"/>
      <c r="AN4967" s="33"/>
      <c r="AO4967" s="33"/>
      <c r="AP4967" s="33"/>
      <c r="AQ4967" s="33"/>
      <c r="AR4967" s="33"/>
      <c r="AS4967" s="33"/>
      <c r="AT4967" s="33"/>
      <c r="AU4967" s="33"/>
      <c r="AV4967" s="33"/>
      <c r="AW4967" s="33"/>
      <c r="AX4967" s="33"/>
      <c r="AY4967" s="33"/>
    </row>
    <row r="4968" spans="1:51" s="12" customFormat="1" ht="39.950000000000003" customHeight="1">
      <c r="A4968" s="3"/>
      <c r="B4968" s="16"/>
      <c r="C4968" s="33"/>
      <c r="D4968" s="33"/>
      <c r="E4968" s="33"/>
      <c r="F4968" s="33"/>
      <c r="G4968" s="33"/>
      <c r="H4968" s="33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3"/>
      <c r="AE4968" s="33"/>
      <c r="AF4968" s="33"/>
      <c r="AG4968" s="35"/>
      <c r="AH4968" s="32"/>
      <c r="AI4968" s="33"/>
      <c r="AJ4968" s="33"/>
      <c r="AK4968" s="33"/>
      <c r="AL4968" s="33"/>
      <c r="AM4968" s="33"/>
      <c r="AN4968" s="33"/>
      <c r="AO4968" s="33"/>
      <c r="AP4968" s="33"/>
      <c r="AQ4968" s="33"/>
      <c r="AR4968" s="33"/>
      <c r="AS4968" s="33"/>
      <c r="AT4968" s="33"/>
      <c r="AU4968" s="33"/>
      <c r="AV4968" s="33"/>
      <c r="AW4968" s="33"/>
      <c r="AX4968" s="33"/>
      <c r="AY4968" s="33"/>
    </row>
    <row r="4969" spans="1:51" s="12" customFormat="1" ht="39.950000000000003" customHeight="1">
      <c r="A4969" s="3"/>
      <c r="B4969" s="16"/>
      <c r="C4969" s="33"/>
      <c r="D4969" s="33"/>
      <c r="E4969" s="33"/>
      <c r="F4969" s="33"/>
      <c r="G4969" s="33"/>
      <c r="H4969" s="33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3"/>
      <c r="AE4969" s="33"/>
      <c r="AF4969" s="33"/>
      <c r="AG4969" s="35"/>
      <c r="AH4969" s="32"/>
      <c r="AI4969" s="33"/>
      <c r="AJ4969" s="33"/>
      <c r="AK4969" s="33"/>
      <c r="AL4969" s="33"/>
      <c r="AM4969" s="33"/>
      <c r="AN4969" s="33"/>
      <c r="AO4969" s="33"/>
      <c r="AP4969" s="33"/>
      <c r="AQ4969" s="33"/>
      <c r="AR4969" s="33"/>
      <c r="AS4969" s="33"/>
      <c r="AT4969" s="33"/>
      <c r="AU4969" s="33"/>
      <c r="AV4969" s="33"/>
      <c r="AW4969" s="33"/>
      <c r="AX4969" s="33"/>
      <c r="AY4969" s="33"/>
    </row>
    <row r="4970" spans="1:51" s="12" customFormat="1" ht="39.950000000000003" customHeight="1">
      <c r="A4970" s="3"/>
      <c r="B4970" s="16"/>
      <c r="C4970" s="33"/>
      <c r="D4970" s="33"/>
      <c r="E4970" s="33"/>
      <c r="F4970" s="33"/>
      <c r="G4970" s="33"/>
      <c r="H4970" s="33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  <c r="AB4970" s="33"/>
      <c r="AC4970" s="33"/>
      <c r="AD4970" s="33"/>
      <c r="AE4970" s="33"/>
      <c r="AF4970" s="33"/>
      <c r="AG4970" s="35"/>
      <c r="AH4970" s="32"/>
      <c r="AI4970" s="33"/>
      <c r="AJ4970" s="33"/>
      <c r="AK4970" s="33"/>
      <c r="AL4970" s="33"/>
      <c r="AM4970" s="33"/>
      <c r="AN4970" s="33"/>
      <c r="AO4970" s="33"/>
      <c r="AP4970" s="33"/>
      <c r="AQ4970" s="33"/>
      <c r="AR4970" s="33"/>
      <c r="AS4970" s="33"/>
      <c r="AT4970" s="33"/>
      <c r="AU4970" s="33"/>
      <c r="AV4970" s="33"/>
      <c r="AW4970" s="33"/>
      <c r="AX4970" s="33"/>
      <c r="AY4970" s="33"/>
    </row>
    <row r="4971" spans="1:51" s="12" customFormat="1" ht="39.950000000000003" customHeight="1">
      <c r="A4971" s="3"/>
      <c r="B4971" s="16"/>
      <c r="C4971" s="33"/>
      <c r="D4971" s="33"/>
      <c r="E4971" s="33"/>
      <c r="F4971" s="33"/>
      <c r="G4971" s="33"/>
      <c r="H4971" s="33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  <c r="AB4971" s="33"/>
      <c r="AC4971" s="33"/>
      <c r="AD4971" s="33"/>
      <c r="AE4971" s="33"/>
      <c r="AF4971" s="33"/>
      <c r="AG4971" s="35"/>
      <c r="AH4971" s="32"/>
      <c r="AI4971" s="33"/>
      <c r="AJ4971" s="33"/>
      <c r="AK4971" s="33"/>
      <c r="AL4971" s="33"/>
      <c r="AM4971" s="33"/>
      <c r="AN4971" s="33"/>
      <c r="AO4971" s="33"/>
      <c r="AP4971" s="33"/>
      <c r="AQ4971" s="33"/>
      <c r="AR4971" s="33"/>
      <c r="AS4971" s="33"/>
      <c r="AT4971" s="33"/>
      <c r="AU4971" s="33"/>
      <c r="AV4971" s="33"/>
      <c r="AW4971" s="33"/>
      <c r="AX4971" s="33"/>
      <c r="AY4971" s="33"/>
    </row>
    <row r="4972" spans="1:51" s="12" customFormat="1" ht="39.950000000000003" customHeight="1">
      <c r="A4972" s="3"/>
      <c r="B4972" s="16"/>
      <c r="C4972" s="33"/>
      <c r="D4972" s="33"/>
      <c r="E4972" s="33"/>
      <c r="F4972" s="33"/>
      <c r="G4972" s="33"/>
      <c r="H4972" s="33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3"/>
      <c r="AE4972" s="33"/>
      <c r="AF4972" s="33"/>
      <c r="AG4972" s="35"/>
      <c r="AH4972" s="32"/>
      <c r="AI4972" s="33"/>
      <c r="AJ4972" s="33"/>
      <c r="AK4972" s="33"/>
      <c r="AL4972" s="33"/>
      <c r="AM4972" s="33"/>
      <c r="AN4972" s="33"/>
      <c r="AO4972" s="33"/>
      <c r="AP4972" s="33"/>
      <c r="AQ4972" s="33"/>
      <c r="AR4972" s="33"/>
      <c r="AS4972" s="33"/>
      <c r="AT4972" s="33"/>
      <c r="AU4972" s="33"/>
      <c r="AV4972" s="33"/>
      <c r="AW4972" s="33"/>
      <c r="AX4972" s="33"/>
      <c r="AY4972" s="33"/>
    </row>
    <row r="4973" spans="1:51" s="12" customFormat="1" ht="39.950000000000003" customHeight="1">
      <c r="A4973" s="3"/>
      <c r="B4973" s="16"/>
      <c r="C4973" s="33"/>
      <c r="D4973" s="33"/>
      <c r="E4973" s="33"/>
      <c r="F4973" s="33"/>
      <c r="G4973" s="33"/>
      <c r="H4973" s="33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3"/>
      <c r="AE4973" s="33"/>
      <c r="AF4973" s="33"/>
      <c r="AG4973" s="35"/>
      <c r="AH4973" s="32"/>
      <c r="AI4973" s="33"/>
      <c r="AJ4973" s="33"/>
      <c r="AK4973" s="33"/>
      <c r="AL4973" s="33"/>
      <c r="AM4973" s="33"/>
      <c r="AN4973" s="33"/>
      <c r="AO4973" s="33"/>
      <c r="AP4973" s="33"/>
      <c r="AQ4973" s="33"/>
      <c r="AR4973" s="33"/>
      <c r="AS4973" s="33"/>
      <c r="AT4973" s="33"/>
      <c r="AU4973" s="33"/>
      <c r="AV4973" s="33"/>
      <c r="AW4973" s="33"/>
      <c r="AX4973" s="33"/>
      <c r="AY4973" s="33"/>
    </row>
    <row r="4974" spans="1:51" s="12" customFormat="1" ht="39.950000000000003" customHeight="1">
      <c r="A4974" s="3"/>
      <c r="B4974" s="16"/>
      <c r="C4974" s="33"/>
      <c r="D4974" s="33"/>
      <c r="E4974" s="33"/>
      <c r="F4974" s="33"/>
      <c r="G4974" s="33"/>
      <c r="H4974" s="33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  <c r="AB4974" s="33"/>
      <c r="AC4974" s="33"/>
      <c r="AD4974" s="33"/>
      <c r="AE4974" s="33"/>
      <c r="AF4974" s="33"/>
      <c r="AG4974" s="35"/>
      <c r="AH4974" s="32"/>
      <c r="AI4974" s="33"/>
      <c r="AJ4974" s="33"/>
      <c r="AK4974" s="33"/>
      <c r="AL4974" s="33"/>
      <c r="AM4974" s="33"/>
      <c r="AN4974" s="33"/>
      <c r="AO4974" s="33"/>
      <c r="AP4974" s="33"/>
      <c r="AQ4974" s="33"/>
      <c r="AR4974" s="33"/>
      <c r="AS4974" s="33"/>
      <c r="AT4974" s="33"/>
      <c r="AU4974" s="33"/>
      <c r="AV4974" s="33"/>
      <c r="AW4974" s="33"/>
      <c r="AX4974" s="33"/>
      <c r="AY4974" s="33"/>
    </row>
    <row r="4975" spans="1:51" s="12" customFormat="1" ht="39.950000000000003" customHeight="1">
      <c r="A4975" s="3"/>
      <c r="B4975" s="16"/>
      <c r="C4975" s="33"/>
      <c r="D4975" s="33"/>
      <c r="E4975" s="33"/>
      <c r="F4975" s="33"/>
      <c r="G4975" s="33"/>
      <c r="H4975" s="33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3"/>
      <c r="AE4975" s="33"/>
      <c r="AF4975" s="33"/>
      <c r="AG4975" s="35"/>
      <c r="AH4975" s="32"/>
      <c r="AI4975" s="33"/>
      <c r="AJ4975" s="33"/>
      <c r="AK4975" s="33"/>
      <c r="AL4975" s="33"/>
      <c r="AM4975" s="33"/>
      <c r="AN4975" s="33"/>
      <c r="AO4975" s="33"/>
      <c r="AP4975" s="33"/>
      <c r="AQ4975" s="33"/>
      <c r="AR4975" s="33"/>
      <c r="AS4975" s="33"/>
      <c r="AT4975" s="33"/>
      <c r="AU4975" s="33"/>
      <c r="AV4975" s="33"/>
      <c r="AW4975" s="33"/>
      <c r="AX4975" s="33"/>
      <c r="AY4975" s="33"/>
    </row>
    <row r="4976" spans="1:51" s="12" customFormat="1" ht="39.950000000000003" customHeight="1">
      <c r="A4976" s="3"/>
      <c r="B4976" s="16"/>
      <c r="C4976" s="33"/>
      <c r="D4976" s="33"/>
      <c r="E4976" s="33"/>
      <c r="F4976" s="33"/>
      <c r="G4976" s="33"/>
      <c r="H4976" s="33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  <c r="AB4976" s="33"/>
      <c r="AC4976" s="33"/>
      <c r="AD4976" s="33"/>
      <c r="AE4976" s="33"/>
      <c r="AF4976" s="33"/>
      <c r="AG4976" s="35"/>
      <c r="AH4976" s="32"/>
      <c r="AI4976" s="33"/>
      <c r="AJ4976" s="33"/>
      <c r="AK4976" s="33"/>
      <c r="AL4976" s="33"/>
      <c r="AM4976" s="33"/>
      <c r="AN4976" s="33"/>
      <c r="AO4976" s="33"/>
      <c r="AP4976" s="33"/>
      <c r="AQ4976" s="33"/>
      <c r="AR4976" s="33"/>
      <c r="AS4976" s="33"/>
      <c r="AT4976" s="33"/>
      <c r="AU4976" s="33"/>
      <c r="AV4976" s="33"/>
      <c r="AW4976" s="33"/>
      <c r="AX4976" s="33"/>
      <c r="AY4976" s="33"/>
    </row>
    <row r="4977" spans="1:51" s="12" customFormat="1" ht="39.950000000000003" customHeight="1">
      <c r="A4977" s="3"/>
      <c r="B4977" s="16"/>
      <c r="C4977" s="33"/>
      <c r="D4977" s="33"/>
      <c r="E4977" s="33"/>
      <c r="F4977" s="33"/>
      <c r="G4977" s="33"/>
      <c r="H4977" s="33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  <c r="AB4977" s="33"/>
      <c r="AC4977" s="33"/>
      <c r="AD4977" s="33"/>
      <c r="AE4977" s="33"/>
      <c r="AF4977" s="33"/>
      <c r="AG4977" s="35"/>
      <c r="AH4977" s="32"/>
      <c r="AI4977" s="33"/>
      <c r="AJ4977" s="33"/>
      <c r="AK4977" s="33"/>
      <c r="AL4977" s="33"/>
      <c r="AM4977" s="33"/>
      <c r="AN4977" s="33"/>
      <c r="AO4977" s="33"/>
      <c r="AP4977" s="33"/>
      <c r="AQ4977" s="33"/>
      <c r="AR4977" s="33"/>
      <c r="AS4977" s="33"/>
      <c r="AT4977" s="33"/>
      <c r="AU4977" s="33"/>
      <c r="AV4977" s="33"/>
      <c r="AW4977" s="33"/>
      <c r="AX4977" s="33"/>
      <c r="AY4977" s="33"/>
    </row>
    <row r="4978" spans="1:51" s="12" customFormat="1" ht="39.950000000000003" customHeight="1">
      <c r="A4978" s="3"/>
      <c r="B4978" s="16"/>
      <c r="C4978" s="33"/>
      <c r="D4978" s="33"/>
      <c r="E4978" s="33"/>
      <c r="F4978" s="33"/>
      <c r="G4978" s="33"/>
      <c r="H4978" s="33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  <c r="AB4978" s="33"/>
      <c r="AC4978" s="33"/>
      <c r="AD4978" s="33"/>
      <c r="AE4978" s="33"/>
      <c r="AF4978" s="33"/>
      <c r="AG4978" s="35"/>
      <c r="AH4978" s="32"/>
      <c r="AI4978" s="33"/>
      <c r="AJ4978" s="33"/>
      <c r="AK4978" s="33"/>
      <c r="AL4978" s="33"/>
      <c r="AM4978" s="33"/>
      <c r="AN4978" s="33"/>
      <c r="AO4978" s="33"/>
      <c r="AP4978" s="33"/>
      <c r="AQ4978" s="33"/>
      <c r="AR4978" s="33"/>
      <c r="AS4978" s="33"/>
      <c r="AT4978" s="33"/>
      <c r="AU4978" s="33"/>
      <c r="AV4978" s="33"/>
      <c r="AW4978" s="33"/>
      <c r="AX4978" s="33"/>
      <c r="AY4978" s="33"/>
    </row>
    <row r="4979" spans="1:51" s="12" customFormat="1" ht="39.950000000000003" customHeight="1">
      <c r="A4979" s="3"/>
      <c r="B4979" s="16"/>
      <c r="C4979" s="33"/>
      <c r="D4979" s="33"/>
      <c r="E4979" s="33"/>
      <c r="F4979" s="33"/>
      <c r="G4979" s="33"/>
      <c r="H4979" s="33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3"/>
      <c r="AE4979" s="33"/>
      <c r="AF4979" s="33"/>
      <c r="AG4979" s="35"/>
      <c r="AH4979" s="32"/>
      <c r="AI4979" s="33"/>
      <c r="AJ4979" s="33"/>
      <c r="AK4979" s="33"/>
      <c r="AL4979" s="33"/>
      <c r="AM4979" s="33"/>
      <c r="AN4979" s="33"/>
      <c r="AO4979" s="33"/>
      <c r="AP4979" s="33"/>
      <c r="AQ4979" s="33"/>
      <c r="AR4979" s="33"/>
      <c r="AS4979" s="33"/>
      <c r="AT4979" s="33"/>
      <c r="AU4979" s="33"/>
      <c r="AV4979" s="33"/>
      <c r="AW4979" s="33"/>
      <c r="AX4979" s="33"/>
      <c r="AY4979" s="33"/>
    </row>
    <row r="4980" spans="1:51" s="12" customFormat="1" ht="39.950000000000003" customHeight="1">
      <c r="A4980" s="3"/>
      <c r="B4980" s="16"/>
      <c r="C4980" s="33"/>
      <c r="D4980" s="33"/>
      <c r="E4980" s="33"/>
      <c r="F4980" s="33"/>
      <c r="G4980" s="33"/>
      <c r="H4980" s="33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  <c r="AB4980" s="33"/>
      <c r="AC4980" s="33"/>
      <c r="AD4980" s="33"/>
      <c r="AE4980" s="33"/>
      <c r="AF4980" s="33"/>
      <c r="AG4980" s="35"/>
      <c r="AH4980" s="32"/>
      <c r="AI4980" s="33"/>
      <c r="AJ4980" s="33"/>
      <c r="AK4980" s="33"/>
      <c r="AL4980" s="33"/>
      <c r="AM4980" s="33"/>
      <c r="AN4980" s="33"/>
      <c r="AO4980" s="33"/>
      <c r="AP4980" s="33"/>
      <c r="AQ4980" s="33"/>
      <c r="AR4980" s="33"/>
      <c r="AS4980" s="33"/>
      <c r="AT4980" s="33"/>
      <c r="AU4980" s="33"/>
      <c r="AV4980" s="33"/>
      <c r="AW4980" s="33"/>
      <c r="AX4980" s="33"/>
      <c r="AY4980" s="33"/>
    </row>
    <row r="4981" spans="1:51" s="12" customFormat="1" ht="39.950000000000003" customHeight="1">
      <c r="A4981" s="3"/>
      <c r="B4981" s="16"/>
      <c r="C4981" s="33"/>
      <c r="D4981" s="33"/>
      <c r="E4981" s="33"/>
      <c r="F4981" s="33"/>
      <c r="G4981" s="33"/>
      <c r="H4981" s="33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3"/>
      <c r="AE4981" s="33"/>
      <c r="AF4981" s="33"/>
      <c r="AG4981" s="35"/>
      <c r="AH4981" s="32"/>
      <c r="AI4981" s="33"/>
      <c r="AJ4981" s="33"/>
      <c r="AK4981" s="33"/>
      <c r="AL4981" s="33"/>
      <c r="AM4981" s="33"/>
      <c r="AN4981" s="33"/>
      <c r="AO4981" s="33"/>
      <c r="AP4981" s="33"/>
      <c r="AQ4981" s="33"/>
      <c r="AR4981" s="33"/>
      <c r="AS4981" s="33"/>
      <c r="AT4981" s="33"/>
      <c r="AU4981" s="33"/>
      <c r="AV4981" s="33"/>
      <c r="AW4981" s="33"/>
      <c r="AX4981" s="33"/>
      <c r="AY4981" s="33"/>
    </row>
    <row r="4982" spans="1:51" s="12" customFormat="1" ht="39.950000000000003" customHeight="1">
      <c r="A4982" s="3"/>
      <c r="B4982" s="16"/>
      <c r="C4982" s="33"/>
      <c r="D4982" s="33"/>
      <c r="E4982" s="33"/>
      <c r="F4982" s="33"/>
      <c r="G4982" s="33"/>
      <c r="H4982" s="33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  <c r="AB4982" s="33"/>
      <c r="AC4982" s="33"/>
      <c r="AD4982" s="33"/>
      <c r="AE4982" s="33"/>
      <c r="AF4982" s="33"/>
      <c r="AG4982" s="35"/>
      <c r="AH4982" s="32"/>
      <c r="AI4982" s="33"/>
      <c r="AJ4982" s="33"/>
      <c r="AK4982" s="33"/>
      <c r="AL4982" s="33"/>
      <c r="AM4982" s="33"/>
      <c r="AN4982" s="33"/>
      <c r="AO4982" s="33"/>
      <c r="AP4982" s="33"/>
      <c r="AQ4982" s="33"/>
      <c r="AR4982" s="33"/>
      <c r="AS4982" s="33"/>
      <c r="AT4982" s="33"/>
      <c r="AU4982" s="33"/>
      <c r="AV4982" s="33"/>
      <c r="AW4982" s="33"/>
      <c r="AX4982" s="33"/>
      <c r="AY4982" s="33"/>
    </row>
    <row r="4983" spans="1:51" s="12" customFormat="1" ht="39.950000000000003" customHeight="1">
      <c r="A4983" s="3"/>
      <c r="B4983" s="16"/>
      <c r="C4983" s="33"/>
      <c r="D4983" s="33"/>
      <c r="E4983" s="33"/>
      <c r="F4983" s="33"/>
      <c r="G4983" s="33"/>
      <c r="H4983" s="33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  <c r="AB4983" s="33"/>
      <c r="AC4983" s="33"/>
      <c r="AD4983" s="33"/>
      <c r="AE4983" s="33"/>
      <c r="AF4983" s="33"/>
      <c r="AG4983" s="35"/>
      <c r="AH4983" s="32"/>
      <c r="AI4983" s="33"/>
      <c r="AJ4983" s="33"/>
      <c r="AK4983" s="33"/>
      <c r="AL4983" s="33"/>
      <c r="AM4983" s="33"/>
      <c r="AN4983" s="33"/>
      <c r="AO4983" s="33"/>
      <c r="AP4983" s="33"/>
      <c r="AQ4983" s="33"/>
      <c r="AR4983" s="33"/>
      <c r="AS4983" s="33"/>
      <c r="AT4983" s="33"/>
      <c r="AU4983" s="33"/>
      <c r="AV4983" s="33"/>
      <c r="AW4983" s="33"/>
      <c r="AX4983" s="33"/>
      <c r="AY4983" s="33"/>
    </row>
    <row r="4984" spans="1:51" s="12" customFormat="1" ht="39.950000000000003" customHeight="1">
      <c r="A4984" s="3"/>
      <c r="B4984" s="16"/>
      <c r="C4984" s="33"/>
      <c r="D4984" s="33"/>
      <c r="E4984" s="33"/>
      <c r="F4984" s="33"/>
      <c r="G4984" s="33"/>
      <c r="H4984" s="33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3"/>
      <c r="AE4984" s="33"/>
      <c r="AF4984" s="33"/>
      <c r="AG4984" s="35"/>
      <c r="AH4984" s="32"/>
      <c r="AI4984" s="33"/>
      <c r="AJ4984" s="33"/>
      <c r="AK4984" s="33"/>
      <c r="AL4984" s="33"/>
      <c r="AM4984" s="33"/>
      <c r="AN4984" s="33"/>
      <c r="AO4984" s="33"/>
      <c r="AP4984" s="33"/>
      <c r="AQ4984" s="33"/>
      <c r="AR4984" s="33"/>
      <c r="AS4984" s="33"/>
      <c r="AT4984" s="33"/>
      <c r="AU4984" s="33"/>
      <c r="AV4984" s="33"/>
      <c r="AW4984" s="33"/>
      <c r="AX4984" s="33"/>
      <c r="AY4984" s="33"/>
    </row>
    <row r="4985" spans="1:51" s="12" customFormat="1" ht="39.950000000000003" customHeight="1">
      <c r="A4985" s="3"/>
      <c r="B4985" s="16"/>
      <c r="C4985" s="33"/>
      <c r="D4985" s="33"/>
      <c r="E4985" s="33"/>
      <c r="F4985" s="33"/>
      <c r="G4985" s="33"/>
      <c r="H4985" s="33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3"/>
      <c r="AE4985" s="33"/>
      <c r="AF4985" s="33"/>
      <c r="AG4985" s="35"/>
      <c r="AH4985" s="32"/>
      <c r="AI4985" s="33"/>
      <c r="AJ4985" s="33"/>
      <c r="AK4985" s="33"/>
      <c r="AL4985" s="33"/>
      <c r="AM4985" s="33"/>
      <c r="AN4985" s="33"/>
      <c r="AO4985" s="33"/>
      <c r="AP4985" s="33"/>
      <c r="AQ4985" s="33"/>
      <c r="AR4985" s="33"/>
      <c r="AS4985" s="33"/>
      <c r="AT4985" s="33"/>
      <c r="AU4985" s="33"/>
      <c r="AV4985" s="33"/>
      <c r="AW4985" s="33"/>
      <c r="AX4985" s="33"/>
      <c r="AY4985" s="33"/>
    </row>
    <row r="4986" spans="1:51" s="12" customFormat="1" ht="39.950000000000003" customHeight="1">
      <c r="A4986" s="3"/>
      <c r="B4986" s="16"/>
      <c r="C4986" s="33"/>
      <c r="D4986" s="33"/>
      <c r="E4986" s="33"/>
      <c r="F4986" s="33"/>
      <c r="G4986" s="33"/>
      <c r="H4986" s="33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3"/>
      <c r="AE4986" s="33"/>
      <c r="AF4986" s="33"/>
      <c r="AG4986" s="35"/>
      <c r="AH4986" s="32"/>
      <c r="AI4986" s="33"/>
      <c r="AJ4986" s="33"/>
      <c r="AK4986" s="33"/>
      <c r="AL4986" s="33"/>
      <c r="AM4986" s="33"/>
      <c r="AN4986" s="33"/>
      <c r="AO4986" s="33"/>
      <c r="AP4986" s="33"/>
      <c r="AQ4986" s="33"/>
      <c r="AR4986" s="33"/>
      <c r="AS4986" s="33"/>
      <c r="AT4986" s="33"/>
      <c r="AU4986" s="33"/>
      <c r="AV4986" s="33"/>
      <c r="AW4986" s="33"/>
      <c r="AX4986" s="33"/>
      <c r="AY4986" s="33"/>
    </row>
    <row r="4987" spans="1:51" s="12" customFormat="1" ht="39.950000000000003" customHeight="1">
      <c r="A4987" s="3"/>
      <c r="B4987" s="16"/>
      <c r="C4987" s="33"/>
      <c r="D4987" s="33"/>
      <c r="E4987" s="33"/>
      <c r="F4987" s="33"/>
      <c r="G4987" s="33"/>
      <c r="H4987" s="33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  <c r="AB4987" s="33"/>
      <c r="AC4987" s="33"/>
      <c r="AD4987" s="33"/>
      <c r="AE4987" s="33"/>
      <c r="AF4987" s="33"/>
      <c r="AG4987" s="35"/>
      <c r="AH4987" s="32"/>
      <c r="AI4987" s="33"/>
      <c r="AJ4987" s="33"/>
      <c r="AK4987" s="33"/>
      <c r="AL4987" s="33"/>
      <c r="AM4987" s="33"/>
      <c r="AN4987" s="33"/>
      <c r="AO4987" s="33"/>
      <c r="AP4987" s="33"/>
      <c r="AQ4987" s="33"/>
      <c r="AR4987" s="33"/>
      <c r="AS4987" s="33"/>
      <c r="AT4987" s="33"/>
      <c r="AU4987" s="33"/>
      <c r="AV4987" s="33"/>
      <c r="AW4987" s="33"/>
      <c r="AX4987" s="33"/>
      <c r="AY4987" s="33"/>
    </row>
    <row r="4988" spans="1:51" s="12" customFormat="1" ht="39.950000000000003" customHeight="1">
      <c r="A4988" s="3"/>
      <c r="B4988" s="16"/>
      <c r="C4988" s="33"/>
      <c r="D4988" s="33"/>
      <c r="E4988" s="33"/>
      <c r="F4988" s="33"/>
      <c r="G4988" s="33"/>
      <c r="H4988" s="33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3"/>
      <c r="AE4988" s="33"/>
      <c r="AF4988" s="33"/>
      <c r="AG4988" s="35"/>
      <c r="AH4988" s="32"/>
      <c r="AI4988" s="33"/>
      <c r="AJ4988" s="33"/>
      <c r="AK4988" s="33"/>
      <c r="AL4988" s="33"/>
      <c r="AM4988" s="33"/>
      <c r="AN4988" s="33"/>
      <c r="AO4988" s="33"/>
      <c r="AP4988" s="33"/>
      <c r="AQ4988" s="33"/>
      <c r="AR4988" s="33"/>
      <c r="AS4988" s="33"/>
      <c r="AT4988" s="33"/>
      <c r="AU4988" s="33"/>
      <c r="AV4988" s="33"/>
      <c r="AW4988" s="33"/>
      <c r="AX4988" s="33"/>
      <c r="AY4988" s="33"/>
    </row>
    <row r="4989" spans="1:51" s="12" customFormat="1" ht="39.950000000000003" customHeight="1">
      <c r="A4989" s="3"/>
      <c r="B4989" s="16"/>
      <c r="C4989" s="33"/>
      <c r="D4989" s="33"/>
      <c r="E4989" s="33"/>
      <c r="F4989" s="33"/>
      <c r="G4989" s="33"/>
      <c r="H4989" s="33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3"/>
      <c r="AE4989" s="33"/>
      <c r="AF4989" s="33"/>
      <c r="AG4989" s="35"/>
      <c r="AH4989" s="32"/>
      <c r="AI4989" s="33"/>
      <c r="AJ4989" s="33"/>
      <c r="AK4989" s="33"/>
      <c r="AL4989" s="33"/>
      <c r="AM4989" s="33"/>
      <c r="AN4989" s="33"/>
      <c r="AO4989" s="33"/>
      <c r="AP4989" s="33"/>
      <c r="AQ4989" s="33"/>
      <c r="AR4989" s="33"/>
      <c r="AS4989" s="33"/>
      <c r="AT4989" s="33"/>
      <c r="AU4989" s="33"/>
      <c r="AV4989" s="33"/>
      <c r="AW4989" s="33"/>
      <c r="AX4989" s="33"/>
      <c r="AY4989" s="33"/>
    </row>
    <row r="4990" spans="1:51" s="12" customFormat="1" ht="39.950000000000003" customHeight="1">
      <c r="A4990" s="3"/>
      <c r="B4990" s="16"/>
      <c r="C4990" s="33"/>
      <c r="D4990" s="33"/>
      <c r="E4990" s="33"/>
      <c r="F4990" s="33"/>
      <c r="G4990" s="33"/>
      <c r="H4990" s="33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3"/>
      <c r="AE4990" s="33"/>
      <c r="AF4990" s="33"/>
      <c r="AG4990" s="35"/>
      <c r="AH4990" s="32"/>
      <c r="AI4990" s="33"/>
      <c r="AJ4990" s="33"/>
      <c r="AK4990" s="33"/>
      <c r="AL4990" s="33"/>
      <c r="AM4990" s="33"/>
      <c r="AN4990" s="33"/>
      <c r="AO4990" s="33"/>
      <c r="AP4990" s="33"/>
      <c r="AQ4990" s="33"/>
      <c r="AR4990" s="33"/>
      <c r="AS4990" s="33"/>
      <c r="AT4990" s="33"/>
      <c r="AU4990" s="33"/>
      <c r="AV4990" s="33"/>
      <c r="AW4990" s="33"/>
      <c r="AX4990" s="33"/>
      <c r="AY4990" s="33"/>
    </row>
    <row r="4991" spans="1:51" s="12" customFormat="1" ht="39.950000000000003" customHeight="1">
      <c r="A4991" s="3"/>
      <c r="B4991" s="16"/>
      <c r="C4991" s="33"/>
      <c r="D4991" s="33"/>
      <c r="E4991" s="33"/>
      <c r="F4991" s="33"/>
      <c r="G4991" s="33"/>
      <c r="H4991" s="33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3"/>
      <c r="AE4991" s="33"/>
      <c r="AF4991" s="33"/>
      <c r="AG4991" s="35"/>
      <c r="AH4991" s="32"/>
      <c r="AI4991" s="33"/>
      <c r="AJ4991" s="33"/>
      <c r="AK4991" s="33"/>
      <c r="AL4991" s="33"/>
      <c r="AM4991" s="33"/>
      <c r="AN4991" s="33"/>
      <c r="AO4991" s="33"/>
      <c r="AP4991" s="33"/>
      <c r="AQ4991" s="33"/>
      <c r="AR4991" s="33"/>
      <c r="AS4991" s="33"/>
      <c r="AT4991" s="33"/>
      <c r="AU4991" s="33"/>
      <c r="AV4991" s="33"/>
      <c r="AW4991" s="33"/>
      <c r="AX4991" s="33"/>
      <c r="AY4991" s="33"/>
    </row>
    <row r="4992" spans="1:51" s="12" customFormat="1" ht="39.950000000000003" customHeight="1">
      <c r="A4992" s="3"/>
      <c r="B4992" s="16"/>
      <c r="C4992" s="33"/>
      <c r="D4992" s="33"/>
      <c r="E4992" s="33"/>
      <c r="F4992" s="33"/>
      <c r="G4992" s="33"/>
      <c r="H4992" s="33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3"/>
      <c r="AE4992" s="33"/>
      <c r="AF4992" s="33"/>
      <c r="AG4992" s="35"/>
      <c r="AH4992" s="32"/>
      <c r="AI4992" s="33"/>
      <c r="AJ4992" s="33"/>
      <c r="AK4992" s="33"/>
      <c r="AL4992" s="33"/>
      <c r="AM4992" s="33"/>
      <c r="AN4992" s="33"/>
      <c r="AO4992" s="33"/>
      <c r="AP4992" s="33"/>
      <c r="AQ4992" s="33"/>
      <c r="AR4992" s="33"/>
      <c r="AS4992" s="33"/>
      <c r="AT4992" s="33"/>
      <c r="AU4992" s="33"/>
      <c r="AV4992" s="33"/>
      <c r="AW4992" s="33"/>
      <c r="AX4992" s="33"/>
      <c r="AY4992" s="33"/>
    </row>
    <row r="4993" spans="1:51" s="12" customFormat="1" ht="39.950000000000003" customHeight="1">
      <c r="A4993" s="3"/>
      <c r="B4993" s="16"/>
      <c r="C4993" s="33"/>
      <c r="D4993" s="33"/>
      <c r="E4993" s="33"/>
      <c r="F4993" s="33"/>
      <c r="G4993" s="33"/>
      <c r="H4993" s="33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  <c r="AB4993" s="33"/>
      <c r="AC4993" s="33"/>
      <c r="AD4993" s="33"/>
      <c r="AE4993" s="33"/>
      <c r="AF4993" s="33"/>
      <c r="AG4993" s="35"/>
      <c r="AH4993" s="32"/>
      <c r="AI4993" s="33"/>
      <c r="AJ4993" s="33"/>
      <c r="AK4993" s="33"/>
      <c r="AL4993" s="33"/>
      <c r="AM4993" s="33"/>
      <c r="AN4993" s="33"/>
      <c r="AO4993" s="33"/>
      <c r="AP4993" s="33"/>
      <c r="AQ4993" s="33"/>
      <c r="AR4993" s="33"/>
      <c r="AS4993" s="33"/>
      <c r="AT4993" s="33"/>
      <c r="AU4993" s="33"/>
      <c r="AV4993" s="33"/>
      <c r="AW4993" s="33"/>
      <c r="AX4993" s="33"/>
      <c r="AY4993" s="33"/>
    </row>
    <row r="4994" spans="1:51" s="12" customFormat="1" ht="39.950000000000003" customHeight="1">
      <c r="A4994" s="3"/>
      <c r="B4994" s="16"/>
      <c r="C4994" s="33"/>
      <c r="D4994" s="33"/>
      <c r="E4994" s="33"/>
      <c r="F4994" s="33"/>
      <c r="G4994" s="33"/>
      <c r="H4994" s="33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  <c r="Y4994" s="33"/>
      <c r="Z4994" s="33"/>
      <c r="AA4994" s="33"/>
      <c r="AB4994" s="33"/>
      <c r="AC4994" s="33"/>
      <c r="AD4994" s="33"/>
      <c r="AE4994" s="33"/>
      <c r="AF4994" s="33"/>
      <c r="AG4994" s="35"/>
      <c r="AH4994" s="32"/>
      <c r="AI4994" s="33"/>
      <c r="AJ4994" s="33"/>
      <c r="AK4994" s="33"/>
      <c r="AL4994" s="33"/>
      <c r="AM4994" s="33"/>
      <c r="AN4994" s="33"/>
      <c r="AO4994" s="33"/>
      <c r="AP4994" s="33"/>
      <c r="AQ4994" s="33"/>
      <c r="AR4994" s="33"/>
      <c r="AS4994" s="33"/>
      <c r="AT4994" s="33"/>
      <c r="AU4994" s="33"/>
      <c r="AV4994" s="33"/>
      <c r="AW4994" s="33"/>
      <c r="AX4994" s="33"/>
      <c r="AY4994" s="33"/>
    </row>
    <row r="4995" spans="1:51" s="12" customFormat="1" ht="39.950000000000003" customHeight="1">
      <c r="A4995" s="3"/>
      <c r="B4995" s="16"/>
      <c r="C4995" s="33"/>
      <c r="D4995" s="33"/>
      <c r="E4995" s="33"/>
      <c r="F4995" s="33"/>
      <c r="G4995" s="33"/>
      <c r="H4995" s="33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3"/>
      <c r="AE4995" s="33"/>
      <c r="AF4995" s="33"/>
      <c r="AG4995" s="35"/>
      <c r="AH4995" s="32"/>
      <c r="AI4995" s="33"/>
      <c r="AJ4995" s="33"/>
      <c r="AK4995" s="33"/>
      <c r="AL4995" s="33"/>
      <c r="AM4995" s="33"/>
      <c r="AN4995" s="33"/>
      <c r="AO4995" s="33"/>
      <c r="AP4995" s="33"/>
      <c r="AQ4995" s="33"/>
      <c r="AR4995" s="33"/>
      <c r="AS4995" s="33"/>
      <c r="AT4995" s="33"/>
      <c r="AU4995" s="33"/>
      <c r="AV4995" s="33"/>
      <c r="AW4995" s="33"/>
      <c r="AX4995" s="33"/>
      <c r="AY4995" s="33"/>
    </row>
    <row r="4996" spans="1:51" s="12" customFormat="1" ht="39.950000000000003" customHeight="1">
      <c r="A4996" s="3"/>
      <c r="B4996" s="16"/>
      <c r="C4996" s="33"/>
      <c r="D4996" s="33"/>
      <c r="E4996" s="33"/>
      <c r="F4996" s="33"/>
      <c r="G4996" s="33"/>
      <c r="H4996" s="33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3"/>
      <c r="AE4996" s="33"/>
      <c r="AF4996" s="33"/>
      <c r="AG4996" s="35"/>
      <c r="AH4996" s="32"/>
      <c r="AI4996" s="33"/>
      <c r="AJ4996" s="33"/>
      <c r="AK4996" s="33"/>
      <c r="AL4996" s="33"/>
      <c r="AM4996" s="33"/>
      <c r="AN4996" s="33"/>
      <c r="AO4996" s="33"/>
      <c r="AP4996" s="33"/>
      <c r="AQ4996" s="33"/>
      <c r="AR4996" s="33"/>
      <c r="AS4996" s="33"/>
      <c r="AT4996" s="33"/>
      <c r="AU4996" s="33"/>
      <c r="AV4996" s="33"/>
      <c r="AW4996" s="33"/>
      <c r="AX4996" s="33"/>
      <c r="AY4996" s="33"/>
    </row>
    <row r="4997" spans="1:51" s="12" customFormat="1" ht="39.950000000000003" customHeight="1">
      <c r="A4997" s="3"/>
      <c r="B4997" s="16"/>
      <c r="C4997" s="33"/>
      <c r="D4997" s="33"/>
      <c r="E4997" s="33"/>
      <c r="F4997" s="33"/>
      <c r="G4997" s="33"/>
      <c r="H4997" s="33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3"/>
      <c r="AE4997" s="33"/>
      <c r="AF4997" s="33"/>
      <c r="AG4997" s="35"/>
      <c r="AH4997" s="32"/>
      <c r="AI4997" s="33"/>
      <c r="AJ4997" s="33"/>
      <c r="AK4997" s="33"/>
      <c r="AL4997" s="33"/>
      <c r="AM4997" s="33"/>
      <c r="AN4997" s="33"/>
      <c r="AO4997" s="33"/>
      <c r="AP4997" s="33"/>
      <c r="AQ4997" s="33"/>
      <c r="AR4997" s="33"/>
      <c r="AS4997" s="33"/>
      <c r="AT4997" s="33"/>
      <c r="AU4997" s="33"/>
      <c r="AV4997" s="33"/>
      <c r="AW4997" s="33"/>
      <c r="AX4997" s="33"/>
      <c r="AY4997" s="33"/>
    </row>
    <row r="4998" spans="1:51" s="12" customFormat="1" ht="39.950000000000003" customHeight="1">
      <c r="A4998" s="3"/>
      <c r="B4998" s="16"/>
      <c r="C4998" s="33"/>
      <c r="D4998" s="33"/>
      <c r="E4998" s="33"/>
      <c r="F4998" s="33"/>
      <c r="G4998" s="33"/>
      <c r="H4998" s="3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3"/>
      <c r="AE4998" s="33"/>
      <c r="AF4998" s="33"/>
      <c r="AG4998" s="35"/>
      <c r="AH4998" s="32"/>
      <c r="AI4998" s="33"/>
      <c r="AJ4998" s="33"/>
      <c r="AK4998" s="33"/>
      <c r="AL4998" s="33"/>
      <c r="AM4998" s="33"/>
      <c r="AN4998" s="33"/>
      <c r="AO4998" s="33"/>
      <c r="AP4998" s="33"/>
      <c r="AQ4998" s="33"/>
      <c r="AR4998" s="33"/>
      <c r="AS4998" s="33"/>
      <c r="AT4998" s="33"/>
      <c r="AU4998" s="33"/>
      <c r="AV4998" s="33"/>
      <c r="AW4998" s="33"/>
      <c r="AX4998" s="33"/>
      <c r="AY4998" s="33"/>
    </row>
    <row r="4999" spans="1:51" s="12" customFormat="1" ht="39.950000000000003" customHeight="1">
      <c r="A4999" s="3"/>
      <c r="B4999" s="16"/>
      <c r="C4999" s="33"/>
      <c r="D4999" s="33"/>
      <c r="E4999" s="33"/>
      <c r="F4999" s="33"/>
      <c r="G4999" s="33"/>
      <c r="H4999" s="33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3"/>
      <c r="AE4999" s="33"/>
      <c r="AF4999" s="33"/>
      <c r="AG4999" s="35"/>
      <c r="AH4999" s="32"/>
      <c r="AI4999" s="33"/>
      <c r="AJ4999" s="33"/>
      <c r="AK4999" s="33"/>
      <c r="AL4999" s="33"/>
      <c r="AM4999" s="33"/>
      <c r="AN4999" s="33"/>
      <c r="AO4999" s="33"/>
      <c r="AP4999" s="33"/>
      <c r="AQ4999" s="33"/>
      <c r="AR4999" s="33"/>
      <c r="AS4999" s="33"/>
      <c r="AT4999" s="33"/>
      <c r="AU4999" s="33"/>
      <c r="AV4999" s="33"/>
      <c r="AW4999" s="33"/>
      <c r="AX4999" s="33"/>
      <c r="AY4999" s="33"/>
    </row>
    <row r="5000" spans="1:51" s="12" customFormat="1" ht="39.950000000000003" customHeight="1">
      <c r="A5000" s="3"/>
      <c r="B5000" s="16"/>
      <c r="C5000" s="33"/>
      <c r="D5000" s="33"/>
      <c r="E5000" s="33"/>
      <c r="F5000" s="33"/>
      <c r="G5000" s="33"/>
      <c r="H5000" s="33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3"/>
      <c r="AE5000" s="33"/>
      <c r="AF5000" s="33"/>
      <c r="AG5000" s="35"/>
      <c r="AH5000" s="32"/>
      <c r="AI5000" s="33"/>
      <c r="AJ5000" s="33"/>
      <c r="AK5000" s="33"/>
      <c r="AL5000" s="33"/>
      <c r="AM5000" s="33"/>
      <c r="AN5000" s="33"/>
      <c r="AO5000" s="33"/>
      <c r="AP5000" s="33"/>
      <c r="AQ5000" s="33"/>
      <c r="AR5000" s="33"/>
      <c r="AS5000" s="33"/>
      <c r="AT5000" s="33"/>
      <c r="AU5000" s="33"/>
      <c r="AV5000" s="33"/>
      <c r="AW5000" s="33"/>
      <c r="AX5000" s="33"/>
      <c r="AY5000" s="33"/>
    </row>
    <row r="5001" spans="1:51" s="12" customFormat="1" ht="39.950000000000003" customHeight="1">
      <c r="A5001" s="3"/>
      <c r="B5001" s="16"/>
      <c r="C5001" s="33"/>
      <c r="D5001" s="33"/>
      <c r="E5001" s="33"/>
      <c r="F5001" s="33"/>
      <c r="G5001" s="33"/>
      <c r="H5001" s="33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3"/>
      <c r="AE5001" s="33"/>
      <c r="AF5001" s="33"/>
      <c r="AG5001" s="35"/>
      <c r="AH5001" s="32"/>
      <c r="AI5001" s="33"/>
      <c r="AJ5001" s="33"/>
      <c r="AK5001" s="33"/>
      <c r="AL5001" s="33"/>
      <c r="AM5001" s="33"/>
      <c r="AN5001" s="33"/>
      <c r="AO5001" s="33"/>
      <c r="AP5001" s="33"/>
      <c r="AQ5001" s="33"/>
      <c r="AR5001" s="33"/>
      <c r="AS5001" s="33"/>
      <c r="AT5001" s="33"/>
      <c r="AU5001" s="33"/>
      <c r="AV5001" s="33"/>
      <c r="AW5001" s="33"/>
      <c r="AX5001" s="33"/>
      <c r="AY5001" s="33"/>
    </row>
    <row r="5002" spans="1:51" s="12" customFormat="1" ht="39.950000000000003" customHeight="1">
      <c r="A5002" s="3"/>
      <c r="B5002" s="16"/>
      <c r="C5002" s="33"/>
      <c r="D5002" s="33"/>
      <c r="E5002" s="33"/>
      <c r="F5002" s="33"/>
      <c r="G5002" s="33"/>
      <c r="H5002" s="33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3"/>
      <c r="AE5002" s="33"/>
      <c r="AF5002" s="33"/>
      <c r="AG5002" s="35"/>
      <c r="AH5002" s="32"/>
      <c r="AI5002" s="33"/>
      <c r="AJ5002" s="33"/>
      <c r="AK5002" s="33"/>
      <c r="AL5002" s="33"/>
      <c r="AM5002" s="33"/>
      <c r="AN5002" s="33"/>
      <c r="AO5002" s="33"/>
      <c r="AP5002" s="33"/>
      <c r="AQ5002" s="33"/>
      <c r="AR5002" s="33"/>
      <c r="AS5002" s="33"/>
      <c r="AT5002" s="33"/>
      <c r="AU5002" s="33"/>
      <c r="AV5002" s="33"/>
      <c r="AW5002" s="33"/>
      <c r="AX5002" s="33"/>
      <c r="AY5002" s="33"/>
    </row>
    <row r="5003" spans="1:51" s="12" customFormat="1" ht="39.950000000000003" customHeight="1">
      <c r="A5003" s="3"/>
      <c r="B5003" s="16"/>
      <c r="C5003" s="33"/>
      <c r="D5003" s="33"/>
      <c r="E5003" s="33"/>
      <c r="F5003" s="33"/>
      <c r="G5003" s="33"/>
      <c r="H5003" s="33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3"/>
      <c r="AE5003" s="33"/>
      <c r="AF5003" s="33"/>
      <c r="AG5003" s="35"/>
      <c r="AH5003" s="32"/>
      <c r="AI5003" s="33"/>
      <c r="AJ5003" s="33"/>
      <c r="AK5003" s="33"/>
      <c r="AL5003" s="33"/>
      <c r="AM5003" s="33"/>
      <c r="AN5003" s="33"/>
      <c r="AO5003" s="33"/>
      <c r="AP5003" s="33"/>
      <c r="AQ5003" s="33"/>
      <c r="AR5003" s="33"/>
      <c r="AS5003" s="33"/>
      <c r="AT5003" s="33"/>
      <c r="AU5003" s="33"/>
      <c r="AV5003" s="33"/>
      <c r="AW5003" s="33"/>
      <c r="AX5003" s="33"/>
      <c r="AY5003" s="33"/>
    </row>
    <row r="5004" spans="1:51" s="12" customFormat="1" ht="39.950000000000003" customHeight="1">
      <c r="A5004" s="3"/>
      <c r="B5004" s="16"/>
      <c r="C5004" s="33"/>
      <c r="D5004" s="33"/>
      <c r="E5004" s="33"/>
      <c r="F5004" s="33"/>
      <c r="G5004" s="33"/>
      <c r="H5004" s="33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3"/>
      <c r="AE5004" s="33"/>
      <c r="AF5004" s="33"/>
      <c r="AG5004" s="35"/>
      <c r="AH5004" s="32"/>
      <c r="AI5004" s="33"/>
      <c r="AJ5004" s="33"/>
      <c r="AK5004" s="33"/>
      <c r="AL5004" s="33"/>
      <c r="AM5004" s="33"/>
      <c r="AN5004" s="33"/>
      <c r="AO5004" s="33"/>
      <c r="AP5004" s="33"/>
      <c r="AQ5004" s="33"/>
      <c r="AR5004" s="33"/>
      <c r="AS5004" s="33"/>
      <c r="AT5004" s="33"/>
      <c r="AU5004" s="33"/>
      <c r="AV5004" s="33"/>
      <c r="AW5004" s="33"/>
      <c r="AX5004" s="33"/>
      <c r="AY5004" s="33"/>
    </row>
    <row r="5005" spans="1:51" s="12" customFormat="1" ht="39.950000000000003" customHeight="1">
      <c r="A5005" s="3"/>
      <c r="B5005" s="16"/>
      <c r="C5005" s="33"/>
      <c r="D5005" s="33"/>
      <c r="E5005" s="33"/>
      <c r="F5005" s="33"/>
      <c r="G5005" s="33"/>
      <c r="H5005" s="33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3"/>
      <c r="AE5005" s="33"/>
      <c r="AF5005" s="33"/>
      <c r="AG5005" s="35"/>
      <c r="AH5005" s="32"/>
      <c r="AI5005" s="33"/>
      <c r="AJ5005" s="33"/>
      <c r="AK5005" s="33"/>
      <c r="AL5005" s="33"/>
      <c r="AM5005" s="33"/>
      <c r="AN5005" s="33"/>
      <c r="AO5005" s="33"/>
      <c r="AP5005" s="33"/>
      <c r="AQ5005" s="33"/>
      <c r="AR5005" s="33"/>
      <c r="AS5005" s="33"/>
      <c r="AT5005" s="33"/>
      <c r="AU5005" s="33"/>
      <c r="AV5005" s="33"/>
      <c r="AW5005" s="33"/>
      <c r="AX5005" s="33"/>
      <c r="AY5005" s="33"/>
    </row>
    <row r="5006" spans="1:51" s="12" customFormat="1" ht="39.950000000000003" customHeight="1">
      <c r="A5006" s="3"/>
      <c r="B5006" s="16"/>
      <c r="C5006" s="33"/>
      <c r="D5006" s="33"/>
      <c r="E5006" s="33"/>
      <c r="F5006" s="33"/>
      <c r="G5006" s="33"/>
      <c r="H5006" s="33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3"/>
      <c r="AE5006" s="33"/>
      <c r="AF5006" s="33"/>
      <c r="AG5006" s="35"/>
      <c r="AH5006" s="32"/>
      <c r="AI5006" s="33"/>
      <c r="AJ5006" s="33"/>
      <c r="AK5006" s="33"/>
      <c r="AL5006" s="33"/>
      <c r="AM5006" s="33"/>
      <c r="AN5006" s="33"/>
      <c r="AO5006" s="33"/>
      <c r="AP5006" s="33"/>
      <c r="AQ5006" s="33"/>
      <c r="AR5006" s="33"/>
      <c r="AS5006" s="33"/>
      <c r="AT5006" s="33"/>
      <c r="AU5006" s="33"/>
      <c r="AV5006" s="33"/>
      <c r="AW5006" s="33"/>
      <c r="AX5006" s="33"/>
      <c r="AY5006" s="33"/>
    </row>
    <row r="5007" spans="1:51" s="12" customFormat="1" ht="39.950000000000003" customHeight="1">
      <c r="A5007" s="3"/>
      <c r="B5007" s="16"/>
      <c r="C5007" s="33"/>
      <c r="D5007" s="33"/>
      <c r="E5007" s="33"/>
      <c r="F5007" s="33"/>
      <c r="G5007" s="33"/>
      <c r="H5007" s="33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3"/>
      <c r="AE5007" s="33"/>
      <c r="AF5007" s="33"/>
      <c r="AG5007" s="35"/>
      <c r="AH5007" s="32"/>
      <c r="AI5007" s="33"/>
      <c r="AJ5007" s="33"/>
      <c r="AK5007" s="33"/>
      <c r="AL5007" s="33"/>
      <c r="AM5007" s="33"/>
      <c r="AN5007" s="33"/>
      <c r="AO5007" s="33"/>
      <c r="AP5007" s="33"/>
      <c r="AQ5007" s="33"/>
      <c r="AR5007" s="33"/>
      <c r="AS5007" s="33"/>
      <c r="AT5007" s="33"/>
      <c r="AU5007" s="33"/>
      <c r="AV5007" s="33"/>
      <c r="AW5007" s="33"/>
      <c r="AX5007" s="33"/>
      <c r="AY5007" s="33"/>
    </row>
    <row r="5008" spans="1:51" s="12" customFormat="1" ht="39.950000000000003" customHeight="1">
      <c r="A5008" s="3"/>
      <c r="B5008" s="16"/>
      <c r="C5008" s="33"/>
      <c r="D5008" s="33"/>
      <c r="E5008" s="33"/>
      <c r="F5008" s="33"/>
      <c r="G5008" s="33"/>
      <c r="H5008" s="33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3"/>
      <c r="AE5008" s="33"/>
      <c r="AF5008" s="33"/>
      <c r="AG5008" s="35"/>
      <c r="AH5008" s="32"/>
      <c r="AI5008" s="33"/>
      <c r="AJ5008" s="33"/>
      <c r="AK5008" s="33"/>
      <c r="AL5008" s="33"/>
      <c r="AM5008" s="33"/>
      <c r="AN5008" s="33"/>
      <c r="AO5008" s="33"/>
      <c r="AP5008" s="33"/>
      <c r="AQ5008" s="33"/>
      <c r="AR5008" s="33"/>
      <c r="AS5008" s="33"/>
      <c r="AT5008" s="33"/>
      <c r="AU5008" s="33"/>
      <c r="AV5008" s="33"/>
      <c r="AW5008" s="33"/>
      <c r="AX5008" s="33"/>
      <c r="AY5008" s="33"/>
    </row>
    <row r="5009" spans="1:51" s="12" customFormat="1" ht="39.950000000000003" customHeight="1">
      <c r="A5009" s="3"/>
      <c r="B5009" s="16"/>
      <c r="C5009" s="33"/>
      <c r="D5009" s="33"/>
      <c r="E5009" s="33"/>
      <c r="F5009" s="33"/>
      <c r="G5009" s="33"/>
      <c r="H5009" s="33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  <c r="AB5009" s="33"/>
      <c r="AC5009" s="33"/>
      <c r="AD5009" s="33"/>
      <c r="AE5009" s="33"/>
      <c r="AF5009" s="33"/>
      <c r="AG5009" s="35"/>
      <c r="AH5009" s="32"/>
      <c r="AI5009" s="33"/>
      <c r="AJ5009" s="33"/>
      <c r="AK5009" s="33"/>
      <c r="AL5009" s="33"/>
      <c r="AM5009" s="33"/>
      <c r="AN5009" s="33"/>
      <c r="AO5009" s="33"/>
      <c r="AP5009" s="33"/>
      <c r="AQ5009" s="33"/>
      <c r="AR5009" s="33"/>
      <c r="AS5009" s="33"/>
      <c r="AT5009" s="33"/>
      <c r="AU5009" s="33"/>
      <c r="AV5009" s="33"/>
      <c r="AW5009" s="33"/>
      <c r="AX5009" s="33"/>
      <c r="AY5009" s="33"/>
    </row>
    <row r="5010" spans="1:51" s="12" customFormat="1" ht="39.950000000000003" customHeight="1">
      <c r="A5010" s="3"/>
      <c r="B5010" s="16"/>
      <c r="C5010" s="33"/>
      <c r="D5010" s="33"/>
      <c r="E5010" s="33"/>
      <c r="F5010" s="33"/>
      <c r="G5010" s="33"/>
      <c r="H5010" s="33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  <c r="AB5010" s="33"/>
      <c r="AC5010" s="33"/>
      <c r="AD5010" s="33"/>
      <c r="AE5010" s="33"/>
      <c r="AF5010" s="33"/>
      <c r="AG5010" s="35"/>
      <c r="AH5010" s="32"/>
      <c r="AI5010" s="33"/>
      <c r="AJ5010" s="33"/>
      <c r="AK5010" s="33"/>
      <c r="AL5010" s="33"/>
      <c r="AM5010" s="33"/>
      <c r="AN5010" s="33"/>
      <c r="AO5010" s="33"/>
      <c r="AP5010" s="33"/>
      <c r="AQ5010" s="33"/>
      <c r="AR5010" s="33"/>
      <c r="AS5010" s="33"/>
      <c r="AT5010" s="33"/>
      <c r="AU5010" s="33"/>
      <c r="AV5010" s="33"/>
      <c r="AW5010" s="33"/>
      <c r="AX5010" s="33"/>
      <c r="AY5010" s="33"/>
    </row>
    <row r="5011" spans="1:51" s="12" customFormat="1" ht="39.950000000000003" customHeight="1">
      <c r="A5011" s="3"/>
      <c r="B5011" s="16"/>
      <c r="C5011" s="33"/>
      <c r="D5011" s="33"/>
      <c r="E5011" s="33"/>
      <c r="F5011" s="33"/>
      <c r="G5011" s="33"/>
      <c r="H5011" s="33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  <c r="AB5011" s="33"/>
      <c r="AC5011" s="33"/>
      <c r="AD5011" s="33"/>
      <c r="AE5011" s="33"/>
      <c r="AF5011" s="33"/>
      <c r="AG5011" s="35"/>
      <c r="AH5011" s="32"/>
      <c r="AI5011" s="33"/>
      <c r="AJ5011" s="33"/>
      <c r="AK5011" s="33"/>
      <c r="AL5011" s="33"/>
      <c r="AM5011" s="33"/>
      <c r="AN5011" s="33"/>
      <c r="AO5011" s="33"/>
      <c r="AP5011" s="33"/>
      <c r="AQ5011" s="33"/>
      <c r="AR5011" s="33"/>
      <c r="AS5011" s="33"/>
      <c r="AT5011" s="33"/>
      <c r="AU5011" s="33"/>
      <c r="AV5011" s="33"/>
      <c r="AW5011" s="33"/>
      <c r="AX5011" s="33"/>
      <c r="AY5011" s="33"/>
    </row>
    <row r="5012" spans="1:51" s="12" customFormat="1" ht="39.950000000000003" customHeight="1">
      <c r="A5012" s="3"/>
      <c r="B5012" s="16"/>
      <c r="C5012" s="33"/>
      <c r="D5012" s="33"/>
      <c r="E5012" s="33"/>
      <c r="F5012" s="33"/>
      <c r="G5012" s="33"/>
      <c r="H5012" s="33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  <c r="AB5012" s="33"/>
      <c r="AC5012" s="33"/>
      <c r="AD5012" s="33"/>
      <c r="AE5012" s="33"/>
      <c r="AF5012" s="33"/>
      <c r="AG5012" s="35"/>
      <c r="AH5012" s="32"/>
      <c r="AI5012" s="33"/>
      <c r="AJ5012" s="33"/>
      <c r="AK5012" s="33"/>
      <c r="AL5012" s="33"/>
      <c r="AM5012" s="33"/>
      <c r="AN5012" s="33"/>
      <c r="AO5012" s="33"/>
      <c r="AP5012" s="33"/>
      <c r="AQ5012" s="33"/>
      <c r="AR5012" s="33"/>
      <c r="AS5012" s="33"/>
      <c r="AT5012" s="33"/>
      <c r="AU5012" s="33"/>
      <c r="AV5012" s="33"/>
      <c r="AW5012" s="33"/>
      <c r="AX5012" s="33"/>
      <c r="AY5012" s="33"/>
    </row>
    <row r="5013" spans="1:51" s="12" customFormat="1" ht="39.950000000000003" customHeight="1">
      <c r="A5013" s="3"/>
      <c r="B5013" s="16"/>
      <c r="C5013" s="33"/>
      <c r="D5013" s="33"/>
      <c r="E5013" s="33"/>
      <c r="F5013" s="33"/>
      <c r="G5013" s="33"/>
      <c r="H5013" s="3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3"/>
      <c r="AE5013" s="33"/>
      <c r="AF5013" s="33"/>
      <c r="AG5013" s="35"/>
      <c r="AH5013" s="32"/>
      <c r="AI5013" s="33"/>
      <c r="AJ5013" s="33"/>
      <c r="AK5013" s="33"/>
      <c r="AL5013" s="33"/>
      <c r="AM5013" s="33"/>
      <c r="AN5013" s="33"/>
      <c r="AO5013" s="33"/>
      <c r="AP5013" s="33"/>
      <c r="AQ5013" s="33"/>
      <c r="AR5013" s="33"/>
      <c r="AS5013" s="33"/>
      <c r="AT5013" s="33"/>
      <c r="AU5013" s="33"/>
      <c r="AV5013" s="33"/>
      <c r="AW5013" s="33"/>
      <c r="AX5013" s="33"/>
      <c r="AY5013" s="33"/>
    </row>
    <row r="5014" spans="1:51" s="12" customFormat="1" ht="39.950000000000003" customHeight="1">
      <c r="A5014" s="3"/>
      <c r="B5014" s="16"/>
      <c r="C5014" s="33"/>
      <c r="D5014" s="33"/>
      <c r="E5014" s="33"/>
      <c r="F5014" s="33"/>
      <c r="G5014" s="33"/>
      <c r="H5014" s="33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  <c r="AB5014" s="33"/>
      <c r="AC5014" s="33"/>
      <c r="AD5014" s="33"/>
      <c r="AE5014" s="33"/>
      <c r="AF5014" s="33"/>
      <c r="AG5014" s="35"/>
      <c r="AH5014" s="32"/>
      <c r="AI5014" s="33"/>
      <c r="AJ5014" s="33"/>
      <c r="AK5014" s="33"/>
      <c r="AL5014" s="33"/>
      <c r="AM5014" s="33"/>
      <c r="AN5014" s="33"/>
      <c r="AO5014" s="33"/>
      <c r="AP5014" s="33"/>
      <c r="AQ5014" s="33"/>
      <c r="AR5014" s="33"/>
      <c r="AS5014" s="33"/>
      <c r="AT5014" s="33"/>
      <c r="AU5014" s="33"/>
      <c r="AV5014" s="33"/>
      <c r="AW5014" s="33"/>
      <c r="AX5014" s="33"/>
      <c r="AY5014" s="33"/>
    </row>
    <row r="5015" spans="1:51" s="12" customFormat="1" ht="39.950000000000003" customHeight="1">
      <c r="A5015" s="3"/>
      <c r="B5015" s="16"/>
      <c r="C5015" s="33"/>
      <c r="D5015" s="33"/>
      <c r="E5015" s="33"/>
      <c r="F5015" s="33"/>
      <c r="G5015" s="33"/>
      <c r="H5015" s="33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  <c r="AB5015" s="33"/>
      <c r="AC5015" s="33"/>
      <c r="AD5015" s="33"/>
      <c r="AE5015" s="33"/>
      <c r="AF5015" s="33"/>
      <c r="AG5015" s="35"/>
      <c r="AH5015" s="32"/>
      <c r="AI5015" s="33"/>
      <c r="AJ5015" s="33"/>
      <c r="AK5015" s="33"/>
      <c r="AL5015" s="33"/>
      <c r="AM5015" s="33"/>
      <c r="AN5015" s="33"/>
      <c r="AO5015" s="33"/>
      <c r="AP5015" s="33"/>
      <c r="AQ5015" s="33"/>
      <c r="AR5015" s="33"/>
      <c r="AS5015" s="33"/>
      <c r="AT5015" s="33"/>
      <c r="AU5015" s="33"/>
      <c r="AV5015" s="33"/>
      <c r="AW5015" s="33"/>
      <c r="AX5015" s="33"/>
      <c r="AY5015" s="33"/>
    </row>
    <row r="5016" spans="1:51" s="12" customFormat="1" ht="39.950000000000003" customHeight="1">
      <c r="A5016" s="3"/>
      <c r="B5016" s="16"/>
      <c r="C5016" s="33"/>
      <c r="D5016" s="33"/>
      <c r="E5016" s="33"/>
      <c r="F5016" s="33"/>
      <c r="G5016" s="33"/>
      <c r="H5016" s="3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  <c r="AB5016" s="33"/>
      <c r="AC5016" s="33"/>
      <c r="AD5016" s="33"/>
      <c r="AE5016" s="33"/>
      <c r="AF5016" s="33"/>
      <c r="AG5016" s="35"/>
      <c r="AH5016" s="32"/>
      <c r="AI5016" s="33"/>
      <c r="AJ5016" s="33"/>
      <c r="AK5016" s="33"/>
      <c r="AL5016" s="33"/>
      <c r="AM5016" s="33"/>
      <c r="AN5016" s="33"/>
      <c r="AO5016" s="33"/>
      <c r="AP5016" s="33"/>
      <c r="AQ5016" s="33"/>
      <c r="AR5016" s="33"/>
      <c r="AS5016" s="33"/>
      <c r="AT5016" s="33"/>
      <c r="AU5016" s="33"/>
      <c r="AV5016" s="33"/>
      <c r="AW5016" s="33"/>
      <c r="AX5016" s="33"/>
      <c r="AY5016" s="33"/>
    </row>
    <row r="5017" spans="1:51" s="12" customFormat="1" ht="39.950000000000003" customHeight="1">
      <c r="A5017" s="3"/>
      <c r="B5017" s="16"/>
      <c r="C5017" s="33"/>
      <c r="D5017" s="33"/>
      <c r="E5017" s="33"/>
      <c r="F5017" s="33"/>
      <c r="G5017" s="33"/>
      <c r="H5017" s="33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  <c r="AB5017" s="33"/>
      <c r="AC5017" s="33"/>
      <c r="AD5017" s="33"/>
      <c r="AE5017" s="33"/>
      <c r="AF5017" s="33"/>
      <c r="AG5017" s="35"/>
      <c r="AH5017" s="32"/>
      <c r="AI5017" s="33"/>
      <c r="AJ5017" s="33"/>
      <c r="AK5017" s="33"/>
      <c r="AL5017" s="33"/>
      <c r="AM5017" s="33"/>
      <c r="AN5017" s="33"/>
      <c r="AO5017" s="33"/>
      <c r="AP5017" s="33"/>
      <c r="AQ5017" s="33"/>
      <c r="AR5017" s="33"/>
      <c r="AS5017" s="33"/>
      <c r="AT5017" s="33"/>
      <c r="AU5017" s="33"/>
      <c r="AV5017" s="33"/>
      <c r="AW5017" s="33"/>
      <c r="AX5017" s="33"/>
      <c r="AY5017" s="33"/>
    </row>
    <row r="5018" spans="1:51" s="12" customFormat="1" ht="39.950000000000003" customHeight="1">
      <c r="A5018" s="3"/>
      <c r="B5018" s="16"/>
      <c r="C5018" s="33"/>
      <c r="D5018" s="33"/>
      <c r="E5018" s="33"/>
      <c r="F5018" s="33"/>
      <c r="G5018" s="33"/>
      <c r="H5018" s="3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3"/>
      <c r="AE5018" s="33"/>
      <c r="AF5018" s="33"/>
      <c r="AG5018" s="35"/>
      <c r="AH5018" s="32"/>
      <c r="AI5018" s="33"/>
      <c r="AJ5018" s="33"/>
      <c r="AK5018" s="33"/>
      <c r="AL5018" s="33"/>
      <c r="AM5018" s="33"/>
      <c r="AN5018" s="33"/>
      <c r="AO5018" s="33"/>
      <c r="AP5018" s="33"/>
      <c r="AQ5018" s="33"/>
      <c r="AR5018" s="33"/>
      <c r="AS5018" s="33"/>
      <c r="AT5018" s="33"/>
      <c r="AU5018" s="33"/>
      <c r="AV5018" s="33"/>
      <c r="AW5018" s="33"/>
      <c r="AX5018" s="33"/>
      <c r="AY5018" s="33"/>
    </row>
    <row r="5019" spans="1:51" s="12" customFormat="1" ht="39.950000000000003" customHeight="1">
      <c r="A5019" s="3"/>
      <c r="B5019" s="16"/>
      <c r="C5019" s="33"/>
      <c r="D5019" s="33"/>
      <c r="E5019" s="33"/>
      <c r="F5019" s="33"/>
      <c r="G5019" s="33"/>
      <c r="H5019" s="33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  <c r="AB5019" s="33"/>
      <c r="AC5019" s="33"/>
      <c r="AD5019" s="33"/>
      <c r="AE5019" s="33"/>
      <c r="AF5019" s="33"/>
      <c r="AG5019" s="35"/>
      <c r="AH5019" s="32"/>
      <c r="AI5019" s="33"/>
      <c r="AJ5019" s="33"/>
      <c r="AK5019" s="33"/>
      <c r="AL5019" s="33"/>
      <c r="AM5019" s="33"/>
      <c r="AN5019" s="33"/>
      <c r="AO5019" s="33"/>
      <c r="AP5019" s="33"/>
      <c r="AQ5019" s="33"/>
      <c r="AR5019" s="33"/>
      <c r="AS5019" s="33"/>
      <c r="AT5019" s="33"/>
      <c r="AU5019" s="33"/>
      <c r="AV5019" s="33"/>
      <c r="AW5019" s="33"/>
      <c r="AX5019" s="33"/>
      <c r="AY5019" s="33"/>
    </row>
    <row r="5020" spans="1:51" s="12" customFormat="1" ht="39.950000000000003" customHeight="1">
      <c r="A5020" s="3"/>
      <c r="B5020" s="16"/>
      <c r="C5020" s="33"/>
      <c r="D5020" s="33"/>
      <c r="E5020" s="33"/>
      <c r="F5020" s="33"/>
      <c r="G5020" s="33"/>
      <c r="H5020" s="3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3"/>
      <c r="AE5020" s="33"/>
      <c r="AF5020" s="33"/>
      <c r="AG5020" s="35"/>
      <c r="AH5020" s="32"/>
      <c r="AI5020" s="33"/>
      <c r="AJ5020" s="33"/>
      <c r="AK5020" s="33"/>
      <c r="AL5020" s="33"/>
      <c r="AM5020" s="33"/>
      <c r="AN5020" s="33"/>
      <c r="AO5020" s="33"/>
      <c r="AP5020" s="33"/>
      <c r="AQ5020" s="33"/>
      <c r="AR5020" s="33"/>
      <c r="AS5020" s="33"/>
      <c r="AT5020" s="33"/>
      <c r="AU5020" s="33"/>
      <c r="AV5020" s="33"/>
      <c r="AW5020" s="33"/>
      <c r="AX5020" s="33"/>
      <c r="AY5020" s="33"/>
    </row>
    <row r="5021" spans="1:51" s="12" customFormat="1" ht="39.950000000000003" customHeight="1">
      <c r="A5021" s="3"/>
      <c r="B5021" s="16"/>
      <c r="C5021" s="33"/>
      <c r="D5021" s="33"/>
      <c r="E5021" s="33"/>
      <c r="F5021" s="33"/>
      <c r="G5021" s="33"/>
      <c r="H5021" s="33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3"/>
      <c r="AE5021" s="33"/>
      <c r="AF5021" s="33"/>
      <c r="AG5021" s="35"/>
      <c r="AH5021" s="32"/>
      <c r="AI5021" s="33"/>
      <c r="AJ5021" s="33"/>
      <c r="AK5021" s="33"/>
      <c r="AL5021" s="33"/>
      <c r="AM5021" s="33"/>
      <c r="AN5021" s="33"/>
      <c r="AO5021" s="33"/>
      <c r="AP5021" s="33"/>
      <c r="AQ5021" s="33"/>
      <c r="AR5021" s="33"/>
      <c r="AS5021" s="33"/>
      <c r="AT5021" s="33"/>
      <c r="AU5021" s="33"/>
      <c r="AV5021" s="33"/>
      <c r="AW5021" s="33"/>
      <c r="AX5021" s="33"/>
      <c r="AY5021" s="33"/>
    </row>
    <row r="5022" spans="1:51" s="12" customFormat="1" ht="39.950000000000003" customHeight="1">
      <c r="A5022" s="3"/>
      <c r="B5022" s="16"/>
      <c r="C5022" s="33"/>
      <c r="D5022" s="33"/>
      <c r="E5022" s="33"/>
      <c r="F5022" s="33"/>
      <c r="G5022" s="33"/>
      <c r="H5022" s="3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3"/>
      <c r="AE5022" s="33"/>
      <c r="AF5022" s="33"/>
      <c r="AG5022" s="35"/>
      <c r="AH5022" s="32"/>
      <c r="AI5022" s="33"/>
      <c r="AJ5022" s="33"/>
      <c r="AK5022" s="33"/>
      <c r="AL5022" s="33"/>
      <c r="AM5022" s="33"/>
      <c r="AN5022" s="33"/>
      <c r="AO5022" s="33"/>
      <c r="AP5022" s="33"/>
      <c r="AQ5022" s="33"/>
      <c r="AR5022" s="33"/>
      <c r="AS5022" s="33"/>
      <c r="AT5022" s="33"/>
      <c r="AU5022" s="33"/>
      <c r="AV5022" s="33"/>
      <c r="AW5022" s="33"/>
      <c r="AX5022" s="33"/>
      <c r="AY5022" s="33"/>
    </row>
    <row r="5023" spans="1:51" s="12" customFormat="1" ht="39.950000000000003" customHeight="1">
      <c r="A5023" s="3"/>
      <c r="B5023" s="16"/>
      <c r="C5023" s="33"/>
      <c r="D5023" s="33"/>
      <c r="E5023" s="33"/>
      <c r="F5023" s="33"/>
      <c r="G5023" s="33"/>
      <c r="H5023" s="33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3"/>
      <c r="AE5023" s="33"/>
      <c r="AF5023" s="33"/>
      <c r="AG5023" s="35"/>
      <c r="AH5023" s="32"/>
      <c r="AI5023" s="33"/>
      <c r="AJ5023" s="33"/>
      <c r="AK5023" s="33"/>
      <c r="AL5023" s="33"/>
      <c r="AM5023" s="33"/>
      <c r="AN5023" s="33"/>
      <c r="AO5023" s="33"/>
      <c r="AP5023" s="33"/>
      <c r="AQ5023" s="33"/>
      <c r="AR5023" s="33"/>
      <c r="AS5023" s="33"/>
      <c r="AT5023" s="33"/>
      <c r="AU5023" s="33"/>
      <c r="AV5023" s="33"/>
      <c r="AW5023" s="33"/>
      <c r="AX5023" s="33"/>
      <c r="AY5023" s="33"/>
    </row>
    <row r="5024" spans="1:51" s="12" customFormat="1" ht="39.950000000000003" customHeight="1">
      <c r="A5024" s="3"/>
      <c r="B5024" s="16"/>
      <c r="C5024" s="33"/>
      <c r="D5024" s="33"/>
      <c r="E5024" s="33"/>
      <c r="F5024" s="33"/>
      <c r="G5024" s="33"/>
      <c r="H5024" s="3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3"/>
      <c r="AE5024" s="33"/>
      <c r="AF5024" s="33"/>
      <c r="AG5024" s="35"/>
      <c r="AH5024" s="32"/>
      <c r="AI5024" s="33"/>
      <c r="AJ5024" s="33"/>
      <c r="AK5024" s="33"/>
      <c r="AL5024" s="33"/>
      <c r="AM5024" s="33"/>
      <c r="AN5024" s="33"/>
      <c r="AO5024" s="33"/>
      <c r="AP5024" s="33"/>
      <c r="AQ5024" s="33"/>
      <c r="AR5024" s="33"/>
      <c r="AS5024" s="33"/>
      <c r="AT5024" s="33"/>
      <c r="AU5024" s="33"/>
      <c r="AV5024" s="33"/>
      <c r="AW5024" s="33"/>
      <c r="AX5024" s="33"/>
      <c r="AY5024" s="33"/>
    </row>
    <row r="5025" spans="1:51" s="12" customFormat="1" ht="39.950000000000003" customHeight="1">
      <c r="A5025" s="3"/>
      <c r="B5025" s="16"/>
      <c r="C5025" s="33"/>
      <c r="D5025" s="33"/>
      <c r="E5025" s="33"/>
      <c r="F5025" s="33"/>
      <c r="G5025" s="33"/>
      <c r="H5025" s="33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3"/>
      <c r="AE5025" s="33"/>
      <c r="AF5025" s="33"/>
      <c r="AG5025" s="35"/>
      <c r="AH5025" s="32"/>
      <c r="AI5025" s="33"/>
      <c r="AJ5025" s="33"/>
      <c r="AK5025" s="33"/>
      <c r="AL5025" s="33"/>
      <c r="AM5025" s="33"/>
      <c r="AN5025" s="33"/>
      <c r="AO5025" s="33"/>
      <c r="AP5025" s="33"/>
      <c r="AQ5025" s="33"/>
      <c r="AR5025" s="33"/>
      <c r="AS5025" s="33"/>
      <c r="AT5025" s="33"/>
      <c r="AU5025" s="33"/>
      <c r="AV5025" s="33"/>
      <c r="AW5025" s="33"/>
      <c r="AX5025" s="33"/>
      <c r="AY5025" s="33"/>
    </row>
    <row r="5026" spans="1:51" s="12" customFormat="1" ht="39.950000000000003" customHeight="1">
      <c r="A5026" s="3"/>
      <c r="B5026" s="16"/>
      <c r="C5026" s="33"/>
      <c r="D5026" s="33"/>
      <c r="E5026" s="33"/>
      <c r="F5026" s="33"/>
      <c r="G5026" s="33"/>
      <c r="H5026" s="33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3"/>
      <c r="AE5026" s="33"/>
      <c r="AF5026" s="33"/>
      <c r="AG5026" s="35"/>
      <c r="AH5026" s="32"/>
      <c r="AI5026" s="33"/>
      <c r="AJ5026" s="33"/>
      <c r="AK5026" s="33"/>
      <c r="AL5026" s="33"/>
      <c r="AM5026" s="33"/>
      <c r="AN5026" s="33"/>
      <c r="AO5026" s="33"/>
      <c r="AP5026" s="33"/>
      <c r="AQ5026" s="33"/>
      <c r="AR5026" s="33"/>
      <c r="AS5026" s="33"/>
      <c r="AT5026" s="33"/>
      <c r="AU5026" s="33"/>
      <c r="AV5026" s="33"/>
      <c r="AW5026" s="33"/>
      <c r="AX5026" s="33"/>
      <c r="AY5026" s="33"/>
    </row>
    <row r="5027" spans="1:51" s="12" customFormat="1" ht="39.950000000000003" customHeight="1">
      <c r="A5027" s="3"/>
      <c r="B5027" s="16"/>
      <c r="C5027" s="33"/>
      <c r="D5027" s="33"/>
      <c r="E5027" s="33"/>
      <c r="F5027" s="33"/>
      <c r="G5027" s="33"/>
      <c r="H5027" s="33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3"/>
      <c r="AE5027" s="33"/>
      <c r="AF5027" s="33"/>
      <c r="AG5027" s="35"/>
      <c r="AH5027" s="32"/>
      <c r="AI5027" s="33"/>
      <c r="AJ5027" s="33"/>
      <c r="AK5027" s="33"/>
      <c r="AL5027" s="33"/>
      <c r="AM5027" s="33"/>
      <c r="AN5027" s="33"/>
      <c r="AO5027" s="33"/>
      <c r="AP5027" s="33"/>
      <c r="AQ5027" s="33"/>
      <c r="AR5027" s="33"/>
      <c r="AS5027" s="33"/>
      <c r="AT5027" s="33"/>
      <c r="AU5027" s="33"/>
      <c r="AV5027" s="33"/>
      <c r="AW5027" s="33"/>
      <c r="AX5027" s="33"/>
      <c r="AY5027" s="33"/>
    </row>
    <row r="5028" spans="1:51" s="12" customFormat="1" ht="39.950000000000003" customHeight="1">
      <c r="A5028" s="3"/>
      <c r="B5028" s="16"/>
      <c r="C5028" s="33"/>
      <c r="D5028" s="33"/>
      <c r="E5028" s="33"/>
      <c r="F5028" s="33"/>
      <c r="G5028" s="33"/>
      <c r="H5028" s="3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3"/>
      <c r="AE5028" s="33"/>
      <c r="AF5028" s="33"/>
      <c r="AG5028" s="35"/>
      <c r="AH5028" s="32"/>
      <c r="AI5028" s="33"/>
      <c r="AJ5028" s="33"/>
      <c r="AK5028" s="33"/>
      <c r="AL5028" s="33"/>
      <c r="AM5028" s="33"/>
      <c r="AN5028" s="33"/>
      <c r="AO5028" s="33"/>
      <c r="AP5028" s="33"/>
      <c r="AQ5028" s="33"/>
      <c r="AR5028" s="33"/>
      <c r="AS5028" s="33"/>
      <c r="AT5028" s="33"/>
      <c r="AU5028" s="33"/>
      <c r="AV5028" s="33"/>
      <c r="AW5028" s="33"/>
      <c r="AX5028" s="33"/>
      <c r="AY5028" s="33"/>
    </row>
    <row r="5029" spans="1:51" s="12" customFormat="1" ht="39.950000000000003" customHeight="1">
      <c r="A5029" s="3"/>
      <c r="B5029" s="16"/>
      <c r="C5029" s="33"/>
      <c r="D5029" s="33"/>
      <c r="E5029" s="33"/>
      <c r="F5029" s="33"/>
      <c r="G5029" s="33"/>
      <c r="H5029" s="33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  <c r="AB5029" s="33"/>
      <c r="AC5029" s="33"/>
      <c r="AD5029" s="33"/>
      <c r="AE5029" s="33"/>
      <c r="AF5029" s="33"/>
      <c r="AG5029" s="35"/>
      <c r="AH5029" s="32"/>
      <c r="AI5029" s="33"/>
      <c r="AJ5029" s="33"/>
      <c r="AK5029" s="33"/>
      <c r="AL5029" s="33"/>
      <c r="AM5029" s="33"/>
      <c r="AN5029" s="33"/>
      <c r="AO5029" s="33"/>
      <c r="AP5029" s="33"/>
      <c r="AQ5029" s="33"/>
      <c r="AR5029" s="33"/>
      <c r="AS5029" s="33"/>
      <c r="AT5029" s="33"/>
      <c r="AU5029" s="33"/>
      <c r="AV5029" s="33"/>
      <c r="AW5029" s="33"/>
      <c r="AX5029" s="33"/>
      <c r="AY5029" s="33"/>
    </row>
    <row r="5030" spans="1:51" s="12" customFormat="1" ht="39.950000000000003" customHeight="1">
      <c r="A5030" s="3"/>
      <c r="B5030" s="16"/>
      <c r="C5030" s="33"/>
      <c r="D5030" s="33"/>
      <c r="E5030" s="33"/>
      <c r="F5030" s="33"/>
      <c r="G5030" s="33"/>
      <c r="H5030" s="3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3"/>
      <c r="AE5030" s="33"/>
      <c r="AF5030" s="33"/>
      <c r="AG5030" s="35"/>
      <c r="AH5030" s="32"/>
      <c r="AI5030" s="33"/>
      <c r="AJ5030" s="33"/>
      <c r="AK5030" s="33"/>
      <c r="AL5030" s="33"/>
      <c r="AM5030" s="33"/>
      <c r="AN5030" s="33"/>
      <c r="AO5030" s="33"/>
      <c r="AP5030" s="33"/>
      <c r="AQ5030" s="33"/>
      <c r="AR5030" s="33"/>
      <c r="AS5030" s="33"/>
      <c r="AT5030" s="33"/>
      <c r="AU5030" s="33"/>
      <c r="AV5030" s="33"/>
      <c r="AW5030" s="33"/>
      <c r="AX5030" s="33"/>
      <c r="AY5030" s="33"/>
    </row>
    <row r="5031" spans="1:51" s="12" customFormat="1" ht="39.950000000000003" customHeight="1">
      <c r="A5031" s="3"/>
      <c r="B5031" s="16"/>
      <c r="C5031" s="33"/>
      <c r="D5031" s="33"/>
      <c r="E5031" s="33"/>
      <c r="F5031" s="33"/>
      <c r="G5031" s="33"/>
      <c r="H5031" s="33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3"/>
      <c r="AE5031" s="33"/>
      <c r="AF5031" s="33"/>
      <c r="AG5031" s="35"/>
      <c r="AH5031" s="32"/>
      <c r="AI5031" s="33"/>
      <c r="AJ5031" s="33"/>
      <c r="AK5031" s="33"/>
      <c r="AL5031" s="33"/>
      <c r="AM5031" s="33"/>
      <c r="AN5031" s="33"/>
      <c r="AO5031" s="33"/>
      <c r="AP5031" s="33"/>
      <c r="AQ5031" s="33"/>
      <c r="AR5031" s="33"/>
      <c r="AS5031" s="33"/>
      <c r="AT5031" s="33"/>
      <c r="AU5031" s="33"/>
      <c r="AV5031" s="33"/>
      <c r="AW5031" s="33"/>
      <c r="AX5031" s="33"/>
      <c r="AY5031" s="33"/>
    </row>
    <row r="5032" spans="1:51" s="12" customFormat="1" ht="39.950000000000003" customHeight="1">
      <c r="A5032" s="3"/>
      <c r="B5032" s="16"/>
      <c r="C5032" s="33"/>
      <c r="D5032" s="33"/>
      <c r="E5032" s="33"/>
      <c r="F5032" s="33"/>
      <c r="G5032" s="33"/>
      <c r="H5032" s="3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3"/>
      <c r="AE5032" s="33"/>
      <c r="AF5032" s="33"/>
      <c r="AG5032" s="35"/>
      <c r="AH5032" s="32"/>
      <c r="AI5032" s="33"/>
      <c r="AJ5032" s="33"/>
      <c r="AK5032" s="33"/>
      <c r="AL5032" s="33"/>
      <c r="AM5032" s="33"/>
      <c r="AN5032" s="33"/>
      <c r="AO5032" s="33"/>
      <c r="AP5032" s="33"/>
      <c r="AQ5032" s="33"/>
      <c r="AR5032" s="33"/>
      <c r="AS5032" s="33"/>
      <c r="AT5032" s="33"/>
      <c r="AU5032" s="33"/>
      <c r="AV5032" s="33"/>
      <c r="AW5032" s="33"/>
      <c r="AX5032" s="33"/>
      <c r="AY5032" s="33"/>
    </row>
    <row r="5033" spans="1:51" s="12" customFormat="1" ht="39.950000000000003" customHeight="1">
      <c r="A5033" s="3"/>
      <c r="B5033" s="16"/>
      <c r="C5033" s="33"/>
      <c r="D5033" s="33"/>
      <c r="E5033" s="33"/>
      <c r="F5033" s="33"/>
      <c r="G5033" s="33"/>
      <c r="H5033" s="33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3"/>
      <c r="AE5033" s="33"/>
      <c r="AF5033" s="33"/>
      <c r="AG5033" s="35"/>
      <c r="AH5033" s="32"/>
      <c r="AI5033" s="33"/>
      <c r="AJ5033" s="33"/>
      <c r="AK5033" s="33"/>
      <c r="AL5033" s="33"/>
      <c r="AM5033" s="33"/>
      <c r="AN5033" s="33"/>
      <c r="AO5033" s="33"/>
      <c r="AP5033" s="33"/>
      <c r="AQ5033" s="33"/>
      <c r="AR5033" s="33"/>
      <c r="AS5033" s="33"/>
      <c r="AT5033" s="33"/>
      <c r="AU5033" s="33"/>
      <c r="AV5033" s="33"/>
      <c r="AW5033" s="33"/>
      <c r="AX5033" s="33"/>
      <c r="AY5033" s="33"/>
    </row>
    <row r="5034" spans="1:51" s="12" customFormat="1" ht="39.950000000000003" customHeight="1">
      <c r="A5034" s="3"/>
      <c r="B5034" s="16"/>
      <c r="C5034" s="33"/>
      <c r="D5034" s="33"/>
      <c r="E5034" s="33"/>
      <c r="F5034" s="33"/>
      <c r="G5034" s="33"/>
      <c r="H5034" s="33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  <c r="AB5034" s="33"/>
      <c r="AC5034" s="33"/>
      <c r="AD5034" s="33"/>
      <c r="AE5034" s="33"/>
      <c r="AF5034" s="33"/>
      <c r="AG5034" s="35"/>
      <c r="AH5034" s="32"/>
      <c r="AI5034" s="33"/>
      <c r="AJ5034" s="33"/>
      <c r="AK5034" s="33"/>
      <c r="AL5034" s="33"/>
      <c r="AM5034" s="33"/>
      <c r="AN5034" s="33"/>
      <c r="AO5034" s="33"/>
      <c r="AP5034" s="33"/>
      <c r="AQ5034" s="33"/>
      <c r="AR5034" s="33"/>
      <c r="AS5034" s="33"/>
      <c r="AT5034" s="33"/>
      <c r="AU5034" s="33"/>
      <c r="AV5034" s="33"/>
      <c r="AW5034" s="33"/>
      <c r="AX5034" s="33"/>
      <c r="AY5034" s="33"/>
    </row>
    <row r="5035" spans="1:51" s="12" customFormat="1" ht="39.950000000000003" customHeight="1">
      <c r="A5035" s="3"/>
      <c r="B5035" s="16"/>
      <c r="C5035" s="33"/>
      <c r="D5035" s="33"/>
      <c r="E5035" s="33"/>
      <c r="F5035" s="33"/>
      <c r="G5035" s="33"/>
      <c r="H5035" s="33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  <c r="AB5035" s="33"/>
      <c r="AC5035" s="33"/>
      <c r="AD5035" s="33"/>
      <c r="AE5035" s="33"/>
      <c r="AF5035" s="33"/>
      <c r="AG5035" s="35"/>
      <c r="AH5035" s="32"/>
      <c r="AI5035" s="33"/>
      <c r="AJ5035" s="33"/>
      <c r="AK5035" s="33"/>
      <c r="AL5035" s="33"/>
      <c r="AM5035" s="33"/>
      <c r="AN5035" s="33"/>
      <c r="AO5035" s="33"/>
      <c r="AP5035" s="33"/>
      <c r="AQ5035" s="33"/>
      <c r="AR5035" s="33"/>
      <c r="AS5035" s="33"/>
      <c r="AT5035" s="33"/>
      <c r="AU5035" s="33"/>
      <c r="AV5035" s="33"/>
      <c r="AW5035" s="33"/>
      <c r="AX5035" s="33"/>
      <c r="AY5035" s="33"/>
    </row>
    <row r="5036" spans="1:51" s="12" customFormat="1" ht="39.950000000000003" customHeight="1">
      <c r="A5036" s="3"/>
      <c r="B5036" s="16"/>
      <c r="C5036" s="33"/>
      <c r="D5036" s="33"/>
      <c r="E5036" s="33"/>
      <c r="F5036" s="33"/>
      <c r="G5036" s="33"/>
      <c r="H5036" s="33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3"/>
      <c r="AE5036" s="33"/>
      <c r="AF5036" s="33"/>
      <c r="AG5036" s="35"/>
      <c r="AH5036" s="32"/>
      <c r="AI5036" s="33"/>
      <c r="AJ5036" s="33"/>
      <c r="AK5036" s="33"/>
      <c r="AL5036" s="33"/>
      <c r="AM5036" s="33"/>
      <c r="AN5036" s="33"/>
      <c r="AO5036" s="33"/>
      <c r="AP5036" s="33"/>
      <c r="AQ5036" s="33"/>
      <c r="AR5036" s="33"/>
      <c r="AS5036" s="33"/>
      <c r="AT5036" s="33"/>
      <c r="AU5036" s="33"/>
      <c r="AV5036" s="33"/>
      <c r="AW5036" s="33"/>
      <c r="AX5036" s="33"/>
      <c r="AY5036" s="33"/>
    </row>
    <row r="5037" spans="1:51" s="12" customFormat="1" ht="39.950000000000003" customHeight="1">
      <c r="A5037" s="3"/>
      <c r="B5037" s="16"/>
      <c r="C5037" s="33"/>
      <c r="D5037" s="33"/>
      <c r="E5037" s="33"/>
      <c r="F5037" s="33"/>
      <c r="G5037" s="33"/>
      <c r="H5037" s="33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3"/>
      <c r="AE5037" s="33"/>
      <c r="AF5037" s="33"/>
      <c r="AG5037" s="35"/>
      <c r="AH5037" s="32"/>
      <c r="AI5037" s="33"/>
      <c r="AJ5037" s="33"/>
      <c r="AK5037" s="33"/>
      <c r="AL5037" s="33"/>
      <c r="AM5037" s="33"/>
      <c r="AN5037" s="33"/>
      <c r="AO5037" s="33"/>
      <c r="AP5037" s="33"/>
      <c r="AQ5037" s="33"/>
      <c r="AR5037" s="33"/>
      <c r="AS5037" s="33"/>
      <c r="AT5037" s="33"/>
      <c r="AU5037" s="33"/>
      <c r="AV5037" s="33"/>
      <c r="AW5037" s="33"/>
      <c r="AX5037" s="33"/>
      <c r="AY5037" s="33"/>
    </row>
    <row r="5038" spans="1:51" s="12" customFormat="1" ht="39.950000000000003" customHeight="1">
      <c r="A5038" s="3"/>
      <c r="B5038" s="16"/>
      <c r="C5038" s="33"/>
      <c r="D5038" s="33"/>
      <c r="E5038" s="33"/>
      <c r="F5038" s="33"/>
      <c r="G5038" s="33"/>
      <c r="H5038" s="33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3"/>
      <c r="AE5038" s="33"/>
      <c r="AF5038" s="33"/>
      <c r="AG5038" s="35"/>
      <c r="AH5038" s="32"/>
      <c r="AI5038" s="33"/>
      <c r="AJ5038" s="33"/>
      <c r="AK5038" s="33"/>
      <c r="AL5038" s="33"/>
      <c r="AM5038" s="33"/>
      <c r="AN5038" s="33"/>
      <c r="AO5038" s="33"/>
      <c r="AP5038" s="33"/>
      <c r="AQ5038" s="33"/>
      <c r="AR5038" s="33"/>
      <c r="AS5038" s="33"/>
      <c r="AT5038" s="33"/>
      <c r="AU5038" s="33"/>
      <c r="AV5038" s="33"/>
      <c r="AW5038" s="33"/>
      <c r="AX5038" s="33"/>
      <c r="AY5038" s="33"/>
    </row>
    <row r="5039" spans="1:51" s="12" customFormat="1" ht="39.950000000000003" customHeight="1">
      <c r="A5039" s="3"/>
      <c r="B5039" s="16"/>
      <c r="C5039" s="33"/>
      <c r="D5039" s="33"/>
      <c r="E5039" s="33"/>
      <c r="F5039" s="33"/>
      <c r="G5039" s="33"/>
      <c r="H5039" s="33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  <c r="AB5039" s="33"/>
      <c r="AC5039" s="33"/>
      <c r="AD5039" s="33"/>
      <c r="AE5039" s="33"/>
      <c r="AF5039" s="33"/>
      <c r="AG5039" s="35"/>
      <c r="AH5039" s="32"/>
      <c r="AI5039" s="33"/>
      <c r="AJ5039" s="33"/>
      <c r="AK5039" s="33"/>
      <c r="AL5039" s="33"/>
      <c r="AM5039" s="33"/>
      <c r="AN5039" s="33"/>
      <c r="AO5039" s="33"/>
      <c r="AP5039" s="33"/>
      <c r="AQ5039" s="33"/>
      <c r="AR5039" s="33"/>
      <c r="AS5039" s="33"/>
      <c r="AT5039" s="33"/>
      <c r="AU5039" s="33"/>
      <c r="AV5039" s="33"/>
      <c r="AW5039" s="33"/>
      <c r="AX5039" s="33"/>
      <c r="AY5039" s="33"/>
    </row>
    <row r="5040" spans="1:51" s="12" customFormat="1" ht="39.950000000000003" customHeight="1">
      <c r="A5040" s="3"/>
      <c r="B5040" s="16"/>
      <c r="C5040" s="33"/>
      <c r="D5040" s="33"/>
      <c r="E5040" s="33"/>
      <c r="F5040" s="33"/>
      <c r="G5040" s="33"/>
      <c r="H5040" s="33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3"/>
      <c r="AE5040" s="33"/>
      <c r="AF5040" s="33"/>
      <c r="AG5040" s="35"/>
      <c r="AH5040" s="32"/>
      <c r="AI5040" s="33"/>
      <c r="AJ5040" s="33"/>
      <c r="AK5040" s="33"/>
      <c r="AL5040" s="33"/>
      <c r="AM5040" s="33"/>
      <c r="AN5040" s="33"/>
      <c r="AO5040" s="33"/>
      <c r="AP5040" s="33"/>
      <c r="AQ5040" s="33"/>
      <c r="AR5040" s="33"/>
      <c r="AS5040" s="33"/>
      <c r="AT5040" s="33"/>
      <c r="AU5040" s="33"/>
      <c r="AV5040" s="33"/>
      <c r="AW5040" s="33"/>
      <c r="AX5040" s="33"/>
      <c r="AY5040" s="33"/>
    </row>
    <row r="5041" spans="1:51" s="12" customFormat="1" ht="39.950000000000003" customHeight="1">
      <c r="A5041" s="3"/>
      <c r="B5041" s="16"/>
      <c r="C5041" s="33"/>
      <c r="D5041" s="33"/>
      <c r="E5041" s="33"/>
      <c r="F5041" s="33"/>
      <c r="G5041" s="33"/>
      <c r="H5041" s="33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3"/>
      <c r="AE5041" s="33"/>
      <c r="AF5041" s="33"/>
      <c r="AG5041" s="35"/>
      <c r="AH5041" s="32"/>
      <c r="AI5041" s="33"/>
      <c r="AJ5041" s="33"/>
      <c r="AK5041" s="33"/>
      <c r="AL5041" s="33"/>
      <c r="AM5041" s="33"/>
      <c r="AN5041" s="33"/>
      <c r="AO5041" s="33"/>
      <c r="AP5041" s="33"/>
      <c r="AQ5041" s="33"/>
      <c r="AR5041" s="33"/>
      <c r="AS5041" s="33"/>
      <c r="AT5041" s="33"/>
      <c r="AU5041" s="33"/>
      <c r="AV5041" s="33"/>
      <c r="AW5041" s="33"/>
      <c r="AX5041" s="33"/>
      <c r="AY5041" s="33"/>
    </row>
    <row r="5042" spans="1:51" s="12" customFormat="1" ht="39.950000000000003" customHeight="1">
      <c r="A5042" s="3"/>
      <c r="B5042" s="16"/>
      <c r="C5042" s="33"/>
      <c r="D5042" s="33"/>
      <c r="E5042" s="33"/>
      <c r="F5042" s="33"/>
      <c r="G5042" s="33"/>
      <c r="H5042" s="33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3"/>
      <c r="AE5042" s="33"/>
      <c r="AF5042" s="33"/>
      <c r="AG5042" s="35"/>
      <c r="AH5042" s="32"/>
      <c r="AI5042" s="33"/>
      <c r="AJ5042" s="33"/>
      <c r="AK5042" s="33"/>
      <c r="AL5042" s="33"/>
      <c r="AM5042" s="33"/>
      <c r="AN5042" s="33"/>
      <c r="AO5042" s="33"/>
      <c r="AP5042" s="33"/>
      <c r="AQ5042" s="33"/>
      <c r="AR5042" s="33"/>
      <c r="AS5042" s="33"/>
      <c r="AT5042" s="33"/>
      <c r="AU5042" s="33"/>
      <c r="AV5042" s="33"/>
      <c r="AW5042" s="33"/>
      <c r="AX5042" s="33"/>
      <c r="AY5042" s="33"/>
    </row>
    <row r="5043" spans="1:51" s="12" customFormat="1" ht="39.950000000000003" customHeight="1">
      <c r="A5043" s="3"/>
      <c r="B5043" s="16"/>
      <c r="C5043" s="33"/>
      <c r="D5043" s="33"/>
      <c r="E5043" s="33"/>
      <c r="F5043" s="33"/>
      <c r="G5043" s="33"/>
      <c r="H5043" s="33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3"/>
      <c r="AE5043" s="33"/>
      <c r="AF5043" s="33"/>
      <c r="AG5043" s="35"/>
      <c r="AH5043" s="32"/>
      <c r="AI5043" s="33"/>
      <c r="AJ5043" s="33"/>
      <c r="AK5043" s="33"/>
      <c r="AL5043" s="33"/>
      <c r="AM5043" s="33"/>
      <c r="AN5043" s="33"/>
      <c r="AO5043" s="33"/>
      <c r="AP5043" s="33"/>
      <c r="AQ5043" s="33"/>
      <c r="AR5043" s="33"/>
      <c r="AS5043" s="33"/>
      <c r="AT5043" s="33"/>
      <c r="AU5043" s="33"/>
      <c r="AV5043" s="33"/>
      <c r="AW5043" s="33"/>
      <c r="AX5043" s="33"/>
      <c r="AY5043" s="33"/>
    </row>
    <row r="5044" spans="1:51" s="12" customFormat="1" ht="39.950000000000003" customHeight="1">
      <c r="A5044" s="3"/>
      <c r="B5044" s="16"/>
      <c r="C5044" s="33"/>
      <c r="D5044" s="33"/>
      <c r="E5044" s="33"/>
      <c r="F5044" s="33"/>
      <c r="G5044" s="33"/>
      <c r="H5044" s="33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  <c r="AB5044" s="33"/>
      <c r="AC5044" s="33"/>
      <c r="AD5044" s="33"/>
      <c r="AE5044" s="33"/>
      <c r="AF5044" s="33"/>
      <c r="AG5044" s="35"/>
      <c r="AH5044" s="32"/>
      <c r="AI5044" s="33"/>
      <c r="AJ5044" s="33"/>
      <c r="AK5044" s="33"/>
      <c r="AL5044" s="33"/>
      <c r="AM5044" s="33"/>
      <c r="AN5044" s="33"/>
      <c r="AO5044" s="33"/>
      <c r="AP5044" s="33"/>
      <c r="AQ5044" s="33"/>
      <c r="AR5044" s="33"/>
      <c r="AS5044" s="33"/>
      <c r="AT5044" s="33"/>
      <c r="AU5044" s="33"/>
      <c r="AV5044" s="33"/>
      <c r="AW5044" s="33"/>
      <c r="AX5044" s="33"/>
      <c r="AY5044" s="33"/>
    </row>
    <row r="5045" spans="1:51" s="12" customFormat="1" ht="39.950000000000003" customHeight="1">
      <c r="A5045" s="3"/>
      <c r="B5045" s="16"/>
      <c r="C5045" s="33"/>
      <c r="D5045" s="33"/>
      <c r="E5045" s="33"/>
      <c r="F5045" s="33"/>
      <c r="G5045" s="33"/>
      <c r="H5045" s="33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  <c r="AB5045" s="33"/>
      <c r="AC5045" s="33"/>
      <c r="AD5045" s="33"/>
      <c r="AE5045" s="33"/>
      <c r="AF5045" s="33"/>
      <c r="AG5045" s="35"/>
      <c r="AH5045" s="32"/>
      <c r="AI5045" s="33"/>
      <c r="AJ5045" s="33"/>
      <c r="AK5045" s="33"/>
      <c r="AL5045" s="33"/>
      <c r="AM5045" s="33"/>
      <c r="AN5045" s="33"/>
      <c r="AO5045" s="33"/>
      <c r="AP5045" s="33"/>
      <c r="AQ5045" s="33"/>
      <c r="AR5045" s="33"/>
      <c r="AS5045" s="33"/>
      <c r="AT5045" s="33"/>
      <c r="AU5045" s="33"/>
      <c r="AV5045" s="33"/>
      <c r="AW5045" s="33"/>
      <c r="AX5045" s="33"/>
      <c r="AY5045" s="33"/>
    </row>
    <row r="5046" spans="1:51" s="12" customFormat="1" ht="39.950000000000003" customHeight="1">
      <c r="A5046" s="3"/>
      <c r="B5046" s="16"/>
      <c r="C5046" s="33"/>
      <c r="D5046" s="33"/>
      <c r="E5046" s="33"/>
      <c r="F5046" s="33"/>
      <c r="G5046" s="33"/>
      <c r="H5046" s="33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  <c r="Y5046" s="33"/>
      <c r="Z5046" s="33"/>
      <c r="AA5046" s="33"/>
      <c r="AB5046" s="33"/>
      <c r="AC5046" s="33"/>
      <c r="AD5046" s="33"/>
      <c r="AE5046" s="33"/>
      <c r="AF5046" s="33"/>
      <c r="AG5046" s="35"/>
      <c r="AH5046" s="32"/>
      <c r="AI5046" s="33"/>
      <c r="AJ5046" s="33"/>
      <c r="AK5046" s="33"/>
      <c r="AL5046" s="33"/>
      <c r="AM5046" s="33"/>
      <c r="AN5046" s="33"/>
      <c r="AO5046" s="33"/>
      <c r="AP5046" s="33"/>
      <c r="AQ5046" s="33"/>
      <c r="AR5046" s="33"/>
      <c r="AS5046" s="33"/>
      <c r="AT5046" s="33"/>
      <c r="AU5046" s="33"/>
      <c r="AV5046" s="33"/>
      <c r="AW5046" s="33"/>
      <c r="AX5046" s="33"/>
      <c r="AY5046" s="33"/>
    </row>
    <row r="5047" spans="1:51" s="12" customFormat="1" ht="39.950000000000003" customHeight="1">
      <c r="A5047" s="3"/>
      <c r="B5047" s="16"/>
      <c r="C5047" s="33"/>
      <c r="D5047" s="33"/>
      <c r="E5047" s="33"/>
      <c r="F5047" s="33"/>
      <c r="G5047" s="33"/>
      <c r="H5047" s="33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3"/>
      <c r="AE5047" s="33"/>
      <c r="AF5047" s="33"/>
      <c r="AG5047" s="35"/>
      <c r="AH5047" s="32"/>
      <c r="AI5047" s="33"/>
      <c r="AJ5047" s="33"/>
      <c r="AK5047" s="33"/>
      <c r="AL5047" s="33"/>
      <c r="AM5047" s="33"/>
      <c r="AN5047" s="33"/>
      <c r="AO5047" s="33"/>
      <c r="AP5047" s="33"/>
      <c r="AQ5047" s="33"/>
      <c r="AR5047" s="33"/>
      <c r="AS5047" s="33"/>
      <c r="AT5047" s="33"/>
      <c r="AU5047" s="33"/>
      <c r="AV5047" s="33"/>
      <c r="AW5047" s="33"/>
      <c r="AX5047" s="33"/>
      <c r="AY5047" s="33"/>
    </row>
    <row r="5048" spans="1:51" s="12" customFormat="1" ht="39.950000000000003" customHeight="1">
      <c r="A5048" s="3"/>
      <c r="B5048" s="16"/>
      <c r="C5048" s="33"/>
      <c r="D5048" s="33"/>
      <c r="E5048" s="33"/>
      <c r="F5048" s="33"/>
      <c r="G5048" s="33"/>
      <c r="H5048" s="33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  <c r="AB5048" s="33"/>
      <c r="AC5048" s="33"/>
      <c r="AD5048" s="33"/>
      <c r="AE5048" s="33"/>
      <c r="AF5048" s="33"/>
      <c r="AG5048" s="35"/>
      <c r="AH5048" s="32"/>
      <c r="AI5048" s="33"/>
      <c r="AJ5048" s="33"/>
      <c r="AK5048" s="33"/>
      <c r="AL5048" s="33"/>
      <c r="AM5048" s="33"/>
      <c r="AN5048" s="33"/>
      <c r="AO5048" s="33"/>
      <c r="AP5048" s="33"/>
      <c r="AQ5048" s="33"/>
      <c r="AR5048" s="33"/>
      <c r="AS5048" s="33"/>
      <c r="AT5048" s="33"/>
      <c r="AU5048" s="33"/>
      <c r="AV5048" s="33"/>
      <c r="AW5048" s="33"/>
      <c r="AX5048" s="33"/>
      <c r="AY5048" s="33"/>
    </row>
    <row r="5049" spans="1:51" s="12" customFormat="1" ht="39.950000000000003" customHeight="1">
      <c r="A5049" s="3"/>
      <c r="B5049" s="16"/>
      <c r="C5049" s="33"/>
      <c r="D5049" s="33"/>
      <c r="E5049" s="33"/>
      <c r="F5049" s="33"/>
      <c r="G5049" s="33"/>
      <c r="H5049" s="33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3"/>
      <c r="AE5049" s="33"/>
      <c r="AF5049" s="33"/>
      <c r="AG5049" s="35"/>
      <c r="AH5049" s="32"/>
      <c r="AI5049" s="33"/>
      <c r="AJ5049" s="33"/>
      <c r="AK5049" s="33"/>
      <c r="AL5049" s="33"/>
      <c r="AM5049" s="33"/>
      <c r="AN5049" s="33"/>
      <c r="AO5049" s="33"/>
      <c r="AP5049" s="33"/>
      <c r="AQ5049" s="33"/>
      <c r="AR5049" s="33"/>
      <c r="AS5049" s="33"/>
      <c r="AT5049" s="33"/>
      <c r="AU5049" s="33"/>
      <c r="AV5049" s="33"/>
      <c r="AW5049" s="33"/>
      <c r="AX5049" s="33"/>
      <c r="AY5049" s="33"/>
    </row>
    <row r="5050" spans="1:51" s="12" customFormat="1" ht="39.950000000000003" customHeight="1">
      <c r="A5050" s="3"/>
      <c r="B5050" s="16"/>
      <c r="C5050" s="33"/>
      <c r="D5050" s="33"/>
      <c r="E5050" s="33"/>
      <c r="F5050" s="33"/>
      <c r="G5050" s="33"/>
      <c r="H5050" s="3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3"/>
      <c r="AE5050" s="33"/>
      <c r="AF5050" s="33"/>
      <c r="AG5050" s="35"/>
      <c r="AH5050" s="32"/>
      <c r="AI5050" s="33"/>
      <c r="AJ5050" s="33"/>
      <c r="AK5050" s="33"/>
      <c r="AL5050" s="33"/>
      <c r="AM5050" s="33"/>
      <c r="AN5050" s="33"/>
      <c r="AO5050" s="33"/>
      <c r="AP5050" s="33"/>
      <c r="AQ5050" s="33"/>
      <c r="AR5050" s="33"/>
      <c r="AS5050" s="33"/>
      <c r="AT5050" s="33"/>
      <c r="AU5050" s="33"/>
      <c r="AV5050" s="33"/>
      <c r="AW5050" s="33"/>
      <c r="AX5050" s="33"/>
      <c r="AY5050" s="33"/>
    </row>
    <row r="5051" spans="1:51" s="12" customFormat="1" ht="39.950000000000003" customHeight="1">
      <c r="A5051" s="3"/>
      <c r="B5051" s="16"/>
      <c r="C5051" s="33"/>
      <c r="D5051" s="33"/>
      <c r="E5051" s="33"/>
      <c r="F5051" s="33"/>
      <c r="G5051" s="33"/>
      <c r="H5051" s="33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3"/>
      <c r="AE5051" s="33"/>
      <c r="AF5051" s="33"/>
      <c r="AG5051" s="35"/>
      <c r="AH5051" s="32"/>
      <c r="AI5051" s="33"/>
      <c r="AJ5051" s="33"/>
      <c r="AK5051" s="33"/>
      <c r="AL5051" s="33"/>
      <c r="AM5051" s="33"/>
      <c r="AN5051" s="33"/>
      <c r="AO5051" s="33"/>
      <c r="AP5051" s="33"/>
      <c r="AQ5051" s="33"/>
      <c r="AR5051" s="33"/>
      <c r="AS5051" s="33"/>
      <c r="AT5051" s="33"/>
      <c r="AU5051" s="33"/>
      <c r="AV5051" s="33"/>
      <c r="AW5051" s="33"/>
      <c r="AX5051" s="33"/>
      <c r="AY5051" s="33"/>
    </row>
    <row r="5052" spans="1:51" s="12" customFormat="1" ht="39.950000000000003" customHeight="1">
      <c r="A5052" s="3"/>
      <c r="B5052" s="16"/>
      <c r="C5052" s="33"/>
      <c r="D5052" s="33"/>
      <c r="E5052" s="33"/>
      <c r="F5052" s="33"/>
      <c r="G5052" s="33"/>
      <c r="H5052" s="33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3"/>
      <c r="AE5052" s="33"/>
      <c r="AF5052" s="33"/>
      <c r="AG5052" s="35"/>
      <c r="AH5052" s="32"/>
      <c r="AI5052" s="33"/>
      <c r="AJ5052" s="33"/>
      <c r="AK5052" s="33"/>
      <c r="AL5052" s="33"/>
      <c r="AM5052" s="33"/>
      <c r="AN5052" s="33"/>
      <c r="AO5052" s="33"/>
      <c r="AP5052" s="33"/>
      <c r="AQ5052" s="33"/>
      <c r="AR5052" s="33"/>
      <c r="AS5052" s="33"/>
      <c r="AT5052" s="33"/>
      <c r="AU5052" s="33"/>
      <c r="AV5052" s="33"/>
      <c r="AW5052" s="33"/>
      <c r="AX5052" s="33"/>
      <c r="AY5052" s="33"/>
    </row>
    <row r="5053" spans="1:51" s="12" customFormat="1" ht="39.950000000000003" customHeight="1">
      <c r="A5053" s="3"/>
      <c r="B5053" s="16"/>
      <c r="C5053" s="33"/>
      <c r="D5053" s="33"/>
      <c r="E5053" s="33"/>
      <c r="F5053" s="33"/>
      <c r="G5053" s="33"/>
      <c r="H5053" s="33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3"/>
      <c r="AE5053" s="33"/>
      <c r="AF5053" s="33"/>
      <c r="AG5053" s="35"/>
      <c r="AH5053" s="32"/>
      <c r="AI5053" s="33"/>
      <c r="AJ5053" s="33"/>
      <c r="AK5053" s="33"/>
      <c r="AL5053" s="33"/>
      <c r="AM5053" s="33"/>
      <c r="AN5053" s="33"/>
      <c r="AO5053" s="33"/>
      <c r="AP5053" s="33"/>
      <c r="AQ5053" s="33"/>
      <c r="AR5053" s="33"/>
      <c r="AS5053" s="33"/>
      <c r="AT5053" s="33"/>
      <c r="AU5053" s="33"/>
      <c r="AV5053" s="33"/>
      <c r="AW5053" s="33"/>
      <c r="AX5053" s="33"/>
      <c r="AY5053" s="33"/>
    </row>
    <row r="5054" spans="1:51" s="12" customFormat="1" ht="39.950000000000003" customHeight="1">
      <c r="A5054" s="3"/>
      <c r="B5054" s="16"/>
      <c r="C5054" s="33"/>
      <c r="D5054" s="33"/>
      <c r="E5054" s="33"/>
      <c r="F5054" s="33"/>
      <c r="G5054" s="33"/>
      <c r="H5054" s="33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  <c r="AB5054" s="33"/>
      <c r="AC5054" s="33"/>
      <c r="AD5054" s="33"/>
      <c r="AE5054" s="33"/>
      <c r="AF5054" s="33"/>
      <c r="AG5054" s="35"/>
      <c r="AH5054" s="32"/>
      <c r="AI5054" s="33"/>
      <c r="AJ5054" s="33"/>
      <c r="AK5054" s="33"/>
      <c r="AL5054" s="33"/>
      <c r="AM5054" s="33"/>
      <c r="AN5054" s="33"/>
      <c r="AO5054" s="33"/>
      <c r="AP5054" s="33"/>
      <c r="AQ5054" s="33"/>
      <c r="AR5054" s="33"/>
      <c r="AS5054" s="33"/>
      <c r="AT5054" s="33"/>
      <c r="AU5054" s="33"/>
      <c r="AV5054" s="33"/>
      <c r="AW5054" s="33"/>
      <c r="AX5054" s="33"/>
      <c r="AY5054" s="33"/>
    </row>
    <row r="5055" spans="1:51" s="12" customFormat="1" ht="39.950000000000003" customHeight="1">
      <c r="A5055" s="3"/>
      <c r="B5055" s="16"/>
      <c r="C5055" s="33"/>
      <c r="D5055" s="33"/>
      <c r="E5055" s="33"/>
      <c r="F5055" s="33"/>
      <c r="G5055" s="33"/>
      <c r="H5055" s="33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  <c r="AB5055" s="33"/>
      <c r="AC5055" s="33"/>
      <c r="AD5055" s="33"/>
      <c r="AE5055" s="33"/>
      <c r="AF5055" s="33"/>
      <c r="AG5055" s="35"/>
      <c r="AH5055" s="32"/>
      <c r="AI5055" s="33"/>
      <c r="AJ5055" s="33"/>
      <c r="AK5055" s="33"/>
      <c r="AL5055" s="33"/>
      <c r="AM5055" s="33"/>
      <c r="AN5055" s="33"/>
      <c r="AO5055" s="33"/>
      <c r="AP5055" s="33"/>
      <c r="AQ5055" s="33"/>
      <c r="AR5055" s="33"/>
      <c r="AS5055" s="33"/>
      <c r="AT5055" s="33"/>
      <c r="AU5055" s="33"/>
      <c r="AV5055" s="33"/>
      <c r="AW5055" s="33"/>
      <c r="AX5055" s="33"/>
      <c r="AY5055" s="33"/>
    </row>
    <row r="5056" spans="1:51" s="12" customFormat="1" ht="39.950000000000003" customHeight="1">
      <c r="A5056" s="3"/>
      <c r="B5056" s="16"/>
      <c r="C5056" s="33"/>
      <c r="D5056" s="33"/>
      <c r="E5056" s="33"/>
      <c r="F5056" s="33"/>
      <c r="G5056" s="33"/>
      <c r="H5056" s="33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3"/>
      <c r="AE5056" s="33"/>
      <c r="AF5056" s="33"/>
      <c r="AG5056" s="35"/>
      <c r="AH5056" s="32"/>
      <c r="AI5056" s="33"/>
      <c r="AJ5056" s="33"/>
      <c r="AK5056" s="33"/>
      <c r="AL5056" s="33"/>
      <c r="AM5056" s="33"/>
      <c r="AN5056" s="33"/>
      <c r="AO5056" s="33"/>
      <c r="AP5056" s="33"/>
      <c r="AQ5056" s="33"/>
      <c r="AR5056" s="33"/>
      <c r="AS5056" s="33"/>
      <c r="AT5056" s="33"/>
      <c r="AU5056" s="33"/>
      <c r="AV5056" s="33"/>
      <c r="AW5056" s="33"/>
      <c r="AX5056" s="33"/>
      <c r="AY5056" s="33"/>
    </row>
    <row r="5057" spans="1:51" s="12" customFormat="1" ht="39.950000000000003" customHeight="1">
      <c r="A5057" s="3"/>
      <c r="B5057" s="16"/>
      <c r="C5057" s="33"/>
      <c r="D5057" s="33"/>
      <c r="E5057" s="33"/>
      <c r="F5057" s="33"/>
      <c r="G5057" s="33"/>
      <c r="H5057" s="33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  <c r="AB5057" s="33"/>
      <c r="AC5057" s="33"/>
      <c r="AD5057" s="33"/>
      <c r="AE5057" s="33"/>
      <c r="AF5057" s="33"/>
      <c r="AG5057" s="35"/>
      <c r="AH5057" s="32"/>
      <c r="AI5057" s="33"/>
      <c r="AJ5057" s="33"/>
      <c r="AK5057" s="33"/>
      <c r="AL5057" s="33"/>
      <c r="AM5057" s="33"/>
      <c r="AN5057" s="33"/>
      <c r="AO5057" s="33"/>
      <c r="AP5057" s="33"/>
      <c r="AQ5057" s="33"/>
      <c r="AR5057" s="33"/>
      <c r="AS5057" s="33"/>
      <c r="AT5057" s="33"/>
      <c r="AU5057" s="33"/>
      <c r="AV5057" s="33"/>
      <c r="AW5057" s="33"/>
      <c r="AX5057" s="33"/>
      <c r="AY5057" s="33"/>
    </row>
    <row r="5058" spans="1:51" s="12" customFormat="1" ht="39.950000000000003" customHeight="1">
      <c r="A5058" s="3"/>
      <c r="B5058" s="16"/>
      <c r="C5058" s="33"/>
      <c r="D5058" s="33"/>
      <c r="E5058" s="33"/>
      <c r="F5058" s="33"/>
      <c r="G5058" s="33"/>
      <c r="H5058" s="33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  <c r="AB5058" s="33"/>
      <c r="AC5058" s="33"/>
      <c r="AD5058" s="33"/>
      <c r="AE5058" s="33"/>
      <c r="AF5058" s="33"/>
      <c r="AG5058" s="35"/>
      <c r="AH5058" s="32"/>
      <c r="AI5058" s="33"/>
      <c r="AJ5058" s="33"/>
      <c r="AK5058" s="33"/>
      <c r="AL5058" s="33"/>
      <c r="AM5058" s="33"/>
      <c r="AN5058" s="33"/>
      <c r="AO5058" s="33"/>
      <c r="AP5058" s="33"/>
      <c r="AQ5058" s="33"/>
      <c r="AR5058" s="33"/>
      <c r="AS5058" s="33"/>
      <c r="AT5058" s="33"/>
      <c r="AU5058" s="33"/>
      <c r="AV5058" s="33"/>
      <c r="AW5058" s="33"/>
      <c r="AX5058" s="33"/>
      <c r="AY5058" s="33"/>
    </row>
    <row r="5059" spans="1:51" s="12" customFormat="1" ht="39.950000000000003" customHeight="1">
      <c r="A5059" s="3"/>
      <c r="B5059" s="16"/>
      <c r="C5059" s="33"/>
      <c r="D5059" s="33"/>
      <c r="E5059" s="33"/>
      <c r="F5059" s="33"/>
      <c r="G5059" s="33"/>
      <c r="H5059" s="3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3"/>
      <c r="AE5059" s="33"/>
      <c r="AF5059" s="33"/>
      <c r="AG5059" s="35"/>
      <c r="AH5059" s="32"/>
      <c r="AI5059" s="33"/>
      <c r="AJ5059" s="33"/>
      <c r="AK5059" s="33"/>
      <c r="AL5059" s="33"/>
      <c r="AM5059" s="33"/>
      <c r="AN5059" s="33"/>
      <c r="AO5059" s="33"/>
      <c r="AP5059" s="33"/>
      <c r="AQ5059" s="33"/>
      <c r="AR5059" s="33"/>
      <c r="AS5059" s="33"/>
      <c r="AT5059" s="33"/>
      <c r="AU5059" s="33"/>
      <c r="AV5059" s="33"/>
      <c r="AW5059" s="33"/>
      <c r="AX5059" s="33"/>
      <c r="AY5059" s="33"/>
    </row>
    <row r="5060" spans="1:51" s="12" customFormat="1" ht="39.950000000000003" customHeight="1">
      <c r="A5060" s="3"/>
      <c r="B5060" s="16"/>
      <c r="C5060" s="33"/>
      <c r="D5060" s="33"/>
      <c r="E5060" s="33"/>
      <c r="F5060" s="33"/>
      <c r="G5060" s="33"/>
      <c r="H5060" s="33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  <c r="AB5060" s="33"/>
      <c r="AC5060" s="33"/>
      <c r="AD5060" s="33"/>
      <c r="AE5060" s="33"/>
      <c r="AF5060" s="33"/>
      <c r="AG5060" s="35"/>
      <c r="AH5060" s="32"/>
      <c r="AI5060" s="33"/>
      <c r="AJ5060" s="33"/>
      <c r="AK5060" s="33"/>
      <c r="AL5060" s="33"/>
      <c r="AM5060" s="33"/>
      <c r="AN5060" s="33"/>
      <c r="AO5060" s="33"/>
      <c r="AP5060" s="33"/>
      <c r="AQ5060" s="33"/>
      <c r="AR5060" s="33"/>
      <c r="AS5060" s="33"/>
      <c r="AT5060" s="33"/>
      <c r="AU5060" s="33"/>
      <c r="AV5060" s="33"/>
      <c r="AW5060" s="33"/>
      <c r="AX5060" s="33"/>
      <c r="AY5060" s="33"/>
    </row>
    <row r="5061" spans="1:51" s="12" customFormat="1" ht="39.950000000000003" customHeight="1">
      <c r="A5061" s="3"/>
      <c r="B5061" s="16"/>
      <c r="C5061" s="33"/>
      <c r="D5061" s="33"/>
      <c r="E5061" s="33"/>
      <c r="F5061" s="33"/>
      <c r="G5061" s="33"/>
      <c r="H5061" s="33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3"/>
      <c r="AE5061" s="33"/>
      <c r="AF5061" s="33"/>
      <c r="AG5061" s="35"/>
      <c r="AH5061" s="32"/>
      <c r="AI5061" s="33"/>
      <c r="AJ5061" s="33"/>
      <c r="AK5061" s="33"/>
      <c r="AL5061" s="33"/>
      <c r="AM5061" s="33"/>
      <c r="AN5061" s="33"/>
      <c r="AO5061" s="33"/>
      <c r="AP5061" s="33"/>
      <c r="AQ5061" s="33"/>
      <c r="AR5061" s="33"/>
      <c r="AS5061" s="33"/>
      <c r="AT5061" s="33"/>
      <c r="AU5061" s="33"/>
      <c r="AV5061" s="33"/>
      <c r="AW5061" s="33"/>
      <c r="AX5061" s="33"/>
      <c r="AY5061" s="33"/>
    </row>
    <row r="5062" spans="1:51" s="12" customFormat="1" ht="39.950000000000003" customHeight="1">
      <c r="A5062" s="3"/>
      <c r="B5062" s="16"/>
      <c r="C5062" s="33"/>
      <c r="D5062" s="33"/>
      <c r="E5062" s="33"/>
      <c r="F5062" s="33"/>
      <c r="G5062" s="33"/>
      <c r="H5062" s="33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3"/>
      <c r="AE5062" s="33"/>
      <c r="AF5062" s="33"/>
      <c r="AG5062" s="35"/>
      <c r="AH5062" s="32"/>
      <c r="AI5062" s="33"/>
      <c r="AJ5062" s="33"/>
      <c r="AK5062" s="33"/>
      <c r="AL5062" s="33"/>
      <c r="AM5062" s="33"/>
      <c r="AN5062" s="33"/>
      <c r="AO5062" s="33"/>
      <c r="AP5062" s="33"/>
      <c r="AQ5062" s="33"/>
      <c r="AR5062" s="33"/>
      <c r="AS5062" s="33"/>
      <c r="AT5062" s="33"/>
      <c r="AU5062" s="33"/>
      <c r="AV5062" s="33"/>
      <c r="AW5062" s="33"/>
      <c r="AX5062" s="33"/>
      <c r="AY5062" s="33"/>
    </row>
    <row r="5063" spans="1:51" s="12" customFormat="1" ht="39.950000000000003" customHeight="1">
      <c r="A5063" s="3"/>
      <c r="B5063" s="16"/>
      <c r="C5063" s="33"/>
      <c r="D5063" s="33"/>
      <c r="E5063" s="33"/>
      <c r="F5063" s="33"/>
      <c r="G5063" s="33"/>
      <c r="H5063" s="33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3"/>
      <c r="AE5063" s="33"/>
      <c r="AF5063" s="33"/>
      <c r="AG5063" s="35"/>
      <c r="AH5063" s="32"/>
      <c r="AI5063" s="33"/>
      <c r="AJ5063" s="33"/>
      <c r="AK5063" s="33"/>
      <c r="AL5063" s="33"/>
      <c r="AM5063" s="33"/>
      <c r="AN5063" s="33"/>
      <c r="AO5063" s="33"/>
      <c r="AP5063" s="33"/>
      <c r="AQ5063" s="33"/>
      <c r="AR5063" s="33"/>
      <c r="AS5063" s="33"/>
      <c r="AT5063" s="33"/>
      <c r="AU5063" s="33"/>
      <c r="AV5063" s="33"/>
      <c r="AW5063" s="33"/>
      <c r="AX5063" s="33"/>
      <c r="AY5063" s="33"/>
    </row>
    <row r="5064" spans="1:51" s="12" customFormat="1" ht="39.950000000000003" customHeight="1">
      <c r="A5064" s="3"/>
      <c r="B5064" s="16"/>
      <c r="C5064" s="33"/>
      <c r="D5064" s="33"/>
      <c r="E5064" s="33"/>
      <c r="F5064" s="33"/>
      <c r="G5064" s="33"/>
      <c r="H5064" s="33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  <c r="AB5064" s="33"/>
      <c r="AC5064" s="33"/>
      <c r="AD5064" s="33"/>
      <c r="AE5064" s="33"/>
      <c r="AF5064" s="33"/>
      <c r="AG5064" s="35"/>
      <c r="AH5064" s="32"/>
      <c r="AI5064" s="33"/>
      <c r="AJ5064" s="33"/>
      <c r="AK5064" s="33"/>
      <c r="AL5064" s="33"/>
      <c r="AM5064" s="33"/>
      <c r="AN5064" s="33"/>
      <c r="AO5064" s="33"/>
      <c r="AP5064" s="33"/>
      <c r="AQ5064" s="33"/>
      <c r="AR5064" s="33"/>
      <c r="AS5064" s="33"/>
      <c r="AT5064" s="33"/>
      <c r="AU5064" s="33"/>
      <c r="AV5064" s="33"/>
      <c r="AW5064" s="33"/>
      <c r="AX5064" s="33"/>
      <c r="AY5064" s="33"/>
    </row>
    <row r="5065" spans="1:51" s="12" customFormat="1" ht="39.950000000000003" customHeight="1">
      <c r="A5065" s="3"/>
      <c r="B5065" s="16"/>
      <c r="C5065" s="33"/>
      <c r="D5065" s="33"/>
      <c r="E5065" s="33"/>
      <c r="F5065" s="33"/>
      <c r="G5065" s="33"/>
      <c r="H5065" s="33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3"/>
      <c r="AE5065" s="33"/>
      <c r="AF5065" s="33"/>
      <c r="AG5065" s="35"/>
      <c r="AH5065" s="32"/>
      <c r="AI5065" s="33"/>
      <c r="AJ5065" s="33"/>
      <c r="AK5065" s="33"/>
      <c r="AL5065" s="33"/>
      <c r="AM5065" s="33"/>
      <c r="AN5065" s="33"/>
      <c r="AO5065" s="33"/>
      <c r="AP5065" s="33"/>
      <c r="AQ5065" s="33"/>
      <c r="AR5065" s="33"/>
      <c r="AS5065" s="33"/>
      <c r="AT5065" s="33"/>
      <c r="AU5065" s="33"/>
      <c r="AV5065" s="33"/>
      <c r="AW5065" s="33"/>
      <c r="AX5065" s="33"/>
      <c r="AY5065" s="33"/>
    </row>
    <row r="5066" spans="1:51" s="12" customFormat="1" ht="39.950000000000003" customHeight="1">
      <c r="A5066" s="3"/>
      <c r="B5066" s="16"/>
      <c r="C5066" s="33"/>
      <c r="D5066" s="33"/>
      <c r="E5066" s="33"/>
      <c r="F5066" s="33"/>
      <c r="G5066" s="33"/>
      <c r="H5066" s="3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3"/>
      <c r="AE5066" s="33"/>
      <c r="AF5066" s="33"/>
      <c r="AG5066" s="35"/>
      <c r="AH5066" s="32"/>
      <c r="AI5066" s="33"/>
      <c r="AJ5066" s="33"/>
      <c r="AK5066" s="33"/>
      <c r="AL5066" s="33"/>
      <c r="AM5066" s="33"/>
      <c r="AN5066" s="33"/>
      <c r="AO5066" s="33"/>
      <c r="AP5066" s="33"/>
      <c r="AQ5066" s="33"/>
      <c r="AR5066" s="33"/>
      <c r="AS5066" s="33"/>
      <c r="AT5066" s="33"/>
      <c r="AU5066" s="33"/>
      <c r="AV5066" s="33"/>
      <c r="AW5066" s="33"/>
      <c r="AX5066" s="33"/>
      <c r="AY5066" s="33"/>
    </row>
    <row r="5067" spans="1:51" s="12" customFormat="1" ht="39.950000000000003" customHeight="1">
      <c r="A5067" s="3"/>
      <c r="B5067" s="16"/>
      <c r="C5067" s="33"/>
      <c r="D5067" s="33"/>
      <c r="E5067" s="33"/>
      <c r="F5067" s="33"/>
      <c r="G5067" s="33"/>
      <c r="H5067" s="3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3"/>
      <c r="AE5067" s="33"/>
      <c r="AF5067" s="33"/>
      <c r="AG5067" s="35"/>
      <c r="AH5067" s="32"/>
      <c r="AI5067" s="33"/>
      <c r="AJ5067" s="33"/>
      <c r="AK5067" s="33"/>
      <c r="AL5067" s="33"/>
      <c r="AM5067" s="33"/>
      <c r="AN5067" s="33"/>
      <c r="AO5067" s="33"/>
      <c r="AP5067" s="33"/>
      <c r="AQ5067" s="33"/>
      <c r="AR5067" s="33"/>
      <c r="AS5067" s="33"/>
      <c r="AT5067" s="33"/>
      <c r="AU5067" s="33"/>
      <c r="AV5067" s="33"/>
      <c r="AW5067" s="33"/>
      <c r="AX5067" s="33"/>
      <c r="AY5067" s="33"/>
    </row>
    <row r="5068" spans="1:51" s="12" customFormat="1" ht="39.950000000000003" customHeight="1">
      <c r="A5068" s="3"/>
      <c r="B5068" s="16"/>
      <c r="C5068" s="33"/>
      <c r="D5068" s="33"/>
      <c r="E5068" s="33"/>
      <c r="F5068" s="33"/>
      <c r="G5068" s="33"/>
      <c r="H5068" s="3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3"/>
      <c r="AE5068" s="33"/>
      <c r="AF5068" s="33"/>
      <c r="AG5068" s="35"/>
      <c r="AH5068" s="32"/>
      <c r="AI5068" s="33"/>
      <c r="AJ5068" s="33"/>
      <c r="AK5068" s="33"/>
      <c r="AL5068" s="33"/>
      <c r="AM5068" s="33"/>
      <c r="AN5068" s="33"/>
      <c r="AO5068" s="33"/>
      <c r="AP5068" s="33"/>
      <c r="AQ5068" s="33"/>
      <c r="AR5068" s="33"/>
      <c r="AS5068" s="33"/>
      <c r="AT5068" s="33"/>
      <c r="AU5068" s="33"/>
      <c r="AV5068" s="33"/>
      <c r="AW5068" s="33"/>
      <c r="AX5068" s="33"/>
      <c r="AY5068" s="33"/>
    </row>
    <row r="5069" spans="1:51" s="12" customFormat="1" ht="39.950000000000003" customHeight="1">
      <c r="A5069" s="3"/>
      <c r="B5069" s="16"/>
      <c r="C5069" s="33"/>
      <c r="D5069" s="33"/>
      <c r="E5069" s="33"/>
      <c r="F5069" s="33"/>
      <c r="G5069" s="33"/>
      <c r="H5069" s="33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3"/>
      <c r="AE5069" s="33"/>
      <c r="AF5069" s="33"/>
      <c r="AG5069" s="35"/>
      <c r="AH5069" s="32"/>
      <c r="AI5069" s="33"/>
      <c r="AJ5069" s="33"/>
      <c r="AK5069" s="33"/>
      <c r="AL5069" s="33"/>
      <c r="AM5069" s="33"/>
      <c r="AN5069" s="33"/>
      <c r="AO5069" s="33"/>
      <c r="AP5069" s="33"/>
      <c r="AQ5069" s="33"/>
      <c r="AR5069" s="33"/>
      <c r="AS5069" s="33"/>
      <c r="AT5069" s="33"/>
      <c r="AU5069" s="33"/>
      <c r="AV5069" s="33"/>
      <c r="AW5069" s="33"/>
      <c r="AX5069" s="33"/>
      <c r="AY5069" s="33"/>
    </row>
    <row r="5070" spans="1:51" s="12" customFormat="1" ht="39.950000000000003" customHeight="1">
      <c r="A5070" s="3"/>
      <c r="B5070" s="16"/>
      <c r="C5070" s="33"/>
      <c r="D5070" s="33"/>
      <c r="E5070" s="33"/>
      <c r="F5070" s="33"/>
      <c r="G5070" s="33"/>
      <c r="H5070" s="33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  <c r="AB5070" s="33"/>
      <c r="AC5070" s="33"/>
      <c r="AD5070" s="33"/>
      <c r="AE5070" s="33"/>
      <c r="AF5070" s="33"/>
      <c r="AG5070" s="35"/>
      <c r="AH5070" s="32"/>
      <c r="AI5070" s="33"/>
      <c r="AJ5070" s="33"/>
      <c r="AK5070" s="33"/>
      <c r="AL5070" s="33"/>
      <c r="AM5070" s="33"/>
      <c r="AN5070" s="33"/>
      <c r="AO5070" s="33"/>
      <c r="AP5070" s="33"/>
      <c r="AQ5070" s="33"/>
      <c r="AR5070" s="33"/>
      <c r="AS5070" s="33"/>
      <c r="AT5070" s="33"/>
      <c r="AU5070" s="33"/>
      <c r="AV5070" s="33"/>
      <c r="AW5070" s="33"/>
      <c r="AX5070" s="33"/>
      <c r="AY5070" s="33"/>
    </row>
    <row r="5071" spans="1:51" s="12" customFormat="1" ht="39.950000000000003" customHeight="1">
      <c r="A5071" s="3"/>
      <c r="B5071" s="16"/>
      <c r="C5071" s="33"/>
      <c r="D5071" s="33"/>
      <c r="E5071" s="33"/>
      <c r="F5071" s="33"/>
      <c r="G5071" s="33"/>
      <c r="H5071" s="33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3"/>
      <c r="AE5071" s="33"/>
      <c r="AF5071" s="33"/>
      <c r="AG5071" s="35"/>
      <c r="AH5071" s="32"/>
      <c r="AI5071" s="33"/>
      <c r="AJ5071" s="33"/>
      <c r="AK5071" s="33"/>
      <c r="AL5071" s="33"/>
      <c r="AM5071" s="33"/>
      <c r="AN5071" s="33"/>
      <c r="AO5071" s="33"/>
      <c r="AP5071" s="33"/>
      <c r="AQ5071" s="33"/>
      <c r="AR5071" s="33"/>
      <c r="AS5071" s="33"/>
      <c r="AT5071" s="33"/>
      <c r="AU5071" s="33"/>
      <c r="AV5071" s="33"/>
      <c r="AW5071" s="33"/>
      <c r="AX5071" s="33"/>
      <c r="AY5071" s="33"/>
    </row>
    <row r="5072" spans="1:51" s="12" customFormat="1" ht="39.950000000000003" customHeight="1">
      <c r="A5072" s="3"/>
      <c r="B5072" s="16"/>
      <c r="C5072" s="33"/>
      <c r="D5072" s="33"/>
      <c r="E5072" s="33"/>
      <c r="F5072" s="33"/>
      <c r="G5072" s="33"/>
      <c r="H5072" s="33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3"/>
      <c r="AE5072" s="33"/>
      <c r="AF5072" s="33"/>
      <c r="AG5072" s="35"/>
      <c r="AH5072" s="32"/>
      <c r="AI5072" s="33"/>
      <c r="AJ5072" s="33"/>
      <c r="AK5072" s="33"/>
      <c r="AL5072" s="33"/>
      <c r="AM5072" s="33"/>
      <c r="AN5072" s="33"/>
      <c r="AO5072" s="33"/>
      <c r="AP5072" s="33"/>
      <c r="AQ5072" s="33"/>
      <c r="AR5072" s="33"/>
      <c r="AS5072" s="33"/>
      <c r="AT5072" s="33"/>
      <c r="AU5072" s="33"/>
      <c r="AV5072" s="33"/>
      <c r="AW5072" s="33"/>
      <c r="AX5072" s="33"/>
      <c r="AY5072" s="33"/>
    </row>
    <row r="5073" spans="1:51" s="12" customFormat="1" ht="39.950000000000003" customHeight="1">
      <c r="A5073" s="3"/>
      <c r="B5073" s="16"/>
      <c r="C5073" s="33"/>
      <c r="D5073" s="33"/>
      <c r="E5073" s="33"/>
      <c r="F5073" s="33"/>
      <c r="G5073" s="33"/>
      <c r="H5073" s="33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  <c r="Y5073" s="33"/>
      <c r="Z5073" s="33"/>
      <c r="AA5073" s="33"/>
      <c r="AB5073" s="33"/>
      <c r="AC5073" s="33"/>
      <c r="AD5073" s="33"/>
      <c r="AE5073" s="33"/>
      <c r="AF5073" s="33"/>
      <c r="AG5073" s="35"/>
      <c r="AH5073" s="32"/>
      <c r="AI5073" s="33"/>
      <c r="AJ5073" s="33"/>
      <c r="AK5073" s="33"/>
      <c r="AL5073" s="33"/>
      <c r="AM5073" s="33"/>
      <c r="AN5073" s="33"/>
      <c r="AO5073" s="33"/>
      <c r="AP5073" s="33"/>
      <c r="AQ5073" s="33"/>
      <c r="AR5073" s="33"/>
      <c r="AS5073" s="33"/>
      <c r="AT5073" s="33"/>
      <c r="AU5073" s="33"/>
      <c r="AV5073" s="33"/>
      <c r="AW5073" s="33"/>
      <c r="AX5073" s="33"/>
      <c r="AY5073" s="33"/>
    </row>
    <row r="5074" spans="1:51" s="12" customFormat="1" ht="39.950000000000003" customHeight="1">
      <c r="A5074" s="3"/>
      <c r="B5074" s="16"/>
      <c r="C5074" s="33"/>
      <c r="D5074" s="33"/>
      <c r="E5074" s="33"/>
      <c r="F5074" s="33"/>
      <c r="G5074" s="33"/>
      <c r="H5074" s="3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3"/>
      <c r="AE5074" s="33"/>
      <c r="AF5074" s="33"/>
      <c r="AG5074" s="35"/>
      <c r="AH5074" s="32"/>
      <c r="AI5074" s="33"/>
      <c r="AJ5074" s="33"/>
      <c r="AK5074" s="33"/>
      <c r="AL5074" s="33"/>
      <c r="AM5074" s="33"/>
      <c r="AN5074" s="33"/>
      <c r="AO5074" s="33"/>
      <c r="AP5074" s="33"/>
      <c r="AQ5074" s="33"/>
      <c r="AR5074" s="33"/>
      <c r="AS5074" s="33"/>
      <c r="AT5074" s="33"/>
      <c r="AU5074" s="33"/>
      <c r="AV5074" s="33"/>
      <c r="AW5074" s="33"/>
      <c r="AX5074" s="33"/>
      <c r="AY5074" s="33"/>
    </row>
    <row r="5075" spans="1:51" s="12" customFormat="1" ht="39.950000000000003" customHeight="1">
      <c r="A5075" s="3"/>
      <c r="B5075" s="16"/>
      <c r="C5075" s="33"/>
      <c r="D5075" s="33"/>
      <c r="E5075" s="33"/>
      <c r="F5075" s="33"/>
      <c r="G5075" s="33"/>
      <c r="H5075" s="33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3"/>
      <c r="AE5075" s="33"/>
      <c r="AF5075" s="33"/>
      <c r="AG5075" s="35"/>
      <c r="AH5075" s="32"/>
      <c r="AI5075" s="33"/>
      <c r="AJ5075" s="33"/>
      <c r="AK5075" s="33"/>
      <c r="AL5075" s="33"/>
      <c r="AM5075" s="33"/>
      <c r="AN5075" s="33"/>
      <c r="AO5075" s="33"/>
      <c r="AP5075" s="33"/>
      <c r="AQ5075" s="33"/>
      <c r="AR5075" s="33"/>
      <c r="AS5075" s="33"/>
      <c r="AT5075" s="33"/>
      <c r="AU5075" s="33"/>
      <c r="AV5075" s="33"/>
      <c r="AW5075" s="33"/>
      <c r="AX5075" s="33"/>
      <c r="AY5075" s="33"/>
    </row>
    <row r="5076" spans="1:51" s="12" customFormat="1" ht="39.950000000000003" customHeight="1">
      <c r="A5076" s="3"/>
      <c r="B5076" s="16"/>
      <c r="C5076" s="33"/>
      <c r="D5076" s="33"/>
      <c r="E5076" s="33"/>
      <c r="F5076" s="33"/>
      <c r="G5076" s="33"/>
      <c r="H5076" s="3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3"/>
      <c r="AE5076" s="33"/>
      <c r="AF5076" s="33"/>
      <c r="AG5076" s="35"/>
      <c r="AH5076" s="32"/>
      <c r="AI5076" s="33"/>
      <c r="AJ5076" s="33"/>
      <c r="AK5076" s="33"/>
      <c r="AL5076" s="33"/>
      <c r="AM5076" s="33"/>
      <c r="AN5076" s="33"/>
      <c r="AO5076" s="33"/>
      <c r="AP5076" s="33"/>
      <c r="AQ5076" s="33"/>
      <c r="AR5076" s="33"/>
      <c r="AS5076" s="33"/>
      <c r="AT5076" s="33"/>
      <c r="AU5076" s="33"/>
      <c r="AV5076" s="33"/>
      <c r="AW5076" s="33"/>
      <c r="AX5076" s="33"/>
      <c r="AY5076" s="33"/>
    </row>
    <row r="5077" spans="1:51" s="12" customFormat="1" ht="39.950000000000003" customHeight="1">
      <c r="A5077" s="3"/>
      <c r="B5077" s="16"/>
      <c r="C5077" s="33"/>
      <c r="D5077" s="33"/>
      <c r="E5077" s="33"/>
      <c r="F5077" s="33"/>
      <c r="G5077" s="33"/>
      <c r="H5077" s="33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3"/>
      <c r="AE5077" s="33"/>
      <c r="AF5077" s="33"/>
      <c r="AG5077" s="35"/>
      <c r="AH5077" s="32"/>
      <c r="AI5077" s="33"/>
      <c r="AJ5077" s="33"/>
      <c r="AK5077" s="33"/>
      <c r="AL5077" s="33"/>
      <c r="AM5077" s="33"/>
      <c r="AN5077" s="33"/>
      <c r="AO5077" s="33"/>
      <c r="AP5077" s="33"/>
      <c r="AQ5077" s="33"/>
      <c r="AR5077" s="33"/>
      <c r="AS5077" s="33"/>
      <c r="AT5077" s="33"/>
      <c r="AU5077" s="33"/>
      <c r="AV5077" s="33"/>
      <c r="AW5077" s="33"/>
      <c r="AX5077" s="33"/>
      <c r="AY5077" s="33"/>
    </row>
    <row r="5078" spans="1:51" s="12" customFormat="1" ht="39.950000000000003" customHeight="1">
      <c r="A5078" s="3"/>
      <c r="B5078" s="16"/>
      <c r="C5078" s="33"/>
      <c r="D5078" s="33"/>
      <c r="E5078" s="33"/>
      <c r="F5078" s="33"/>
      <c r="G5078" s="33"/>
      <c r="H5078" s="33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  <c r="Y5078" s="33"/>
      <c r="Z5078" s="33"/>
      <c r="AA5078" s="33"/>
      <c r="AB5078" s="33"/>
      <c r="AC5078" s="33"/>
      <c r="AD5078" s="33"/>
      <c r="AE5078" s="33"/>
      <c r="AF5078" s="33"/>
      <c r="AG5078" s="35"/>
      <c r="AH5078" s="32"/>
      <c r="AI5078" s="33"/>
      <c r="AJ5078" s="33"/>
      <c r="AK5078" s="33"/>
      <c r="AL5078" s="33"/>
      <c r="AM5078" s="33"/>
      <c r="AN5078" s="33"/>
      <c r="AO5078" s="33"/>
      <c r="AP5078" s="33"/>
      <c r="AQ5078" s="33"/>
      <c r="AR5078" s="33"/>
      <c r="AS5078" s="33"/>
      <c r="AT5078" s="33"/>
      <c r="AU5078" s="33"/>
      <c r="AV5078" s="33"/>
      <c r="AW5078" s="33"/>
      <c r="AX5078" s="33"/>
      <c r="AY5078" s="33"/>
    </row>
    <row r="5079" spans="1:51" s="12" customFormat="1" ht="39.950000000000003" customHeight="1">
      <c r="A5079" s="3"/>
      <c r="B5079" s="16"/>
      <c r="C5079" s="33"/>
      <c r="D5079" s="33"/>
      <c r="E5079" s="33"/>
      <c r="F5079" s="33"/>
      <c r="G5079" s="33"/>
      <c r="H5079" s="33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  <c r="AB5079" s="33"/>
      <c r="AC5079" s="33"/>
      <c r="AD5079" s="33"/>
      <c r="AE5079" s="33"/>
      <c r="AF5079" s="33"/>
      <c r="AG5079" s="35"/>
      <c r="AH5079" s="32"/>
      <c r="AI5079" s="33"/>
      <c r="AJ5079" s="33"/>
      <c r="AK5079" s="33"/>
      <c r="AL5079" s="33"/>
      <c r="AM5079" s="33"/>
      <c r="AN5079" s="33"/>
      <c r="AO5079" s="33"/>
      <c r="AP5079" s="33"/>
      <c r="AQ5079" s="33"/>
      <c r="AR5079" s="33"/>
      <c r="AS5079" s="33"/>
      <c r="AT5079" s="33"/>
      <c r="AU5079" s="33"/>
      <c r="AV5079" s="33"/>
      <c r="AW5079" s="33"/>
      <c r="AX5079" s="33"/>
      <c r="AY5079" s="33"/>
    </row>
    <row r="5080" spans="1:51" s="12" customFormat="1" ht="39.950000000000003" customHeight="1">
      <c r="A5080" s="3"/>
      <c r="B5080" s="16"/>
      <c r="C5080" s="33"/>
      <c r="D5080" s="33"/>
      <c r="E5080" s="33"/>
      <c r="F5080" s="33"/>
      <c r="G5080" s="33"/>
      <c r="H5080" s="33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3"/>
      <c r="AE5080" s="33"/>
      <c r="AF5080" s="33"/>
      <c r="AG5080" s="35"/>
      <c r="AH5080" s="32"/>
      <c r="AI5080" s="33"/>
      <c r="AJ5080" s="33"/>
      <c r="AK5080" s="33"/>
      <c r="AL5080" s="33"/>
      <c r="AM5080" s="33"/>
      <c r="AN5080" s="33"/>
      <c r="AO5080" s="33"/>
      <c r="AP5080" s="33"/>
      <c r="AQ5080" s="33"/>
      <c r="AR5080" s="33"/>
      <c r="AS5080" s="33"/>
      <c r="AT5080" s="33"/>
      <c r="AU5080" s="33"/>
      <c r="AV5080" s="33"/>
      <c r="AW5080" s="33"/>
      <c r="AX5080" s="33"/>
      <c r="AY5080" s="33"/>
    </row>
    <row r="5081" spans="1:51" s="12" customFormat="1" ht="39.950000000000003" customHeight="1">
      <c r="A5081" s="3"/>
      <c r="B5081" s="16"/>
      <c r="C5081" s="33"/>
      <c r="D5081" s="33"/>
      <c r="E5081" s="33"/>
      <c r="F5081" s="33"/>
      <c r="G5081" s="33"/>
      <c r="H5081" s="33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  <c r="AB5081" s="33"/>
      <c r="AC5081" s="33"/>
      <c r="AD5081" s="33"/>
      <c r="AE5081" s="33"/>
      <c r="AF5081" s="33"/>
      <c r="AG5081" s="35"/>
      <c r="AH5081" s="32"/>
      <c r="AI5081" s="33"/>
      <c r="AJ5081" s="33"/>
      <c r="AK5081" s="33"/>
      <c r="AL5081" s="33"/>
      <c r="AM5081" s="33"/>
      <c r="AN5081" s="33"/>
      <c r="AO5081" s="33"/>
      <c r="AP5081" s="33"/>
      <c r="AQ5081" s="33"/>
      <c r="AR5081" s="33"/>
      <c r="AS5081" s="33"/>
      <c r="AT5081" s="33"/>
      <c r="AU5081" s="33"/>
      <c r="AV5081" s="33"/>
      <c r="AW5081" s="33"/>
      <c r="AX5081" s="33"/>
      <c r="AY5081" s="33"/>
    </row>
    <row r="5082" spans="1:51" s="12" customFormat="1" ht="39.950000000000003" customHeight="1">
      <c r="A5082" s="3"/>
      <c r="B5082" s="16"/>
      <c r="C5082" s="33"/>
      <c r="D5082" s="33"/>
      <c r="E5082" s="33"/>
      <c r="F5082" s="33"/>
      <c r="G5082" s="33"/>
      <c r="H5082" s="3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3"/>
      <c r="AE5082" s="33"/>
      <c r="AF5082" s="33"/>
      <c r="AG5082" s="35"/>
      <c r="AH5082" s="32"/>
      <c r="AI5082" s="33"/>
      <c r="AJ5082" s="33"/>
      <c r="AK5082" s="33"/>
      <c r="AL5082" s="33"/>
      <c r="AM5082" s="33"/>
      <c r="AN5082" s="33"/>
      <c r="AO5082" s="33"/>
      <c r="AP5082" s="33"/>
      <c r="AQ5082" s="33"/>
      <c r="AR5082" s="33"/>
      <c r="AS5082" s="33"/>
      <c r="AT5082" s="33"/>
      <c r="AU5082" s="33"/>
      <c r="AV5082" s="33"/>
      <c r="AW5082" s="33"/>
      <c r="AX5082" s="33"/>
      <c r="AY5082" s="33"/>
    </row>
    <row r="5083" spans="1:51" s="12" customFormat="1" ht="39.950000000000003" customHeight="1">
      <c r="A5083" s="3"/>
      <c r="B5083" s="16"/>
      <c r="C5083" s="33"/>
      <c r="D5083" s="33"/>
      <c r="E5083" s="33"/>
      <c r="F5083" s="33"/>
      <c r="G5083" s="33"/>
      <c r="H5083" s="3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3"/>
      <c r="AE5083" s="33"/>
      <c r="AF5083" s="33"/>
      <c r="AG5083" s="35"/>
      <c r="AH5083" s="32"/>
      <c r="AI5083" s="33"/>
      <c r="AJ5083" s="33"/>
      <c r="AK5083" s="33"/>
      <c r="AL5083" s="33"/>
      <c r="AM5083" s="33"/>
      <c r="AN5083" s="33"/>
      <c r="AO5083" s="33"/>
      <c r="AP5083" s="33"/>
      <c r="AQ5083" s="33"/>
      <c r="AR5083" s="33"/>
      <c r="AS5083" s="33"/>
      <c r="AT5083" s="33"/>
      <c r="AU5083" s="33"/>
      <c r="AV5083" s="33"/>
      <c r="AW5083" s="33"/>
      <c r="AX5083" s="33"/>
      <c r="AY5083" s="33"/>
    </row>
    <row r="5084" spans="1:51" s="12" customFormat="1" ht="39.950000000000003" customHeight="1">
      <c r="A5084" s="3"/>
      <c r="B5084" s="16"/>
      <c r="C5084" s="33"/>
      <c r="D5084" s="33"/>
      <c r="E5084" s="33"/>
      <c r="F5084" s="33"/>
      <c r="G5084" s="33"/>
      <c r="H5084" s="33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  <c r="AB5084" s="33"/>
      <c r="AC5084" s="33"/>
      <c r="AD5084" s="33"/>
      <c r="AE5084" s="33"/>
      <c r="AF5084" s="33"/>
      <c r="AG5084" s="35"/>
      <c r="AH5084" s="32"/>
      <c r="AI5084" s="33"/>
      <c r="AJ5084" s="33"/>
      <c r="AK5084" s="33"/>
      <c r="AL5084" s="33"/>
      <c r="AM5084" s="33"/>
      <c r="AN5084" s="33"/>
      <c r="AO5084" s="33"/>
      <c r="AP5084" s="33"/>
      <c r="AQ5084" s="33"/>
      <c r="AR5084" s="33"/>
      <c r="AS5084" s="33"/>
      <c r="AT5084" s="33"/>
      <c r="AU5084" s="33"/>
      <c r="AV5084" s="33"/>
      <c r="AW5084" s="33"/>
      <c r="AX5084" s="33"/>
      <c r="AY5084" s="33"/>
    </row>
    <row r="5085" spans="1:51" s="12" customFormat="1" ht="39.950000000000003" customHeight="1">
      <c r="A5085" s="3"/>
      <c r="B5085" s="16"/>
      <c r="C5085" s="33"/>
      <c r="D5085" s="33"/>
      <c r="E5085" s="33"/>
      <c r="F5085" s="33"/>
      <c r="G5085" s="33"/>
      <c r="H5085" s="33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3"/>
      <c r="AE5085" s="33"/>
      <c r="AF5085" s="33"/>
      <c r="AG5085" s="35"/>
      <c r="AH5085" s="32"/>
      <c r="AI5085" s="33"/>
      <c r="AJ5085" s="33"/>
      <c r="AK5085" s="33"/>
      <c r="AL5085" s="33"/>
      <c r="AM5085" s="33"/>
      <c r="AN5085" s="33"/>
      <c r="AO5085" s="33"/>
      <c r="AP5085" s="33"/>
      <c r="AQ5085" s="33"/>
      <c r="AR5085" s="33"/>
      <c r="AS5085" s="33"/>
      <c r="AT5085" s="33"/>
      <c r="AU5085" s="33"/>
      <c r="AV5085" s="33"/>
      <c r="AW5085" s="33"/>
      <c r="AX5085" s="33"/>
      <c r="AY5085" s="33"/>
    </row>
    <row r="5086" spans="1:51" s="12" customFormat="1" ht="39.950000000000003" customHeight="1">
      <c r="A5086" s="3"/>
      <c r="B5086" s="16"/>
      <c r="C5086" s="33"/>
      <c r="D5086" s="33"/>
      <c r="E5086" s="33"/>
      <c r="F5086" s="33"/>
      <c r="G5086" s="33"/>
      <c r="H5086" s="33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3"/>
      <c r="AE5086" s="33"/>
      <c r="AF5086" s="33"/>
      <c r="AG5086" s="35"/>
      <c r="AH5086" s="32"/>
      <c r="AI5086" s="33"/>
      <c r="AJ5086" s="33"/>
      <c r="AK5086" s="33"/>
      <c r="AL5086" s="33"/>
      <c r="AM5086" s="33"/>
      <c r="AN5086" s="33"/>
      <c r="AO5086" s="33"/>
      <c r="AP5086" s="33"/>
      <c r="AQ5086" s="33"/>
      <c r="AR5086" s="33"/>
      <c r="AS5086" s="33"/>
      <c r="AT5086" s="33"/>
      <c r="AU5086" s="33"/>
      <c r="AV5086" s="33"/>
      <c r="AW5086" s="33"/>
      <c r="AX5086" s="33"/>
      <c r="AY5086" s="33"/>
    </row>
    <row r="5087" spans="1:51" s="12" customFormat="1" ht="39.950000000000003" customHeight="1">
      <c r="A5087" s="3"/>
      <c r="B5087" s="16"/>
      <c r="C5087" s="33"/>
      <c r="D5087" s="33"/>
      <c r="E5087" s="33"/>
      <c r="F5087" s="33"/>
      <c r="G5087" s="33"/>
      <c r="H5087" s="33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  <c r="AB5087" s="33"/>
      <c r="AC5087" s="33"/>
      <c r="AD5087" s="33"/>
      <c r="AE5087" s="33"/>
      <c r="AF5087" s="33"/>
      <c r="AG5087" s="35"/>
      <c r="AH5087" s="32"/>
      <c r="AI5087" s="33"/>
      <c r="AJ5087" s="33"/>
      <c r="AK5087" s="33"/>
      <c r="AL5087" s="33"/>
      <c r="AM5087" s="33"/>
      <c r="AN5087" s="33"/>
      <c r="AO5087" s="33"/>
      <c r="AP5087" s="33"/>
      <c r="AQ5087" s="33"/>
      <c r="AR5087" s="33"/>
      <c r="AS5087" s="33"/>
      <c r="AT5087" s="33"/>
      <c r="AU5087" s="33"/>
      <c r="AV5087" s="33"/>
      <c r="AW5087" s="33"/>
      <c r="AX5087" s="33"/>
      <c r="AY5087" s="33"/>
    </row>
    <row r="5088" spans="1:51" s="12" customFormat="1" ht="39.950000000000003" customHeight="1">
      <c r="A5088" s="3"/>
      <c r="B5088" s="16"/>
      <c r="C5088" s="33"/>
      <c r="D5088" s="33"/>
      <c r="E5088" s="33"/>
      <c r="F5088" s="33"/>
      <c r="G5088" s="33"/>
      <c r="H5088" s="3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  <c r="AB5088" s="33"/>
      <c r="AC5088" s="33"/>
      <c r="AD5088" s="33"/>
      <c r="AE5088" s="33"/>
      <c r="AF5088" s="33"/>
      <c r="AG5088" s="35"/>
      <c r="AH5088" s="32"/>
      <c r="AI5088" s="33"/>
      <c r="AJ5088" s="33"/>
      <c r="AK5088" s="33"/>
      <c r="AL5088" s="33"/>
      <c r="AM5088" s="33"/>
      <c r="AN5088" s="33"/>
      <c r="AO5088" s="33"/>
      <c r="AP5088" s="33"/>
      <c r="AQ5088" s="33"/>
      <c r="AR5088" s="33"/>
      <c r="AS5088" s="33"/>
      <c r="AT5088" s="33"/>
      <c r="AU5088" s="33"/>
      <c r="AV5088" s="33"/>
      <c r="AW5088" s="33"/>
      <c r="AX5088" s="33"/>
      <c r="AY5088" s="33"/>
    </row>
    <row r="5089" spans="1:51" s="12" customFormat="1" ht="39.950000000000003" customHeight="1">
      <c r="A5089" s="3"/>
      <c r="B5089" s="16"/>
      <c r="C5089" s="33"/>
      <c r="D5089" s="33"/>
      <c r="E5089" s="33"/>
      <c r="F5089" s="33"/>
      <c r="G5089" s="33"/>
      <c r="H5089" s="33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3"/>
      <c r="AE5089" s="33"/>
      <c r="AF5089" s="33"/>
      <c r="AG5089" s="35"/>
      <c r="AH5089" s="32"/>
      <c r="AI5089" s="33"/>
      <c r="AJ5089" s="33"/>
      <c r="AK5089" s="33"/>
      <c r="AL5089" s="33"/>
      <c r="AM5089" s="33"/>
      <c r="AN5089" s="33"/>
      <c r="AO5089" s="33"/>
      <c r="AP5089" s="33"/>
      <c r="AQ5089" s="33"/>
      <c r="AR5089" s="33"/>
      <c r="AS5089" s="33"/>
      <c r="AT5089" s="33"/>
      <c r="AU5089" s="33"/>
      <c r="AV5089" s="33"/>
      <c r="AW5089" s="33"/>
      <c r="AX5089" s="33"/>
      <c r="AY5089" s="33"/>
    </row>
    <row r="5090" spans="1:51" s="12" customFormat="1" ht="39.950000000000003" customHeight="1">
      <c r="A5090" s="3"/>
      <c r="B5090" s="16"/>
      <c r="C5090" s="33"/>
      <c r="D5090" s="33"/>
      <c r="E5090" s="33"/>
      <c r="F5090" s="33"/>
      <c r="G5090" s="33"/>
      <c r="H5090" s="33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  <c r="AB5090" s="33"/>
      <c r="AC5090" s="33"/>
      <c r="AD5090" s="33"/>
      <c r="AE5090" s="33"/>
      <c r="AF5090" s="33"/>
      <c r="AG5090" s="35"/>
      <c r="AH5090" s="32"/>
      <c r="AI5090" s="33"/>
      <c r="AJ5090" s="33"/>
      <c r="AK5090" s="33"/>
      <c r="AL5090" s="33"/>
      <c r="AM5090" s="33"/>
      <c r="AN5090" s="33"/>
      <c r="AO5090" s="33"/>
      <c r="AP5090" s="33"/>
      <c r="AQ5090" s="33"/>
      <c r="AR5090" s="33"/>
      <c r="AS5090" s="33"/>
      <c r="AT5090" s="33"/>
      <c r="AU5090" s="33"/>
      <c r="AV5090" s="33"/>
      <c r="AW5090" s="33"/>
      <c r="AX5090" s="33"/>
      <c r="AY5090" s="33"/>
    </row>
    <row r="5091" spans="1:51" s="12" customFormat="1" ht="39.950000000000003" customHeight="1">
      <c r="A5091" s="3"/>
      <c r="B5091" s="16"/>
      <c r="C5091" s="33"/>
      <c r="D5091" s="33"/>
      <c r="E5091" s="33"/>
      <c r="F5091" s="33"/>
      <c r="G5091" s="33"/>
      <c r="H5091" s="33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  <c r="AB5091" s="33"/>
      <c r="AC5091" s="33"/>
      <c r="AD5091" s="33"/>
      <c r="AE5091" s="33"/>
      <c r="AF5091" s="33"/>
      <c r="AG5091" s="35"/>
      <c r="AH5091" s="32"/>
      <c r="AI5091" s="33"/>
      <c r="AJ5091" s="33"/>
      <c r="AK5091" s="33"/>
      <c r="AL5091" s="33"/>
      <c r="AM5091" s="33"/>
      <c r="AN5091" s="33"/>
      <c r="AO5091" s="33"/>
      <c r="AP5091" s="33"/>
      <c r="AQ5091" s="33"/>
      <c r="AR5091" s="33"/>
      <c r="AS5091" s="33"/>
      <c r="AT5091" s="33"/>
      <c r="AU5091" s="33"/>
      <c r="AV5091" s="33"/>
      <c r="AW5091" s="33"/>
      <c r="AX5091" s="33"/>
      <c r="AY5091" s="33"/>
    </row>
    <row r="5092" spans="1:51" s="12" customFormat="1" ht="39.950000000000003" customHeight="1">
      <c r="A5092" s="3"/>
      <c r="B5092" s="16"/>
      <c r="C5092" s="33"/>
      <c r="D5092" s="33"/>
      <c r="E5092" s="33"/>
      <c r="F5092" s="33"/>
      <c r="G5092" s="33"/>
      <c r="H5092" s="33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3"/>
      <c r="AE5092" s="33"/>
      <c r="AF5092" s="33"/>
      <c r="AG5092" s="35"/>
      <c r="AH5092" s="32"/>
      <c r="AI5092" s="33"/>
      <c r="AJ5092" s="33"/>
      <c r="AK5092" s="33"/>
      <c r="AL5092" s="33"/>
      <c r="AM5092" s="33"/>
      <c r="AN5092" s="33"/>
      <c r="AO5092" s="33"/>
      <c r="AP5092" s="33"/>
      <c r="AQ5092" s="33"/>
      <c r="AR5092" s="33"/>
      <c r="AS5092" s="33"/>
      <c r="AT5092" s="33"/>
      <c r="AU5092" s="33"/>
      <c r="AV5092" s="33"/>
      <c r="AW5092" s="33"/>
      <c r="AX5092" s="33"/>
      <c r="AY5092" s="33"/>
    </row>
    <row r="5093" spans="1:51" s="12" customFormat="1" ht="39.950000000000003" customHeight="1">
      <c r="A5093" s="3"/>
      <c r="B5093" s="16"/>
      <c r="C5093" s="33"/>
      <c r="D5093" s="33"/>
      <c r="E5093" s="33"/>
      <c r="F5093" s="33"/>
      <c r="G5093" s="33"/>
      <c r="H5093" s="33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3"/>
      <c r="AE5093" s="33"/>
      <c r="AF5093" s="33"/>
      <c r="AG5093" s="35"/>
      <c r="AH5093" s="32"/>
      <c r="AI5093" s="33"/>
      <c r="AJ5093" s="33"/>
      <c r="AK5093" s="33"/>
      <c r="AL5093" s="33"/>
      <c r="AM5093" s="33"/>
      <c r="AN5093" s="33"/>
      <c r="AO5093" s="33"/>
      <c r="AP5093" s="33"/>
      <c r="AQ5093" s="33"/>
      <c r="AR5093" s="33"/>
      <c r="AS5093" s="33"/>
      <c r="AT5093" s="33"/>
      <c r="AU5093" s="33"/>
      <c r="AV5093" s="33"/>
      <c r="AW5093" s="33"/>
      <c r="AX5093" s="33"/>
      <c r="AY5093" s="33"/>
    </row>
    <row r="5094" spans="1:51" s="12" customFormat="1" ht="39.950000000000003" customHeight="1">
      <c r="A5094" s="3"/>
      <c r="B5094" s="16"/>
      <c r="C5094" s="33"/>
      <c r="D5094" s="33"/>
      <c r="E5094" s="33"/>
      <c r="F5094" s="33"/>
      <c r="G5094" s="33"/>
      <c r="H5094" s="33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3"/>
      <c r="AE5094" s="33"/>
      <c r="AF5094" s="33"/>
      <c r="AG5094" s="35"/>
      <c r="AH5094" s="32"/>
      <c r="AI5094" s="33"/>
      <c r="AJ5094" s="33"/>
      <c r="AK5094" s="33"/>
      <c r="AL5094" s="33"/>
      <c r="AM5094" s="33"/>
      <c r="AN5094" s="33"/>
      <c r="AO5094" s="33"/>
      <c r="AP5094" s="33"/>
      <c r="AQ5094" s="33"/>
      <c r="AR5094" s="33"/>
      <c r="AS5094" s="33"/>
      <c r="AT5094" s="33"/>
      <c r="AU5094" s="33"/>
      <c r="AV5094" s="33"/>
      <c r="AW5094" s="33"/>
      <c r="AX5094" s="33"/>
      <c r="AY5094" s="33"/>
    </row>
    <row r="5095" spans="1:51" s="12" customFormat="1" ht="39.950000000000003" customHeight="1">
      <c r="A5095" s="3"/>
      <c r="B5095" s="16"/>
      <c r="C5095" s="33"/>
      <c r="D5095" s="33"/>
      <c r="E5095" s="33"/>
      <c r="F5095" s="33"/>
      <c r="G5095" s="33"/>
      <c r="H5095" s="33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  <c r="AB5095" s="33"/>
      <c r="AC5095" s="33"/>
      <c r="AD5095" s="33"/>
      <c r="AE5095" s="33"/>
      <c r="AF5095" s="33"/>
      <c r="AG5095" s="35"/>
      <c r="AH5095" s="32"/>
      <c r="AI5095" s="33"/>
      <c r="AJ5095" s="33"/>
      <c r="AK5095" s="33"/>
      <c r="AL5095" s="33"/>
      <c r="AM5095" s="33"/>
      <c r="AN5095" s="33"/>
      <c r="AO5095" s="33"/>
      <c r="AP5095" s="33"/>
      <c r="AQ5095" s="33"/>
      <c r="AR5095" s="33"/>
      <c r="AS5095" s="33"/>
      <c r="AT5095" s="33"/>
      <c r="AU5095" s="33"/>
      <c r="AV5095" s="33"/>
      <c r="AW5095" s="33"/>
      <c r="AX5095" s="33"/>
      <c r="AY5095" s="33"/>
    </row>
    <row r="5096" spans="1:51" s="12" customFormat="1" ht="39.950000000000003" customHeight="1">
      <c r="A5096" s="3"/>
      <c r="B5096" s="16"/>
      <c r="C5096" s="33"/>
      <c r="D5096" s="33"/>
      <c r="E5096" s="33"/>
      <c r="F5096" s="33"/>
      <c r="G5096" s="33"/>
      <c r="H5096" s="3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3"/>
      <c r="AE5096" s="33"/>
      <c r="AF5096" s="33"/>
      <c r="AG5096" s="35"/>
      <c r="AH5096" s="32"/>
      <c r="AI5096" s="33"/>
      <c r="AJ5096" s="33"/>
      <c r="AK5096" s="33"/>
      <c r="AL5096" s="33"/>
      <c r="AM5096" s="33"/>
      <c r="AN5096" s="33"/>
      <c r="AO5096" s="33"/>
      <c r="AP5096" s="33"/>
      <c r="AQ5096" s="33"/>
      <c r="AR5096" s="33"/>
      <c r="AS5096" s="33"/>
      <c r="AT5096" s="33"/>
      <c r="AU5096" s="33"/>
      <c r="AV5096" s="33"/>
      <c r="AW5096" s="33"/>
      <c r="AX5096" s="33"/>
      <c r="AY5096" s="33"/>
    </row>
    <row r="5097" spans="1:51" s="12" customFormat="1" ht="39.950000000000003" customHeight="1">
      <c r="A5097" s="3"/>
      <c r="B5097" s="16"/>
      <c r="C5097" s="33"/>
      <c r="D5097" s="33"/>
      <c r="E5097" s="33"/>
      <c r="F5097" s="33"/>
      <c r="G5097" s="33"/>
      <c r="H5097" s="33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3"/>
      <c r="AE5097" s="33"/>
      <c r="AF5097" s="33"/>
      <c r="AG5097" s="35"/>
      <c r="AH5097" s="32"/>
      <c r="AI5097" s="33"/>
      <c r="AJ5097" s="33"/>
      <c r="AK5097" s="33"/>
      <c r="AL5097" s="33"/>
      <c r="AM5097" s="33"/>
      <c r="AN5097" s="33"/>
      <c r="AO5097" s="33"/>
      <c r="AP5097" s="33"/>
      <c r="AQ5097" s="33"/>
      <c r="AR5097" s="33"/>
      <c r="AS5097" s="33"/>
      <c r="AT5097" s="33"/>
      <c r="AU5097" s="33"/>
      <c r="AV5097" s="33"/>
      <c r="AW5097" s="33"/>
      <c r="AX5097" s="33"/>
      <c r="AY5097" s="33"/>
    </row>
    <row r="5098" spans="1:51" s="12" customFormat="1" ht="39.950000000000003" customHeight="1">
      <c r="A5098" s="3"/>
      <c r="B5098" s="16"/>
      <c r="C5098" s="33"/>
      <c r="D5098" s="33"/>
      <c r="E5098" s="33"/>
      <c r="F5098" s="33"/>
      <c r="G5098" s="33"/>
      <c r="H5098" s="33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3"/>
      <c r="AE5098" s="33"/>
      <c r="AF5098" s="33"/>
      <c r="AG5098" s="35"/>
      <c r="AH5098" s="32"/>
      <c r="AI5098" s="33"/>
      <c r="AJ5098" s="33"/>
      <c r="AK5098" s="33"/>
      <c r="AL5098" s="33"/>
      <c r="AM5098" s="33"/>
      <c r="AN5098" s="33"/>
      <c r="AO5098" s="33"/>
      <c r="AP5098" s="33"/>
      <c r="AQ5098" s="33"/>
      <c r="AR5098" s="33"/>
      <c r="AS5098" s="33"/>
      <c r="AT5098" s="33"/>
      <c r="AU5098" s="33"/>
      <c r="AV5098" s="33"/>
      <c r="AW5098" s="33"/>
      <c r="AX5098" s="33"/>
      <c r="AY5098" s="33"/>
    </row>
    <row r="5099" spans="1:51" s="12" customFormat="1" ht="39.950000000000003" customHeight="1">
      <c r="A5099" s="3"/>
      <c r="B5099" s="16"/>
      <c r="C5099" s="33"/>
      <c r="D5099" s="33"/>
      <c r="E5099" s="33"/>
      <c r="F5099" s="33"/>
      <c r="G5099" s="33"/>
      <c r="H5099" s="33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3"/>
      <c r="AE5099" s="33"/>
      <c r="AF5099" s="33"/>
      <c r="AG5099" s="35"/>
      <c r="AH5099" s="32"/>
      <c r="AI5099" s="33"/>
      <c r="AJ5099" s="33"/>
      <c r="AK5099" s="33"/>
      <c r="AL5099" s="33"/>
      <c r="AM5099" s="33"/>
      <c r="AN5099" s="33"/>
      <c r="AO5099" s="33"/>
      <c r="AP5099" s="33"/>
      <c r="AQ5099" s="33"/>
      <c r="AR5099" s="33"/>
      <c r="AS5099" s="33"/>
      <c r="AT5099" s="33"/>
      <c r="AU5099" s="33"/>
      <c r="AV5099" s="33"/>
      <c r="AW5099" s="33"/>
      <c r="AX5099" s="33"/>
      <c r="AY5099" s="33"/>
    </row>
    <row r="5100" spans="1:51" s="12" customFormat="1" ht="39.950000000000003" customHeight="1">
      <c r="A5100" s="3"/>
      <c r="B5100" s="16"/>
      <c r="C5100" s="33"/>
      <c r="D5100" s="33"/>
      <c r="E5100" s="33"/>
      <c r="F5100" s="33"/>
      <c r="G5100" s="33"/>
      <c r="H5100" s="33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  <c r="Y5100" s="33"/>
      <c r="Z5100" s="33"/>
      <c r="AA5100" s="33"/>
      <c r="AB5100" s="33"/>
      <c r="AC5100" s="33"/>
      <c r="AD5100" s="33"/>
      <c r="AE5100" s="33"/>
      <c r="AF5100" s="33"/>
      <c r="AG5100" s="35"/>
      <c r="AH5100" s="32"/>
      <c r="AI5100" s="33"/>
      <c r="AJ5100" s="33"/>
      <c r="AK5100" s="33"/>
      <c r="AL5100" s="33"/>
      <c r="AM5100" s="33"/>
      <c r="AN5100" s="33"/>
      <c r="AO5100" s="33"/>
      <c r="AP5100" s="33"/>
      <c r="AQ5100" s="33"/>
      <c r="AR5100" s="33"/>
      <c r="AS5100" s="33"/>
      <c r="AT5100" s="33"/>
      <c r="AU5100" s="33"/>
      <c r="AV5100" s="33"/>
      <c r="AW5100" s="33"/>
      <c r="AX5100" s="33"/>
      <c r="AY5100" s="33"/>
    </row>
    <row r="5101" spans="1:51" s="12" customFormat="1" ht="39.950000000000003" customHeight="1">
      <c r="A5101" s="3"/>
      <c r="B5101" s="16"/>
      <c r="C5101" s="33"/>
      <c r="D5101" s="33"/>
      <c r="E5101" s="33"/>
      <c r="F5101" s="33"/>
      <c r="G5101" s="33"/>
      <c r="H5101" s="3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3"/>
      <c r="AE5101" s="33"/>
      <c r="AF5101" s="33"/>
      <c r="AG5101" s="35"/>
      <c r="AH5101" s="32"/>
      <c r="AI5101" s="33"/>
      <c r="AJ5101" s="33"/>
      <c r="AK5101" s="33"/>
      <c r="AL5101" s="33"/>
      <c r="AM5101" s="33"/>
      <c r="AN5101" s="33"/>
      <c r="AO5101" s="33"/>
      <c r="AP5101" s="33"/>
      <c r="AQ5101" s="33"/>
      <c r="AR5101" s="33"/>
      <c r="AS5101" s="33"/>
      <c r="AT5101" s="33"/>
      <c r="AU5101" s="33"/>
      <c r="AV5101" s="33"/>
      <c r="AW5101" s="33"/>
      <c r="AX5101" s="33"/>
      <c r="AY5101" s="33"/>
    </row>
    <row r="5102" spans="1:51" s="12" customFormat="1" ht="39.950000000000003" customHeight="1">
      <c r="A5102" s="3"/>
      <c r="B5102" s="16"/>
      <c r="C5102" s="33"/>
      <c r="D5102" s="33"/>
      <c r="E5102" s="33"/>
      <c r="F5102" s="33"/>
      <c r="G5102" s="33"/>
      <c r="H5102" s="3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  <c r="AB5102" s="33"/>
      <c r="AC5102" s="33"/>
      <c r="AD5102" s="33"/>
      <c r="AE5102" s="33"/>
      <c r="AF5102" s="33"/>
      <c r="AG5102" s="35"/>
      <c r="AH5102" s="32"/>
      <c r="AI5102" s="33"/>
      <c r="AJ5102" s="33"/>
      <c r="AK5102" s="33"/>
      <c r="AL5102" s="33"/>
      <c r="AM5102" s="33"/>
      <c r="AN5102" s="33"/>
      <c r="AO5102" s="33"/>
      <c r="AP5102" s="33"/>
      <c r="AQ5102" s="33"/>
      <c r="AR5102" s="33"/>
      <c r="AS5102" s="33"/>
      <c r="AT5102" s="33"/>
      <c r="AU5102" s="33"/>
      <c r="AV5102" s="33"/>
      <c r="AW5102" s="33"/>
      <c r="AX5102" s="33"/>
      <c r="AY5102" s="33"/>
    </row>
    <row r="5103" spans="1:51" s="12" customFormat="1" ht="39.950000000000003" customHeight="1">
      <c r="A5103" s="3"/>
      <c r="B5103" s="16"/>
      <c r="C5103" s="33"/>
      <c r="D5103" s="33"/>
      <c r="E5103" s="33"/>
      <c r="F5103" s="33"/>
      <c r="G5103" s="33"/>
      <c r="H5103" s="33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3"/>
      <c r="AE5103" s="33"/>
      <c r="AF5103" s="33"/>
      <c r="AG5103" s="35"/>
      <c r="AH5103" s="32"/>
      <c r="AI5103" s="33"/>
      <c r="AJ5103" s="33"/>
      <c r="AK5103" s="33"/>
      <c r="AL5103" s="33"/>
      <c r="AM5103" s="33"/>
      <c r="AN5103" s="33"/>
      <c r="AO5103" s="33"/>
      <c r="AP5103" s="33"/>
      <c r="AQ5103" s="33"/>
      <c r="AR5103" s="33"/>
      <c r="AS5103" s="33"/>
      <c r="AT5103" s="33"/>
      <c r="AU5103" s="33"/>
      <c r="AV5103" s="33"/>
      <c r="AW5103" s="33"/>
      <c r="AX5103" s="33"/>
      <c r="AY5103" s="33"/>
    </row>
    <row r="5104" spans="1:51" s="12" customFormat="1" ht="39.950000000000003" customHeight="1">
      <c r="A5104" s="3"/>
      <c r="B5104" s="16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3"/>
      <c r="AE5104" s="33"/>
      <c r="AF5104" s="33"/>
      <c r="AG5104" s="35"/>
      <c r="AH5104" s="32"/>
      <c r="AI5104" s="33"/>
      <c r="AJ5104" s="33"/>
      <c r="AK5104" s="33"/>
      <c r="AL5104" s="33"/>
      <c r="AM5104" s="33"/>
      <c r="AN5104" s="33"/>
      <c r="AO5104" s="33"/>
      <c r="AP5104" s="33"/>
      <c r="AQ5104" s="33"/>
      <c r="AR5104" s="33"/>
      <c r="AS5104" s="33"/>
      <c r="AT5104" s="33"/>
      <c r="AU5104" s="33"/>
      <c r="AV5104" s="33"/>
      <c r="AW5104" s="33"/>
      <c r="AX5104" s="33"/>
      <c r="AY5104" s="33"/>
    </row>
    <row r="5105" spans="1:51" s="12" customFormat="1" ht="39.950000000000003" customHeight="1">
      <c r="A5105" s="3"/>
      <c r="B5105" s="16"/>
      <c r="C5105" s="33"/>
      <c r="D5105" s="33"/>
      <c r="E5105" s="33"/>
      <c r="F5105" s="33"/>
      <c r="G5105" s="33"/>
      <c r="H5105" s="33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  <c r="AB5105" s="33"/>
      <c r="AC5105" s="33"/>
      <c r="AD5105" s="33"/>
      <c r="AE5105" s="33"/>
      <c r="AF5105" s="33"/>
      <c r="AG5105" s="35"/>
      <c r="AH5105" s="32"/>
      <c r="AI5105" s="33"/>
      <c r="AJ5105" s="33"/>
      <c r="AK5105" s="33"/>
      <c r="AL5105" s="33"/>
      <c r="AM5105" s="33"/>
      <c r="AN5105" s="33"/>
      <c r="AO5105" s="33"/>
      <c r="AP5105" s="33"/>
      <c r="AQ5105" s="33"/>
      <c r="AR5105" s="33"/>
      <c r="AS5105" s="33"/>
      <c r="AT5105" s="33"/>
      <c r="AU5105" s="33"/>
      <c r="AV5105" s="33"/>
      <c r="AW5105" s="33"/>
      <c r="AX5105" s="33"/>
      <c r="AY5105" s="33"/>
    </row>
    <row r="5106" spans="1:51" s="12" customFormat="1" ht="39.950000000000003" customHeight="1">
      <c r="A5106" s="3"/>
      <c r="B5106" s="16"/>
      <c r="C5106" s="33"/>
      <c r="D5106" s="33"/>
      <c r="E5106" s="33"/>
      <c r="F5106" s="33"/>
      <c r="G5106" s="33"/>
      <c r="H5106" s="33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3"/>
      <c r="AE5106" s="33"/>
      <c r="AF5106" s="33"/>
      <c r="AG5106" s="35"/>
      <c r="AH5106" s="32"/>
      <c r="AI5106" s="33"/>
      <c r="AJ5106" s="33"/>
      <c r="AK5106" s="33"/>
      <c r="AL5106" s="33"/>
      <c r="AM5106" s="33"/>
      <c r="AN5106" s="33"/>
      <c r="AO5106" s="33"/>
      <c r="AP5106" s="33"/>
      <c r="AQ5106" s="33"/>
      <c r="AR5106" s="33"/>
      <c r="AS5106" s="33"/>
      <c r="AT5106" s="33"/>
      <c r="AU5106" s="33"/>
      <c r="AV5106" s="33"/>
      <c r="AW5106" s="33"/>
      <c r="AX5106" s="33"/>
      <c r="AY5106" s="33"/>
    </row>
    <row r="5107" spans="1:51" s="12" customFormat="1" ht="39.950000000000003" customHeight="1">
      <c r="A5107" s="3"/>
      <c r="B5107" s="16"/>
      <c r="C5107" s="33"/>
      <c r="D5107" s="33"/>
      <c r="E5107" s="33"/>
      <c r="F5107" s="33"/>
      <c r="G5107" s="33"/>
      <c r="H5107" s="33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  <c r="AB5107" s="33"/>
      <c r="AC5107" s="33"/>
      <c r="AD5107" s="33"/>
      <c r="AE5107" s="33"/>
      <c r="AF5107" s="33"/>
      <c r="AG5107" s="35"/>
      <c r="AH5107" s="32"/>
      <c r="AI5107" s="33"/>
      <c r="AJ5107" s="33"/>
      <c r="AK5107" s="33"/>
      <c r="AL5107" s="33"/>
      <c r="AM5107" s="33"/>
      <c r="AN5107" s="33"/>
      <c r="AO5107" s="33"/>
      <c r="AP5107" s="33"/>
      <c r="AQ5107" s="33"/>
      <c r="AR5107" s="33"/>
      <c r="AS5107" s="33"/>
      <c r="AT5107" s="33"/>
      <c r="AU5107" s="33"/>
      <c r="AV5107" s="33"/>
      <c r="AW5107" s="33"/>
      <c r="AX5107" s="33"/>
      <c r="AY5107" s="33"/>
    </row>
    <row r="5108" spans="1:51" s="12" customFormat="1" ht="39.950000000000003" customHeight="1">
      <c r="A5108" s="3"/>
      <c r="B5108" s="16"/>
      <c r="C5108" s="33"/>
      <c r="D5108" s="33"/>
      <c r="E5108" s="33"/>
      <c r="F5108" s="33"/>
      <c r="G5108" s="33"/>
      <c r="H5108" s="33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3"/>
      <c r="AE5108" s="33"/>
      <c r="AF5108" s="33"/>
      <c r="AG5108" s="35"/>
      <c r="AH5108" s="32"/>
      <c r="AI5108" s="33"/>
      <c r="AJ5108" s="33"/>
      <c r="AK5108" s="33"/>
      <c r="AL5108" s="33"/>
      <c r="AM5108" s="33"/>
      <c r="AN5108" s="33"/>
      <c r="AO5108" s="33"/>
      <c r="AP5108" s="33"/>
      <c r="AQ5108" s="33"/>
      <c r="AR5108" s="33"/>
      <c r="AS5108" s="33"/>
      <c r="AT5108" s="33"/>
      <c r="AU5108" s="33"/>
      <c r="AV5108" s="33"/>
      <c r="AW5108" s="33"/>
      <c r="AX5108" s="33"/>
      <c r="AY5108" s="33"/>
    </row>
    <row r="5109" spans="1:51" s="12" customFormat="1" ht="39.950000000000003" customHeight="1">
      <c r="A5109" s="3"/>
      <c r="B5109" s="16"/>
      <c r="C5109" s="33"/>
      <c r="D5109" s="33"/>
      <c r="E5109" s="33"/>
      <c r="F5109" s="33"/>
      <c r="G5109" s="33"/>
      <c r="H5109" s="3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3"/>
      <c r="AE5109" s="33"/>
      <c r="AF5109" s="33"/>
      <c r="AG5109" s="35"/>
      <c r="AH5109" s="32"/>
      <c r="AI5109" s="33"/>
      <c r="AJ5109" s="33"/>
      <c r="AK5109" s="33"/>
      <c r="AL5109" s="33"/>
      <c r="AM5109" s="33"/>
      <c r="AN5109" s="33"/>
      <c r="AO5109" s="33"/>
      <c r="AP5109" s="33"/>
      <c r="AQ5109" s="33"/>
      <c r="AR5109" s="33"/>
      <c r="AS5109" s="33"/>
      <c r="AT5109" s="33"/>
      <c r="AU5109" s="33"/>
      <c r="AV5109" s="33"/>
      <c r="AW5109" s="33"/>
      <c r="AX5109" s="33"/>
      <c r="AY5109" s="33"/>
    </row>
    <row r="5110" spans="1:51" s="12" customFormat="1" ht="39.950000000000003" customHeight="1">
      <c r="A5110" s="3"/>
      <c r="B5110" s="16"/>
      <c r="C5110" s="33"/>
      <c r="D5110" s="33"/>
      <c r="E5110" s="33"/>
      <c r="F5110" s="33"/>
      <c r="G5110" s="33"/>
      <c r="H5110" s="33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3"/>
      <c r="AE5110" s="33"/>
      <c r="AF5110" s="33"/>
      <c r="AG5110" s="35"/>
      <c r="AH5110" s="32"/>
      <c r="AI5110" s="33"/>
      <c r="AJ5110" s="33"/>
      <c r="AK5110" s="33"/>
      <c r="AL5110" s="33"/>
      <c r="AM5110" s="33"/>
      <c r="AN5110" s="33"/>
      <c r="AO5110" s="33"/>
      <c r="AP5110" s="33"/>
      <c r="AQ5110" s="33"/>
      <c r="AR5110" s="33"/>
      <c r="AS5110" s="33"/>
      <c r="AT5110" s="33"/>
      <c r="AU5110" s="33"/>
      <c r="AV5110" s="33"/>
      <c r="AW5110" s="33"/>
      <c r="AX5110" s="33"/>
      <c r="AY5110" s="33"/>
    </row>
    <row r="5111" spans="1:51" s="12" customFormat="1" ht="39.950000000000003" customHeight="1">
      <c r="A5111" s="3"/>
      <c r="B5111" s="16"/>
      <c r="C5111" s="33"/>
      <c r="D5111" s="33"/>
      <c r="E5111" s="33"/>
      <c r="F5111" s="33"/>
      <c r="G5111" s="33"/>
      <c r="H5111" s="33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  <c r="AB5111" s="33"/>
      <c r="AC5111" s="33"/>
      <c r="AD5111" s="33"/>
      <c r="AE5111" s="33"/>
      <c r="AF5111" s="33"/>
      <c r="AG5111" s="35"/>
      <c r="AH5111" s="32"/>
      <c r="AI5111" s="33"/>
      <c r="AJ5111" s="33"/>
      <c r="AK5111" s="33"/>
      <c r="AL5111" s="33"/>
      <c r="AM5111" s="33"/>
      <c r="AN5111" s="33"/>
      <c r="AO5111" s="33"/>
      <c r="AP5111" s="33"/>
      <c r="AQ5111" s="33"/>
      <c r="AR5111" s="33"/>
      <c r="AS5111" s="33"/>
      <c r="AT5111" s="33"/>
      <c r="AU5111" s="33"/>
      <c r="AV5111" s="33"/>
      <c r="AW5111" s="33"/>
      <c r="AX5111" s="33"/>
      <c r="AY5111" s="33"/>
    </row>
    <row r="5112" spans="1:51" s="12" customFormat="1" ht="39.950000000000003" customHeight="1">
      <c r="A5112" s="3"/>
      <c r="B5112" s="16"/>
      <c r="C5112" s="33"/>
      <c r="D5112" s="33"/>
      <c r="E5112" s="33"/>
      <c r="F5112" s="33"/>
      <c r="G5112" s="33"/>
      <c r="H5112" s="33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3"/>
      <c r="AE5112" s="33"/>
      <c r="AF5112" s="33"/>
      <c r="AG5112" s="35"/>
      <c r="AH5112" s="32"/>
      <c r="AI5112" s="33"/>
      <c r="AJ5112" s="33"/>
      <c r="AK5112" s="33"/>
      <c r="AL5112" s="33"/>
      <c r="AM5112" s="33"/>
      <c r="AN5112" s="33"/>
      <c r="AO5112" s="33"/>
      <c r="AP5112" s="33"/>
      <c r="AQ5112" s="33"/>
      <c r="AR5112" s="33"/>
      <c r="AS5112" s="33"/>
      <c r="AT5112" s="33"/>
      <c r="AU5112" s="33"/>
      <c r="AV5112" s="33"/>
      <c r="AW5112" s="33"/>
      <c r="AX5112" s="33"/>
      <c r="AY5112" s="33"/>
    </row>
    <row r="5113" spans="1:51" s="12" customFormat="1" ht="39.950000000000003" customHeight="1">
      <c r="A5113" s="3"/>
      <c r="B5113" s="16"/>
      <c r="C5113" s="33"/>
      <c r="D5113" s="33"/>
      <c r="E5113" s="33"/>
      <c r="F5113" s="33"/>
      <c r="G5113" s="33"/>
      <c r="H5113" s="33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  <c r="AB5113" s="33"/>
      <c r="AC5113" s="33"/>
      <c r="AD5113" s="33"/>
      <c r="AE5113" s="33"/>
      <c r="AF5113" s="33"/>
      <c r="AG5113" s="35"/>
      <c r="AH5113" s="32"/>
      <c r="AI5113" s="33"/>
      <c r="AJ5113" s="33"/>
      <c r="AK5113" s="33"/>
      <c r="AL5113" s="33"/>
      <c r="AM5113" s="33"/>
      <c r="AN5113" s="33"/>
      <c r="AO5113" s="33"/>
      <c r="AP5113" s="33"/>
      <c r="AQ5113" s="33"/>
      <c r="AR5113" s="33"/>
      <c r="AS5113" s="33"/>
      <c r="AT5113" s="33"/>
      <c r="AU5113" s="33"/>
      <c r="AV5113" s="33"/>
      <c r="AW5113" s="33"/>
      <c r="AX5113" s="33"/>
      <c r="AY5113" s="33"/>
    </row>
    <row r="5114" spans="1:51" s="12" customFormat="1" ht="39.950000000000003" customHeight="1">
      <c r="A5114" s="3"/>
      <c r="B5114" s="16"/>
      <c r="C5114" s="33"/>
      <c r="D5114" s="33"/>
      <c r="E5114" s="33"/>
      <c r="F5114" s="33"/>
      <c r="G5114" s="33"/>
      <c r="H5114" s="33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3"/>
      <c r="AE5114" s="33"/>
      <c r="AF5114" s="33"/>
      <c r="AG5114" s="35"/>
      <c r="AH5114" s="32"/>
      <c r="AI5114" s="33"/>
      <c r="AJ5114" s="33"/>
      <c r="AK5114" s="33"/>
      <c r="AL5114" s="33"/>
      <c r="AM5114" s="33"/>
      <c r="AN5114" s="33"/>
      <c r="AO5114" s="33"/>
      <c r="AP5114" s="33"/>
      <c r="AQ5114" s="33"/>
      <c r="AR5114" s="33"/>
      <c r="AS5114" s="33"/>
      <c r="AT5114" s="33"/>
      <c r="AU5114" s="33"/>
      <c r="AV5114" s="33"/>
      <c r="AW5114" s="33"/>
      <c r="AX5114" s="33"/>
      <c r="AY5114" s="33"/>
    </row>
    <row r="5115" spans="1:51" s="12" customFormat="1" ht="39.950000000000003" customHeight="1">
      <c r="A5115" s="3"/>
      <c r="B5115" s="16"/>
      <c r="C5115" s="33"/>
      <c r="D5115" s="33"/>
      <c r="E5115" s="33"/>
      <c r="F5115" s="33"/>
      <c r="G5115" s="33"/>
      <c r="H5115" s="33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3"/>
      <c r="AE5115" s="33"/>
      <c r="AF5115" s="33"/>
      <c r="AG5115" s="35"/>
      <c r="AH5115" s="32"/>
      <c r="AI5115" s="33"/>
      <c r="AJ5115" s="33"/>
      <c r="AK5115" s="33"/>
      <c r="AL5115" s="33"/>
      <c r="AM5115" s="33"/>
      <c r="AN5115" s="33"/>
      <c r="AO5115" s="33"/>
      <c r="AP5115" s="33"/>
      <c r="AQ5115" s="33"/>
      <c r="AR5115" s="33"/>
      <c r="AS5115" s="33"/>
      <c r="AT5115" s="33"/>
      <c r="AU5115" s="33"/>
      <c r="AV5115" s="33"/>
      <c r="AW5115" s="33"/>
      <c r="AX5115" s="33"/>
      <c r="AY5115" s="33"/>
    </row>
    <row r="5116" spans="1:51" s="12" customFormat="1" ht="39.950000000000003" customHeight="1">
      <c r="A5116" s="3"/>
      <c r="B5116" s="16"/>
      <c r="C5116" s="33"/>
      <c r="D5116" s="33"/>
      <c r="E5116" s="33"/>
      <c r="F5116" s="33"/>
      <c r="G5116" s="33"/>
      <c r="H5116" s="33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3"/>
      <c r="AE5116" s="33"/>
      <c r="AF5116" s="33"/>
      <c r="AG5116" s="35"/>
      <c r="AH5116" s="32"/>
      <c r="AI5116" s="33"/>
      <c r="AJ5116" s="33"/>
      <c r="AK5116" s="33"/>
      <c r="AL5116" s="33"/>
      <c r="AM5116" s="33"/>
      <c r="AN5116" s="33"/>
      <c r="AO5116" s="33"/>
      <c r="AP5116" s="33"/>
      <c r="AQ5116" s="33"/>
      <c r="AR5116" s="33"/>
      <c r="AS5116" s="33"/>
      <c r="AT5116" s="33"/>
      <c r="AU5116" s="33"/>
      <c r="AV5116" s="33"/>
      <c r="AW5116" s="33"/>
      <c r="AX5116" s="33"/>
      <c r="AY5116" s="33"/>
    </row>
    <row r="5117" spans="1:51" s="12" customFormat="1" ht="39.950000000000003" customHeight="1">
      <c r="A5117" s="3"/>
      <c r="B5117" s="16"/>
      <c r="C5117" s="33"/>
      <c r="D5117" s="33"/>
      <c r="E5117" s="33"/>
      <c r="F5117" s="33"/>
      <c r="G5117" s="33"/>
      <c r="H5117" s="33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3"/>
      <c r="AE5117" s="33"/>
      <c r="AF5117" s="33"/>
      <c r="AG5117" s="35"/>
      <c r="AH5117" s="32"/>
      <c r="AI5117" s="33"/>
      <c r="AJ5117" s="33"/>
      <c r="AK5117" s="33"/>
      <c r="AL5117" s="33"/>
      <c r="AM5117" s="33"/>
      <c r="AN5117" s="33"/>
      <c r="AO5117" s="33"/>
      <c r="AP5117" s="33"/>
      <c r="AQ5117" s="33"/>
      <c r="AR5117" s="33"/>
      <c r="AS5117" s="33"/>
      <c r="AT5117" s="33"/>
      <c r="AU5117" s="33"/>
      <c r="AV5117" s="33"/>
      <c r="AW5117" s="33"/>
      <c r="AX5117" s="33"/>
      <c r="AY5117" s="33"/>
    </row>
    <row r="5118" spans="1:51" s="12" customFormat="1" ht="39.950000000000003" customHeight="1">
      <c r="A5118" s="3"/>
      <c r="B5118" s="16"/>
      <c r="C5118" s="33"/>
      <c r="D5118" s="33"/>
      <c r="E5118" s="33"/>
      <c r="F5118" s="33"/>
      <c r="G5118" s="33"/>
      <c r="H5118" s="33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  <c r="AB5118" s="33"/>
      <c r="AC5118" s="33"/>
      <c r="AD5118" s="33"/>
      <c r="AE5118" s="33"/>
      <c r="AF5118" s="33"/>
      <c r="AG5118" s="35"/>
      <c r="AH5118" s="32"/>
      <c r="AI5118" s="33"/>
      <c r="AJ5118" s="33"/>
      <c r="AK5118" s="33"/>
      <c r="AL5118" s="33"/>
      <c r="AM5118" s="33"/>
      <c r="AN5118" s="33"/>
      <c r="AO5118" s="33"/>
      <c r="AP5118" s="33"/>
      <c r="AQ5118" s="33"/>
      <c r="AR5118" s="33"/>
      <c r="AS5118" s="33"/>
      <c r="AT5118" s="33"/>
      <c r="AU5118" s="33"/>
      <c r="AV5118" s="33"/>
      <c r="AW5118" s="33"/>
      <c r="AX5118" s="33"/>
      <c r="AY5118" s="33"/>
    </row>
    <row r="5119" spans="1:51" s="12" customFormat="1" ht="39.950000000000003" customHeight="1">
      <c r="A5119" s="3"/>
      <c r="B5119" s="16"/>
      <c r="C5119" s="33"/>
      <c r="D5119" s="33"/>
      <c r="E5119" s="33"/>
      <c r="F5119" s="33"/>
      <c r="G5119" s="33"/>
      <c r="H5119" s="33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3"/>
      <c r="AE5119" s="33"/>
      <c r="AF5119" s="33"/>
      <c r="AG5119" s="35"/>
      <c r="AH5119" s="32"/>
      <c r="AI5119" s="33"/>
      <c r="AJ5119" s="33"/>
      <c r="AK5119" s="33"/>
      <c r="AL5119" s="33"/>
      <c r="AM5119" s="33"/>
      <c r="AN5119" s="33"/>
      <c r="AO5119" s="33"/>
      <c r="AP5119" s="33"/>
      <c r="AQ5119" s="33"/>
      <c r="AR5119" s="33"/>
      <c r="AS5119" s="33"/>
      <c r="AT5119" s="33"/>
      <c r="AU5119" s="33"/>
      <c r="AV5119" s="33"/>
      <c r="AW5119" s="33"/>
      <c r="AX5119" s="33"/>
      <c r="AY5119" s="33"/>
    </row>
    <row r="5120" spans="1:51" s="12" customFormat="1" ht="39.950000000000003" customHeight="1">
      <c r="A5120" s="3"/>
      <c r="B5120" s="16"/>
      <c r="C5120" s="33"/>
      <c r="D5120" s="33"/>
      <c r="E5120" s="33"/>
      <c r="F5120" s="33"/>
      <c r="G5120" s="33"/>
      <c r="H5120" s="3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3"/>
      <c r="AE5120" s="33"/>
      <c r="AF5120" s="33"/>
      <c r="AG5120" s="35"/>
      <c r="AH5120" s="32"/>
      <c r="AI5120" s="33"/>
      <c r="AJ5120" s="33"/>
      <c r="AK5120" s="33"/>
      <c r="AL5120" s="33"/>
      <c r="AM5120" s="33"/>
      <c r="AN5120" s="33"/>
      <c r="AO5120" s="33"/>
      <c r="AP5120" s="33"/>
      <c r="AQ5120" s="33"/>
      <c r="AR5120" s="33"/>
      <c r="AS5120" s="33"/>
      <c r="AT5120" s="33"/>
      <c r="AU5120" s="33"/>
      <c r="AV5120" s="33"/>
      <c r="AW5120" s="33"/>
      <c r="AX5120" s="33"/>
      <c r="AY5120" s="33"/>
    </row>
    <row r="5121" spans="1:51" s="12" customFormat="1" ht="39.950000000000003" customHeight="1">
      <c r="A5121" s="3"/>
      <c r="B5121" s="16"/>
      <c r="C5121" s="33"/>
      <c r="D5121" s="33"/>
      <c r="E5121" s="33"/>
      <c r="F5121" s="33"/>
      <c r="G5121" s="33"/>
      <c r="H5121" s="33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  <c r="AB5121" s="33"/>
      <c r="AC5121" s="33"/>
      <c r="AD5121" s="33"/>
      <c r="AE5121" s="33"/>
      <c r="AF5121" s="33"/>
      <c r="AG5121" s="35"/>
      <c r="AH5121" s="32"/>
      <c r="AI5121" s="33"/>
      <c r="AJ5121" s="33"/>
      <c r="AK5121" s="33"/>
      <c r="AL5121" s="33"/>
      <c r="AM5121" s="33"/>
      <c r="AN5121" s="33"/>
      <c r="AO5121" s="33"/>
      <c r="AP5121" s="33"/>
      <c r="AQ5121" s="33"/>
      <c r="AR5121" s="33"/>
      <c r="AS5121" s="33"/>
      <c r="AT5121" s="33"/>
      <c r="AU5121" s="33"/>
      <c r="AV5121" s="33"/>
      <c r="AW5121" s="33"/>
      <c r="AX5121" s="33"/>
      <c r="AY5121" s="33"/>
    </row>
    <row r="5122" spans="1:51" s="12" customFormat="1" ht="39.950000000000003" customHeight="1">
      <c r="A5122" s="3"/>
      <c r="B5122" s="16"/>
      <c r="C5122" s="33"/>
      <c r="D5122" s="33"/>
      <c r="E5122" s="33"/>
      <c r="F5122" s="33"/>
      <c r="G5122" s="33"/>
      <c r="H5122" s="33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3"/>
      <c r="AE5122" s="33"/>
      <c r="AF5122" s="33"/>
      <c r="AG5122" s="35"/>
      <c r="AH5122" s="32"/>
      <c r="AI5122" s="33"/>
      <c r="AJ5122" s="33"/>
      <c r="AK5122" s="33"/>
      <c r="AL5122" s="33"/>
      <c r="AM5122" s="33"/>
      <c r="AN5122" s="33"/>
      <c r="AO5122" s="33"/>
      <c r="AP5122" s="33"/>
      <c r="AQ5122" s="33"/>
      <c r="AR5122" s="33"/>
      <c r="AS5122" s="33"/>
      <c r="AT5122" s="33"/>
      <c r="AU5122" s="33"/>
      <c r="AV5122" s="33"/>
      <c r="AW5122" s="33"/>
      <c r="AX5122" s="33"/>
      <c r="AY5122" s="33"/>
    </row>
    <row r="5123" spans="1:51" s="12" customFormat="1" ht="39.950000000000003" customHeight="1">
      <c r="A5123" s="3"/>
      <c r="B5123" s="16"/>
      <c r="C5123" s="33"/>
      <c r="D5123" s="33"/>
      <c r="E5123" s="33"/>
      <c r="F5123" s="33"/>
      <c r="G5123" s="33"/>
      <c r="H5123" s="33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3"/>
      <c r="AE5123" s="33"/>
      <c r="AF5123" s="33"/>
      <c r="AG5123" s="35"/>
      <c r="AH5123" s="32"/>
      <c r="AI5123" s="33"/>
      <c r="AJ5123" s="33"/>
      <c r="AK5123" s="33"/>
      <c r="AL5123" s="33"/>
      <c r="AM5123" s="33"/>
      <c r="AN5123" s="33"/>
      <c r="AO5123" s="33"/>
      <c r="AP5123" s="33"/>
      <c r="AQ5123" s="33"/>
      <c r="AR5123" s="33"/>
      <c r="AS5123" s="33"/>
      <c r="AT5123" s="33"/>
      <c r="AU5123" s="33"/>
      <c r="AV5123" s="33"/>
      <c r="AW5123" s="33"/>
      <c r="AX5123" s="33"/>
      <c r="AY5123" s="33"/>
    </row>
    <row r="5124" spans="1:51" s="12" customFormat="1" ht="39.950000000000003" customHeight="1">
      <c r="A5124" s="3"/>
      <c r="B5124" s="16"/>
      <c r="C5124" s="33"/>
      <c r="D5124" s="33"/>
      <c r="E5124" s="33"/>
      <c r="F5124" s="33"/>
      <c r="G5124" s="33"/>
      <c r="H5124" s="33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3"/>
      <c r="AE5124" s="33"/>
      <c r="AF5124" s="33"/>
      <c r="AG5124" s="35"/>
      <c r="AH5124" s="32"/>
      <c r="AI5124" s="33"/>
      <c r="AJ5124" s="33"/>
      <c r="AK5124" s="33"/>
      <c r="AL5124" s="33"/>
      <c r="AM5124" s="33"/>
      <c r="AN5124" s="33"/>
      <c r="AO5124" s="33"/>
      <c r="AP5124" s="33"/>
      <c r="AQ5124" s="33"/>
      <c r="AR5124" s="33"/>
      <c r="AS5124" s="33"/>
      <c r="AT5124" s="33"/>
      <c r="AU5124" s="33"/>
      <c r="AV5124" s="33"/>
      <c r="AW5124" s="33"/>
      <c r="AX5124" s="33"/>
      <c r="AY5124" s="33"/>
    </row>
    <row r="5125" spans="1:51" s="12" customFormat="1" ht="39.950000000000003" customHeight="1">
      <c r="A5125" s="3"/>
      <c r="B5125" s="16"/>
      <c r="C5125" s="33"/>
      <c r="D5125" s="33"/>
      <c r="E5125" s="33"/>
      <c r="F5125" s="33"/>
      <c r="G5125" s="33"/>
      <c r="H5125" s="33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3"/>
      <c r="AE5125" s="33"/>
      <c r="AF5125" s="33"/>
      <c r="AG5125" s="35"/>
      <c r="AH5125" s="32"/>
      <c r="AI5125" s="33"/>
      <c r="AJ5125" s="33"/>
      <c r="AK5125" s="33"/>
      <c r="AL5125" s="33"/>
      <c r="AM5125" s="33"/>
      <c r="AN5125" s="33"/>
      <c r="AO5125" s="33"/>
      <c r="AP5125" s="33"/>
      <c r="AQ5125" s="33"/>
      <c r="AR5125" s="33"/>
      <c r="AS5125" s="33"/>
      <c r="AT5125" s="33"/>
      <c r="AU5125" s="33"/>
      <c r="AV5125" s="33"/>
      <c r="AW5125" s="33"/>
      <c r="AX5125" s="33"/>
      <c r="AY5125" s="33"/>
    </row>
    <row r="5126" spans="1:51" s="12" customFormat="1" ht="39.950000000000003" customHeight="1">
      <c r="A5126" s="3"/>
      <c r="B5126" s="16"/>
      <c r="C5126" s="33"/>
      <c r="D5126" s="33"/>
      <c r="E5126" s="33"/>
      <c r="F5126" s="33"/>
      <c r="G5126" s="33"/>
      <c r="H5126" s="33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  <c r="AB5126" s="33"/>
      <c r="AC5126" s="33"/>
      <c r="AD5126" s="33"/>
      <c r="AE5126" s="33"/>
      <c r="AF5126" s="33"/>
      <c r="AG5126" s="35"/>
      <c r="AH5126" s="32"/>
      <c r="AI5126" s="33"/>
      <c r="AJ5126" s="33"/>
      <c r="AK5126" s="33"/>
      <c r="AL5126" s="33"/>
      <c r="AM5126" s="33"/>
      <c r="AN5126" s="33"/>
      <c r="AO5126" s="33"/>
      <c r="AP5126" s="33"/>
      <c r="AQ5126" s="33"/>
      <c r="AR5126" s="33"/>
      <c r="AS5126" s="33"/>
      <c r="AT5126" s="33"/>
      <c r="AU5126" s="33"/>
      <c r="AV5126" s="33"/>
      <c r="AW5126" s="33"/>
      <c r="AX5126" s="33"/>
      <c r="AY5126" s="33"/>
    </row>
    <row r="5127" spans="1:51" s="12" customFormat="1" ht="39.950000000000003" customHeight="1">
      <c r="A5127" s="3"/>
      <c r="B5127" s="16"/>
      <c r="C5127" s="33"/>
      <c r="D5127" s="33"/>
      <c r="E5127" s="33"/>
      <c r="F5127" s="33"/>
      <c r="G5127" s="33"/>
      <c r="H5127" s="3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3"/>
      <c r="AE5127" s="33"/>
      <c r="AF5127" s="33"/>
      <c r="AG5127" s="35"/>
      <c r="AH5127" s="32"/>
      <c r="AI5127" s="33"/>
      <c r="AJ5127" s="33"/>
      <c r="AK5127" s="33"/>
      <c r="AL5127" s="33"/>
      <c r="AM5127" s="33"/>
      <c r="AN5127" s="33"/>
      <c r="AO5127" s="33"/>
      <c r="AP5127" s="33"/>
      <c r="AQ5127" s="33"/>
      <c r="AR5127" s="33"/>
      <c r="AS5127" s="33"/>
      <c r="AT5127" s="33"/>
      <c r="AU5127" s="33"/>
      <c r="AV5127" s="33"/>
      <c r="AW5127" s="33"/>
      <c r="AX5127" s="33"/>
      <c r="AY5127" s="33"/>
    </row>
    <row r="5128" spans="1:51" s="12" customFormat="1" ht="39.950000000000003" customHeight="1">
      <c r="A5128" s="3"/>
      <c r="B5128" s="16"/>
      <c r="C5128" s="33"/>
      <c r="D5128" s="33"/>
      <c r="E5128" s="33"/>
      <c r="F5128" s="33"/>
      <c r="G5128" s="33"/>
      <c r="H5128" s="33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  <c r="AB5128" s="33"/>
      <c r="AC5128" s="33"/>
      <c r="AD5128" s="33"/>
      <c r="AE5128" s="33"/>
      <c r="AF5128" s="33"/>
      <c r="AG5128" s="35"/>
      <c r="AH5128" s="32"/>
      <c r="AI5128" s="33"/>
      <c r="AJ5128" s="33"/>
      <c r="AK5128" s="33"/>
      <c r="AL5128" s="33"/>
      <c r="AM5128" s="33"/>
      <c r="AN5128" s="33"/>
      <c r="AO5128" s="33"/>
      <c r="AP5128" s="33"/>
      <c r="AQ5128" s="33"/>
      <c r="AR5128" s="33"/>
      <c r="AS5128" s="33"/>
      <c r="AT5128" s="33"/>
      <c r="AU5128" s="33"/>
      <c r="AV5128" s="33"/>
      <c r="AW5128" s="33"/>
      <c r="AX5128" s="33"/>
      <c r="AY5128" s="33"/>
    </row>
    <row r="5129" spans="1:51" s="12" customFormat="1" ht="39.950000000000003" customHeight="1">
      <c r="A5129" s="3"/>
      <c r="B5129" s="16"/>
      <c r="C5129" s="33"/>
      <c r="D5129" s="33"/>
      <c r="E5129" s="33"/>
      <c r="F5129" s="33"/>
      <c r="G5129" s="33"/>
      <c r="H5129" s="33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3"/>
      <c r="AE5129" s="33"/>
      <c r="AF5129" s="33"/>
      <c r="AG5129" s="35"/>
      <c r="AH5129" s="32"/>
      <c r="AI5129" s="33"/>
      <c r="AJ5129" s="33"/>
      <c r="AK5129" s="33"/>
      <c r="AL5129" s="33"/>
      <c r="AM5129" s="33"/>
      <c r="AN5129" s="33"/>
      <c r="AO5129" s="33"/>
      <c r="AP5129" s="33"/>
      <c r="AQ5129" s="33"/>
      <c r="AR5129" s="33"/>
      <c r="AS5129" s="33"/>
      <c r="AT5129" s="33"/>
      <c r="AU5129" s="33"/>
      <c r="AV5129" s="33"/>
      <c r="AW5129" s="33"/>
      <c r="AX5129" s="33"/>
      <c r="AY5129" s="33"/>
    </row>
    <row r="5130" spans="1:51" s="12" customFormat="1" ht="39.950000000000003" customHeight="1">
      <c r="A5130" s="3"/>
      <c r="B5130" s="16"/>
      <c r="C5130" s="33"/>
      <c r="D5130" s="33"/>
      <c r="E5130" s="33"/>
      <c r="F5130" s="33"/>
      <c r="G5130" s="33"/>
      <c r="H5130" s="33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3"/>
      <c r="AE5130" s="33"/>
      <c r="AF5130" s="33"/>
      <c r="AG5130" s="35"/>
      <c r="AH5130" s="32"/>
      <c r="AI5130" s="33"/>
      <c r="AJ5130" s="33"/>
      <c r="AK5130" s="33"/>
      <c r="AL5130" s="33"/>
      <c r="AM5130" s="33"/>
      <c r="AN5130" s="33"/>
      <c r="AO5130" s="33"/>
      <c r="AP5130" s="33"/>
      <c r="AQ5130" s="33"/>
      <c r="AR5130" s="33"/>
      <c r="AS5130" s="33"/>
      <c r="AT5130" s="33"/>
      <c r="AU5130" s="33"/>
      <c r="AV5130" s="33"/>
      <c r="AW5130" s="33"/>
      <c r="AX5130" s="33"/>
      <c r="AY5130" s="33"/>
    </row>
    <row r="5131" spans="1:51" s="12" customFormat="1" ht="39.950000000000003" customHeight="1">
      <c r="A5131" s="3"/>
      <c r="B5131" s="16"/>
      <c r="C5131" s="33"/>
      <c r="D5131" s="33"/>
      <c r="E5131" s="33"/>
      <c r="F5131" s="33"/>
      <c r="G5131" s="33"/>
      <c r="H5131" s="33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  <c r="AB5131" s="33"/>
      <c r="AC5131" s="33"/>
      <c r="AD5131" s="33"/>
      <c r="AE5131" s="33"/>
      <c r="AF5131" s="33"/>
      <c r="AG5131" s="35"/>
      <c r="AH5131" s="32"/>
      <c r="AI5131" s="33"/>
      <c r="AJ5131" s="33"/>
      <c r="AK5131" s="33"/>
      <c r="AL5131" s="33"/>
      <c r="AM5131" s="33"/>
      <c r="AN5131" s="33"/>
      <c r="AO5131" s="33"/>
      <c r="AP5131" s="33"/>
      <c r="AQ5131" s="33"/>
      <c r="AR5131" s="33"/>
      <c r="AS5131" s="33"/>
      <c r="AT5131" s="33"/>
      <c r="AU5131" s="33"/>
      <c r="AV5131" s="33"/>
      <c r="AW5131" s="33"/>
      <c r="AX5131" s="33"/>
      <c r="AY5131" s="33"/>
    </row>
    <row r="5132" spans="1:51" s="12" customFormat="1" ht="39.950000000000003" customHeight="1">
      <c r="A5132" s="3"/>
      <c r="B5132" s="16"/>
      <c r="C5132" s="33"/>
      <c r="D5132" s="33"/>
      <c r="E5132" s="33"/>
      <c r="F5132" s="33"/>
      <c r="G5132" s="33"/>
      <c r="H5132" s="3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3"/>
      <c r="AE5132" s="33"/>
      <c r="AF5132" s="33"/>
      <c r="AG5132" s="35"/>
      <c r="AH5132" s="32"/>
      <c r="AI5132" s="33"/>
      <c r="AJ5132" s="33"/>
      <c r="AK5132" s="33"/>
      <c r="AL5132" s="33"/>
      <c r="AM5132" s="33"/>
      <c r="AN5132" s="33"/>
      <c r="AO5132" s="33"/>
      <c r="AP5132" s="33"/>
      <c r="AQ5132" s="33"/>
      <c r="AR5132" s="33"/>
      <c r="AS5132" s="33"/>
      <c r="AT5132" s="33"/>
      <c r="AU5132" s="33"/>
      <c r="AV5132" s="33"/>
      <c r="AW5132" s="33"/>
      <c r="AX5132" s="33"/>
      <c r="AY5132" s="33"/>
    </row>
    <row r="5133" spans="1:51" s="12" customFormat="1" ht="39.950000000000003" customHeight="1">
      <c r="A5133" s="3"/>
      <c r="B5133" s="16"/>
      <c r="C5133" s="33"/>
      <c r="D5133" s="33"/>
      <c r="E5133" s="33"/>
      <c r="F5133" s="33"/>
      <c r="G5133" s="33"/>
      <c r="H5133" s="33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  <c r="AB5133" s="33"/>
      <c r="AC5133" s="33"/>
      <c r="AD5133" s="33"/>
      <c r="AE5133" s="33"/>
      <c r="AF5133" s="33"/>
      <c r="AG5133" s="35"/>
      <c r="AH5133" s="32"/>
      <c r="AI5133" s="33"/>
      <c r="AJ5133" s="33"/>
      <c r="AK5133" s="33"/>
      <c r="AL5133" s="33"/>
      <c r="AM5133" s="33"/>
      <c r="AN5133" s="33"/>
      <c r="AO5133" s="33"/>
      <c r="AP5133" s="33"/>
      <c r="AQ5133" s="33"/>
      <c r="AR5133" s="33"/>
      <c r="AS5133" s="33"/>
      <c r="AT5133" s="33"/>
      <c r="AU5133" s="33"/>
      <c r="AV5133" s="33"/>
      <c r="AW5133" s="33"/>
      <c r="AX5133" s="33"/>
      <c r="AY5133" s="33"/>
    </row>
    <row r="5134" spans="1:51" s="12" customFormat="1" ht="39.950000000000003" customHeight="1">
      <c r="A5134" s="3"/>
      <c r="B5134" s="16"/>
      <c r="C5134" s="33"/>
      <c r="D5134" s="33"/>
      <c r="E5134" s="33"/>
      <c r="F5134" s="33"/>
      <c r="G5134" s="33"/>
      <c r="H5134" s="33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  <c r="AB5134" s="33"/>
      <c r="AC5134" s="33"/>
      <c r="AD5134" s="33"/>
      <c r="AE5134" s="33"/>
      <c r="AF5134" s="33"/>
      <c r="AG5134" s="35"/>
      <c r="AH5134" s="32"/>
      <c r="AI5134" s="33"/>
      <c r="AJ5134" s="33"/>
      <c r="AK5134" s="33"/>
      <c r="AL5134" s="33"/>
      <c r="AM5134" s="33"/>
      <c r="AN5134" s="33"/>
      <c r="AO5134" s="33"/>
      <c r="AP5134" s="33"/>
      <c r="AQ5134" s="33"/>
      <c r="AR5134" s="33"/>
      <c r="AS5134" s="33"/>
      <c r="AT5134" s="33"/>
      <c r="AU5134" s="33"/>
      <c r="AV5134" s="33"/>
      <c r="AW5134" s="33"/>
      <c r="AX5134" s="33"/>
      <c r="AY5134" s="33"/>
    </row>
    <row r="5135" spans="1:51" s="12" customFormat="1" ht="39.950000000000003" customHeight="1">
      <c r="A5135" s="3"/>
      <c r="B5135" s="16"/>
      <c r="C5135" s="33"/>
      <c r="D5135" s="33"/>
      <c r="E5135" s="33"/>
      <c r="F5135" s="33"/>
      <c r="G5135" s="33"/>
      <c r="H5135" s="33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3"/>
      <c r="AE5135" s="33"/>
      <c r="AF5135" s="33"/>
      <c r="AG5135" s="35"/>
      <c r="AH5135" s="32"/>
      <c r="AI5135" s="33"/>
      <c r="AJ5135" s="33"/>
      <c r="AK5135" s="33"/>
      <c r="AL5135" s="33"/>
      <c r="AM5135" s="33"/>
      <c r="AN5135" s="33"/>
      <c r="AO5135" s="33"/>
      <c r="AP5135" s="33"/>
      <c r="AQ5135" s="33"/>
      <c r="AR5135" s="33"/>
      <c r="AS5135" s="33"/>
      <c r="AT5135" s="33"/>
      <c r="AU5135" s="33"/>
      <c r="AV5135" s="33"/>
      <c r="AW5135" s="33"/>
      <c r="AX5135" s="33"/>
      <c r="AY5135" s="33"/>
    </row>
    <row r="5136" spans="1:51" s="12" customFormat="1" ht="39.950000000000003" customHeight="1">
      <c r="A5136" s="3"/>
      <c r="B5136" s="16"/>
      <c r="C5136" s="33"/>
      <c r="D5136" s="33"/>
      <c r="E5136" s="33"/>
      <c r="F5136" s="33"/>
      <c r="G5136" s="33"/>
      <c r="H5136" s="33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3"/>
      <c r="AE5136" s="33"/>
      <c r="AF5136" s="33"/>
      <c r="AG5136" s="35"/>
      <c r="AH5136" s="32"/>
      <c r="AI5136" s="33"/>
      <c r="AJ5136" s="33"/>
      <c r="AK5136" s="33"/>
      <c r="AL5136" s="33"/>
      <c r="AM5136" s="33"/>
      <c r="AN5136" s="33"/>
      <c r="AO5136" s="33"/>
      <c r="AP5136" s="33"/>
      <c r="AQ5136" s="33"/>
      <c r="AR5136" s="33"/>
      <c r="AS5136" s="33"/>
      <c r="AT5136" s="33"/>
      <c r="AU5136" s="33"/>
      <c r="AV5136" s="33"/>
      <c r="AW5136" s="33"/>
      <c r="AX5136" s="33"/>
      <c r="AY5136" s="33"/>
    </row>
    <row r="5137" spans="1:51" s="12" customFormat="1" ht="39.950000000000003" customHeight="1">
      <c r="A5137" s="3"/>
      <c r="B5137" s="16"/>
      <c r="C5137" s="33"/>
      <c r="D5137" s="33"/>
      <c r="E5137" s="33"/>
      <c r="F5137" s="33"/>
      <c r="G5137" s="33"/>
      <c r="H5137" s="33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3"/>
      <c r="AE5137" s="33"/>
      <c r="AF5137" s="33"/>
      <c r="AG5137" s="35"/>
      <c r="AH5137" s="32"/>
      <c r="AI5137" s="33"/>
      <c r="AJ5137" s="33"/>
      <c r="AK5137" s="33"/>
      <c r="AL5137" s="33"/>
      <c r="AM5137" s="33"/>
      <c r="AN5137" s="33"/>
      <c r="AO5137" s="33"/>
      <c r="AP5137" s="33"/>
      <c r="AQ5137" s="33"/>
      <c r="AR5137" s="33"/>
      <c r="AS5137" s="33"/>
      <c r="AT5137" s="33"/>
      <c r="AU5137" s="33"/>
      <c r="AV5137" s="33"/>
      <c r="AW5137" s="33"/>
      <c r="AX5137" s="33"/>
      <c r="AY5137" s="33"/>
    </row>
    <row r="5138" spans="1:51" s="12" customFormat="1" ht="39.950000000000003" customHeight="1">
      <c r="A5138" s="3"/>
      <c r="B5138" s="16"/>
      <c r="C5138" s="33"/>
      <c r="D5138" s="33"/>
      <c r="E5138" s="33"/>
      <c r="F5138" s="33"/>
      <c r="G5138" s="33"/>
      <c r="H5138" s="33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3"/>
      <c r="AE5138" s="33"/>
      <c r="AF5138" s="33"/>
      <c r="AG5138" s="35"/>
      <c r="AH5138" s="32"/>
      <c r="AI5138" s="33"/>
      <c r="AJ5138" s="33"/>
      <c r="AK5138" s="33"/>
      <c r="AL5138" s="33"/>
      <c r="AM5138" s="33"/>
      <c r="AN5138" s="33"/>
      <c r="AO5138" s="33"/>
      <c r="AP5138" s="33"/>
      <c r="AQ5138" s="33"/>
      <c r="AR5138" s="33"/>
      <c r="AS5138" s="33"/>
      <c r="AT5138" s="33"/>
      <c r="AU5138" s="33"/>
      <c r="AV5138" s="33"/>
      <c r="AW5138" s="33"/>
      <c r="AX5138" s="33"/>
      <c r="AY5138" s="33"/>
    </row>
    <row r="5139" spans="1:51" s="12" customFormat="1" ht="39.950000000000003" customHeight="1">
      <c r="A5139" s="3"/>
      <c r="B5139" s="16"/>
      <c r="C5139" s="33"/>
      <c r="D5139" s="33"/>
      <c r="E5139" s="33"/>
      <c r="F5139" s="33"/>
      <c r="G5139" s="33"/>
      <c r="H5139" s="3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3"/>
      <c r="AE5139" s="33"/>
      <c r="AF5139" s="33"/>
      <c r="AG5139" s="35"/>
      <c r="AH5139" s="32"/>
      <c r="AI5139" s="33"/>
      <c r="AJ5139" s="33"/>
      <c r="AK5139" s="33"/>
      <c r="AL5139" s="33"/>
      <c r="AM5139" s="33"/>
      <c r="AN5139" s="33"/>
      <c r="AO5139" s="33"/>
      <c r="AP5139" s="33"/>
      <c r="AQ5139" s="33"/>
      <c r="AR5139" s="33"/>
      <c r="AS5139" s="33"/>
      <c r="AT5139" s="33"/>
      <c r="AU5139" s="33"/>
      <c r="AV5139" s="33"/>
      <c r="AW5139" s="33"/>
      <c r="AX5139" s="33"/>
      <c r="AY5139" s="33"/>
    </row>
    <row r="5140" spans="1:51" s="12" customFormat="1" ht="39.950000000000003" customHeight="1">
      <c r="A5140" s="3"/>
      <c r="B5140" s="16"/>
      <c r="C5140" s="33"/>
      <c r="D5140" s="33"/>
      <c r="E5140" s="33"/>
      <c r="F5140" s="33"/>
      <c r="G5140" s="33"/>
      <c r="H5140" s="33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3"/>
      <c r="AE5140" s="33"/>
      <c r="AF5140" s="33"/>
      <c r="AG5140" s="35"/>
      <c r="AH5140" s="32"/>
      <c r="AI5140" s="33"/>
      <c r="AJ5140" s="33"/>
      <c r="AK5140" s="33"/>
      <c r="AL5140" s="33"/>
      <c r="AM5140" s="33"/>
      <c r="AN5140" s="33"/>
      <c r="AO5140" s="33"/>
      <c r="AP5140" s="33"/>
      <c r="AQ5140" s="33"/>
      <c r="AR5140" s="33"/>
      <c r="AS5140" s="33"/>
      <c r="AT5140" s="33"/>
      <c r="AU5140" s="33"/>
      <c r="AV5140" s="33"/>
      <c r="AW5140" s="33"/>
      <c r="AX5140" s="33"/>
      <c r="AY5140" s="33"/>
    </row>
    <row r="5141" spans="1:51" s="12" customFormat="1" ht="39.950000000000003" customHeight="1">
      <c r="A5141" s="3"/>
      <c r="B5141" s="16"/>
      <c r="C5141" s="33"/>
      <c r="D5141" s="33"/>
      <c r="E5141" s="33"/>
      <c r="F5141" s="33"/>
      <c r="G5141" s="33"/>
      <c r="H5141" s="33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3"/>
      <c r="AE5141" s="33"/>
      <c r="AF5141" s="33"/>
      <c r="AG5141" s="35"/>
      <c r="AH5141" s="32"/>
      <c r="AI5141" s="33"/>
      <c r="AJ5141" s="33"/>
      <c r="AK5141" s="33"/>
      <c r="AL5141" s="33"/>
      <c r="AM5141" s="33"/>
      <c r="AN5141" s="33"/>
      <c r="AO5141" s="33"/>
      <c r="AP5141" s="33"/>
      <c r="AQ5141" s="33"/>
      <c r="AR5141" s="33"/>
      <c r="AS5141" s="33"/>
      <c r="AT5141" s="33"/>
      <c r="AU5141" s="33"/>
      <c r="AV5141" s="33"/>
      <c r="AW5141" s="33"/>
      <c r="AX5141" s="33"/>
      <c r="AY5141" s="33"/>
    </row>
    <row r="5142" spans="1:51" s="12" customFormat="1" ht="39.950000000000003" customHeight="1">
      <c r="A5142" s="3"/>
      <c r="B5142" s="16"/>
      <c r="C5142" s="33"/>
      <c r="D5142" s="33"/>
      <c r="E5142" s="33"/>
      <c r="F5142" s="33"/>
      <c r="G5142" s="33"/>
      <c r="H5142" s="33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3"/>
      <c r="AE5142" s="33"/>
      <c r="AF5142" s="33"/>
      <c r="AG5142" s="35"/>
      <c r="AH5142" s="32"/>
      <c r="AI5142" s="33"/>
      <c r="AJ5142" s="33"/>
      <c r="AK5142" s="33"/>
      <c r="AL5142" s="33"/>
      <c r="AM5142" s="33"/>
      <c r="AN5142" s="33"/>
      <c r="AO5142" s="33"/>
      <c r="AP5142" s="33"/>
      <c r="AQ5142" s="33"/>
      <c r="AR5142" s="33"/>
      <c r="AS5142" s="33"/>
      <c r="AT5142" s="33"/>
      <c r="AU5142" s="33"/>
      <c r="AV5142" s="33"/>
      <c r="AW5142" s="33"/>
      <c r="AX5142" s="33"/>
      <c r="AY5142" s="33"/>
    </row>
    <row r="5143" spans="1:51" s="12" customFormat="1" ht="39.950000000000003" customHeight="1">
      <c r="A5143" s="3"/>
      <c r="B5143" s="16"/>
      <c r="C5143" s="33"/>
      <c r="D5143" s="33"/>
      <c r="E5143" s="33"/>
      <c r="F5143" s="33"/>
      <c r="G5143" s="33"/>
      <c r="H5143" s="33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3"/>
      <c r="AE5143" s="33"/>
      <c r="AF5143" s="33"/>
      <c r="AG5143" s="35"/>
      <c r="AH5143" s="32"/>
      <c r="AI5143" s="33"/>
      <c r="AJ5143" s="33"/>
      <c r="AK5143" s="33"/>
      <c r="AL5143" s="33"/>
      <c r="AM5143" s="33"/>
      <c r="AN5143" s="33"/>
      <c r="AO5143" s="33"/>
      <c r="AP5143" s="33"/>
      <c r="AQ5143" s="33"/>
      <c r="AR5143" s="33"/>
      <c r="AS5143" s="33"/>
      <c r="AT5143" s="33"/>
      <c r="AU5143" s="33"/>
      <c r="AV5143" s="33"/>
      <c r="AW5143" s="33"/>
      <c r="AX5143" s="33"/>
      <c r="AY5143" s="33"/>
    </row>
    <row r="5144" spans="1:51" s="12" customFormat="1" ht="39.950000000000003" customHeight="1">
      <c r="A5144" s="3"/>
      <c r="B5144" s="16"/>
      <c r="C5144" s="33"/>
      <c r="D5144" s="33"/>
      <c r="E5144" s="33"/>
      <c r="F5144" s="33"/>
      <c r="G5144" s="33"/>
      <c r="H5144" s="33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  <c r="AB5144" s="33"/>
      <c r="AC5144" s="33"/>
      <c r="AD5144" s="33"/>
      <c r="AE5144" s="33"/>
      <c r="AF5144" s="33"/>
      <c r="AG5144" s="35"/>
      <c r="AH5144" s="32"/>
      <c r="AI5144" s="33"/>
      <c r="AJ5144" s="33"/>
      <c r="AK5144" s="33"/>
      <c r="AL5144" s="33"/>
      <c r="AM5144" s="33"/>
      <c r="AN5144" s="33"/>
      <c r="AO5144" s="33"/>
      <c r="AP5144" s="33"/>
      <c r="AQ5144" s="33"/>
      <c r="AR5144" s="33"/>
      <c r="AS5144" s="33"/>
      <c r="AT5144" s="33"/>
      <c r="AU5144" s="33"/>
      <c r="AV5144" s="33"/>
      <c r="AW5144" s="33"/>
      <c r="AX5144" s="33"/>
      <c r="AY5144" s="33"/>
    </row>
    <row r="5145" spans="1:51" s="12" customFormat="1" ht="39.950000000000003" customHeight="1">
      <c r="A5145" s="3"/>
      <c r="B5145" s="16"/>
      <c r="C5145" s="33"/>
      <c r="D5145" s="33"/>
      <c r="E5145" s="33"/>
      <c r="F5145" s="33"/>
      <c r="G5145" s="33"/>
      <c r="H5145" s="33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3"/>
      <c r="AE5145" s="33"/>
      <c r="AF5145" s="33"/>
      <c r="AG5145" s="35"/>
      <c r="AH5145" s="32"/>
      <c r="AI5145" s="33"/>
      <c r="AJ5145" s="33"/>
      <c r="AK5145" s="33"/>
      <c r="AL5145" s="33"/>
      <c r="AM5145" s="33"/>
      <c r="AN5145" s="33"/>
      <c r="AO5145" s="33"/>
      <c r="AP5145" s="33"/>
      <c r="AQ5145" s="33"/>
      <c r="AR5145" s="33"/>
      <c r="AS5145" s="33"/>
      <c r="AT5145" s="33"/>
      <c r="AU5145" s="33"/>
      <c r="AV5145" s="33"/>
      <c r="AW5145" s="33"/>
      <c r="AX5145" s="33"/>
      <c r="AY5145" s="33"/>
    </row>
    <row r="5146" spans="1:51" s="12" customFormat="1" ht="39.950000000000003" customHeight="1">
      <c r="A5146" s="3"/>
      <c r="B5146" s="16"/>
      <c r="C5146" s="33"/>
      <c r="D5146" s="33"/>
      <c r="E5146" s="33"/>
      <c r="F5146" s="33"/>
      <c r="G5146" s="33"/>
      <c r="H5146" s="33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  <c r="AB5146" s="33"/>
      <c r="AC5146" s="33"/>
      <c r="AD5146" s="33"/>
      <c r="AE5146" s="33"/>
      <c r="AF5146" s="33"/>
      <c r="AG5146" s="35"/>
      <c r="AH5146" s="32"/>
      <c r="AI5146" s="33"/>
      <c r="AJ5146" s="33"/>
      <c r="AK5146" s="33"/>
      <c r="AL5146" s="33"/>
      <c r="AM5146" s="33"/>
      <c r="AN5146" s="33"/>
      <c r="AO5146" s="33"/>
      <c r="AP5146" s="33"/>
      <c r="AQ5146" s="33"/>
      <c r="AR5146" s="33"/>
      <c r="AS5146" s="33"/>
      <c r="AT5146" s="33"/>
      <c r="AU5146" s="33"/>
      <c r="AV5146" s="33"/>
      <c r="AW5146" s="33"/>
      <c r="AX5146" s="33"/>
      <c r="AY5146" s="33"/>
    </row>
    <row r="5147" spans="1:51" s="12" customFormat="1" ht="39.950000000000003" customHeight="1">
      <c r="A5147" s="3"/>
      <c r="B5147" s="16"/>
      <c r="C5147" s="33"/>
      <c r="D5147" s="33"/>
      <c r="E5147" s="33"/>
      <c r="F5147" s="33"/>
      <c r="G5147" s="33"/>
      <c r="H5147" s="33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3"/>
      <c r="AE5147" s="33"/>
      <c r="AF5147" s="33"/>
      <c r="AG5147" s="35"/>
      <c r="AH5147" s="32"/>
      <c r="AI5147" s="33"/>
      <c r="AJ5147" s="33"/>
      <c r="AK5147" s="33"/>
      <c r="AL5147" s="33"/>
      <c r="AM5147" s="33"/>
      <c r="AN5147" s="33"/>
      <c r="AO5147" s="33"/>
      <c r="AP5147" s="33"/>
      <c r="AQ5147" s="33"/>
      <c r="AR5147" s="33"/>
      <c r="AS5147" s="33"/>
      <c r="AT5147" s="33"/>
      <c r="AU5147" s="33"/>
      <c r="AV5147" s="33"/>
      <c r="AW5147" s="33"/>
      <c r="AX5147" s="33"/>
      <c r="AY5147" s="33"/>
    </row>
    <row r="5148" spans="1:51" s="12" customFormat="1" ht="39.950000000000003" customHeight="1">
      <c r="A5148" s="3"/>
      <c r="B5148" s="16"/>
      <c r="C5148" s="33"/>
      <c r="D5148" s="33"/>
      <c r="E5148" s="33"/>
      <c r="F5148" s="33"/>
      <c r="G5148" s="33"/>
      <c r="H5148" s="33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  <c r="AB5148" s="33"/>
      <c r="AC5148" s="33"/>
      <c r="AD5148" s="33"/>
      <c r="AE5148" s="33"/>
      <c r="AF5148" s="33"/>
      <c r="AG5148" s="35"/>
      <c r="AH5148" s="32"/>
      <c r="AI5148" s="33"/>
      <c r="AJ5148" s="33"/>
      <c r="AK5148" s="33"/>
      <c r="AL5148" s="33"/>
      <c r="AM5148" s="33"/>
      <c r="AN5148" s="33"/>
      <c r="AO5148" s="33"/>
      <c r="AP5148" s="33"/>
      <c r="AQ5148" s="33"/>
      <c r="AR5148" s="33"/>
      <c r="AS5148" s="33"/>
      <c r="AT5148" s="33"/>
      <c r="AU5148" s="33"/>
      <c r="AV5148" s="33"/>
      <c r="AW5148" s="33"/>
      <c r="AX5148" s="33"/>
      <c r="AY5148" s="33"/>
    </row>
    <row r="5149" spans="1:51" s="12" customFormat="1" ht="39.950000000000003" customHeight="1">
      <c r="A5149" s="3"/>
      <c r="B5149" s="16"/>
      <c r="C5149" s="33"/>
      <c r="D5149" s="33"/>
      <c r="E5149" s="33"/>
      <c r="F5149" s="33"/>
      <c r="G5149" s="33"/>
      <c r="H5149" s="33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3"/>
      <c r="AE5149" s="33"/>
      <c r="AF5149" s="33"/>
      <c r="AG5149" s="35"/>
      <c r="AH5149" s="32"/>
      <c r="AI5149" s="33"/>
      <c r="AJ5149" s="33"/>
      <c r="AK5149" s="33"/>
      <c r="AL5149" s="33"/>
      <c r="AM5149" s="33"/>
      <c r="AN5149" s="33"/>
      <c r="AO5149" s="33"/>
      <c r="AP5149" s="33"/>
      <c r="AQ5149" s="33"/>
      <c r="AR5149" s="33"/>
      <c r="AS5149" s="33"/>
      <c r="AT5149" s="33"/>
      <c r="AU5149" s="33"/>
      <c r="AV5149" s="33"/>
      <c r="AW5149" s="33"/>
      <c r="AX5149" s="33"/>
      <c r="AY5149" s="33"/>
    </row>
    <row r="5150" spans="1:51" s="12" customFormat="1" ht="39.950000000000003" customHeight="1">
      <c r="A5150" s="3"/>
      <c r="B5150" s="16"/>
      <c r="C5150" s="33"/>
      <c r="D5150" s="33"/>
      <c r="E5150" s="33"/>
      <c r="F5150" s="33"/>
      <c r="G5150" s="33"/>
      <c r="H5150" s="33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  <c r="AB5150" s="33"/>
      <c r="AC5150" s="33"/>
      <c r="AD5150" s="33"/>
      <c r="AE5150" s="33"/>
      <c r="AF5150" s="33"/>
      <c r="AG5150" s="35"/>
      <c r="AH5150" s="32"/>
      <c r="AI5150" s="33"/>
      <c r="AJ5150" s="33"/>
      <c r="AK5150" s="33"/>
      <c r="AL5150" s="33"/>
      <c r="AM5150" s="33"/>
      <c r="AN5150" s="33"/>
      <c r="AO5150" s="33"/>
      <c r="AP5150" s="33"/>
      <c r="AQ5150" s="33"/>
      <c r="AR5150" s="33"/>
      <c r="AS5150" s="33"/>
      <c r="AT5150" s="33"/>
      <c r="AU5150" s="33"/>
      <c r="AV5150" s="33"/>
      <c r="AW5150" s="33"/>
      <c r="AX5150" s="33"/>
      <c r="AY5150" s="33"/>
    </row>
    <row r="5151" spans="1:51" s="12" customFormat="1" ht="39.950000000000003" customHeight="1">
      <c r="A5151" s="3"/>
      <c r="B5151" s="16"/>
      <c r="C5151" s="33"/>
      <c r="D5151" s="33"/>
      <c r="E5151" s="33"/>
      <c r="F5151" s="33"/>
      <c r="G5151" s="33"/>
      <c r="H5151" s="33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3"/>
      <c r="AE5151" s="33"/>
      <c r="AF5151" s="33"/>
      <c r="AG5151" s="35"/>
      <c r="AH5151" s="32"/>
      <c r="AI5151" s="33"/>
      <c r="AJ5151" s="33"/>
      <c r="AK5151" s="33"/>
      <c r="AL5151" s="33"/>
      <c r="AM5151" s="33"/>
      <c r="AN5151" s="33"/>
      <c r="AO5151" s="33"/>
      <c r="AP5151" s="33"/>
      <c r="AQ5151" s="33"/>
      <c r="AR5151" s="33"/>
      <c r="AS5151" s="33"/>
      <c r="AT5151" s="33"/>
      <c r="AU5151" s="33"/>
      <c r="AV5151" s="33"/>
      <c r="AW5151" s="33"/>
      <c r="AX5151" s="33"/>
      <c r="AY5151" s="33"/>
    </row>
    <row r="5152" spans="1:51" s="12" customFormat="1" ht="39.950000000000003" customHeight="1">
      <c r="A5152" s="3"/>
      <c r="B5152" s="16"/>
      <c r="C5152" s="33"/>
      <c r="D5152" s="33"/>
      <c r="E5152" s="33"/>
      <c r="F5152" s="33"/>
      <c r="G5152" s="33"/>
      <c r="H5152" s="33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  <c r="AB5152" s="33"/>
      <c r="AC5152" s="33"/>
      <c r="AD5152" s="33"/>
      <c r="AE5152" s="33"/>
      <c r="AF5152" s="33"/>
      <c r="AG5152" s="35"/>
      <c r="AH5152" s="32"/>
      <c r="AI5152" s="33"/>
      <c r="AJ5152" s="33"/>
      <c r="AK5152" s="33"/>
      <c r="AL5152" s="33"/>
      <c r="AM5152" s="33"/>
      <c r="AN5152" s="33"/>
      <c r="AO5152" s="33"/>
      <c r="AP5152" s="33"/>
      <c r="AQ5152" s="33"/>
      <c r="AR5152" s="33"/>
      <c r="AS5152" s="33"/>
      <c r="AT5152" s="33"/>
      <c r="AU5152" s="33"/>
      <c r="AV5152" s="33"/>
      <c r="AW5152" s="33"/>
      <c r="AX5152" s="33"/>
      <c r="AY5152" s="33"/>
    </row>
    <row r="5153" spans="1:51" s="12" customFormat="1" ht="39.950000000000003" customHeight="1">
      <c r="A5153" s="3"/>
      <c r="B5153" s="16"/>
      <c r="C5153" s="33"/>
      <c r="D5153" s="33"/>
      <c r="E5153" s="33"/>
      <c r="F5153" s="33"/>
      <c r="G5153" s="33"/>
      <c r="H5153" s="33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3"/>
      <c r="AE5153" s="33"/>
      <c r="AF5153" s="33"/>
      <c r="AG5153" s="35"/>
      <c r="AH5153" s="32"/>
      <c r="AI5153" s="33"/>
      <c r="AJ5153" s="33"/>
      <c r="AK5153" s="33"/>
      <c r="AL5153" s="33"/>
      <c r="AM5153" s="33"/>
      <c r="AN5153" s="33"/>
      <c r="AO5153" s="33"/>
      <c r="AP5153" s="33"/>
      <c r="AQ5153" s="33"/>
      <c r="AR5153" s="33"/>
      <c r="AS5153" s="33"/>
      <c r="AT5153" s="33"/>
      <c r="AU5153" s="33"/>
      <c r="AV5153" s="33"/>
      <c r="AW5153" s="33"/>
      <c r="AX5153" s="33"/>
      <c r="AY5153" s="33"/>
    </row>
    <row r="5154" spans="1:51" s="12" customFormat="1" ht="39.950000000000003" customHeight="1">
      <c r="A5154" s="3"/>
      <c r="B5154" s="16"/>
      <c r="C5154" s="33"/>
      <c r="D5154" s="33"/>
      <c r="E5154" s="33"/>
      <c r="F5154" s="33"/>
      <c r="G5154" s="33"/>
      <c r="H5154" s="33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3"/>
      <c r="AE5154" s="33"/>
      <c r="AF5154" s="33"/>
      <c r="AG5154" s="35"/>
      <c r="AH5154" s="32"/>
      <c r="AI5154" s="33"/>
      <c r="AJ5154" s="33"/>
      <c r="AK5154" s="33"/>
      <c r="AL5154" s="33"/>
      <c r="AM5154" s="33"/>
      <c r="AN5154" s="33"/>
      <c r="AO5154" s="33"/>
      <c r="AP5154" s="33"/>
      <c r="AQ5154" s="33"/>
      <c r="AR5154" s="33"/>
      <c r="AS5154" s="33"/>
      <c r="AT5154" s="33"/>
      <c r="AU5154" s="33"/>
      <c r="AV5154" s="33"/>
      <c r="AW5154" s="33"/>
      <c r="AX5154" s="33"/>
      <c r="AY5154" s="33"/>
    </row>
    <row r="5155" spans="1:51" s="12" customFormat="1" ht="39.950000000000003" customHeight="1">
      <c r="A5155" s="3"/>
      <c r="B5155" s="16"/>
      <c r="C5155" s="33"/>
      <c r="D5155" s="33"/>
      <c r="E5155" s="33"/>
      <c r="F5155" s="33"/>
      <c r="G5155" s="33"/>
      <c r="H5155" s="33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  <c r="Y5155" s="33"/>
      <c r="Z5155" s="33"/>
      <c r="AA5155" s="33"/>
      <c r="AB5155" s="33"/>
      <c r="AC5155" s="33"/>
      <c r="AD5155" s="33"/>
      <c r="AE5155" s="33"/>
      <c r="AF5155" s="33"/>
      <c r="AG5155" s="35"/>
      <c r="AH5155" s="32"/>
      <c r="AI5155" s="33"/>
      <c r="AJ5155" s="33"/>
      <c r="AK5155" s="33"/>
      <c r="AL5155" s="33"/>
      <c r="AM5155" s="33"/>
      <c r="AN5155" s="33"/>
      <c r="AO5155" s="33"/>
      <c r="AP5155" s="33"/>
      <c r="AQ5155" s="33"/>
      <c r="AR5155" s="33"/>
      <c r="AS5155" s="33"/>
      <c r="AT5155" s="33"/>
      <c r="AU5155" s="33"/>
      <c r="AV5155" s="33"/>
      <c r="AW5155" s="33"/>
      <c r="AX5155" s="33"/>
      <c r="AY5155" s="33"/>
    </row>
    <row r="5156" spans="1:51" s="12" customFormat="1" ht="39.950000000000003" customHeight="1">
      <c r="A5156" s="3"/>
      <c r="B5156" s="16"/>
      <c r="C5156" s="33"/>
      <c r="D5156" s="33"/>
      <c r="E5156" s="33"/>
      <c r="F5156" s="33"/>
      <c r="G5156" s="33"/>
      <c r="H5156" s="33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  <c r="Y5156" s="33"/>
      <c r="Z5156" s="33"/>
      <c r="AA5156" s="33"/>
      <c r="AB5156" s="33"/>
      <c r="AC5156" s="33"/>
      <c r="AD5156" s="33"/>
      <c r="AE5156" s="33"/>
      <c r="AF5156" s="33"/>
      <c r="AG5156" s="35"/>
      <c r="AH5156" s="32"/>
      <c r="AI5156" s="33"/>
      <c r="AJ5156" s="33"/>
      <c r="AK5156" s="33"/>
      <c r="AL5156" s="33"/>
      <c r="AM5156" s="33"/>
      <c r="AN5156" s="33"/>
      <c r="AO5156" s="33"/>
      <c r="AP5156" s="33"/>
      <c r="AQ5156" s="33"/>
      <c r="AR5156" s="33"/>
      <c r="AS5156" s="33"/>
      <c r="AT5156" s="33"/>
      <c r="AU5156" s="33"/>
      <c r="AV5156" s="33"/>
      <c r="AW5156" s="33"/>
      <c r="AX5156" s="33"/>
      <c r="AY5156" s="33"/>
    </row>
    <row r="5157" spans="1:51" s="12" customFormat="1" ht="39.950000000000003" customHeight="1">
      <c r="A5157" s="3"/>
      <c r="B5157" s="16"/>
      <c r="C5157" s="33"/>
      <c r="D5157" s="33"/>
      <c r="E5157" s="33"/>
      <c r="F5157" s="33"/>
      <c r="G5157" s="33"/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3"/>
      <c r="AE5157" s="33"/>
      <c r="AF5157" s="33"/>
      <c r="AG5157" s="35"/>
      <c r="AH5157" s="32"/>
      <c r="AI5157" s="33"/>
      <c r="AJ5157" s="33"/>
      <c r="AK5157" s="33"/>
      <c r="AL5157" s="33"/>
      <c r="AM5157" s="33"/>
      <c r="AN5157" s="33"/>
      <c r="AO5157" s="33"/>
      <c r="AP5157" s="33"/>
      <c r="AQ5157" s="33"/>
      <c r="AR5157" s="33"/>
      <c r="AS5157" s="33"/>
      <c r="AT5157" s="33"/>
      <c r="AU5157" s="33"/>
      <c r="AV5157" s="33"/>
      <c r="AW5157" s="33"/>
      <c r="AX5157" s="33"/>
      <c r="AY5157" s="33"/>
    </row>
    <row r="5158" spans="1:51" s="12" customFormat="1" ht="39.950000000000003" customHeight="1">
      <c r="A5158" s="3"/>
      <c r="B5158" s="16"/>
      <c r="C5158" s="33"/>
      <c r="D5158" s="33"/>
      <c r="E5158" s="33"/>
      <c r="F5158" s="33"/>
      <c r="G5158" s="33"/>
      <c r="H5158" s="33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  <c r="AB5158" s="33"/>
      <c r="AC5158" s="33"/>
      <c r="AD5158" s="33"/>
      <c r="AE5158" s="33"/>
      <c r="AF5158" s="33"/>
      <c r="AG5158" s="35"/>
      <c r="AH5158" s="32"/>
      <c r="AI5158" s="33"/>
      <c r="AJ5158" s="33"/>
      <c r="AK5158" s="33"/>
      <c r="AL5158" s="33"/>
      <c r="AM5158" s="33"/>
      <c r="AN5158" s="33"/>
      <c r="AO5158" s="33"/>
      <c r="AP5158" s="33"/>
      <c r="AQ5158" s="33"/>
      <c r="AR5158" s="33"/>
      <c r="AS5158" s="33"/>
      <c r="AT5158" s="33"/>
      <c r="AU5158" s="33"/>
      <c r="AV5158" s="33"/>
      <c r="AW5158" s="33"/>
      <c r="AX5158" s="33"/>
      <c r="AY5158" s="33"/>
    </row>
    <row r="5159" spans="1:51" s="12" customFormat="1" ht="39.950000000000003" customHeight="1">
      <c r="A5159" s="3"/>
      <c r="B5159" s="16"/>
      <c r="C5159" s="33"/>
      <c r="D5159" s="33"/>
      <c r="E5159" s="33"/>
      <c r="F5159" s="33"/>
      <c r="G5159" s="33"/>
      <c r="H5159" s="33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3"/>
      <c r="AE5159" s="33"/>
      <c r="AF5159" s="33"/>
      <c r="AG5159" s="35"/>
      <c r="AH5159" s="32"/>
      <c r="AI5159" s="33"/>
      <c r="AJ5159" s="33"/>
      <c r="AK5159" s="33"/>
      <c r="AL5159" s="33"/>
      <c r="AM5159" s="33"/>
      <c r="AN5159" s="33"/>
      <c r="AO5159" s="33"/>
      <c r="AP5159" s="33"/>
      <c r="AQ5159" s="33"/>
      <c r="AR5159" s="33"/>
      <c r="AS5159" s="33"/>
      <c r="AT5159" s="33"/>
      <c r="AU5159" s="33"/>
      <c r="AV5159" s="33"/>
      <c r="AW5159" s="33"/>
      <c r="AX5159" s="33"/>
      <c r="AY5159" s="33"/>
    </row>
    <row r="5160" spans="1:51" s="12" customFormat="1" ht="39.950000000000003" customHeight="1">
      <c r="A5160" s="3"/>
      <c r="B5160" s="16"/>
      <c r="C5160" s="33"/>
      <c r="D5160" s="33"/>
      <c r="E5160" s="33"/>
      <c r="F5160" s="33"/>
      <c r="G5160" s="33"/>
      <c r="H5160" s="3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3"/>
      <c r="AE5160" s="33"/>
      <c r="AF5160" s="33"/>
      <c r="AG5160" s="35"/>
      <c r="AH5160" s="32"/>
      <c r="AI5160" s="33"/>
      <c r="AJ5160" s="33"/>
      <c r="AK5160" s="33"/>
      <c r="AL5160" s="33"/>
      <c r="AM5160" s="33"/>
      <c r="AN5160" s="33"/>
      <c r="AO5160" s="33"/>
      <c r="AP5160" s="33"/>
      <c r="AQ5160" s="33"/>
      <c r="AR5160" s="33"/>
      <c r="AS5160" s="33"/>
      <c r="AT5160" s="33"/>
      <c r="AU5160" s="33"/>
      <c r="AV5160" s="33"/>
      <c r="AW5160" s="33"/>
      <c r="AX5160" s="33"/>
      <c r="AY5160" s="33"/>
    </row>
    <row r="5161" spans="1:51" s="12" customFormat="1" ht="39.950000000000003" customHeight="1">
      <c r="A5161" s="3"/>
      <c r="B5161" s="16"/>
      <c r="C5161" s="33"/>
      <c r="D5161" s="33"/>
      <c r="E5161" s="33"/>
      <c r="F5161" s="33"/>
      <c r="G5161" s="33"/>
      <c r="H5161" s="33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  <c r="AB5161" s="33"/>
      <c r="AC5161" s="33"/>
      <c r="AD5161" s="33"/>
      <c r="AE5161" s="33"/>
      <c r="AF5161" s="33"/>
      <c r="AG5161" s="35"/>
      <c r="AH5161" s="32"/>
      <c r="AI5161" s="33"/>
      <c r="AJ5161" s="33"/>
      <c r="AK5161" s="33"/>
      <c r="AL5161" s="33"/>
      <c r="AM5161" s="33"/>
      <c r="AN5161" s="33"/>
      <c r="AO5161" s="33"/>
      <c r="AP5161" s="33"/>
      <c r="AQ5161" s="33"/>
      <c r="AR5161" s="33"/>
      <c r="AS5161" s="33"/>
      <c r="AT5161" s="33"/>
      <c r="AU5161" s="33"/>
      <c r="AV5161" s="33"/>
      <c r="AW5161" s="33"/>
      <c r="AX5161" s="33"/>
      <c r="AY5161" s="33"/>
    </row>
    <row r="5162" spans="1:51" s="12" customFormat="1" ht="39.950000000000003" customHeight="1">
      <c r="A5162" s="3"/>
      <c r="B5162" s="16"/>
      <c r="C5162" s="33"/>
      <c r="D5162" s="33"/>
      <c r="E5162" s="33"/>
      <c r="F5162" s="33"/>
      <c r="G5162" s="33"/>
      <c r="H5162" s="33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3"/>
      <c r="AE5162" s="33"/>
      <c r="AF5162" s="33"/>
      <c r="AG5162" s="35"/>
      <c r="AH5162" s="32"/>
      <c r="AI5162" s="33"/>
      <c r="AJ5162" s="33"/>
      <c r="AK5162" s="33"/>
      <c r="AL5162" s="33"/>
      <c r="AM5162" s="33"/>
      <c r="AN5162" s="33"/>
      <c r="AO5162" s="33"/>
      <c r="AP5162" s="33"/>
      <c r="AQ5162" s="33"/>
      <c r="AR5162" s="33"/>
      <c r="AS5162" s="33"/>
      <c r="AT5162" s="33"/>
      <c r="AU5162" s="33"/>
      <c r="AV5162" s="33"/>
      <c r="AW5162" s="33"/>
      <c r="AX5162" s="33"/>
      <c r="AY5162" s="33"/>
    </row>
    <row r="5163" spans="1:51" s="12" customFormat="1" ht="39.950000000000003" customHeight="1">
      <c r="A5163" s="3"/>
      <c r="B5163" s="16"/>
      <c r="C5163" s="33"/>
      <c r="D5163" s="33"/>
      <c r="E5163" s="33"/>
      <c r="F5163" s="33"/>
      <c r="G5163" s="33"/>
      <c r="H5163" s="33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3"/>
      <c r="AE5163" s="33"/>
      <c r="AF5163" s="33"/>
      <c r="AG5163" s="35"/>
      <c r="AH5163" s="32"/>
      <c r="AI5163" s="33"/>
      <c r="AJ5163" s="33"/>
      <c r="AK5163" s="33"/>
      <c r="AL5163" s="33"/>
      <c r="AM5163" s="33"/>
      <c r="AN5163" s="33"/>
      <c r="AO5163" s="33"/>
      <c r="AP5163" s="33"/>
      <c r="AQ5163" s="33"/>
      <c r="AR5163" s="33"/>
      <c r="AS5163" s="33"/>
      <c r="AT5163" s="33"/>
      <c r="AU5163" s="33"/>
      <c r="AV5163" s="33"/>
      <c r="AW5163" s="33"/>
      <c r="AX5163" s="33"/>
      <c r="AY5163" s="33"/>
    </row>
    <row r="5164" spans="1:51" s="12" customFormat="1" ht="39.950000000000003" customHeight="1">
      <c r="A5164" s="3"/>
      <c r="B5164" s="16"/>
      <c r="C5164" s="33"/>
      <c r="D5164" s="33"/>
      <c r="E5164" s="33"/>
      <c r="F5164" s="33"/>
      <c r="G5164" s="33"/>
      <c r="H5164" s="33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  <c r="AB5164" s="33"/>
      <c r="AC5164" s="33"/>
      <c r="AD5164" s="33"/>
      <c r="AE5164" s="33"/>
      <c r="AF5164" s="33"/>
      <c r="AG5164" s="35"/>
      <c r="AH5164" s="32"/>
      <c r="AI5164" s="33"/>
      <c r="AJ5164" s="33"/>
      <c r="AK5164" s="33"/>
      <c r="AL5164" s="33"/>
      <c r="AM5164" s="33"/>
      <c r="AN5164" s="33"/>
      <c r="AO5164" s="33"/>
      <c r="AP5164" s="33"/>
      <c r="AQ5164" s="33"/>
      <c r="AR5164" s="33"/>
      <c r="AS5164" s="33"/>
      <c r="AT5164" s="33"/>
      <c r="AU5164" s="33"/>
      <c r="AV5164" s="33"/>
      <c r="AW5164" s="33"/>
      <c r="AX5164" s="33"/>
      <c r="AY5164" s="33"/>
    </row>
    <row r="5165" spans="1:51" s="12" customFormat="1" ht="39.950000000000003" customHeight="1">
      <c r="A5165" s="3"/>
      <c r="B5165" s="16"/>
      <c r="C5165" s="33"/>
      <c r="D5165" s="33"/>
      <c r="E5165" s="33"/>
      <c r="F5165" s="33"/>
      <c r="G5165" s="33"/>
      <c r="H5165" s="33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3"/>
      <c r="AE5165" s="33"/>
      <c r="AF5165" s="33"/>
      <c r="AG5165" s="35"/>
      <c r="AH5165" s="32"/>
      <c r="AI5165" s="33"/>
      <c r="AJ5165" s="33"/>
      <c r="AK5165" s="33"/>
      <c r="AL5165" s="33"/>
      <c r="AM5165" s="33"/>
      <c r="AN5165" s="33"/>
      <c r="AO5165" s="33"/>
      <c r="AP5165" s="33"/>
      <c r="AQ5165" s="33"/>
      <c r="AR5165" s="33"/>
      <c r="AS5165" s="33"/>
      <c r="AT5165" s="33"/>
      <c r="AU5165" s="33"/>
      <c r="AV5165" s="33"/>
      <c r="AW5165" s="33"/>
      <c r="AX5165" s="33"/>
      <c r="AY5165" s="33"/>
    </row>
    <row r="5166" spans="1:51" s="12" customFormat="1" ht="39.950000000000003" customHeight="1">
      <c r="A5166" s="3"/>
      <c r="B5166" s="16"/>
      <c r="C5166" s="33"/>
      <c r="D5166" s="33"/>
      <c r="E5166" s="33"/>
      <c r="F5166" s="33"/>
      <c r="G5166" s="33"/>
      <c r="H5166" s="33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  <c r="AB5166" s="33"/>
      <c r="AC5166" s="33"/>
      <c r="AD5166" s="33"/>
      <c r="AE5166" s="33"/>
      <c r="AF5166" s="33"/>
      <c r="AG5166" s="35"/>
      <c r="AH5166" s="32"/>
      <c r="AI5166" s="33"/>
      <c r="AJ5166" s="33"/>
      <c r="AK5166" s="33"/>
      <c r="AL5166" s="33"/>
      <c r="AM5166" s="33"/>
      <c r="AN5166" s="33"/>
      <c r="AO5166" s="33"/>
      <c r="AP5166" s="33"/>
      <c r="AQ5166" s="33"/>
      <c r="AR5166" s="33"/>
      <c r="AS5166" s="33"/>
      <c r="AT5166" s="33"/>
      <c r="AU5166" s="33"/>
      <c r="AV5166" s="33"/>
      <c r="AW5166" s="33"/>
      <c r="AX5166" s="33"/>
      <c r="AY5166" s="33"/>
    </row>
    <row r="5167" spans="1:51" s="12" customFormat="1" ht="39.950000000000003" customHeight="1">
      <c r="A5167" s="3"/>
      <c r="B5167" s="16"/>
      <c r="C5167" s="33"/>
      <c r="D5167" s="33"/>
      <c r="E5167" s="33"/>
      <c r="F5167" s="33"/>
      <c r="G5167" s="33"/>
      <c r="H5167" s="33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3"/>
      <c r="AE5167" s="33"/>
      <c r="AF5167" s="33"/>
      <c r="AG5167" s="35"/>
      <c r="AH5167" s="32"/>
      <c r="AI5167" s="33"/>
      <c r="AJ5167" s="33"/>
      <c r="AK5167" s="33"/>
      <c r="AL5167" s="33"/>
      <c r="AM5167" s="33"/>
      <c r="AN5167" s="33"/>
      <c r="AO5167" s="33"/>
      <c r="AP5167" s="33"/>
      <c r="AQ5167" s="33"/>
      <c r="AR5167" s="33"/>
      <c r="AS5167" s="33"/>
      <c r="AT5167" s="33"/>
      <c r="AU5167" s="33"/>
      <c r="AV5167" s="33"/>
      <c r="AW5167" s="33"/>
      <c r="AX5167" s="33"/>
      <c r="AY5167" s="33"/>
    </row>
    <row r="5168" spans="1:51" s="12" customFormat="1" ht="39.950000000000003" customHeight="1">
      <c r="A5168" s="3"/>
      <c r="B5168" s="16"/>
      <c r="C5168" s="33"/>
      <c r="D5168" s="33"/>
      <c r="E5168" s="33"/>
      <c r="F5168" s="33"/>
      <c r="G5168" s="33"/>
      <c r="H5168" s="33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3"/>
      <c r="AE5168" s="33"/>
      <c r="AF5168" s="33"/>
      <c r="AG5168" s="35"/>
      <c r="AH5168" s="32"/>
      <c r="AI5168" s="33"/>
      <c r="AJ5168" s="33"/>
      <c r="AK5168" s="33"/>
      <c r="AL5168" s="33"/>
      <c r="AM5168" s="33"/>
      <c r="AN5168" s="33"/>
      <c r="AO5168" s="33"/>
      <c r="AP5168" s="33"/>
      <c r="AQ5168" s="33"/>
      <c r="AR5168" s="33"/>
      <c r="AS5168" s="33"/>
      <c r="AT5168" s="33"/>
      <c r="AU5168" s="33"/>
      <c r="AV5168" s="33"/>
      <c r="AW5168" s="33"/>
      <c r="AX5168" s="33"/>
      <c r="AY5168" s="33"/>
    </row>
    <row r="5169" spans="1:51" s="12" customFormat="1" ht="39.950000000000003" customHeight="1">
      <c r="A5169" s="3"/>
      <c r="B5169" s="16"/>
      <c r="C5169" s="33"/>
      <c r="D5169" s="33"/>
      <c r="E5169" s="33"/>
      <c r="F5169" s="33"/>
      <c r="G5169" s="33"/>
      <c r="H5169" s="33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  <c r="AB5169" s="33"/>
      <c r="AC5169" s="33"/>
      <c r="AD5169" s="33"/>
      <c r="AE5169" s="33"/>
      <c r="AF5169" s="33"/>
      <c r="AG5169" s="35"/>
      <c r="AH5169" s="32"/>
      <c r="AI5169" s="33"/>
      <c r="AJ5169" s="33"/>
      <c r="AK5169" s="33"/>
      <c r="AL5169" s="33"/>
      <c r="AM5169" s="33"/>
      <c r="AN5169" s="33"/>
      <c r="AO5169" s="33"/>
      <c r="AP5169" s="33"/>
      <c r="AQ5169" s="33"/>
      <c r="AR5169" s="33"/>
      <c r="AS5169" s="33"/>
      <c r="AT5169" s="33"/>
      <c r="AU5169" s="33"/>
      <c r="AV5169" s="33"/>
      <c r="AW5169" s="33"/>
      <c r="AX5169" s="33"/>
      <c r="AY5169" s="33"/>
    </row>
    <row r="5170" spans="1:51" s="12" customFormat="1" ht="39.950000000000003" customHeight="1">
      <c r="A5170" s="3"/>
      <c r="B5170" s="16"/>
      <c r="C5170" s="33"/>
      <c r="D5170" s="33"/>
      <c r="E5170" s="33"/>
      <c r="F5170" s="33"/>
      <c r="G5170" s="33"/>
      <c r="H5170" s="33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  <c r="AB5170" s="33"/>
      <c r="AC5170" s="33"/>
      <c r="AD5170" s="33"/>
      <c r="AE5170" s="33"/>
      <c r="AF5170" s="33"/>
      <c r="AG5170" s="35"/>
      <c r="AH5170" s="32"/>
      <c r="AI5170" s="33"/>
      <c r="AJ5170" s="33"/>
      <c r="AK5170" s="33"/>
      <c r="AL5170" s="33"/>
      <c r="AM5170" s="33"/>
      <c r="AN5170" s="33"/>
      <c r="AO5170" s="33"/>
      <c r="AP5170" s="33"/>
      <c r="AQ5170" s="33"/>
      <c r="AR5170" s="33"/>
      <c r="AS5170" s="33"/>
      <c r="AT5170" s="33"/>
      <c r="AU5170" s="33"/>
      <c r="AV5170" s="33"/>
      <c r="AW5170" s="33"/>
      <c r="AX5170" s="33"/>
      <c r="AY5170" s="33"/>
    </row>
    <row r="5171" spans="1:51" s="12" customFormat="1" ht="39.950000000000003" customHeight="1">
      <c r="A5171" s="3"/>
      <c r="B5171" s="16"/>
      <c r="C5171" s="33"/>
      <c r="D5171" s="33"/>
      <c r="E5171" s="33"/>
      <c r="F5171" s="33"/>
      <c r="G5171" s="33"/>
      <c r="H5171" s="33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  <c r="AB5171" s="33"/>
      <c r="AC5171" s="33"/>
      <c r="AD5171" s="33"/>
      <c r="AE5171" s="33"/>
      <c r="AF5171" s="33"/>
      <c r="AG5171" s="35"/>
      <c r="AH5171" s="32"/>
      <c r="AI5171" s="33"/>
      <c r="AJ5171" s="33"/>
      <c r="AK5171" s="33"/>
      <c r="AL5171" s="33"/>
      <c r="AM5171" s="33"/>
      <c r="AN5171" s="33"/>
      <c r="AO5171" s="33"/>
      <c r="AP5171" s="33"/>
      <c r="AQ5171" s="33"/>
      <c r="AR5171" s="33"/>
      <c r="AS5171" s="33"/>
      <c r="AT5171" s="33"/>
      <c r="AU5171" s="33"/>
      <c r="AV5171" s="33"/>
      <c r="AW5171" s="33"/>
      <c r="AX5171" s="33"/>
      <c r="AY5171" s="33"/>
    </row>
    <row r="5172" spans="1:51" s="12" customFormat="1" ht="39.950000000000003" customHeight="1">
      <c r="A5172" s="3"/>
      <c r="B5172" s="16"/>
      <c r="C5172" s="33"/>
      <c r="D5172" s="33"/>
      <c r="E5172" s="33"/>
      <c r="F5172" s="33"/>
      <c r="G5172" s="33"/>
      <c r="H5172" s="33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3"/>
      <c r="AE5172" s="33"/>
      <c r="AF5172" s="33"/>
      <c r="AG5172" s="35"/>
      <c r="AH5172" s="32"/>
      <c r="AI5172" s="33"/>
      <c r="AJ5172" s="33"/>
      <c r="AK5172" s="33"/>
      <c r="AL5172" s="33"/>
      <c r="AM5172" s="33"/>
      <c r="AN5172" s="33"/>
      <c r="AO5172" s="33"/>
      <c r="AP5172" s="33"/>
      <c r="AQ5172" s="33"/>
      <c r="AR5172" s="33"/>
      <c r="AS5172" s="33"/>
      <c r="AT5172" s="33"/>
      <c r="AU5172" s="33"/>
      <c r="AV5172" s="33"/>
      <c r="AW5172" s="33"/>
      <c r="AX5172" s="33"/>
      <c r="AY5172" s="33"/>
    </row>
    <row r="5173" spans="1:51" s="12" customFormat="1" ht="39.950000000000003" customHeight="1">
      <c r="A5173" s="3"/>
      <c r="B5173" s="16"/>
      <c r="C5173" s="33"/>
      <c r="D5173" s="33"/>
      <c r="E5173" s="33"/>
      <c r="F5173" s="33"/>
      <c r="G5173" s="33"/>
      <c r="H5173" s="33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  <c r="AB5173" s="33"/>
      <c r="AC5173" s="33"/>
      <c r="AD5173" s="33"/>
      <c r="AE5173" s="33"/>
      <c r="AF5173" s="33"/>
      <c r="AG5173" s="35"/>
      <c r="AH5173" s="32"/>
      <c r="AI5173" s="33"/>
      <c r="AJ5173" s="33"/>
      <c r="AK5173" s="33"/>
      <c r="AL5173" s="33"/>
      <c r="AM5173" s="33"/>
      <c r="AN5173" s="33"/>
      <c r="AO5173" s="33"/>
      <c r="AP5173" s="33"/>
      <c r="AQ5173" s="33"/>
      <c r="AR5173" s="33"/>
      <c r="AS5173" s="33"/>
      <c r="AT5173" s="33"/>
      <c r="AU5173" s="33"/>
      <c r="AV5173" s="33"/>
      <c r="AW5173" s="33"/>
      <c r="AX5173" s="33"/>
      <c r="AY5173" s="33"/>
    </row>
    <row r="5174" spans="1:51" s="12" customFormat="1" ht="39.950000000000003" customHeight="1">
      <c r="A5174" s="3"/>
      <c r="B5174" s="16"/>
      <c r="C5174" s="33"/>
      <c r="D5174" s="33"/>
      <c r="E5174" s="33"/>
      <c r="F5174" s="33"/>
      <c r="G5174" s="33"/>
      <c r="H5174" s="33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3"/>
      <c r="AE5174" s="33"/>
      <c r="AF5174" s="33"/>
      <c r="AG5174" s="35"/>
      <c r="AH5174" s="32"/>
      <c r="AI5174" s="33"/>
      <c r="AJ5174" s="33"/>
      <c r="AK5174" s="33"/>
      <c r="AL5174" s="33"/>
      <c r="AM5174" s="33"/>
      <c r="AN5174" s="33"/>
      <c r="AO5174" s="33"/>
      <c r="AP5174" s="33"/>
      <c r="AQ5174" s="33"/>
      <c r="AR5174" s="33"/>
      <c r="AS5174" s="33"/>
      <c r="AT5174" s="33"/>
      <c r="AU5174" s="33"/>
      <c r="AV5174" s="33"/>
      <c r="AW5174" s="33"/>
      <c r="AX5174" s="33"/>
      <c r="AY5174" s="33"/>
    </row>
    <row r="5175" spans="1:51" s="12" customFormat="1" ht="39.950000000000003" customHeight="1">
      <c r="A5175" s="3"/>
      <c r="B5175" s="16"/>
      <c r="C5175" s="33"/>
      <c r="D5175" s="33"/>
      <c r="E5175" s="33"/>
      <c r="F5175" s="33"/>
      <c r="G5175" s="33"/>
      <c r="H5175" s="33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3"/>
      <c r="AE5175" s="33"/>
      <c r="AF5175" s="33"/>
      <c r="AG5175" s="35"/>
      <c r="AH5175" s="32"/>
      <c r="AI5175" s="33"/>
      <c r="AJ5175" s="33"/>
      <c r="AK5175" s="33"/>
      <c r="AL5175" s="33"/>
      <c r="AM5175" s="33"/>
      <c r="AN5175" s="33"/>
      <c r="AO5175" s="33"/>
      <c r="AP5175" s="33"/>
      <c r="AQ5175" s="33"/>
      <c r="AR5175" s="33"/>
      <c r="AS5175" s="33"/>
      <c r="AT5175" s="33"/>
      <c r="AU5175" s="33"/>
      <c r="AV5175" s="33"/>
      <c r="AW5175" s="33"/>
      <c r="AX5175" s="33"/>
      <c r="AY5175" s="33"/>
    </row>
    <row r="5176" spans="1:51" s="12" customFormat="1" ht="39.950000000000003" customHeight="1">
      <c r="A5176" s="3"/>
      <c r="B5176" s="16"/>
      <c r="C5176" s="33"/>
      <c r="D5176" s="33"/>
      <c r="E5176" s="33"/>
      <c r="F5176" s="33"/>
      <c r="G5176" s="33"/>
      <c r="H5176" s="33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  <c r="AB5176" s="33"/>
      <c r="AC5176" s="33"/>
      <c r="AD5176" s="33"/>
      <c r="AE5176" s="33"/>
      <c r="AF5176" s="33"/>
      <c r="AG5176" s="35"/>
      <c r="AH5176" s="32"/>
      <c r="AI5176" s="33"/>
      <c r="AJ5176" s="33"/>
      <c r="AK5176" s="33"/>
      <c r="AL5176" s="33"/>
      <c r="AM5176" s="33"/>
      <c r="AN5176" s="33"/>
      <c r="AO5176" s="33"/>
      <c r="AP5176" s="33"/>
      <c r="AQ5176" s="33"/>
      <c r="AR5176" s="33"/>
      <c r="AS5176" s="33"/>
      <c r="AT5176" s="33"/>
      <c r="AU5176" s="33"/>
      <c r="AV5176" s="33"/>
      <c r="AW5176" s="33"/>
      <c r="AX5176" s="33"/>
      <c r="AY5176" s="33"/>
    </row>
    <row r="5177" spans="1:51" s="12" customFormat="1" ht="39.950000000000003" customHeight="1">
      <c r="A5177" s="3"/>
      <c r="B5177" s="16"/>
      <c r="C5177" s="33"/>
      <c r="D5177" s="33"/>
      <c r="E5177" s="33"/>
      <c r="F5177" s="33"/>
      <c r="G5177" s="33"/>
      <c r="H5177" s="33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3"/>
      <c r="AE5177" s="33"/>
      <c r="AF5177" s="33"/>
      <c r="AG5177" s="35"/>
      <c r="AH5177" s="32"/>
      <c r="AI5177" s="33"/>
      <c r="AJ5177" s="33"/>
      <c r="AK5177" s="33"/>
      <c r="AL5177" s="33"/>
      <c r="AM5177" s="33"/>
      <c r="AN5177" s="33"/>
      <c r="AO5177" s="33"/>
      <c r="AP5177" s="33"/>
      <c r="AQ5177" s="33"/>
      <c r="AR5177" s="33"/>
      <c r="AS5177" s="33"/>
      <c r="AT5177" s="33"/>
      <c r="AU5177" s="33"/>
      <c r="AV5177" s="33"/>
      <c r="AW5177" s="33"/>
      <c r="AX5177" s="33"/>
      <c r="AY5177" s="33"/>
    </row>
    <row r="5178" spans="1:51" s="12" customFormat="1" ht="39.950000000000003" customHeight="1">
      <c r="A5178" s="3"/>
      <c r="B5178" s="16"/>
      <c r="C5178" s="33"/>
      <c r="D5178" s="33"/>
      <c r="E5178" s="33"/>
      <c r="F5178" s="33"/>
      <c r="G5178" s="33"/>
      <c r="H5178" s="3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3"/>
      <c r="AE5178" s="33"/>
      <c r="AF5178" s="33"/>
      <c r="AG5178" s="35"/>
      <c r="AH5178" s="32"/>
      <c r="AI5178" s="33"/>
      <c r="AJ5178" s="33"/>
      <c r="AK5178" s="33"/>
      <c r="AL5178" s="33"/>
      <c r="AM5178" s="33"/>
      <c r="AN5178" s="33"/>
      <c r="AO5178" s="33"/>
      <c r="AP5178" s="33"/>
      <c r="AQ5178" s="33"/>
      <c r="AR5178" s="33"/>
      <c r="AS5178" s="33"/>
      <c r="AT5178" s="33"/>
      <c r="AU5178" s="33"/>
      <c r="AV5178" s="33"/>
      <c r="AW5178" s="33"/>
      <c r="AX5178" s="33"/>
      <c r="AY5178" s="33"/>
    </row>
    <row r="5179" spans="1:51" s="12" customFormat="1" ht="39.950000000000003" customHeight="1">
      <c r="A5179" s="3"/>
      <c r="B5179" s="16"/>
      <c r="C5179" s="33"/>
      <c r="D5179" s="33"/>
      <c r="E5179" s="33"/>
      <c r="F5179" s="33"/>
      <c r="G5179" s="33"/>
      <c r="H5179" s="33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3"/>
      <c r="AE5179" s="33"/>
      <c r="AF5179" s="33"/>
      <c r="AG5179" s="35"/>
      <c r="AH5179" s="32"/>
      <c r="AI5179" s="33"/>
      <c r="AJ5179" s="33"/>
      <c r="AK5179" s="33"/>
      <c r="AL5179" s="33"/>
      <c r="AM5179" s="33"/>
      <c r="AN5179" s="33"/>
      <c r="AO5179" s="33"/>
      <c r="AP5179" s="33"/>
      <c r="AQ5179" s="33"/>
      <c r="AR5179" s="33"/>
      <c r="AS5179" s="33"/>
      <c r="AT5179" s="33"/>
      <c r="AU5179" s="33"/>
      <c r="AV5179" s="33"/>
      <c r="AW5179" s="33"/>
      <c r="AX5179" s="33"/>
      <c r="AY5179" s="33"/>
    </row>
    <row r="5180" spans="1:51" s="12" customFormat="1" ht="39.950000000000003" customHeight="1">
      <c r="A5180" s="3"/>
      <c r="B5180" s="16"/>
      <c r="C5180" s="33"/>
      <c r="D5180" s="33"/>
      <c r="E5180" s="33"/>
      <c r="F5180" s="33"/>
      <c r="G5180" s="33"/>
      <c r="H5180" s="33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  <c r="AB5180" s="33"/>
      <c r="AC5180" s="33"/>
      <c r="AD5180" s="33"/>
      <c r="AE5180" s="33"/>
      <c r="AF5180" s="33"/>
      <c r="AG5180" s="35"/>
      <c r="AH5180" s="32"/>
      <c r="AI5180" s="33"/>
      <c r="AJ5180" s="33"/>
      <c r="AK5180" s="33"/>
      <c r="AL5180" s="33"/>
      <c r="AM5180" s="33"/>
      <c r="AN5180" s="33"/>
      <c r="AO5180" s="33"/>
      <c r="AP5180" s="33"/>
      <c r="AQ5180" s="33"/>
      <c r="AR5180" s="33"/>
      <c r="AS5180" s="33"/>
      <c r="AT5180" s="33"/>
      <c r="AU5180" s="33"/>
      <c r="AV5180" s="33"/>
      <c r="AW5180" s="33"/>
      <c r="AX5180" s="33"/>
      <c r="AY5180" s="33"/>
    </row>
    <row r="5181" spans="1:51" s="12" customFormat="1" ht="39.950000000000003" customHeight="1">
      <c r="A5181" s="3"/>
      <c r="B5181" s="16"/>
      <c r="C5181" s="33"/>
      <c r="D5181" s="33"/>
      <c r="E5181" s="33"/>
      <c r="F5181" s="33"/>
      <c r="G5181" s="33"/>
      <c r="H5181" s="33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3"/>
      <c r="AE5181" s="33"/>
      <c r="AF5181" s="33"/>
      <c r="AG5181" s="35"/>
      <c r="AH5181" s="32"/>
      <c r="AI5181" s="33"/>
      <c r="AJ5181" s="33"/>
      <c r="AK5181" s="33"/>
      <c r="AL5181" s="33"/>
      <c r="AM5181" s="33"/>
      <c r="AN5181" s="33"/>
      <c r="AO5181" s="33"/>
      <c r="AP5181" s="33"/>
      <c r="AQ5181" s="33"/>
      <c r="AR5181" s="33"/>
      <c r="AS5181" s="33"/>
      <c r="AT5181" s="33"/>
      <c r="AU5181" s="33"/>
      <c r="AV5181" s="33"/>
      <c r="AW5181" s="33"/>
      <c r="AX5181" s="33"/>
      <c r="AY5181" s="33"/>
    </row>
    <row r="5182" spans="1:51" s="12" customFormat="1" ht="39.950000000000003" customHeight="1">
      <c r="A5182" s="3"/>
      <c r="B5182" s="16"/>
      <c r="C5182" s="33"/>
      <c r="D5182" s="33"/>
      <c r="E5182" s="33"/>
      <c r="F5182" s="33"/>
      <c r="G5182" s="33"/>
      <c r="H5182" s="3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3"/>
      <c r="AE5182" s="33"/>
      <c r="AF5182" s="33"/>
      <c r="AG5182" s="35"/>
      <c r="AH5182" s="32"/>
      <c r="AI5182" s="33"/>
      <c r="AJ5182" s="33"/>
      <c r="AK5182" s="33"/>
      <c r="AL5182" s="33"/>
      <c r="AM5182" s="33"/>
      <c r="AN5182" s="33"/>
      <c r="AO5182" s="33"/>
      <c r="AP5182" s="33"/>
      <c r="AQ5182" s="33"/>
      <c r="AR5182" s="33"/>
      <c r="AS5182" s="33"/>
      <c r="AT5182" s="33"/>
      <c r="AU5182" s="33"/>
      <c r="AV5182" s="33"/>
      <c r="AW5182" s="33"/>
      <c r="AX5182" s="33"/>
      <c r="AY5182" s="33"/>
    </row>
    <row r="5183" spans="1:51" s="12" customFormat="1" ht="39.950000000000003" customHeight="1">
      <c r="A5183" s="3"/>
      <c r="B5183" s="16"/>
      <c r="C5183" s="33"/>
      <c r="D5183" s="33"/>
      <c r="E5183" s="33"/>
      <c r="F5183" s="33"/>
      <c r="G5183" s="33"/>
      <c r="H5183" s="3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F5183" s="33"/>
      <c r="AG5183" s="35"/>
      <c r="AH5183" s="32"/>
      <c r="AI5183" s="33"/>
      <c r="AJ5183" s="33"/>
      <c r="AK5183" s="33"/>
      <c r="AL5183" s="33"/>
      <c r="AM5183" s="33"/>
      <c r="AN5183" s="33"/>
      <c r="AO5183" s="33"/>
      <c r="AP5183" s="33"/>
      <c r="AQ5183" s="33"/>
      <c r="AR5183" s="33"/>
      <c r="AS5183" s="33"/>
      <c r="AT5183" s="33"/>
      <c r="AU5183" s="33"/>
      <c r="AV5183" s="33"/>
      <c r="AW5183" s="33"/>
      <c r="AX5183" s="33"/>
      <c r="AY5183" s="33"/>
    </row>
    <row r="5184" spans="1:51" s="12" customFormat="1" ht="39.950000000000003" customHeight="1">
      <c r="A5184" s="3"/>
      <c r="B5184" s="16"/>
      <c r="C5184" s="33"/>
      <c r="D5184" s="33"/>
      <c r="E5184" s="33"/>
      <c r="F5184" s="33"/>
      <c r="G5184" s="33"/>
      <c r="H5184" s="3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3"/>
      <c r="AE5184" s="33"/>
      <c r="AF5184" s="33"/>
      <c r="AG5184" s="35"/>
      <c r="AH5184" s="32"/>
      <c r="AI5184" s="33"/>
      <c r="AJ5184" s="33"/>
      <c r="AK5184" s="33"/>
      <c r="AL5184" s="33"/>
      <c r="AM5184" s="33"/>
      <c r="AN5184" s="33"/>
      <c r="AO5184" s="33"/>
      <c r="AP5184" s="33"/>
      <c r="AQ5184" s="33"/>
      <c r="AR5184" s="33"/>
      <c r="AS5184" s="33"/>
      <c r="AT5184" s="33"/>
      <c r="AU5184" s="33"/>
      <c r="AV5184" s="33"/>
      <c r="AW5184" s="33"/>
      <c r="AX5184" s="33"/>
      <c r="AY5184" s="33"/>
    </row>
    <row r="5185" spans="1:51" s="12" customFormat="1" ht="39.950000000000003" customHeight="1">
      <c r="A5185" s="3"/>
      <c r="B5185" s="16"/>
      <c r="C5185" s="33"/>
      <c r="D5185" s="33"/>
      <c r="E5185" s="33"/>
      <c r="F5185" s="33"/>
      <c r="G5185" s="33"/>
      <c r="H5185" s="33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3"/>
      <c r="AE5185" s="33"/>
      <c r="AF5185" s="33"/>
      <c r="AG5185" s="35"/>
      <c r="AH5185" s="32"/>
      <c r="AI5185" s="33"/>
      <c r="AJ5185" s="33"/>
      <c r="AK5185" s="33"/>
      <c r="AL5185" s="33"/>
      <c r="AM5185" s="33"/>
      <c r="AN5185" s="33"/>
      <c r="AO5185" s="33"/>
      <c r="AP5185" s="33"/>
      <c r="AQ5185" s="33"/>
      <c r="AR5185" s="33"/>
      <c r="AS5185" s="33"/>
      <c r="AT5185" s="33"/>
      <c r="AU5185" s="33"/>
      <c r="AV5185" s="33"/>
      <c r="AW5185" s="33"/>
      <c r="AX5185" s="33"/>
      <c r="AY5185" s="33"/>
    </row>
    <row r="5186" spans="1:51" s="12" customFormat="1" ht="39.950000000000003" customHeight="1">
      <c r="A5186" s="3"/>
      <c r="B5186" s="16"/>
      <c r="C5186" s="33"/>
      <c r="D5186" s="33"/>
      <c r="E5186" s="33"/>
      <c r="F5186" s="33"/>
      <c r="G5186" s="33"/>
      <c r="H5186" s="33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3"/>
      <c r="AE5186" s="33"/>
      <c r="AF5186" s="33"/>
      <c r="AG5186" s="35"/>
      <c r="AH5186" s="32"/>
      <c r="AI5186" s="33"/>
      <c r="AJ5186" s="33"/>
      <c r="AK5186" s="33"/>
      <c r="AL5186" s="33"/>
      <c r="AM5186" s="33"/>
      <c r="AN5186" s="33"/>
      <c r="AO5186" s="33"/>
      <c r="AP5186" s="33"/>
      <c r="AQ5186" s="33"/>
      <c r="AR5186" s="33"/>
      <c r="AS5186" s="33"/>
      <c r="AT5186" s="33"/>
      <c r="AU5186" s="33"/>
      <c r="AV5186" s="33"/>
      <c r="AW5186" s="33"/>
      <c r="AX5186" s="33"/>
      <c r="AY5186" s="33"/>
    </row>
    <row r="5187" spans="1:51" s="12" customFormat="1" ht="39.950000000000003" customHeight="1">
      <c r="A5187" s="3"/>
      <c r="B5187" s="16"/>
      <c r="C5187" s="33"/>
      <c r="D5187" s="33"/>
      <c r="E5187" s="33"/>
      <c r="F5187" s="33"/>
      <c r="G5187" s="33"/>
      <c r="H5187" s="33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3"/>
      <c r="AE5187" s="33"/>
      <c r="AF5187" s="33"/>
      <c r="AG5187" s="35"/>
      <c r="AH5187" s="32"/>
      <c r="AI5187" s="33"/>
      <c r="AJ5187" s="33"/>
      <c r="AK5187" s="33"/>
      <c r="AL5187" s="33"/>
      <c r="AM5187" s="33"/>
      <c r="AN5187" s="33"/>
      <c r="AO5187" s="33"/>
      <c r="AP5187" s="33"/>
      <c r="AQ5187" s="33"/>
      <c r="AR5187" s="33"/>
      <c r="AS5187" s="33"/>
      <c r="AT5187" s="33"/>
      <c r="AU5187" s="33"/>
      <c r="AV5187" s="33"/>
      <c r="AW5187" s="33"/>
      <c r="AX5187" s="33"/>
      <c r="AY5187" s="33"/>
    </row>
    <row r="5188" spans="1:51" s="12" customFormat="1" ht="39.950000000000003" customHeight="1">
      <c r="A5188" s="3"/>
      <c r="B5188" s="16"/>
      <c r="C5188" s="33"/>
      <c r="D5188" s="33"/>
      <c r="E5188" s="33"/>
      <c r="F5188" s="33"/>
      <c r="G5188" s="33"/>
      <c r="H5188" s="33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  <c r="AB5188" s="33"/>
      <c r="AC5188" s="33"/>
      <c r="AD5188" s="33"/>
      <c r="AE5188" s="33"/>
      <c r="AF5188" s="33"/>
      <c r="AG5188" s="35"/>
      <c r="AH5188" s="32"/>
      <c r="AI5188" s="33"/>
      <c r="AJ5188" s="33"/>
      <c r="AK5188" s="33"/>
      <c r="AL5188" s="33"/>
      <c r="AM5188" s="33"/>
      <c r="AN5188" s="33"/>
      <c r="AO5188" s="33"/>
      <c r="AP5188" s="33"/>
      <c r="AQ5188" s="33"/>
      <c r="AR5188" s="33"/>
      <c r="AS5188" s="33"/>
      <c r="AT5188" s="33"/>
      <c r="AU5188" s="33"/>
      <c r="AV5188" s="33"/>
      <c r="AW5188" s="33"/>
      <c r="AX5188" s="33"/>
      <c r="AY5188" s="33"/>
    </row>
    <row r="5189" spans="1:51" s="12" customFormat="1" ht="39.950000000000003" customHeight="1">
      <c r="A5189" s="3"/>
      <c r="B5189" s="16"/>
      <c r="C5189" s="33"/>
      <c r="D5189" s="33"/>
      <c r="E5189" s="33"/>
      <c r="F5189" s="33"/>
      <c r="G5189" s="33"/>
      <c r="H5189" s="33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3"/>
      <c r="AE5189" s="33"/>
      <c r="AF5189" s="33"/>
      <c r="AG5189" s="35"/>
      <c r="AH5189" s="32"/>
      <c r="AI5189" s="33"/>
      <c r="AJ5189" s="33"/>
      <c r="AK5189" s="33"/>
      <c r="AL5189" s="33"/>
      <c r="AM5189" s="33"/>
      <c r="AN5189" s="33"/>
      <c r="AO5189" s="33"/>
      <c r="AP5189" s="33"/>
      <c r="AQ5189" s="33"/>
      <c r="AR5189" s="33"/>
      <c r="AS5189" s="33"/>
      <c r="AT5189" s="33"/>
      <c r="AU5189" s="33"/>
      <c r="AV5189" s="33"/>
      <c r="AW5189" s="33"/>
      <c r="AX5189" s="33"/>
      <c r="AY5189" s="33"/>
    </row>
    <row r="5190" spans="1:51" s="12" customFormat="1" ht="39.950000000000003" customHeight="1">
      <c r="A5190" s="3"/>
      <c r="B5190" s="16"/>
      <c r="C5190" s="33"/>
      <c r="D5190" s="33"/>
      <c r="E5190" s="33"/>
      <c r="F5190" s="33"/>
      <c r="G5190" s="33"/>
      <c r="H5190" s="33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3"/>
      <c r="AE5190" s="33"/>
      <c r="AF5190" s="33"/>
      <c r="AG5190" s="35"/>
      <c r="AH5190" s="32"/>
      <c r="AI5190" s="33"/>
      <c r="AJ5190" s="33"/>
      <c r="AK5190" s="33"/>
      <c r="AL5190" s="33"/>
      <c r="AM5190" s="33"/>
      <c r="AN5190" s="33"/>
      <c r="AO5190" s="33"/>
      <c r="AP5190" s="33"/>
      <c r="AQ5190" s="33"/>
      <c r="AR5190" s="33"/>
      <c r="AS5190" s="33"/>
      <c r="AT5190" s="33"/>
      <c r="AU5190" s="33"/>
      <c r="AV5190" s="33"/>
      <c r="AW5190" s="33"/>
      <c r="AX5190" s="33"/>
      <c r="AY5190" s="33"/>
    </row>
    <row r="5191" spans="1:51" s="12" customFormat="1" ht="39.950000000000003" customHeight="1">
      <c r="A5191" s="3"/>
      <c r="B5191" s="16"/>
      <c r="C5191" s="33"/>
      <c r="D5191" s="33"/>
      <c r="E5191" s="33"/>
      <c r="F5191" s="33"/>
      <c r="G5191" s="33"/>
      <c r="H5191" s="3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3"/>
      <c r="AE5191" s="33"/>
      <c r="AF5191" s="33"/>
      <c r="AG5191" s="35"/>
      <c r="AH5191" s="32"/>
      <c r="AI5191" s="33"/>
      <c r="AJ5191" s="33"/>
      <c r="AK5191" s="33"/>
      <c r="AL5191" s="33"/>
      <c r="AM5191" s="33"/>
      <c r="AN5191" s="33"/>
      <c r="AO5191" s="33"/>
      <c r="AP5191" s="33"/>
      <c r="AQ5191" s="33"/>
      <c r="AR5191" s="33"/>
      <c r="AS5191" s="33"/>
      <c r="AT5191" s="33"/>
      <c r="AU5191" s="33"/>
      <c r="AV5191" s="33"/>
      <c r="AW5191" s="33"/>
      <c r="AX5191" s="33"/>
      <c r="AY5191" s="33"/>
    </row>
    <row r="5192" spans="1:51" s="12" customFormat="1" ht="39.950000000000003" customHeight="1">
      <c r="A5192" s="3"/>
      <c r="B5192" s="16"/>
      <c r="C5192" s="33"/>
      <c r="D5192" s="33"/>
      <c r="E5192" s="33"/>
      <c r="F5192" s="33"/>
      <c r="G5192" s="33"/>
      <c r="H5192" s="33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  <c r="AB5192" s="33"/>
      <c r="AC5192" s="33"/>
      <c r="AD5192" s="33"/>
      <c r="AE5192" s="33"/>
      <c r="AF5192" s="33"/>
      <c r="AG5192" s="35"/>
      <c r="AH5192" s="32"/>
      <c r="AI5192" s="33"/>
      <c r="AJ5192" s="33"/>
      <c r="AK5192" s="33"/>
      <c r="AL5192" s="33"/>
      <c r="AM5192" s="33"/>
      <c r="AN5192" s="33"/>
      <c r="AO5192" s="33"/>
      <c r="AP5192" s="33"/>
      <c r="AQ5192" s="33"/>
      <c r="AR5192" s="33"/>
      <c r="AS5192" s="33"/>
      <c r="AT5192" s="33"/>
      <c r="AU5192" s="33"/>
      <c r="AV5192" s="33"/>
      <c r="AW5192" s="33"/>
      <c r="AX5192" s="33"/>
      <c r="AY5192" s="33"/>
    </row>
    <row r="5193" spans="1:51" s="12" customFormat="1" ht="39.950000000000003" customHeight="1">
      <c r="A5193" s="3"/>
      <c r="B5193" s="16"/>
      <c r="C5193" s="33"/>
      <c r="D5193" s="33"/>
      <c r="E5193" s="33"/>
      <c r="F5193" s="33"/>
      <c r="G5193" s="33"/>
      <c r="H5193" s="33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3"/>
      <c r="AE5193" s="33"/>
      <c r="AF5193" s="33"/>
      <c r="AG5193" s="35"/>
      <c r="AH5193" s="32"/>
      <c r="AI5193" s="33"/>
      <c r="AJ5193" s="33"/>
      <c r="AK5193" s="33"/>
      <c r="AL5193" s="33"/>
      <c r="AM5193" s="33"/>
      <c r="AN5193" s="33"/>
      <c r="AO5193" s="33"/>
      <c r="AP5193" s="33"/>
      <c r="AQ5193" s="33"/>
      <c r="AR5193" s="33"/>
      <c r="AS5193" s="33"/>
      <c r="AT5193" s="33"/>
      <c r="AU5193" s="33"/>
      <c r="AV5193" s="33"/>
      <c r="AW5193" s="33"/>
      <c r="AX5193" s="33"/>
      <c r="AY5193" s="33"/>
    </row>
    <row r="5194" spans="1:51" s="12" customFormat="1" ht="39.950000000000003" customHeight="1">
      <c r="A5194" s="3"/>
      <c r="B5194" s="16"/>
      <c r="C5194" s="33"/>
      <c r="D5194" s="33"/>
      <c r="E5194" s="33"/>
      <c r="F5194" s="33"/>
      <c r="G5194" s="33"/>
      <c r="H5194" s="33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3"/>
      <c r="AE5194" s="33"/>
      <c r="AF5194" s="33"/>
      <c r="AG5194" s="35"/>
      <c r="AH5194" s="32"/>
      <c r="AI5194" s="33"/>
      <c r="AJ5194" s="33"/>
      <c r="AK5194" s="33"/>
      <c r="AL5194" s="33"/>
      <c r="AM5194" s="33"/>
      <c r="AN5194" s="33"/>
      <c r="AO5194" s="33"/>
      <c r="AP5194" s="33"/>
      <c r="AQ5194" s="33"/>
      <c r="AR5194" s="33"/>
      <c r="AS5194" s="33"/>
      <c r="AT5194" s="33"/>
      <c r="AU5194" s="33"/>
      <c r="AV5194" s="33"/>
      <c r="AW5194" s="33"/>
      <c r="AX5194" s="33"/>
      <c r="AY5194" s="33"/>
    </row>
    <row r="5195" spans="1:51" s="12" customFormat="1" ht="39.950000000000003" customHeight="1">
      <c r="A5195" s="3"/>
      <c r="B5195" s="16"/>
      <c r="C5195" s="33"/>
      <c r="D5195" s="33"/>
      <c r="E5195" s="33"/>
      <c r="F5195" s="33"/>
      <c r="G5195" s="33"/>
      <c r="H5195" s="33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3"/>
      <c r="AE5195" s="33"/>
      <c r="AF5195" s="33"/>
      <c r="AG5195" s="35"/>
      <c r="AH5195" s="32"/>
      <c r="AI5195" s="33"/>
      <c r="AJ5195" s="33"/>
      <c r="AK5195" s="33"/>
      <c r="AL5195" s="33"/>
      <c r="AM5195" s="33"/>
      <c r="AN5195" s="33"/>
      <c r="AO5195" s="33"/>
      <c r="AP5195" s="33"/>
      <c r="AQ5195" s="33"/>
      <c r="AR5195" s="33"/>
      <c r="AS5195" s="33"/>
      <c r="AT5195" s="33"/>
      <c r="AU5195" s="33"/>
      <c r="AV5195" s="33"/>
      <c r="AW5195" s="33"/>
      <c r="AX5195" s="33"/>
      <c r="AY5195" s="33"/>
    </row>
    <row r="5196" spans="1:51" s="12" customFormat="1" ht="39.950000000000003" customHeight="1">
      <c r="A5196" s="3"/>
      <c r="B5196" s="16"/>
      <c r="C5196" s="33"/>
      <c r="D5196" s="33"/>
      <c r="E5196" s="33"/>
      <c r="F5196" s="33"/>
      <c r="G5196" s="33"/>
      <c r="H5196" s="33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  <c r="AB5196" s="33"/>
      <c r="AC5196" s="33"/>
      <c r="AD5196" s="33"/>
      <c r="AE5196" s="33"/>
      <c r="AF5196" s="33"/>
      <c r="AG5196" s="35"/>
      <c r="AH5196" s="32"/>
      <c r="AI5196" s="33"/>
      <c r="AJ5196" s="33"/>
      <c r="AK5196" s="33"/>
      <c r="AL5196" s="33"/>
      <c r="AM5196" s="33"/>
      <c r="AN5196" s="33"/>
      <c r="AO5196" s="33"/>
      <c r="AP5196" s="33"/>
      <c r="AQ5196" s="33"/>
      <c r="AR5196" s="33"/>
      <c r="AS5196" s="33"/>
      <c r="AT5196" s="33"/>
      <c r="AU5196" s="33"/>
      <c r="AV5196" s="33"/>
      <c r="AW5196" s="33"/>
      <c r="AX5196" s="33"/>
      <c r="AY5196" s="33"/>
    </row>
    <row r="5197" spans="1:51" s="12" customFormat="1" ht="39.950000000000003" customHeight="1">
      <c r="A5197" s="3"/>
      <c r="B5197" s="16"/>
      <c r="C5197" s="33"/>
      <c r="D5197" s="33"/>
      <c r="E5197" s="33"/>
      <c r="F5197" s="33"/>
      <c r="G5197" s="33"/>
      <c r="H5197" s="3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F5197" s="33"/>
      <c r="AG5197" s="35"/>
      <c r="AH5197" s="32"/>
      <c r="AI5197" s="33"/>
      <c r="AJ5197" s="33"/>
      <c r="AK5197" s="33"/>
      <c r="AL5197" s="33"/>
      <c r="AM5197" s="33"/>
      <c r="AN5197" s="33"/>
      <c r="AO5197" s="33"/>
      <c r="AP5197" s="33"/>
      <c r="AQ5197" s="33"/>
      <c r="AR5197" s="33"/>
      <c r="AS5197" s="33"/>
      <c r="AT5197" s="33"/>
      <c r="AU5197" s="33"/>
      <c r="AV5197" s="33"/>
      <c r="AW5197" s="33"/>
      <c r="AX5197" s="33"/>
      <c r="AY5197" s="33"/>
    </row>
    <row r="5198" spans="1:51" s="12" customFormat="1" ht="39.950000000000003" customHeight="1">
      <c r="A5198" s="3"/>
      <c r="B5198" s="16"/>
      <c r="C5198" s="33"/>
      <c r="D5198" s="33"/>
      <c r="E5198" s="33"/>
      <c r="F5198" s="33"/>
      <c r="G5198" s="33"/>
      <c r="H5198" s="33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3"/>
      <c r="AE5198" s="33"/>
      <c r="AF5198" s="33"/>
      <c r="AG5198" s="35"/>
      <c r="AH5198" s="32"/>
      <c r="AI5198" s="33"/>
      <c r="AJ5198" s="33"/>
      <c r="AK5198" s="33"/>
      <c r="AL5198" s="33"/>
      <c r="AM5198" s="33"/>
      <c r="AN5198" s="33"/>
      <c r="AO5198" s="33"/>
      <c r="AP5198" s="33"/>
      <c r="AQ5198" s="33"/>
      <c r="AR5198" s="33"/>
      <c r="AS5198" s="33"/>
      <c r="AT5198" s="33"/>
      <c r="AU5198" s="33"/>
      <c r="AV5198" s="33"/>
      <c r="AW5198" s="33"/>
      <c r="AX5198" s="33"/>
      <c r="AY5198" s="33"/>
    </row>
    <row r="5199" spans="1:51" s="12" customFormat="1" ht="39.950000000000003" customHeight="1">
      <c r="A5199" s="3"/>
      <c r="B5199" s="16"/>
      <c r="C5199" s="33"/>
      <c r="D5199" s="33"/>
      <c r="E5199" s="33"/>
      <c r="F5199" s="33"/>
      <c r="G5199" s="33"/>
      <c r="H5199" s="3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3"/>
      <c r="AE5199" s="33"/>
      <c r="AF5199" s="33"/>
      <c r="AG5199" s="35"/>
      <c r="AH5199" s="32"/>
      <c r="AI5199" s="33"/>
      <c r="AJ5199" s="33"/>
      <c r="AK5199" s="33"/>
      <c r="AL5199" s="33"/>
      <c r="AM5199" s="33"/>
      <c r="AN5199" s="33"/>
      <c r="AO5199" s="33"/>
      <c r="AP5199" s="33"/>
      <c r="AQ5199" s="33"/>
      <c r="AR5199" s="33"/>
      <c r="AS5199" s="33"/>
      <c r="AT5199" s="33"/>
      <c r="AU5199" s="33"/>
      <c r="AV5199" s="33"/>
      <c r="AW5199" s="33"/>
      <c r="AX5199" s="33"/>
      <c r="AY5199" s="33"/>
    </row>
    <row r="5200" spans="1:51" s="12" customFormat="1" ht="39.950000000000003" customHeight="1">
      <c r="A5200" s="3"/>
      <c r="B5200" s="16"/>
      <c r="C5200" s="33"/>
      <c r="D5200" s="33"/>
      <c r="E5200" s="33"/>
      <c r="F5200" s="33"/>
      <c r="G5200" s="33"/>
      <c r="H5200" s="3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3"/>
      <c r="AE5200" s="33"/>
      <c r="AF5200" s="33"/>
      <c r="AG5200" s="35"/>
      <c r="AH5200" s="32"/>
      <c r="AI5200" s="33"/>
      <c r="AJ5200" s="33"/>
      <c r="AK5200" s="33"/>
      <c r="AL5200" s="33"/>
      <c r="AM5200" s="33"/>
      <c r="AN5200" s="33"/>
      <c r="AO5200" s="33"/>
      <c r="AP5200" s="33"/>
      <c r="AQ5200" s="33"/>
      <c r="AR5200" s="33"/>
      <c r="AS5200" s="33"/>
      <c r="AT5200" s="33"/>
      <c r="AU5200" s="33"/>
      <c r="AV5200" s="33"/>
      <c r="AW5200" s="33"/>
      <c r="AX5200" s="33"/>
      <c r="AY5200" s="33"/>
    </row>
    <row r="5201" spans="1:51" s="12" customFormat="1" ht="39.950000000000003" customHeight="1">
      <c r="A5201" s="3"/>
      <c r="B5201" s="16"/>
      <c r="C5201" s="33"/>
      <c r="D5201" s="33"/>
      <c r="E5201" s="33"/>
      <c r="F5201" s="33"/>
      <c r="G5201" s="33"/>
      <c r="H5201" s="33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3"/>
      <c r="AE5201" s="33"/>
      <c r="AF5201" s="33"/>
      <c r="AG5201" s="35"/>
      <c r="AH5201" s="32"/>
      <c r="AI5201" s="33"/>
      <c r="AJ5201" s="33"/>
      <c r="AK5201" s="33"/>
      <c r="AL5201" s="33"/>
      <c r="AM5201" s="33"/>
      <c r="AN5201" s="33"/>
      <c r="AO5201" s="33"/>
      <c r="AP5201" s="33"/>
      <c r="AQ5201" s="33"/>
      <c r="AR5201" s="33"/>
      <c r="AS5201" s="33"/>
      <c r="AT5201" s="33"/>
      <c r="AU5201" s="33"/>
      <c r="AV5201" s="33"/>
      <c r="AW5201" s="33"/>
      <c r="AX5201" s="33"/>
      <c r="AY5201" s="33"/>
    </row>
    <row r="5202" spans="1:51" s="12" customFormat="1" ht="39.950000000000003" customHeight="1">
      <c r="A5202" s="3"/>
      <c r="B5202" s="16"/>
      <c r="C5202" s="33"/>
      <c r="D5202" s="33"/>
      <c r="E5202" s="33"/>
      <c r="F5202" s="33"/>
      <c r="G5202" s="33"/>
      <c r="H5202" s="33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3"/>
      <c r="AE5202" s="33"/>
      <c r="AF5202" s="33"/>
      <c r="AG5202" s="35"/>
      <c r="AH5202" s="32"/>
      <c r="AI5202" s="33"/>
      <c r="AJ5202" s="33"/>
      <c r="AK5202" s="33"/>
      <c r="AL5202" s="33"/>
      <c r="AM5202" s="33"/>
      <c r="AN5202" s="33"/>
      <c r="AO5202" s="33"/>
      <c r="AP5202" s="33"/>
      <c r="AQ5202" s="33"/>
      <c r="AR5202" s="33"/>
      <c r="AS5202" s="33"/>
      <c r="AT5202" s="33"/>
      <c r="AU5202" s="33"/>
      <c r="AV5202" s="33"/>
      <c r="AW5202" s="33"/>
      <c r="AX5202" s="33"/>
      <c r="AY5202" s="33"/>
    </row>
    <row r="5203" spans="1:51" s="12" customFormat="1" ht="39.950000000000003" customHeight="1">
      <c r="A5203" s="3"/>
      <c r="B5203" s="16"/>
      <c r="C5203" s="33"/>
      <c r="D5203" s="33"/>
      <c r="E5203" s="33"/>
      <c r="F5203" s="33"/>
      <c r="G5203" s="33"/>
      <c r="H5203" s="33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3"/>
      <c r="AE5203" s="33"/>
      <c r="AF5203" s="33"/>
      <c r="AG5203" s="35"/>
      <c r="AH5203" s="32"/>
      <c r="AI5203" s="33"/>
      <c r="AJ5203" s="33"/>
      <c r="AK5203" s="33"/>
      <c r="AL5203" s="33"/>
      <c r="AM5203" s="33"/>
      <c r="AN5203" s="33"/>
      <c r="AO5203" s="33"/>
      <c r="AP5203" s="33"/>
      <c r="AQ5203" s="33"/>
      <c r="AR5203" s="33"/>
      <c r="AS5203" s="33"/>
      <c r="AT5203" s="33"/>
      <c r="AU5203" s="33"/>
      <c r="AV5203" s="33"/>
      <c r="AW5203" s="33"/>
      <c r="AX5203" s="33"/>
      <c r="AY5203" s="33"/>
    </row>
    <row r="5204" spans="1:51" s="12" customFormat="1" ht="39.950000000000003" customHeight="1">
      <c r="A5204" s="3"/>
      <c r="B5204" s="16"/>
      <c r="C5204" s="33"/>
      <c r="D5204" s="33"/>
      <c r="E5204" s="33"/>
      <c r="F5204" s="33"/>
      <c r="G5204" s="33"/>
      <c r="H5204" s="33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3"/>
      <c r="AE5204" s="33"/>
      <c r="AF5204" s="33"/>
      <c r="AG5204" s="35"/>
      <c r="AH5204" s="32"/>
      <c r="AI5204" s="33"/>
      <c r="AJ5204" s="33"/>
      <c r="AK5204" s="33"/>
      <c r="AL5204" s="33"/>
      <c r="AM5204" s="33"/>
      <c r="AN5204" s="33"/>
      <c r="AO5204" s="33"/>
      <c r="AP5204" s="33"/>
      <c r="AQ5204" s="33"/>
      <c r="AR5204" s="33"/>
      <c r="AS5204" s="33"/>
      <c r="AT5204" s="33"/>
      <c r="AU5204" s="33"/>
      <c r="AV5204" s="33"/>
      <c r="AW5204" s="33"/>
      <c r="AX5204" s="33"/>
      <c r="AY5204" s="33"/>
    </row>
    <row r="5205" spans="1:51" s="12" customFormat="1" ht="39.950000000000003" customHeight="1">
      <c r="A5205" s="3"/>
      <c r="B5205" s="16"/>
      <c r="C5205" s="33"/>
      <c r="D5205" s="33"/>
      <c r="E5205" s="33"/>
      <c r="F5205" s="33"/>
      <c r="G5205" s="33"/>
      <c r="H5205" s="3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3"/>
      <c r="AE5205" s="33"/>
      <c r="AF5205" s="33"/>
      <c r="AG5205" s="35"/>
      <c r="AH5205" s="32"/>
      <c r="AI5205" s="33"/>
      <c r="AJ5205" s="33"/>
      <c r="AK5205" s="33"/>
      <c r="AL5205" s="33"/>
      <c r="AM5205" s="33"/>
      <c r="AN5205" s="33"/>
      <c r="AO5205" s="33"/>
      <c r="AP5205" s="33"/>
      <c r="AQ5205" s="33"/>
      <c r="AR5205" s="33"/>
      <c r="AS5205" s="33"/>
      <c r="AT5205" s="33"/>
      <c r="AU5205" s="33"/>
      <c r="AV5205" s="33"/>
      <c r="AW5205" s="33"/>
      <c r="AX5205" s="33"/>
      <c r="AY5205" s="33"/>
    </row>
    <row r="5206" spans="1:51" s="12" customFormat="1" ht="39.950000000000003" customHeight="1">
      <c r="A5206" s="3"/>
      <c r="B5206" s="16"/>
      <c r="C5206" s="33"/>
      <c r="D5206" s="33"/>
      <c r="E5206" s="33"/>
      <c r="F5206" s="33"/>
      <c r="G5206" s="33"/>
      <c r="H5206" s="33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3"/>
      <c r="AE5206" s="33"/>
      <c r="AF5206" s="33"/>
      <c r="AG5206" s="35"/>
      <c r="AH5206" s="32"/>
      <c r="AI5206" s="33"/>
      <c r="AJ5206" s="33"/>
      <c r="AK5206" s="33"/>
      <c r="AL5206" s="33"/>
      <c r="AM5206" s="33"/>
      <c r="AN5206" s="33"/>
      <c r="AO5206" s="33"/>
      <c r="AP5206" s="33"/>
      <c r="AQ5206" s="33"/>
      <c r="AR5206" s="33"/>
      <c r="AS5206" s="33"/>
      <c r="AT5206" s="33"/>
      <c r="AU5206" s="33"/>
      <c r="AV5206" s="33"/>
      <c r="AW5206" s="33"/>
      <c r="AX5206" s="33"/>
      <c r="AY5206" s="33"/>
    </row>
    <row r="5207" spans="1:51" s="12" customFormat="1" ht="39.950000000000003" customHeight="1">
      <c r="A5207" s="3"/>
      <c r="B5207" s="16"/>
      <c r="C5207" s="33"/>
      <c r="D5207" s="33"/>
      <c r="E5207" s="33"/>
      <c r="F5207" s="33"/>
      <c r="G5207" s="33"/>
      <c r="H5207" s="33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3"/>
      <c r="AE5207" s="33"/>
      <c r="AF5207" s="33"/>
      <c r="AG5207" s="35"/>
      <c r="AH5207" s="32"/>
      <c r="AI5207" s="33"/>
      <c r="AJ5207" s="33"/>
      <c r="AK5207" s="33"/>
      <c r="AL5207" s="33"/>
      <c r="AM5207" s="33"/>
      <c r="AN5207" s="33"/>
      <c r="AO5207" s="33"/>
      <c r="AP5207" s="33"/>
      <c r="AQ5207" s="33"/>
      <c r="AR5207" s="33"/>
      <c r="AS5207" s="33"/>
      <c r="AT5207" s="33"/>
      <c r="AU5207" s="33"/>
      <c r="AV5207" s="33"/>
      <c r="AW5207" s="33"/>
      <c r="AX5207" s="33"/>
      <c r="AY5207" s="33"/>
    </row>
    <row r="5208" spans="1:51" s="12" customFormat="1" ht="39.950000000000003" customHeight="1">
      <c r="A5208" s="3"/>
      <c r="B5208" s="16"/>
      <c r="C5208" s="33"/>
      <c r="D5208" s="33"/>
      <c r="E5208" s="33"/>
      <c r="F5208" s="33"/>
      <c r="G5208" s="33"/>
      <c r="H5208" s="33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3"/>
      <c r="AE5208" s="33"/>
      <c r="AF5208" s="33"/>
      <c r="AG5208" s="35"/>
      <c r="AH5208" s="32"/>
      <c r="AI5208" s="33"/>
      <c r="AJ5208" s="33"/>
      <c r="AK5208" s="33"/>
      <c r="AL5208" s="33"/>
      <c r="AM5208" s="33"/>
      <c r="AN5208" s="33"/>
      <c r="AO5208" s="33"/>
      <c r="AP5208" s="33"/>
      <c r="AQ5208" s="33"/>
      <c r="AR5208" s="33"/>
      <c r="AS5208" s="33"/>
      <c r="AT5208" s="33"/>
      <c r="AU5208" s="33"/>
      <c r="AV5208" s="33"/>
      <c r="AW5208" s="33"/>
      <c r="AX5208" s="33"/>
      <c r="AY5208" s="33"/>
    </row>
    <row r="5209" spans="1:51" s="12" customFormat="1" ht="39.950000000000003" customHeight="1">
      <c r="A5209" s="3"/>
      <c r="B5209" s="16"/>
      <c r="C5209" s="33"/>
      <c r="D5209" s="33"/>
      <c r="E5209" s="33"/>
      <c r="F5209" s="33"/>
      <c r="G5209" s="33"/>
      <c r="H5209" s="3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3"/>
      <c r="AE5209" s="33"/>
      <c r="AF5209" s="33"/>
      <c r="AG5209" s="35"/>
      <c r="AH5209" s="32"/>
      <c r="AI5209" s="33"/>
      <c r="AJ5209" s="33"/>
      <c r="AK5209" s="33"/>
      <c r="AL5209" s="33"/>
      <c r="AM5209" s="33"/>
      <c r="AN5209" s="33"/>
      <c r="AO5209" s="33"/>
      <c r="AP5209" s="33"/>
      <c r="AQ5209" s="33"/>
      <c r="AR5209" s="33"/>
      <c r="AS5209" s="33"/>
      <c r="AT5209" s="33"/>
      <c r="AU5209" s="33"/>
      <c r="AV5209" s="33"/>
      <c r="AW5209" s="33"/>
      <c r="AX5209" s="33"/>
      <c r="AY5209" s="33"/>
    </row>
    <row r="5210" spans="1:51" s="12" customFormat="1" ht="39.950000000000003" customHeight="1">
      <c r="A5210" s="3"/>
      <c r="B5210" s="16"/>
      <c r="C5210" s="33"/>
      <c r="D5210" s="33"/>
      <c r="E5210" s="33"/>
      <c r="F5210" s="33"/>
      <c r="G5210" s="33"/>
      <c r="H5210" s="33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3"/>
      <c r="AE5210" s="33"/>
      <c r="AF5210" s="33"/>
      <c r="AG5210" s="35"/>
      <c r="AH5210" s="32"/>
      <c r="AI5210" s="33"/>
      <c r="AJ5210" s="33"/>
      <c r="AK5210" s="33"/>
      <c r="AL5210" s="33"/>
      <c r="AM5210" s="33"/>
      <c r="AN5210" s="33"/>
      <c r="AO5210" s="33"/>
      <c r="AP5210" s="33"/>
      <c r="AQ5210" s="33"/>
      <c r="AR5210" s="33"/>
      <c r="AS5210" s="33"/>
      <c r="AT5210" s="33"/>
      <c r="AU5210" s="33"/>
      <c r="AV5210" s="33"/>
      <c r="AW5210" s="33"/>
      <c r="AX5210" s="33"/>
      <c r="AY5210" s="33"/>
    </row>
    <row r="5211" spans="1:51" s="12" customFormat="1" ht="39.950000000000003" customHeight="1">
      <c r="A5211" s="3"/>
      <c r="B5211" s="16"/>
      <c r="C5211" s="33"/>
      <c r="D5211" s="33"/>
      <c r="E5211" s="33"/>
      <c r="F5211" s="33"/>
      <c r="G5211" s="33"/>
      <c r="H5211" s="33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3"/>
      <c r="AE5211" s="33"/>
      <c r="AF5211" s="33"/>
      <c r="AG5211" s="35"/>
      <c r="AH5211" s="32"/>
      <c r="AI5211" s="33"/>
      <c r="AJ5211" s="33"/>
      <c r="AK5211" s="33"/>
      <c r="AL5211" s="33"/>
      <c r="AM5211" s="33"/>
      <c r="AN5211" s="33"/>
      <c r="AO5211" s="33"/>
      <c r="AP5211" s="33"/>
      <c r="AQ5211" s="33"/>
      <c r="AR5211" s="33"/>
      <c r="AS5211" s="33"/>
      <c r="AT5211" s="33"/>
      <c r="AU5211" s="33"/>
      <c r="AV5211" s="33"/>
      <c r="AW5211" s="33"/>
      <c r="AX5211" s="33"/>
      <c r="AY5211" s="33"/>
    </row>
    <row r="5212" spans="1:51" s="12" customFormat="1" ht="39.950000000000003" customHeight="1">
      <c r="A5212" s="3"/>
      <c r="B5212" s="16"/>
      <c r="C5212" s="33"/>
      <c r="D5212" s="33"/>
      <c r="E5212" s="33"/>
      <c r="F5212" s="33"/>
      <c r="G5212" s="33"/>
      <c r="H5212" s="33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3"/>
      <c r="AE5212" s="33"/>
      <c r="AF5212" s="33"/>
      <c r="AG5212" s="35"/>
      <c r="AH5212" s="32"/>
      <c r="AI5212" s="33"/>
      <c r="AJ5212" s="33"/>
      <c r="AK5212" s="33"/>
      <c r="AL5212" s="33"/>
      <c r="AM5212" s="33"/>
      <c r="AN5212" s="33"/>
      <c r="AO5212" s="33"/>
      <c r="AP5212" s="33"/>
      <c r="AQ5212" s="33"/>
      <c r="AR5212" s="33"/>
      <c r="AS5212" s="33"/>
      <c r="AT5212" s="33"/>
      <c r="AU5212" s="33"/>
      <c r="AV5212" s="33"/>
      <c r="AW5212" s="33"/>
      <c r="AX5212" s="33"/>
      <c r="AY5212" s="33"/>
    </row>
    <row r="5213" spans="1:51" s="12" customFormat="1" ht="39.950000000000003" customHeight="1">
      <c r="A5213" s="3"/>
      <c r="B5213" s="16"/>
      <c r="C5213" s="33"/>
      <c r="D5213" s="33"/>
      <c r="E5213" s="33"/>
      <c r="F5213" s="33"/>
      <c r="G5213" s="33"/>
      <c r="H5213" s="3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3"/>
      <c r="AE5213" s="33"/>
      <c r="AF5213" s="33"/>
      <c r="AG5213" s="35"/>
      <c r="AH5213" s="32"/>
      <c r="AI5213" s="33"/>
      <c r="AJ5213" s="33"/>
      <c r="AK5213" s="33"/>
      <c r="AL5213" s="33"/>
      <c r="AM5213" s="33"/>
      <c r="AN5213" s="33"/>
      <c r="AO5213" s="33"/>
      <c r="AP5213" s="33"/>
      <c r="AQ5213" s="33"/>
      <c r="AR5213" s="33"/>
      <c r="AS5213" s="33"/>
      <c r="AT5213" s="33"/>
      <c r="AU5213" s="33"/>
      <c r="AV5213" s="33"/>
      <c r="AW5213" s="33"/>
      <c r="AX5213" s="33"/>
      <c r="AY5213" s="33"/>
    </row>
    <row r="5214" spans="1:51" s="12" customFormat="1" ht="39.950000000000003" customHeight="1">
      <c r="A5214" s="3"/>
      <c r="B5214" s="16"/>
      <c r="C5214" s="33"/>
      <c r="D5214" s="33"/>
      <c r="E5214" s="33"/>
      <c r="F5214" s="33"/>
      <c r="G5214" s="33"/>
      <c r="H5214" s="33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3"/>
      <c r="AE5214" s="33"/>
      <c r="AF5214" s="33"/>
      <c r="AG5214" s="35"/>
      <c r="AH5214" s="32"/>
      <c r="AI5214" s="33"/>
      <c r="AJ5214" s="33"/>
      <c r="AK5214" s="33"/>
      <c r="AL5214" s="33"/>
      <c r="AM5214" s="33"/>
      <c r="AN5214" s="33"/>
      <c r="AO5214" s="33"/>
      <c r="AP5214" s="33"/>
      <c r="AQ5214" s="33"/>
      <c r="AR5214" s="33"/>
      <c r="AS5214" s="33"/>
      <c r="AT5214" s="33"/>
      <c r="AU5214" s="33"/>
      <c r="AV5214" s="33"/>
      <c r="AW5214" s="33"/>
      <c r="AX5214" s="33"/>
      <c r="AY5214" s="33"/>
    </row>
    <row r="5215" spans="1:51" s="12" customFormat="1" ht="39.950000000000003" customHeight="1">
      <c r="A5215" s="3"/>
      <c r="B5215" s="16"/>
      <c r="C5215" s="33"/>
      <c r="D5215" s="33"/>
      <c r="E5215" s="33"/>
      <c r="F5215" s="33"/>
      <c r="G5215" s="33"/>
      <c r="H5215" s="33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3"/>
      <c r="AE5215" s="33"/>
      <c r="AF5215" s="33"/>
      <c r="AG5215" s="35"/>
      <c r="AH5215" s="32"/>
      <c r="AI5215" s="33"/>
      <c r="AJ5215" s="33"/>
      <c r="AK5215" s="33"/>
      <c r="AL5215" s="33"/>
      <c r="AM5215" s="33"/>
      <c r="AN5215" s="33"/>
      <c r="AO5215" s="33"/>
      <c r="AP5215" s="33"/>
      <c r="AQ5215" s="33"/>
      <c r="AR5215" s="33"/>
      <c r="AS5215" s="33"/>
      <c r="AT5215" s="33"/>
      <c r="AU5215" s="33"/>
      <c r="AV5215" s="33"/>
      <c r="AW5215" s="33"/>
      <c r="AX5215" s="33"/>
      <c r="AY5215" s="33"/>
    </row>
    <row r="5216" spans="1:51" s="12" customFormat="1" ht="39.950000000000003" customHeight="1">
      <c r="A5216" s="3"/>
      <c r="B5216" s="16"/>
      <c r="C5216" s="33"/>
      <c r="D5216" s="33"/>
      <c r="E5216" s="33"/>
      <c r="F5216" s="33"/>
      <c r="G5216" s="33"/>
      <c r="H5216" s="33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3"/>
      <c r="AE5216" s="33"/>
      <c r="AF5216" s="33"/>
      <c r="AG5216" s="35"/>
      <c r="AH5216" s="32"/>
      <c r="AI5216" s="33"/>
      <c r="AJ5216" s="33"/>
      <c r="AK5216" s="33"/>
      <c r="AL5216" s="33"/>
      <c r="AM5216" s="33"/>
      <c r="AN5216" s="33"/>
      <c r="AO5216" s="33"/>
      <c r="AP5216" s="33"/>
      <c r="AQ5216" s="33"/>
      <c r="AR5216" s="33"/>
      <c r="AS5216" s="33"/>
      <c r="AT5216" s="33"/>
      <c r="AU5216" s="33"/>
      <c r="AV5216" s="33"/>
      <c r="AW5216" s="33"/>
      <c r="AX5216" s="33"/>
      <c r="AY5216" s="33"/>
    </row>
    <row r="5217" spans="1:51" s="12" customFormat="1" ht="39.950000000000003" customHeight="1">
      <c r="A5217" s="3"/>
      <c r="B5217" s="16"/>
      <c r="C5217" s="33"/>
      <c r="D5217" s="33"/>
      <c r="E5217" s="33"/>
      <c r="F5217" s="33"/>
      <c r="G5217" s="33"/>
      <c r="H5217" s="3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3"/>
      <c r="AE5217" s="33"/>
      <c r="AF5217" s="33"/>
      <c r="AG5217" s="35"/>
      <c r="AH5217" s="32"/>
      <c r="AI5217" s="33"/>
      <c r="AJ5217" s="33"/>
      <c r="AK5217" s="33"/>
      <c r="AL5217" s="33"/>
      <c r="AM5217" s="33"/>
      <c r="AN5217" s="33"/>
      <c r="AO5217" s="33"/>
      <c r="AP5217" s="33"/>
      <c r="AQ5217" s="33"/>
      <c r="AR5217" s="33"/>
      <c r="AS5217" s="33"/>
      <c r="AT5217" s="33"/>
      <c r="AU5217" s="33"/>
      <c r="AV5217" s="33"/>
      <c r="AW5217" s="33"/>
      <c r="AX5217" s="33"/>
      <c r="AY5217" s="33"/>
    </row>
    <row r="5218" spans="1:51" s="12" customFormat="1" ht="39.950000000000003" customHeight="1">
      <c r="A5218" s="3"/>
      <c r="B5218" s="16"/>
      <c r="C5218" s="33"/>
      <c r="D5218" s="33"/>
      <c r="E5218" s="33"/>
      <c r="F5218" s="33"/>
      <c r="G5218" s="33"/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3"/>
      <c r="AE5218" s="33"/>
      <c r="AF5218" s="33"/>
      <c r="AG5218" s="35"/>
      <c r="AH5218" s="32"/>
      <c r="AI5218" s="33"/>
      <c r="AJ5218" s="33"/>
      <c r="AK5218" s="33"/>
      <c r="AL5218" s="33"/>
      <c r="AM5218" s="33"/>
      <c r="AN5218" s="33"/>
      <c r="AO5218" s="33"/>
      <c r="AP5218" s="33"/>
      <c r="AQ5218" s="33"/>
      <c r="AR5218" s="33"/>
      <c r="AS5218" s="33"/>
      <c r="AT5218" s="33"/>
      <c r="AU5218" s="33"/>
      <c r="AV5218" s="33"/>
      <c r="AW5218" s="33"/>
      <c r="AX5218" s="33"/>
      <c r="AY5218" s="33"/>
    </row>
    <row r="5219" spans="1:51" s="12" customFormat="1" ht="39.950000000000003" customHeight="1">
      <c r="A5219" s="3"/>
      <c r="B5219" s="16"/>
      <c r="C5219" s="33"/>
      <c r="D5219" s="33"/>
      <c r="E5219" s="33"/>
      <c r="F5219" s="33"/>
      <c r="G5219" s="33"/>
      <c r="H5219" s="33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3"/>
      <c r="AE5219" s="33"/>
      <c r="AF5219" s="33"/>
      <c r="AG5219" s="35"/>
      <c r="AH5219" s="32"/>
      <c r="AI5219" s="33"/>
      <c r="AJ5219" s="33"/>
      <c r="AK5219" s="33"/>
      <c r="AL5219" s="33"/>
      <c r="AM5219" s="33"/>
      <c r="AN5219" s="33"/>
      <c r="AO5219" s="33"/>
      <c r="AP5219" s="33"/>
      <c r="AQ5219" s="33"/>
      <c r="AR5219" s="33"/>
      <c r="AS5219" s="33"/>
      <c r="AT5219" s="33"/>
      <c r="AU5219" s="33"/>
      <c r="AV5219" s="33"/>
      <c r="AW5219" s="33"/>
      <c r="AX5219" s="33"/>
      <c r="AY5219" s="33"/>
    </row>
    <row r="5220" spans="1:51" s="12" customFormat="1" ht="39.950000000000003" customHeight="1">
      <c r="A5220" s="3"/>
      <c r="B5220" s="16"/>
      <c r="C5220" s="33"/>
      <c r="D5220" s="33"/>
      <c r="E5220" s="33"/>
      <c r="F5220" s="33"/>
      <c r="G5220" s="33"/>
      <c r="H5220" s="33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F5220" s="33"/>
      <c r="AG5220" s="35"/>
      <c r="AH5220" s="32"/>
      <c r="AI5220" s="33"/>
      <c r="AJ5220" s="33"/>
      <c r="AK5220" s="33"/>
      <c r="AL5220" s="33"/>
      <c r="AM5220" s="33"/>
      <c r="AN5220" s="33"/>
      <c r="AO5220" s="33"/>
      <c r="AP5220" s="33"/>
      <c r="AQ5220" s="33"/>
      <c r="AR5220" s="33"/>
      <c r="AS5220" s="33"/>
      <c r="AT5220" s="33"/>
      <c r="AU5220" s="33"/>
      <c r="AV5220" s="33"/>
      <c r="AW5220" s="33"/>
      <c r="AX5220" s="33"/>
      <c r="AY5220" s="33"/>
    </row>
    <row r="5221" spans="1:51" s="12" customFormat="1" ht="39.950000000000003" customHeight="1">
      <c r="A5221" s="3"/>
      <c r="B5221" s="16"/>
      <c r="C5221" s="33"/>
      <c r="D5221" s="33"/>
      <c r="E5221" s="33"/>
      <c r="F5221" s="33"/>
      <c r="G5221" s="33"/>
      <c r="H5221" s="33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3"/>
      <c r="AE5221" s="33"/>
      <c r="AF5221" s="33"/>
      <c r="AG5221" s="35"/>
      <c r="AH5221" s="32"/>
      <c r="AI5221" s="33"/>
      <c r="AJ5221" s="33"/>
      <c r="AK5221" s="33"/>
      <c r="AL5221" s="33"/>
      <c r="AM5221" s="33"/>
      <c r="AN5221" s="33"/>
      <c r="AO5221" s="33"/>
      <c r="AP5221" s="33"/>
      <c r="AQ5221" s="33"/>
      <c r="AR5221" s="33"/>
      <c r="AS5221" s="33"/>
      <c r="AT5221" s="33"/>
      <c r="AU5221" s="33"/>
      <c r="AV5221" s="33"/>
      <c r="AW5221" s="33"/>
      <c r="AX5221" s="33"/>
      <c r="AY5221" s="33"/>
    </row>
    <row r="5222" spans="1:51" s="12" customFormat="1" ht="39.950000000000003" customHeight="1">
      <c r="A5222" s="3"/>
      <c r="B5222" s="16"/>
      <c r="C5222" s="33"/>
      <c r="D5222" s="33"/>
      <c r="E5222" s="33"/>
      <c r="F5222" s="33"/>
      <c r="G5222" s="33"/>
      <c r="H5222" s="33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3"/>
      <c r="AE5222" s="33"/>
      <c r="AF5222" s="33"/>
      <c r="AG5222" s="35"/>
      <c r="AH5222" s="32"/>
      <c r="AI5222" s="33"/>
      <c r="AJ5222" s="33"/>
      <c r="AK5222" s="33"/>
      <c r="AL5222" s="33"/>
      <c r="AM5222" s="33"/>
      <c r="AN5222" s="33"/>
      <c r="AO5222" s="33"/>
      <c r="AP5222" s="33"/>
      <c r="AQ5222" s="33"/>
      <c r="AR5222" s="33"/>
      <c r="AS5222" s="33"/>
      <c r="AT5222" s="33"/>
      <c r="AU5222" s="33"/>
      <c r="AV5222" s="33"/>
      <c r="AW5222" s="33"/>
      <c r="AX5222" s="33"/>
      <c r="AY5222" s="33"/>
    </row>
    <row r="5223" spans="1:51" s="12" customFormat="1" ht="39.950000000000003" customHeight="1">
      <c r="A5223" s="3"/>
      <c r="B5223" s="16"/>
      <c r="C5223" s="33"/>
      <c r="D5223" s="33"/>
      <c r="E5223" s="33"/>
      <c r="F5223" s="33"/>
      <c r="G5223" s="33"/>
      <c r="H5223" s="33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  <c r="AB5223" s="33"/>
      <c r="AC5223" s="33"/>
      <c r="AD5223" s="33"/>
      <c r="AE5223" s="33"/>
      <c r="AF5223" s="33"/>
      <c r="AG5223" s="35"/>
      <c r="AH5223" s="32"/>
      <c r="AI5223" s="33"/>
      <c r="AJ5223" s="33"/>
      <c r="AK5223" s="33"/>
      <c r="AL5223" s="33"/>
      <c r="AM5223" s="33"/>
      <c r="AN5223" s="33"/>
      <c r="AO5223" s="33"/>
      <c r="AP5223" s="33"/>
      <c r="AQ5223" s="33"/>
      <c r="AR5223" s="33"/>
      <c r="AS5223" s="33"/>
      <c r="AT5223" s="33"/>
      <c r="AU5223" s="33"/>
      <c r="AV5223" s="33"/>
      <c r="AW5223" s="33"/>
      <c r="AX5223" s="33"/>
      <c r="AY5223" s="33"/>
    </row>
    <row r="5224" spans="1:51" s="12" customFormat="1" ht="39.950000000000003" customHeight="1">
      <c r="A5224" s="3"/>
      <c r="B5224" s="16"/>
      <c r="C5224" s="33"/>
      <c r="D5224" s="33"/>
      <c r="E5224" s="33"/>
      <c r="F5224" s="33"/>
      <c r="G5224" s="33"/>
      <c r="H5224" s="33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3"/>
      <c r="AE5224" s="33"/>
      <c r="AF5224" s="33"/>
      <c r="AG5224" s="35"/>
      <c r="AH5224" s="32"/>
      <c r="AI5224" s="33"/>
      <c r="AJ5224" s="33"/>
      <c r="AK5224" s="33"/>
      <c r="AL5224" s="33"/>
      <c r="AM5224" s="33"/>
      <c r="AN5224" s="33"/>
      <c r="AO5224" s="33"/>
      <c r="AP5224" s="33"/>
      <c r="AQ5224" s="33"/>
      <c r="AR5224" s="33"/>
      <c r="AS5224" s="33"/>
      <c r="AT5224" s="33"/>
      <c r="AU5224" s="33"/>
      <c r="AV5224" s="33"/>
      <c r="AW5224" s="33"/>
      <c r="AX5224" s="33"/>
      <c r="AY5224" s="33"/>
    </row>
    <row r="5225" spans="1:51" s="12" customFormat="1" ht="39.950000000000003" customHeight="1">
      <c r="A5225" s="3"/>
      <c r="B5225" s="16"/>
      <c r="C5225" s="33"/>
      <c r="D5225" s="33"/>
      <c r="E5225" s="33"/>
      <c r="F5225" s="33"/>
      <c r="G5225" s="33"/>
      <c r="H5225" s="33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3"/>
      <c r="AE5225" s="33"/>
      <c r="AF5225" s="33"/>
      <c r="AG5225" s="35"/>
      <c r="AH5225" s="32"/>
      <c r="AI5225" s="33"/>
      <c r="AJ5225" s="33"/>
      <c r="AK5225" s="33"/>
      <c r="AL5225" s="33"/>
      <c r="AM5225" s="33"/>
      <c r="AN5225" s="33"/>
      <c r="AO5225" s="33"/>
      <c r="AP5225" s="33"/>
      <c r="AQ5225" s="33"/>
      <c r="AR5225" s="33"/>
      <c r="AS5225" s="33"/>
      <c r="AT5225" s="33"/>
      <c r="AU5225" s="33"/>
      <c r="AV5225" s="33"/>
      <c r="AW5225" s="33"/>
      <c r="AX5225" s="33"/>
      <c r="AY5225" s="33"/>
    </row>
    <row r="5226" spans="1:51" s="12" customFormat="1" ht="39.950000000000003" customHeight="1">
      <c r="A5226" s="3"/>
      <c r="B5226" s="16"/>
      <c r="C5226" s="33"/>
      <c r="D5226" s="33"/>
      <c r="E5226" s="33"/>
      <c r="F5226" s="33"/>
      <c r="G5226" s="33"/>
      <c r="H5226" s="33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  <c r="AB5226" s="33"/>
      <c r="AC5226" s="33"/>
      <c r="AD5226" s="33"/>
      <c r="AE5226" s="33"/>
      <c r="AF5226" s="33"/>
      <c r="AG5226" s="35"/>
      <c r="AH5226" s="32"/>
      <c r="AI5226" s="33"/>
      <c r="AJ5226" s="33"/>
      <c r="AK5226" s="33"/>
      <c r="AL5226" s="33"/>
      <c r="AM5226" s="33"/>
      <c r="AN5226" s="33"/>
      <c r="AO5226" s="33"/>
      <c r="AP5226" s="33"/>
      <c r="AQ5226" s="33"/>
      <c r="AR5226" s="33"/>
      <c r="AS5226" s="33"/>
      <c r="AT5226" s="33"/>
      <c r="AU5226" s="33"/>
      <c r="AV5226" s="33"/>
      <c r="AW5226" s="33"/>
      <c r="AX5226" s="33"/>
      <c r="AY5226" s="33"/>
    </row>
    <row r="5227" spans="1:51" s="12" customFormat="1" ht="39.950000000000003" customHeight="1">
      <c r="A5227" s="3"/>
      <c r="B5227" s="16"/>
      <c r="C5227" s="33"/>
      <c r="D5227" s="33"/>
      <c r="E5227" s="33"/>
      <c r="F5227" s="33"/>
      <c r="G5227" s="33"/>
      <c r="H5227" s="33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3"/>
      <c r="AE5227" s="33"/>
      <c r="AF5227" s="33"/>
      <c r="AG5227" s="35"/>
      <c r="AH5227" s="32"/>
      <c r="AI5227" s="33"/>
      <c r="AJ5227" s="33"/>
      <c r="AK5227" s="33"/>
      <c r="AL5227" s="33"/>
      <c r="AM5227" s="33"/>
      <c r="AN5227" s="33"/>
      <c r="AO5227" s="33"/>
      <c r="AP5227" s="33"/>
      <c r="AQ5227" s="33"/>
      <c r="AR5227" s="33"/>
      <c r="AS5227" s="33"/>
      <c r="AT5227" s="33"/>
      <c r="AU5227" s="33"/>
      <c r="AV5227" s="33"/>
      <c r="AW5227" s="33"/>
      <c r="AX5227" s="33"/>
      <c r="AY5227" s="33"/>
    </row>
    <row r="5228" spans="1:51" s="12" customFormat="1" ht="39.950000000000003" customHeight="1">
      <c r="A5228" s="3"/>
      <c r="B5228" s="16"/>
      <c r="C5228" s="33"/>
      <c r="D5228" s="33"/>
      <c r="E5228" s="33"/>
      <c r="F5228" s="33"/>
      <c r="G5228" s="33"/>
      <c r="H5228" s="33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  <c r="AB5228" s="33"/>
      <c r="AC5228" s="33"/>
      <c r="AD5228" s="33"/>
      <c r="AE5228" s="33"/>
      <c r="AF5228" s="33"/>
      <c r="AG5228" s="35"/>
      <c r="AH5228" s="32"/>
      <c r="AI5228" s="33"/>
      <c r="AJ5228" s="33"/>
      <c r="AK5228" s="33"/>
      <c r="AL5228" s="33"/>
      <c r="AM5228" s="33"/>
      <c r="AN5228" s="33"/>
      <c r="AO5228" s="33"/>
      <c r="AP5228" s="33"/>
      <c r="AQ5228" s="33"/>
      <c r="AR5228" s="33"/>
      <c r="AS5228" s="33"/>
      <c r="AT5228" s="33"/>
      <c r="AU5228" s="33"/>
      <c r="AV5228" s="33"/>
      <c r="AW5228" s="33"/>
      <c r="AX5228" s="33"/>
      <c r="AY5228" s="33"/>
    </row>
    <row r="5229" spans="1:51" s="12" customFormat="1" ht="39.950000000000003" customHeight="1">
      <c r="A5229" s="3"/>
      <c r="B5229" s="16"/>
      <c r="C5229" s="33"/>
      <c r="D5229" s="33"/>
      <c r="E5229" s="33"/>
      <c r="F5229" s="33"/>
      <c r="G5229" s="33"/>
      <c r="H5229" s="33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3"/>
      <c r="AE5229" s="33"/>
      <c r="AF5229" s="33"/>
      <c r="AG5229" s="35"/>
      <c r="AH5229" s="32"/>
      <c r="AI5229" s="33"/>
      <c r="AJ5229" s="33"/>
      <c r="AK5229" s="33"/>
      <c r="AL5229" s="33"/>
      <c r="AM5229" s="33"/>
      <c r="AN5229" s="33"/>
      <c r="AO5229" s="33"/>
      <c r="AP5229" s="33"/>
      <c r="AQ5229" s="33"/>
      <c r="AR5229" s="33"/>
      <c r="AS5229" s="33"/>
      <c r="AT5229" s="33"/>
      <c r="AU5229" s="33"/>
      <c r="AV5229" s="33"/>
      <c r="AW5229" s="33"/>
      <c r="AX5229" s="33"/>
      <c r="AY5229" s="33"/>
    </row>
    <row r="5230" spans="1:51" s="12" customFormat="1" ht="39.950000000000003" customHeight="1">
      <c r="A5230" s="3"/>
      <c r="B5230" s="16"/>
      <c r="C5230" s="33"/>
      <c r="D5230" s="33"/>
      <c r="E5230" s="33"/>
      <c r="F5230" s="33"/>
      <c r="G5230" s="33"/>
      <c r="H5230" s="33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3"/>
      <c r="AE5230" s="33"/>
      <c r="AF5230" s="33"/>
      <c r="AG5230" s="35"/>
      <c r="AH5230" s="32"/>
      <c r="AI5230" s="33"/>
      <c r="AJ5230" s="33"/>
      <c r="AK5230" s="33"/>
      <c r="AL5230" s="33"/>
      <c r="AM5230" s="33"/>
      <c r="AN5230" s="33"/>
      <c r="AO5230" s="33"/>
      <c r="AP5230" s="33"/>
      <c r="AQ5230" s="33"/>
      <c r="AR5230" s="33"/>
      <c r="AS5230" s="33"/>
      <c r="AT5230" s="33"/>
      <c r="AU5230" s="33"/>
      <c r="AV5230" s="33"/>
      <c r="AW5230" s="33"/>
      <c r="AX5230" s="33"/>
      <c r="AY5230" s="33"/>
    </row>
    <row r="5231" spans="1:51" s="12" customFormat="1" ht="39.950000000000003" customHeight="1">
      <c r="A5231" s="3"/>
      <c r="B5231" s="16"/>
      <c r="C5231" s="33"/>
      <c r="D5231" s="33"/>
      <c r="E5231" s="33"/>
      <c r="F5231" s="33"/>
      <c r="G5231" s="33"/>
      <c r="H5231" s="33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  <c r="AB5231" s="33"/>
      <c r="AC5231" s="33"/>
      <c r="AD5231" s="33"/>
      <c r="AE5231" s="33"/>
      <c r="AF5231" s="33"/>
      <c r="AG5231" s="35"/>
      <c r="AH5231" s="32"/>
      <c r="AI5231" s="33"/>
      <c r="AJ5231" s="33"/>
      <c r="AK5231" s="33"/>
      <c r="AL5231" s="33"/>
      <c r="AM5231" s="33"/>
      <c r="AN5231" s="33"/>
      <c r="AO5231" s="33"/>
      <c r="AP5231" s="33"/>
      <c r="AQ5231" s="33"/>
      <c r="AR5231" s="33"/>
      <c r="AS5231" s="33"/>
      <c r="AT5231" s="33"/>
      <c r="AU5231" s="33"/>
      <c r="AV5231" s="33"/>
      <c r="AW5231" s="33"/>
      <c r="AX5231" s="33"/>
      <c r="AY5231" s="33"/>
    </row>
    <row r="5232" spans="1:51" s="12" customFormat="1" ht="39.950000000000003" customHeight="1">
      <c r="A5232" s="3"/>
      <c r="B5232" s="16"/>
      <c r="C5232" s="33"/>
      <c r="D5232" s="33"/>
      <c r="E5232" s="33"/>
      <c r="F5232" s="33"/>
      <c r="G5232" s="33"/>
      <c r="H5232" s="33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  <c r="AB5232" s="33"/>
      <c r="AC5232" s="33"/>
      <c r="AD5232" s="33"/>
      <c r="AE5232" s="33"/>
      <c r="AF5232" s="33"/>
      <c r="AG5232" s="35"/>
      <c r="AH5232" s="32"/>
      <c r="AI5232" s="33"/>
      <c r="AJ5232" s="33"/>
      <c r="AK5232" s="33"/>
      <c r="AL5232" s="33"/>
      <c r="AM5232" s="33"/>
      <c r="AN5232" s="33"/>
      <c r="AO5232" s="33"/>
      <c r="AP5232" s="33"/>
      <c r="AQ5232" s="33"/>
      <c r="AR5232" s="33"/>
      <c r="AS5232" s="33"/>
      <c r="AT5232" s="33"/>
      <c r="AU5232" s="33"/>
      <c r="AV5232" s="33"/>
      <c r="AW5232" s="33"/>
      <c r="AX5232" s="33"/>
      <c r="AY5232" s="33"/>
    </row>
    <row r="5233" spans="1:51" s="12" customFormat="1" ht="39.950000000000003" customHeight="1">
      <c r="A5233" s="3"/>
      <c r="B5233" s="16"/>
      <c r="C5233" s="33"/>
      <c r="D5233" s="33"/>
      <c r="E5233" s="33"/>
      <c r="F5233" s="33"/>
      <c r="G5233" s="33"/>
      <c r="H5233" s="33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3"/>
      <c r="AE5233" s="33"/>
      <c r="AF5233" s="33"/>
      <c r="AG5233" s="35"/>
      <c r="AH5233" s="32"/>
      <c r="AI5233" s="33"/>
      <c r="AJ5233" s="33"/>
      <c r="AK5233" s="33"/>
      <c r="AL5233" s="33"/>
      <c r="AM5233" s="33"/>
      <c r="AN5233" s="33"/>
      <c r="AO5233" s="33"/>
      <c r="AP5233" s="33"/>
      <c r="AQ5233" s="33"/>
      <c r="AR5233" s="33"/>
      <c r="AS5233" s="33"/>
      <c r="AT5233" s="33"/>
      <c r="AU5233" s="33"/>
      <c r="AV5233" s="33"/>
      <c r="AW5233" s="33"/>
      <c r="AX5233" s="33"/>
      <c r="AY5233" s="33"/>
    </row>
    <row r="5234" spans="1:51" s="12" customFormat="1" ht="39.950000000000003" customHeight="1">
      <c r="A5234" s="3"/>
      <c r="B5234" s="16"/>
      <c r="C5234" s="33"/>
      <c r="D5234" s="33"/>
      <c r="E5234" s="33"/>
      <c r="F5234" s="33"/>
      <c r="G5234" s="33"/>
      <c r="H5234" s="33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  <c r="AB5234" s="33"/>
      <c r="AC5234" s="33"/>
      <c r="AD5234" s="33"/>
      <c r="AE5234" s="33"/>
      <c r="AF5234" s="33"/>
      <c r="AG5234" s="35"/>
      <c r="AH5234" s="32"/>
      <c r="AI5234" s="33"/>
      <c r="AJ5234" s="33"/>
      <c r="AK5234" s="33"/>
      <c r="AL5234" s="33"/>
      <c r="AM5234" s="33"/>
      <c r="AN5234" s="33"/>
      <c r="AO5234" s="33"/>
      <c r="AP5234" s="33"/>
      <c r="AQ5234" s="33"/>
      <c r="AR5234" s="33"/>
      <c r="AS5234" s="33"/>
      <c r="AT5234" s="33"/>
      <c r="AU5234" s="33"/>
      <c r="AV5234" s="33"/>
      <c r="AW5234" s="33"/>
      <c r="AX5234" s="33"/>
      <c r="AY5234" s="33"/>
    </row>
    <row r="5235" spans="1:51" s="12" customFormat="1" ht="39.950000000000003" customHeight="1">
      <c r="A5235" s="3"/>
      <c r="B5235" s="16"/>
      <c r="C5235" s="33"/>
      <c r="D5235" s="33"/>
      <c r="E5235" s="33"/>
      <c r="F5235" s="33"/>
      <c r="G5235" s="33"/>
      <c r="H5235" s="33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3"/>
      <c r="AE5235" s="33"/>
      <c r="AF5235" s="33"/>
      <c r="AG5235" s="35"/>
      <c r="AH5235" s="32"/>
      <c r="AI5235" s="33"/>
      <c r="AJ5235" s="33"/>
      <c r="AK5235" s="33"/>
      <c r="AL5235" s="33"/>
      <c r="AM5235" s="33"/>
      <c r="AN5235" s="33"/>
      <c r="AO5235" s="33"/>
      <c r="AP5235" s="33"/>
      <c r="AQ5235" s="33"/>
      <c r="AR5235" s="33"/>
      <c r="AS5235" s="33"/>
      <c r="AT5235" s="33"/>
      <c r="AU5235" s="33"/>
      <c r="AV5235" s="33"/>
      <c r="AW5235" s="33"/>
      <c r="AX5235" s="33"/>
      <c r="AY5235" s="33"/>
    </row>
    <row r="5236" spans="1:51" s="12" customFormat="1" ht="39.950000000000003" customHeight="1">
      <c r="A5236" s="3"/>
      <c r="B5236" s="16"/>
      <c r="C5236" s="33"/>
      <c r="D5236" s="33"/>
      <c r="E5236" s="33"/>
      <c r="F5236" s="33"/>
      <c r="G5236" s="33"/>
      <c r="H5236" s="33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3"/>
      <c r="AE5236" s="33"/>
      <c r="AF5236" s="33"/>
      <c r="AG5236" s="35"/>
      <c r="AH5236" s="32"/>
      <c r="AI5236" s="33"/>
      <c r="AJ5236" s="33"/>
      <c r="AK5236" s="33"/>
      <c r="AL5236" s="33"/>
      <c r="AM5236" s="33"/>
      <c r="AN5236" s="33"/>
      <c r="AO5236" s="33"/>
      <c r="AP5236" s="33"/>
      <c r="AQ5236" s="33"/>
      <c r="AR5236" s="33"/>
      <c r="AS5236" s="33"/>
      <c r="AT5236" s="33"/>
      <c r="AU5236" s="33"/>
      <c r="AV5236" s="33"/>
      <c r="AW5236" s="33"/>
      <c r="AX5236" s="33"/>
      <c r="AY5236" s="33"/>
    </row>
    <row r="5237" spans="1:51" s="12" customFormat="1" ht="39.950000000000003" customHeight="1">
      <c r="A5237" s="3"/>
      <c r="B5237" s="16"/>
      <c r="C5237" s="33"/>
      <c r="D5237" s="33"/>
      <c r="E5237" s="33"/>
      <c r="F5237" s="33"/>
      <c r="G5237" s="33"/>
      <c r="H5237" s="33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3"/>
      <c r="AE5237" s="33"/>
      <c r="AF5237" s="33"/>
      <c r="AG5237" s="35"/>
      <c r="AH5237" s="32"/>
      <c r="AI5237" s="33"/>
      <c r="AJ5237" s="33"/>
      <c r="AK5237" s="33"/>
      <c r="AL5237" s="33"/>
      <c r="AM5237" s="33"/>
      <c r="AN5237" s="33"/>
      <c r="AO5237" s="33"/>
      <c r="AP5237" s="33"/>
      <c r="AQ5237" s="33"/>
      <c r="AR5237" s="33"/>
      <c r="AS5237" s="33"/>
      <c r="AT5237" s="33"/>
      <c r="AU5237" s="33"/>
      <c r="AV5237" s="33"/>
      <c r="AW5237" s="33"/>
      <c r="AX5237" s="33"/>
      <c r="AY5237" s="33"/>
    </row>
    <row r="5238" spans="1:51" s="12" customFormat="1" ht="39.950000000000003" customHeight="1">
      <c r="A5238" s="3"/>
      <c r="B5238" s="16"/>
      <c r="C5238" s="33"/>
      <c r="D5238" s="33"/>
      <c r="E5238" s="33"/>
      <c r="F5238" s="33"/>
      <c r="G5238" s="33"/>
      <c r="H5238" s="33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3"/>
      <c r="AE5238" s="33"/>
      <c r="AF5238" s="33"/>
      <c r="AG5238" s="35"/>
      <c r="AH5238" s="32"/>
      <c r="AI5238" s="33"/>
      <c r="AJ5238" s="33"/>
      <c r="AK5238" s="33"/>
      <c r="AL5238" s="33"/>
      <c r="AM5238" s="33"/>
      <c r="AN5238" s="33"/>
      <c r="AO5238" s="33"/>
      <c r="AP5238" s="33"/>
      <c r="AQ5238" s="33"/>
      <c r="AR5238" s="33"/>
      <c r="AS5238" s="33"/>
      <c r="AT5238" s="33"/>
      <c r="AU5238" s="33"/>
      <c r="AV5238" s="33"/>
      <c r="AW5238" s="33"/>
      <c r="AX5238" s="33"/>
      <c r="AY5238" s="33"/>
    </row>
    <row r="5239" spans="1:51" s="12" customFormat="1" ht="39.950000000000003" customHeight="1">
      <c r="A5239" s="3"/>
      <c r="B5239" s="16"/>
      <c r="C5239" s="33"/>
      <c r="D5239" s="33"/>
      <c r="E5239" s="33"/>
      <c r="F5239" s="33"/>
      <c r="G5239" s="33"/>
      <c r="H5239" s="3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3"/>
      <c r="AE5239" s="33"/>
      <c r="AF5239" s="33"/>
      <c r="AG5239" s="35"/>
      <c r="AH5239" s="32"/>
      <c r="AI5239" s="33"/>
      <c r="AJ5239" s="33"/>
      <c r="AK5239" s="33"/>
      <c r="AL5239" s="33"/>
      <c r="AM5239" s="33"/>
      <c r="AN5239" s="33"/>
      <c r="AO5239" s="33"/>
      <c r="AP5239" s="33"/>
      <c r="AQ5239" s="33"/>
      <c r="AR5239" s="33"/>
      <c r="AS5239" s="33"/>
      <c r="AT5239" s="33"/>
      <c r="AU5239" s="33"/>
      <c r="AV5239" s="33"/>
      <c r="AW5239" s="33"/>
      <c r="AX5239" s="33"/>
      <c r="AY5239" s="33"/>
    </row>
    <row r="5240" spans="1:51" s="12" customFormat="1" ht="39.950000000000003" customHeight="1">
      <c r="A5240" s="3"/>
      <c r="B5240" s="16"/>
      <c r="C5240" s="33"/>
      <c r="D5240" s="33"/>
      <c r="E5240" s="33"/>
      <c r="F5240" s="33"/>
      <c r="G5240" s="33"/>
      <c r="H5240" s="33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  <c r="AB5240" s="33"/>
      <c r="AC5240" s="33"/>
      <c r="AD5240" s="33"/>
      <c r="AE5240" s="33"/>
      <c r="AF5240" s="33"/>
      <c r="AG5240" s="35"/>
      <c r="AH5240" s="32"/>
      <c r="AI5240" s="33"/>
      <c r="AJ5240" s="33"/>
      <c r="AK5240" s="33"/>
      <c r="AL5240" s="33"/>
      <c r="AM5240" s="33"/>
      <c r="AN5240" s="33"/>
      <c r="AO5240" s="33"/>
      <c r="AP5240" s="33"/>
      <c r="AQ5240" s="33"/>
      <c r="AR5240" s="33"/>
      <c r="AS5240" s="33"/>
      <c r="AT5240" s="33"/>
      <c r="AU5240" s="33"/>
      <c r="AV5240" s="33"/>
      <c r="AW5240" s="33"/>
      <c r="AX5240" s="33"/>
      <c r="AY5240" s="33"/>
    </row>
    <row r="5241" spans="1:51" s="12" customFormat="1" ht="39.950000000000003" customHeight="1">
      <c r="A5241" s="3"/>
      <c r="B5241" s="16"/>
      <c r="C5241" s="33"/>
      <c r="D5241" s="33"/>
      <c r="E5241" s="33"/>
      <c r="F5241" s="33"/>
      <c r="G5241" s="33"/>
      <c r="H5241" s="33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3"/>
      <c r="AE5241" s="33"/>
      <c r="AF5241" s="33"/>
      <c r="AG5241" s="35"/>
      <c r="AH5241" s="32"/>
      <c r="AI5241" s="33"/>
      <c r="AJ5241" s="33"/>
      <c r="AK5241" s="33"/>
      <c r="AL5241" s="33"/>
      <c r="AM5241" s="33"/>
      <c r="AN5241" s="33"/>
      <c r="AO5241" s="33"/>
      <c r="AP5241" s="33"/>
      <c r="AQ5241" s="33"/>
      <c r="AR5241" s="33"/>
      <c r="AS5241" s="33"/>
      <c r="AT5241" s="33"/>
      <c r="AU5241" s="33"/>
      <c r="AV5241" s="33"/>
      <c r="AW5241" s="33"/>
      <c r="AX5241" s="33"/>
      <c r="AY5241" s="33"/>
    </row>
    <row r="5242" spans="1:51" s="12" customFormat="1" ht="39.950000000000003" customHeight="1">
      <c r="A5242" s="3"/>
      <c r="B5242" s="16"/>
      <c r="C5242" s="33"/>
      <c r="D5242" s="33"/>
      <c r="E5242" s="33"/>
      <c r="F5242" s="33"/>
      <c r="G5242" s="33"/>
      <c r="H5242" s="33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3"/>
      <c r="AE5242" s="33"/>
      <c r="AF5242" s="33"/>
      <c r="AG5242" s="35"/>
      <c r="AH5242" s="32"/>
      <c r="AI5242" s="33"/>
      <c r="AJ5242" s="33"/>
      <c r="AK5242" s="33"/>
      <c r="AL5242" s="33"/>
      <c r="AM5242" s="33"/>
      <c r="AN5242" s="33"/>
      <c r="AO5242" s="33"/>
      <c r="AP5242" s="33"/>
      <c r="AQ5242" s="33"/>
      <c r="AR5242" s="33"/>
      <c r="AS5242" s="33"/>
      <c r="AT5242" s="33"/>
      <c r="AU5242" s="33"/>
      <c r="AV5242" s="33"/>
      <c r="AW5242" s="33"/>
      <c r="AX5242" s="33"/>
      <c r="AY5242" s="33"/>
    </row>
    <row r="5243" spans="1:51" s="12" customFormat="1" ht="39.950000000000003" customHeight="1">
      <c r="A5243" s="3"/>
      <c r="B5243" s="16"/>
      <c r="C5243" s="33"/>
      <c r="D5243" s="33"/>
      <c r="E5243" s="33"/>
      <c r="F5243" s="33"/>
      <c r="G5243" s="33"/>
      <c r="H5243" s="33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3"/>
      <c r="AE5243" s="33"/>
      <c r="AF5243" s="33"/>
      <c r="AG5243" s="35"/>
      <c r="AH5243" s="32"/>
      <c r="AI5243" s="33"/>
      <c r="AJ5243" s="33"/>
      <c r="AK5243" s="33"/>
      <c r="AL5243" s="33"/>
      <c r="AM5243" s="33"/>
      <c r="AN5243" s="33"/>
      <c r="AO5243" s="33"/>
      <c r="AP5243" s="33"/>
      <c r="AQ5243" s="33"/>
      <c r="AR5243" s="33"/>
      <c r="AS5243" s="33"/>
      <c r="AT5243" s="33"/>
      <c r="AU5243" s="33"/>
      <c r="AV5243" s="33"/>
      <c r="AW5243" s="33"/>
      <c r="AX5243" s="33"/>
      <c r="AY5243" s="33"/>
    </row>
    <row r="5244" spans="1:51" s="12" customFormat="1" ht="39.950000000000003" customHeight="1">
      <c r="A5244" s="3"/>
      <c r="B5244" s="16"/>
      <c r="C5244" s="33"/>
      <c r="D5244" s="33"/>
      <c r="E5244" s="33"/>
      <c r="F5244" s="33"/>
      <c r="G5244" s="33"/>
      <c r="H5244" s="33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3"/>
      <c r="AE5244" s="33"/>
      <c r="AF5244" s="33"/>
      <c r="AG5244" s="35"/>
      <c r="AH5244" s="32"/>
      <c r="AI5244" s="33"/>
      <c r="AJ5244" s="33"/>
      <c r="AK5244" s="33"/>
      <c r="AL5244" s="33"/>
      <c r="AM5244" s="33"/>
      <c r="AN5244" s="33"/>
      <c r="AO5244" s="33"/>
      <c r="AP5244" s="33"/>
      <c r="AQ5244" s="33"/>
      <c r="AR5244" s="33"/>
      <c r="AS5244" s="33"/>
      <c r="AT5244" s="33"/>
      <c r="AU5244" s="33"/>
      <c r="AV5244" s="33"/>
      <c r="AW5244" s="33"/>
      <c r="AX5244" s="33"/>
      <c r="AY5244" s="33"/>
    </row>
    <row r="5245" spans="1:51" s="12" customFormat="1" ht="39.950000000000003" customHeight="1">
      <c r="A5245" s="3"/>
      <c r="B5245" s="16"/>
      <c r="C5245" s="33"/>
      <c r="D5245" s="33"/>
      <c r="E5245" s="33"/>
      <c r="F5245" s="33"/>
      <c r="G5245" s="33"/>
      <c r="H5245" s="33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3"/>
      <c r="AE5245" s="33"/>
      <c r="AF5245" s="33"/>
      <c r="AG5245" s="35"/>
      <c r="AH5245" s="32"/>
      <c r="AI5245" s="33"/>
      <c r="AJ5245" s="33"/>
      <c r="AK5245" s="33"/>
      <c r="AL5245" s="33"/>
      <c r="AM5245" s="33"/>
      <c r="AN5245" s="33"/>
      <c r="AO5245" s="33"/>
      <c r="AP5245" s="33"/>
      <c r="AQ5245" s="33"/>
      <c r="AR5245" s="33"/>
      <c r="AS5245" s="33"/>
      <c r="AT5245" s="33"/>
      <c r="AU5245" s="33"/>
      <c r="AV5245" s="33"/>
      <c r="AW5245" s="33"/>
      <c r="AX5245" s="33"/>
      <c r="AY5245" s="33"/>
    </row>
    <row r="5246" spans="1:51" s="12" customFormat="1" ht="39.950000000000003" customHeight="1">
      <c r="A5246" s="3"/>
      <c r="B5246" s="16"/>
      <c r="C5246" s="33"/>
      <c r="D5246" s="33"/>
      <c r="E5246" s="33"/>
      <c r="F5246" s="33"/>
      <c r="G5246" s="33"/>
      <c r="H5246" s="33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3"/>
      <c r="AE5246" s="33"/>
      <c r="AF5246" s="33"/>
      <c r="AG5246" s="35"/>
      <c r="AH5246" s="32"/>
      <c r="AI5246" s="33"/>
      <c r="AJ5246" s="33"/>
      <c r="AK5246" s="33"/>
      <c r="AL5246" s="33"/>
      <c r="AM5246" s="33"/>
      <c r="AN5246" s="33"/>
      <c r="AO5246" s="33"/>
      <c r="AP5246" s="33"/>
      <c r="AQ5246" s="33"/>
      <c r="AR5246" s="33"/>
      <c r="AS5246" s="33"/>
      <c r="AT5246" s="33"/>
      <c r="AU5246" s="33"/>
      <c r="AV5246" s="33"/>
      <c r="AW5246" s="33"/>
      <c r="AX5246" s="33"/>
      <c r="AY5246" s="33"/>
    </row>
    <row r="5247" spans="1:51" s="12" customFormat="1" ht="39.950000000000003" customHeight="1">
      <c r="A5247" s="3"/>
      <c r="B5247" s="16"/>
      <c r="C5247" s="33"/>
      <c r="D5247" s="33"/>
      <c r="E5247" s="33"/>
      <c r="F5247" s="33"/>
      <c r="G5247" s="33"/>
      <c r="H5247" s="33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3"/>
      <c r="AE5247" s="33"/>
      <c r="AF5247" s="33"/>
      <c r="AG5247" s="35"/>
      <c r="AH5247" s="32"/>
      <c r="AI5247" s="33"/>
      <c r="AJ5247" s="33"/>
      <c r="AK5247" s="33"/>
      <c r="AL5247" s="33"/>
      <c r="AM5247" s="33"/>
      <c r="AN5247" s="33"/>
      <c r="AO5247" s="33"/>
      <c r="AP5247" s="33"/>
      <c r="AQ5247" s="33"/>
      <c r="AR5247" s="33"/>
      <c r="AS5247" s="33"/>
      <c r="AT5247" s="33"/>
      <c r="AU5247" s="33"/>
      <c r="AV5247" s="33"/>
      <c r="AW5247" s="33"/>
      <c r="AX5247" s="33"/>
      <c r="AY5247" s="33"/>
    </row>
    <row r="5248" spans="1:51" s="12" customFormat="1" ht="39.950000000000003" customHeight="1">
      <c r="A5248" s="3"/>
      <c r="B5248" s="16"/>
      <c r="C5248" s="33"/>
      <c r="D5248" s="33"/>
      <c r="E5248" s="33"/>
      <c r="F5248" s="33"/>
      <c r="G5248" s="33"/>
      <c r="H5248" s="33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3"/>
      <c r="AE5248" s="33"/>
      <c r="AF5248" s="33"/>
      <c r="AG5248" s="35"/>
      <c r="AH5248" s="32"/>
      <c r="AI5248" s="33"/>
      <c r="AJ5248" s="33"/>
      <c r="AK5248" s="33"/>
      <c r="AL5248" s="33"/>
      <c r="AM5248" s="33"/>
      <c r="AN5248" s="33"/>
      <c r="AO5248" s="33"/>
      <c r="AP5248" s="33"/>
      <c r="AQ5248" s="33"/>
      <c r="AR5248" s="33"/>
      <c r="AS5248" s="33"/>
      <c r="AT5248" s="33"/>
      <c r="AU5248" s="33"/>
      <c r="AV5248" s="33"/>
      <c r="AW5248" s="33"/>
      <c r="AX5248" s="33"/>
      <c r="AY5248" s="33"/>
    </row>
    <row r="5249" spans="1:51" s="12" customFormat="1" ht="39.950000000000003" customHeight="1">
      <c r="A5249" s="3"/>
      <c r="B5249" s="16"/>
      <c r="C5249" s="33"/>
      <c r="D5249" s="33"/>
      <c r="E5249" s="33"/>
      <c r="F5249" s="33"/>
      <c r="G5249" s="33"/>
      <c r="H5249" s="33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3"/>
      <c r="AE5249" s="33"/>
      <c r="AF5249" s="33"/>
      <c r="AG5249" s="35"/>
      <c r="AH5249" s="32"/>
      <c r="AI5249" s="33"/>
      <c r="AJ5249" s="33"/>
      <c r="AK5249" s="33"/>
      <c r="AL5249" s="33"/>
      <c r="AM5249" s="33"/>
      <c r="AN5249" s="33"/>
      <c r="AO5249" s="33"/>
      <c r="AP5249" s="33"/>
      <c r="AQ5249" s="33"/>
      <c r="AR5249" s="33"/>
      <c r="AS5249" s="33"/>
      <c r="AT5249" s="33"/>
      <c r="AU5249" s="33"/>
      <c r="AV5249" s="33"/>
      <c r="AW5249" s="33"/>
      <c r="AX5249" s="33"/>
      <c r="AY5249" s="33"/>
    </row>
    <row r="5250" spans="1:51" s="12" customFormat="1" ht="39.950000000000003" customHeight="1">
      <c r="A5250" s="3"/>
      <c r="B5250" s="16"/>
      <c r="C5250" s="33"/>
      <c r="D5250" s="33"/>
      <c r="E5250" s="33"/>
      <c r="F5250" s="33"/>
      <c r="G5250" s="33"/>
      <c r="H5250" s="33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3"/>
      <c r="AE5250" s="33"/>
      <c r="AF5250" s="33"/>
      <c r="AG5250" s="35"/>
      <c r="AH5250" s="32"/>
      <c r="AI5250" s="33"/>
      <c r="AJ5250" s="33"/>
      <c r="AK5250" s="33"/>
      <c r="AL5250" s="33"/>
      <c r="AM5250" s="33"/>
      <c r="AN5250" s="33"/>
      <c r="AO5250" s="33"/>
      <c r="AP5250" s="33"/>
      <c r="AQ5250" s="33"/>
      <c r="AR5250" s="33"/>
      <c r="AS5250" s="33"/>
      <c r="AT5250" s="33"/>
      <c r="AU5250" s="33"/>
      <c r="AV5250" s="33"/>
      <c r="AW5250" s="33"/>
      <c r="AX5250" s="33"/>
      <c r="AY5250" s="33"/>
    </row>
    <row r="5251" spans="1:51" s="12" customFormat="1" ht="39.950000000000003" customHeight="1">
      <c r="A5251" s="3"/>
      <c r="B5251" s="16"/>
      <c r="C5251" s="33"/>
      <c r="D5251" s="33"/>
      <c r="E5251" s="33"/>
      <c r="F5251" s="33"/>
      <c r="G5251" s="33"/>
      <c r="H5251" s="33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  <c r="AB5251" s="33"/>
      <c r="AC5251" s="33"/>
      <c r="AD5251" s="33"/>
      <c r="AE5251" s="33"/>
      <c r="AF5251" s="33"/>
      <c r="AG5251" s="35"/>
      <c r="AH5251" s="32"/>
      <c r="AI5251" s="33"/>
      <c r="AJ5251" s="33"/>
      <c r="AK5251" s="33"/>
      <c r="AL5251" s="33"/>
      <c r="AM5251" s="33"/>
      <c r="AN5251" s="33"/>
      <c r="AO5251" s="33"/>
      <c r="AP5251" s="33"/>
      <c r="AQ5251" s="33"/>
      <c r="AR5251" s="33"/>
      <c r="AS5251" s="33"/>
      <c r="AT5251" s="33"/>
      <c r="AU5251" s="33"/>
      <c r="AV5251" s="33"/>
      <c r="AW5251" s="33"/>
      <c r="AX5251" s="33"/>
      <c r="AY5251" s="33"/>
    </row>
    <row r="5252" spans="1:51" s="12" customFormat="1" ht="39.950000000000003" customHeight="1">
      <c r="A5252" s="3"/>
      <c r="B5252" s="16"/>
      <c r="C5252" s="33"/>
      <c r="D5252" s="33"/>
      <c r="E5252" s="33"/>
      <c r="F5252" s="33"/>
      <c r="G5252" s="33"/>
      <c r="H5252" s="33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3"/>
      <c r="AE5252" s="33"/>
      <c r="AF5252" s="33"/>
      <c r="AG5252" s="35"/>
      <c r="AH5252" s="32"/>
      <c r="AI5252" s="33"/>
      <c r="AJ5252" s="33"/>
      <c r="AK5252" s="33"/>
      <c r="AL5252" s="33"/>
      <c r="AM5252" s="33"/>
      <c r="AN5252" s="33"/>
      <c r="AO5252" s="33"/>
      <c r="AP5252" s="33"/>
      <c r="AQ5252" s="33"/>
      <c r="AR5252" s="33"/>
      <c r="AS5252" s="33"/>
      <c r="AT5252" s="33"/>
      <c r="AU5252" s="33"/>
      <c r="AV5252" s="33"/>
      <c r="AW5252" s="33"/>
      <c r="AX5252" s="33"/>
      <c r="AY5252" s="33"/>
    </row>
    <row r="5253" spans="1:51" s="12" customFormat="1" ht="39.950000000000003" customHeight="1">
      <c r="A5253" s="3"/>
      <c r="B5253" s="16"/>
      <c r="C5253" s="33"/>
      <c r="D5253" s="33"/>
      <c r="E5253" s="33"/>
      <c r="F5253" s="33"/>
      <c r="G5253" s="33"/>
      <c r="H5253" s="33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  <c r="AB5253" s="33"/>
      <c r="AC5253" s="33"/>
      <c r="AD5253" s="33"/>
      <c r="AE5253" s="33"/>
      <c r="AF5253" s="33"/>
      <c r="AG5253" s="35"/>
      <c r="AH5253" s="32"/>
      <c r="AI5253" s="33"/>
      <c r="AJ5253" s="33"/>
      <c r="AK5253" s="33"/>
      <c r="AL5253" s="33"/>
      <c r="AM5253" s="33"/>
      <c r="AN5253" s="33"/>
      <c r="AO5253" s="33"/>
      <c r="AP5253" s="33"/>
      <c r="AQ5253" s="33"/>
      <c r="AR5253" s="33"/>
      <c r="AS5253" s="33"/>
      <c r="AT5253" s="33"/>
      <c r="AU5253" s="33"/>
      <c r="AV5253" s="33"/>
      <c r="AW5253" s="33"/>
      <c r="AX5253" s="33"/>
      <c r="AY5253" s="33"/>
    </row>
    <row r="5254" spans="1:51" s="12" customFormat="1" ht="39.950000000000003" customHeight="1">
      <c r="A5254" s="3"/>
      <c r="B5254" s="16"/>
      <c r="C5254" s="33"/>
      <c r="D5254" s="33"/>
      <c r="E5254" s="33"/>
      <c r="F5254" s="33"/>
      <c r="G5254" s="33"/>
      <c r="H5254" s="33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  <c r="AB5254" s="33"/>
      <c r="AC5254" s="33"/>
      <c r="AD5254" s="33"/>
      <c r="AE5254" s="33"/>
      <c r="AF5254" s="33"/>
      <c r="AG5254" s="35"/>
      <c r="AH5254" s="32"/>
      <c r="AI5254" s="33"/>
      <c r="AJ5254" s="33"/>
      <c r="AK5254" s="33"/>
      <c r="AL5254" s="33"/>
      <c r="AM5254" s="33"/>
      <c r="AN5254" s="33"/>
      <c r="AO5254" s="33"/>
      <c r="AP5254" s="33"/>
      <c r="AQ5254" s="33"/>
      <c r="AR5254" s="33"/>
      <c r="AS5254" s="33"/>
      <c r="AT5254" s="33"/>
      <c r="AU5254" s="33"/>
      <c r="AV5254" s="33"/>
      <c r="AW5254" s="33"/>
      <c r="AX5254" s="33"/>
      <c r="AY5254" s="33"/>
    </row>
    <row r="5255" spans="1:51" s="12" customFormat="1" ht="39.950000000000003" customHeight="1">
      <c r="A5255" s="3"/>
      <c r="B5255" s="16"/>
      <c r="C5255" s="33"/>
      <c r="D5255" s="33"/>
      <c r="E5255" s="33"/>
      <c r="F5255" s="33"/>
      <c r="G5255" s="33"/>
      <c r="H5255" s="33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3"/>
      <c r="AE5255" s="33"/>
      <c r="AF5255" s="33"/>
      <c r="AG5255" s="35"/>
      <c r="AH5255" s="32"/>
      <c r="AI5255" s="33"/>
      <c r="AJ5255" s="33"/>
      <c r="AK5255" s="33"/>
      <c r="AL5255" s="33"/>
      <c r="AM5255" s="33"/>
      <c r="AN5255" s="33"/>
      <c r="AO5255" s="33"/>
      <c r="AP5255" s="33"/>
      <c r="AQ5255" s="33"/>
      <c r="AR5255" s="33"/>
      <c r="AS5255" s="33"/>
      <c r="AT5255" s="33"/>
      <c r="AU5255" s="33"/>
      <c r="AV5255" s="33"/>
      <c r="AW5255" s="33"/>
      <c r="AX5255" s="33"/>
      <c r="AY5255" s="33"/>
    </row>
    <row r="5256" spans="1:51" s="12" customFormat="1" ht="39.950000000000003" customHeight="1">
      <c r="A5256" s="3"/>
      <c r="B5256" s="16"/>
      <c r="C5256" s="33"/>
      <c r="D5256" s="33"/>
      <c r="E5256" s="33"/>
      <c r="F5256" s="33"/>
      <c r="G5256" s="33"/>
      <c r="H5256" s="33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3"/>
      <c r="AE5256" s="33"/>
      <c r="AF5256" s="33"/>
      <c r="AG5256" s="35"/>
      <c r="AH5256" s="32"/>
      <c r="AI5256" s="33"/>
      <c r="AJ5256" s="33"/>
      <c r="AK5256" s="33"/>
      <c r="AL5256" s="33"/>
      <c r="AM5256" s="33"/>
      <c r="AN5256" s="33"/>
      <c r="AO5256" s="33"/>
      <c r="AP5256" s="33"/>
      <c r="AQ5256" s="33"/>
      <c r="AR5256" s="33"/>
      <c r="AS5256" s="33"/>
      <c r="AT5256" s="33"/>
      <c r="AU5256" s="33"/>
      <c r="AV5256" s="33"/>
      <c r="AW5256" s="33"/>
      <c r="AX5256" s="33"/>
      <c r="AY5256" s="33"/>
    </row>
    <row r="5257" spans="1:51" s="12" customFormat="1" ht="39.950000000000003" customHeight="1">
      <c r="A5257" s="3"/>
      <c r="B5257" s="16"/>
      <c r="C5257" s="33"/>
      <c r="D5257" s="33"/>
      <c r="E5257" s="33"/>
      <c r="F5257" s="33"/>
      <c r="G5257" s="33"/>
      <c r="H5257" s="33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3"/>
      <c r="AE5257" s="33"/>
      <c r="AF5257" s="33"/>
      <c r="AG5257" s="35"/>
      <c r="AH5257" s="32"/>
      <c r="AI5257" s="33"/>
      <c r="AJ5257" s="33"/>
      <c r="AK5257" s="33"/>
      <c r="AL5257" s="33"/>
      <c r="AM5257" s="33"/>
      <c r="AN5257" s="33"/>
      <c r="AO5257" s="33"/>
      <c r="AP5257" s="33"/>
      <c r="AQ5257" s="33"/>
      <c r="AR5257" s="33"/>
      <c r="AS5257" s="33"/>
      <c r="AT5257" s="33"/>
      <c r="AU5257" s="33"/>
      <c r="AV5257" s="33"/>
      <c r="AW5257" s="33"/>
      <c r="AX5257" s="33"/>
      <c r="AY5257" s="33"/>
    </row>
    <row r="5258" spans="1:51" s="12" customFormat="1" ht="39.950000000000003" customHeight="1">
      <c r="A5258" s="3"/>
      <c r="B5258" s="16"/>
      <c r="C5258" s="33"/>
      <c r="D5258" s="33"/>
      <c r="E5258" s="33"/>
      <c r="F5258" s="33"/>
      <c r="G5258" s="33"/>
      <c r="H5258" s="33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3"/>
      <c r="AE5258" s="33"/>
      <c r="AF5258" s="33"/>
      <c r="AG5258" s="35"/>
      <c r="AH5258" s="32"/>
      <c r="AI5258" s="33"/>
      <c r="AJ5258" s="33"/>
      <c r="AK5258" s="33"/>
      <c r="AL5258" s="33"/>
      <c r="AM5258" s="33"/>
      <c r="AN5258" s="33"/>
      <c r="AO5258" s="33"/>
      <c r="AP5258" s="33"/>
      <c r="AQ5258" s="33"/>
      <c r="AR5258" s="33"/>
      <c r="AS5258" s="33"/>
      <c r="AT5258" s="33"/>
      <c r="AU5258" s="33"/>
      <c r="AV5258" s="33"/>
      <c r="AW5258" s="33"/>
      <c r="AX5258" s="33"/>
      <c r="AY5258" s="33"/>
    </row>
    <row r="5259" spans="1:51" s="12" customFormat="1" ht="39.950000000000003" customHeight="1">
      <c r="A5259" s="3"/>
      <c r="B5259" s="16"/>
      <c r="C5259" s="33"/>
      <c r="D5259" s="33"/>
      <c r="E5259" s="33"/>
      <c r="F5259" s="33"/>
      <c r="G5259" s="33"/>
      <c r="H5259" s="33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  <c r="AB5259" s="33"/>
      <c r="AC5259" s="33"/>
      <c r="AD5259" s="33"/>
      <c r="AE5259" s="33"/>
      <c r="AF5259" s="33"/>
      <c r="AG5259" s="35"/>
      <c r="AH5259" s="32"/>
      <c r="AI5259" s="33"/>
      <c r="AJ5259" s="33"/>
      <c r="AK5259" s="33"/>
      <c r="AL5259" s="33"/>
      <c r="AM5259" s="33"/>
      <c r="AN5259" s="33"/>
      <c r="AO5259" s="33"/>
      <c r="AP5259" s="33"/>
      <c r="AQ5259" s="33"/>
      <c r="AR5259" s="33"/>
      <c r="AS5259" s="33"/>
      <c r="AT5259" s="33"/>
      <c r="AU5259" s="33"/>
      <c r="AV5259" s="33"/>
      <c r="AW5259" s="33"/>
      <c r="AX5259" s="33"/>
      <c r="AY5259" s="33"/>
    </row>
    <row r="5260" spans="1:51" s="12" customFormat="1" ht="39.950000000000003" customHeight="1">
      <c r="A5260" s="3"/>
      <c r="B5260" s="16"/>
      <c r="C5260" s="33"/>
      <c r="D5260" s="33"/>
      <c r="E5260" s="33"/>
      <c r="F5260" s="33"/>
      <c r="G5260" s="33"/>
      <c r="H5260" s="33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3"/>
      <c r="AE5260" s="33"/>
      <c r="AF5260" s="33"/>
      <c r="AG5260" s="35"/>
      <c r="AH5260" s="32"/>
      <c r="AI5260" s="33"/>
      <c r="AJ5260" s="33"/>
      <c r="AK5260" s="33"/>
      <c r="AL5260" s="33"/>
      <c r="AM5260" s="33"/>
      <c r="AN5260" s="33"/>
      <c r="AO5260" s="33"/>
      <c r="AP5260" s="33"/>
      <c r="AQ5260" s="33"/>
      <c r="AR5260" s="33"/>
      <c r="AS5260" s="33"/>
      <c r="AT5260" s="33"/>
      <c r="AU5260" s="33"/>
      <c r="AV5260" s="33"/>
      <c r="AW5260" s="33"/>
      <c r="AX5260" s="33"/>
      <c r="AY5260" s="33"/>
    </row>
    <row r="5261" spans="1:51" s="12" customFormat="1" ht="39.950000000000003" customHeight="1">
      <c r="A5261" s="3"/>
      <c r="B5261" s="16"/>
      <c r="C5261" s="33"/>
      <c r="D5261" s="33"/>
      <c r="E5261" s="33"/>
      <c r="F5261" s="33"/>
      <c r="G5261" s="33"/>
      <c r="H5261" s="33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3"/>
      <c r="AE5261" s="33"/>
      <c r="AF5261" s="33"/>
      <c r="AG5261" s="35"/>
      <c r="AH5261" s="32"/>
      <c r="AI5261" s="33"/>
      <c r="AJ5261" s="33"/>
      <c r="AK5261" s="33"/>
      <c r="AL5261" s="33"/>
      <c r="AM5261" s="33"/>
      <c r="AN5261" s="33"/>
      <c r="AO5261" s="33"/>
      <c r="AP5261" s="33"/>
      <c r="AQ5261" s="33"/>
      <c r="AR5261" s="33"/>
      <c r="AS5261" s="33"/>
      <c r="AT5261" s="33"/>
      <c r="AU5261" s="33"/>
      <c r="AV5261" s="33"/>
      <c r="AW5261" s="33"/>
      <c r="AX5261" s="33"/>
      <c r="AY5261" s="33"/>
    </row>
    <row r="5262" spans="1:51" s="12" customFormat="1" ht="39.950000000000003" customHeight="1">
      <c r="A5262" s="3"/>
      <c r="B5262" s="16"/>
      <c r="C5262" s="33"/>
      <c r="D5262" s="33"/>
      <c r="E5262" s="33"/>
      <c r="F5262" s="33"/>
      <c r="G5262" s="33"/>
      <c r="H5262" s="33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3"/>
      <c r="AE5262" s="33"/>
      <c r="AF5262" s="33"/>
      <c r="AG5262" s="35"/>
      <c r="AH5262" s="32"/>
      <c r="AI5262" s="33"/>
      <c r="AJ5262" s="33"/>
      <c r="AK5262" s="33"/>
      <c r="AL5262" s="33"/>
      <c r="AM5262" s="33"/>
      <c r="AN5262" s="33"/>
      <c r="AO5262" s="33"/>
      <c r="AP5262" s="33"/>
      <c r="AQ5262" s="33"/>
      <c r="AR5262" s="33"/>
      <c r="AS5262" s="33"/>
      <c r="AT5262" s="33"/>
      <c r="AU5262" s="33"/>
      <c r="AV5262" s="33"/>
      <c r="AW5262" s="33"/>
      <c r="AX5262" s="33"/>
      <c r="AY5262" s="33"/>
    </row>
    <row r="5263" spans="1:51" s="12" customFormat="1" ht="39.950000000000003" customHeight="1">
      <c r="A5263" s="3"/>
      <c r="B5263" s="16"/>
      <c r="C5263" s="33"/>
      <c r="D5263" s="33"/>
      <c r="E5263" s="33"/>
      <c r="F5263" s="33"/>
      <c r="G5263" s="33"/>
      <c r="H5263" s="33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3"/>
      <c r="AE5263" s="33"/>
      <c r="AF5263" s="33"/>
      <c r="AG5263" s="35"/>
      <c r="AH5263" s="32"/>
      <c r="AI5263" s="33"/>
      <c r="AJ5263" s="33"/>
      <c r="AK5263" s="33"/>
      <c r="AL5263" s="33"/>
      <c r="AM5263" s="33"/>
      <c r="AN5263" s="33"/>
      <c r="AO5263" s="33"/>
      <c r="AP5263" s="33"/>
      <c r="AQ5263" s="33"/>
      <c r="AR5263" s="33"/>
      <c r="AS5263" s="33"/>
      <c r="AT5263" s="33"/>
      <c r="AU5263" s="33"/>
      <c r="AV5263" s="33"/>
      <c r="AW5263" s="33"/>
      <c r="AX5263" s="33"/>
      <c r="AY5263" s="33"/>
    </row>
    <row r="5264" spans="1:51" s="12" customFormat="1" ht="39.950000000000003" customHeight="1">
      <c r="A5264" s="3"/>
      <c r="B5264" s="16"/>
      <c r="C5264" s="33"/>
      <c r="D5264" s="33"/>
      <c r="E5264" s="33"/>
      <c r="F5264" s="33"/>
      <c r="G5264" s="33"/>
      <c r="H5264" s="33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3"/>
      <c r="AE5264" s="33"/>
      <c r="AF5264" s="33"/>
      <c r="AG5264" s="35"/>
      <c r="AH5264" s="32"/>
      <c r="AI5264" s="33"/>
      <c r="AJ5264" s="33"/>
      <c r="AK5264" s="33"/>
      <c r="AL5264" s="33"/>
      <c r="AM5264" s="33"/>
      <c r="AN5264" s="33"/>
      <c r="AO5264" s="33"/>
      <c r="AP5264" s="33"/>
      <c r="AQ5264" s="33"/>
      <c r="AR5264" s="33"/>
      <c r="AS5264" s="33"/>
      <c r="AT5264" s="33"/>
      <c r="AU5264" s="33"/>
      <c r="AV5264" s="33"/>
      <c r="AW5264" s="33"/>
      <c r="AX5264" s="33"/>
      <c r="AY5264" s="33"/>
    </row>
    <row r="5265" spans="1:51" s="12" customFormat="1" ht="39.950000000000003" customHeight="1">
      <c r="A5265" s="3"/>
      <c r="B5265" s="16"/>
      <c r="C5265" s="33"/>
      <c r="D5265" s="33"/>
      <c r="E5265" s="33"/>
      <c r="F5265" s="33"/>
      <c r="G5265" s="33"/>
      <c r="H5265" s="33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3"/>
      <c r="AE5265" s="33"/>
      <c r="AF5265" s="33"/>
      <c r="AG5265" s="35"/>
      <c r="AH5265" s="32"/>
      <c r="AI5265" s="33"/>
      <c r="AJ5265" s="33"/>
      <c r="AK5265" s="33"/>
      <c r="AL5265" s="33"/>
      <c r="AM5265" s="33"/>
      <c r="AN5265" s="33"/>
      <c r="AO5265" s="33"/>
      <c r="AP5265" s="33"/>
      <c r="AQ5265" s="33"/>
      <c r="AR5265" s="33"/>
      <c r="AS5265" s="33"/>
      <c r="AT5265" s="33"/>
      <c r="AU5265" s="33"/>
      <c r="AV5265" s="33"/>
      <c r="AW5265" s="33"/>
      <c r="AX5265" s="33"/>
      <c r="AY5265" s="33"/>
    </row>
    <row r="5266" spans="1:51" s="12" customFormat="1" ht="39.950000000000003" customHeight="1">
      <c r="A5266" s="3"/>
      <c r="B5266" s="16"/>
      <c r="C5266" s="33"/>
      <c r="D5266" s="33"/>
      <c r="E5266" s="33"/>
      <c r="F5266" s="33"/>
      <c r="G5266" s="33"/>
      <c r="H5266" s="33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3"/>
      <c r="AE5266" s="33"/>
      <c r="AF5266" s="33"/>
      <c r="AG5266" s="35"/>
      <c r="AH5266" s="32"/>
      <c r="AI5266" s="33"/>
      <c r="AJ5266" s="33"/>
      <c r="AK5266" s="33"/>
      <c r="AL5266" s="33"/>
      <c r="AM5266" s="33"/>
      <c r="AN5266" s="33"/>
      <c r="AO5266" s="33"/>
      <c r="AP5266" s="33"/>
      <c r="AQ5266" s="33"/>
      <c r="AR5266" s="33"/>
      <c r="AS5266" s="33"/>
      <c r="AT5266" s="33"/>
      <c r="AU5266" s="33"/>
      <c r="AV5266" s="33"/>
      <c r="AW5266" s="33"/>
      <c r="AX5266" s="33"/>
      <c r="AY5266" s="33"/>
    </row>
    <row r="5267" spans="1:51" s="12" customFormat="1" ht="39.950000000000003" customHeight="1">
      <c r="A5267" s="3"/>
      <c r="B5267" s="16"/>
      <c r="C5267" s="33"/>
      <c r="D5267" s="33"/>
      <c r="E5267" s="33"/>
      <c r="F5267" s="33"/>
      <c r="G5267" s="33"/>
      <c r="H5267" s="33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3"/>
      <c r="AE5267" s="33"/>
      <c r="AF5267" s="33"/>
      <c r="AG5267" s="35"/>
      <c r="AH5267" s="32"/>
      <c r="AI5267" s="33"/>
      <c r="AJ5267" s="33"/>
      <c r="AK5267" s="33"/>
      <c r="AL5267" s="33"/>
      <c r="AM5267" s="33"/>
      <c r="AN5267" s="33"/>
      <c r="AO5267" s="33"/>
      <c r="AP5267" s="33"/>
      <c r="AQ5267" s="33"/>
      <c r="AR5267" s="33"/>
      <c r="AS5267" s="33"/>
      <c r="AT5267" s="33"/>
      <c r="AU5267" s="33"/>
      <c r="AV5267" s="33"/>
      <c r="AW5267" s="33"/>
      <c r="AX5267" s="33"/>
      <c r="AY5267" s="33"/>
    </row>
    <row r="5268" spans="1:51" s="12" customFormat="1" ht="39.950000000000003" customHeight="1">
      <c r="A5268" s="3"/>
      <c r="B5268" s="16"/>
      <c r="C5268" s="33"/>
      <c r="D5268" s="33"/>
      <c r="E5268" s="33"/>
      <c r="F5268" s="33"/>
      <c r="G5268" s="33"/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3"/>
      <c r="AE5268" s="33"/>
      <c r="AF5268" s="33"/>
      <c r="AG5268" s="35"/>
      <c r="AH5268" s="32"/>
      <c r="AI5268" s="33"/>
      <c r="AJ5268" s="33"/>
      <c r="AK5268" s="33"/>
      <c r="AL5268" s="33"/>
      <c r="AM5268" s="33"/>
      <c r="AN5268" s="33"/>
      <c r="AO5268" s="33"/>
      <c r="AP5268" s="33"/>
      <c r="AQ5268" s="33"/>
      <c r="AR5268" s="33"/>
      <c r="AS5268" s="33"/>
      <c r="AT5268" s="33"/>
      <c r="AU5268" s="33"/>
      <c r="AV5268" s="33"/>
      <c r="AW5268" s="33"/>
      <c r="AX5268" s="33"/>
      <c r="AY5268" s="33"/>
    </row>
    <row r="5269" spans="1:51" s="12" customFormat="1" ht="39.950000000000003" customHeight="1">
      <c r="A5269" s="3"/>
      <c r="B5269" s="16"/>
      <c r="C5269" s="33"/>
      <c r="D5269" s="33"/>
      <c r="E5269" s="33"/>
      <c r="F5269" s="33"/>
      <c r="G5269" s="33"/>
      <c r="H5269" s="33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3"/>
      <c r="AE5269" s="33"/>
      <c r="AF5269" s="33"/>
      <c r="AG5269" s="35"/>
      <c r="AH5269" s="32"/>
      <c r="AI5269" s="33"/>
      <c r="AJ5269" s="33"/>
      <c r="AK5269" s="33"/>
      <c r="AL5269" s="33"/>
      <c r="AM5269" s="33"/>
      <c r="AN5269" s="33"/>
      <c r="AO5269" s="33"/>
      <c r="AP5269" s="33"/>
      <c r="AQ5269" s="33"/>
      <c r="AR5269" s="33"/>
      <c r="AS5269" s="33"/>
      <c r="AT5269" s="33"/>
      <c r="AU5269" s="33"/>
      <c r="AV5269" s="33"/>
      <c r="AW5269" s="33"/>
      <c r="AX5269" s="33"/>
      <c r="AY5269" s="33"/>
    </row>
    <row r="5270" spans="1:51" s="12" customFormat="1" ht="39.950000000000003" customHeight="1">
      <c r="A5270" s="3"/>
      <c r="B5270" s="16"/>
      <c r="C5270" s="33"/>
      <c r="D5270" s="33"/>
      <c r="E5270" s="33"/>
      <c r="F5270" s="33"/>
      <c r="G5270" s="33"/>
      <c r="H5270" s="33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3"/>
      <c r="AE5270" s="33"/>
      <c r="AF5270" s="33"/>
      <c r="AG5270" s="35"/>
      <c r="AH5270" s="32"/>
      <c r="AI5270" s="33"/>
      <c r="AJ5270" s="33"/>
      <c r="AK5270" s="33"/>
      <c r="AL5270" s="33"/>
      <c r="AM5270" s="33"/>
      <c r="AN5270" s="33"/>
      <c r="AO5270" s="33"/>
      <c r="AP5270" s="33"/>
      <c r="AQ5270" s="33"/>
      <c r="AR5270" s="33"/>
      <c r="AS5270" s="33"/>
      <c r="AT5270" s="33"/>
      <c r="AU5270" s="33"/>
      <c r="AV5270" s="33"/>
      <c r="AW5270" s="33"/>
      <c r="AX5270" s="33"/>
      <c r="AY5270" s="33"/>
    </row>
    <row r="5271" spans="1:51" s="12" customFormat="1" ht="39.950000000000003" customHeight="1">
      <c r="A5271" s="3"/>
      <c r="B5271" s="16"/>
      <c r="C5271" s="33"/>
      <c r="D5271" s="33"/>
      <c r="E5271" s="33"/>
      <c r="F5271" s="33"/>
      <c r="G5271" s="33"/>
      <c r="H5271" s="33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3"/>
      <c r="AE5271" s="33"/>
      <c r="AF5271" s="33"/>
      <c r="AG5271" s="35"/>
      <c r="AH5271" s="32"/>
      <c r="AI5271" s="33"/>
      <c r="AJ5271" s="33"/>
      <c r="AK5271" s="33"/>
      <c r="AL5271" s="33"/>
      <c r="AM5271" s="33"/>
      <c r="AN5271" s="33"/>
      <c r="AO5271" s="33"/>
      <c r="AP5271" s="33"/>
      <c r="AQ5271" s="33"/>
      <c r="AR5271" s="33"/>
      <c r="AS5271" s="33"/>
      <c r="AT5271" s="33"/>
      <c r="AU5271" s="33"/>
      <c r="AV5271" s="33"/>
      <c r="AW5271" s="33"/>
      <c r="AX5271" s="33"/>
      <c r="AY5271" s="33"/>
    </row>
    <row r="5272" spans="1:51" s="12" customFormat="1" ht="39.950000000000003" customHeight="1">
      <c r="A5272" s="3"/>
      <c r="B5272" s="16"/>
      <c r="C5272" s="33"/>
      <c r="D5272" s="33"/>
      <c r="E5272" s="33"/>
      <c r="F5272" s="33"/>
      <c r="G5272" s="33"/>
      <c r="H5272" s="33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  <c r="AB5272" s="33"/>
      <c r="AC5272" s="33"/>
      <c r="AD5272" s="33"/>
      <c r="AE5272" s="33"/>
      <c r="AF5272" s="33"/>
      <c r="AG5272" s="35"/>
      <c r="AH5272" s="32"/>
      <c r="AI5272" s="33"/>
      <c r="AJ5272" s="33"/>
      <c r="AK5272" s="33"/>
      <c r="AL5272" s="33"/>
      <c r="AM5272" s="33"/>
      <c r="AN5272" s="33"/>
      <c r="AO5272" s="33"/>
      <c r="AP5272" s="33"/>
      <c r="AQ5272" s="33"/>
      <c r="AR5272" s="33"/>
      <c r="AS5272" s="33"/>
      <c r="AT5272" s="33"/>
      <c r="AU5272" s="33"/>
      <c r="AV5272" s="33"/>
      <c r="AW5272" s="33"/>
      <c r="AX5272" s="33"/>
      <c r="AY5272" s="33"/>
    </row>
    <row r="5273" spans="1:51" s="12" customFormat="1" ht="39.950000000000003" customHeight="1">
      <c r="A5273" s="3"/>
      <c r="B5273" s="16"/>
      <c r="C5273" s="33"/>
      <c r="D5273" s="33"/>
      <c r="E5273" s="33"/>
      <c r="F5273" s="33"/>
      <c r="G5273" s="33"/>
      <c r="H5273" s="33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F5273" s="33"/>
      <c r="AG5273" s="35"/>
      <c r="AH5273" s="32"/>
      <c r="AI5273" s="33"/>
      <c r="AJ5273" s="33"/>
      <c r="AK5273" s="33"/>
      <c r="AL5273" s="33"/>
      <c r="AM5273" s="33"/>
      <c r="AN5273" s="33"/>
      <c r="AO5273" s="33"/>
      <c r="AP5273" s="33"/>
      <c r="AQ5273" s="33"/>
      <c r="AR5273" s="33"/>
      <c r="AS5273" s="33"/>
      <c r="AT5273" s="33"/>
      <c r="AU5273" s="33"/>
      <c r="AV5273" s="33"/>
      <c r="AW5273" s="33"/>
      <c r="AX5273" s="33"/>
      <c r="AY5273" s="33"/>
    </row>
    <row r="5274" spans="1:51" s="12" customFormat="1" ht="39.950000000000003" customHeight="1">
      <c r="A5274" s="3"/>
      <c r="B5274" s="16"/>
      <c r="C5274" s="33"/>
      <c r="D5274" s="33"/>
      <c r="E5274" s="33"/>
      <c r="F5274" s="33"/>
      <c r="G5274" s="33"/>
      <c r="H5274" s="33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3"/>
      <c r="AE5274" s="33"/>
      <c r="AF5274" s="33"/>
      <c r="AG5274" s="35"/>
      <c r="AH5274" s="32"/>
      <c r="AI5274" s="33"/>
      <c r="AJ5274" s="33"/>
      <c r="AK5274" s="33"/>
      <c r="AL5274" s="33"/>
      <c r="AM5274" s="33"/>
      <c r="AN5274" s="33"/>
      <c r="AO5274" s="33"/>
      <c r="AP5274" s="33"/>
      <c r="AQ5274" s="33"/>
      <c r="AR5274" s="33"/>
      <c r="AS5274" s="33"/>
      <c r="AT5274" s="33"/>
      <c r="AU5274" s="33"/>
      <c r="AV5274" s="33"/>
      <c r="AW5274" s="33"/>
      <c r="AX5274" s="33"/>
      <c r="AY5274" s="33"/>
    </row>
    <row r="5275" spans="1:51" s="12" customFormat="1" ht="39.950000000000003" customHeight="1">
      <c r="A5275" s="3"/>
      <c r="B5275" s="16"/>
      <c r="C5275" s="33"/>
      <c r="D5275" s="33"/>
      <c r="E5275" s="33"/>
      <c r="F5275" s="33"/>
      <c r="G5275" s="33"/>
      <c r="H5275" s="33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3"/>
      <c r="AE5275" s="33"/>
      <c r="AF5275" s="33"/>
      <c r="AG5275" s="35"/>
      <c r="AH5275" s="32"/>
      <c r="AI5275" s="33"/>
      <c r="AJ5275" s="33"/>
      <c r="AK5275" s="33"/>
      <c r="AL5275" s="33"/>
      <c r="AM5275" s="33"/>
      <c r="AN5275" s="33"/>
      <c r="AO5275" s="33"/>
      <c r="AP5275" s="33"/>
      <c r="AQ5275" s="33"/>
      <c r="AR5275" s="33"/>
      <c r="AS5275" s="33"/>
      <c r="AT5275" s="33"/>
      <c r="AU5275" s="33"/>
      <c r="AV5275" s="33"/>
      <c r="AW5275" s="33"/>
      <c r="AX5275" s="33"/>
      <c r="AY5275" s="33"/>
    </row>
    <row r="5276" spans="1:51" s="12" customFormat="1" ht="39.950000000000003" customHeight="1">
      <c r="A5276" s="3"/>
      <c r="B5276" s="16"/>
      <c r="C5276" s="33"/>
      <c r="D5276" s="33"/>
      <c r="E5276" s="33"/>
      <c r="F5276" s="33"/>
      <c r="G5276" s="33"/>
      <c r="H5276" s="33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3"/>
      <c r="AE5276" s="33"/>
      <c r="AF5276" s="33"/>
      <c r="AG5276" s="35"/>
      <c r="AH5276" s="32"/>
      <c r="AI5276" s="33"/>
      <c r="AJ5276" s="33"/>
      <c r="AK5276" s="33"/>
      <c r="AL5276" s="33"/>
      <c r="AM5276" s="33"/>
      <c r="AN5276" s="33"/>
      <c r="AO5276" s="33"/>
      <c r="AP5276" s="33"/>
      <c r="AQ5276" s="33"/>
      <c r="AR5276" s="33"/>
      <c r="AS5276" s="33"/>
      <c r="AT5276" s="33"/>
      <c r="AU5276" s="33"/>
      <c r="AV5276" s="33"/>
      <c r="AW5276" s="33"/>
      <c r="AX5276" s="33"/>
      <c r="AY5276" s="33"/>
    </row>
    <row r="5277" spans="1:51" s="12" customFormat="1" ht="39.950000000000003" customHeight="1">
      <c r="A5277" s="3"/>
      <c r="B5277" s="16"/>
      <c r="C5277" s="33"/>
      <c r="D5277" s="33"/>
      <c r="E5277" s="33"/>
      <c r="F5277" s="33"/>
      <c r="G5277" s="33"/>
      <c r="H5277" s="33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3"/>
      <c r="AE5277" s="33"/>
      <c r="AF5277" s="33"/>
      <c r="AG5277" s="35"/>
      <c r="AH5277" s="32"/>
      <c r="AI5277" s="33"/>
      <c r="AJ5277" s="33"/>
      <c r="AK5277" s="33"/>
      <c r="AL5277" s="33"/>
      <c r="AM5277" s="33"/>
      <c r="AN5277" s="33"/>
      <c r="AO5277" s="33"/>
      <c r="AP5277" s="33"/>
      <c r="AQ5277" s="33"/>
      <c r="AR5277" s="33"/>
      <c r="AS5277" s="33"/>
      <c r="AT5277" s="33"/>
      <c r="AU5277" s="33"/>
      <c r="AV5277" s="33"/>
      <c r="AW5277" s="33"/>
      <c r="AX5277" s="33"/>
      <c r="AY5277" s="33"/>
    </row>
    <row r="5278" spans="1:51" s="12" customFormat="1" ht="39.950000000000003" customHeight="1">
      <c r="A5278" s="3"/>
      <c r="B5278" s="16"/>
      <c r="C5278" s="33"/>
      <c r="D5278" s="33"/>
      <c r="E5278" s="33"/>
      <c r="F5278" s="33"/>
      <c r="G5278" s="33"/>
      <c r="H5278" s="33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3"/>
      <c r="AE5278" s="33"/>
      <c r="AF5278" s="33"/>
      <c r="AG5278" s="35"/>
      <c r="AH5278" s="32"/>
      <c r="AI5278" s="33"/>
      <c r="AJ5278" s="33"/>
      <c r="AK5278" s="33"/>
      <c r="AL5278" s="33"/>
      <c r="AM5278" s="33"/>
      <c r="AN5278" s="33"/>
      <c r="AO5278" s="33"/>
      <c r="AP5278" s="33"/>
      <c r="AQ5278" s="33"/>
      <c r="AR5278" s="33"/>
      <c r="AS5278" s="33"/>
      <c r="AT5278" s="33"/>
      <c r="AU5278" s="33"/>
      <c r="AV5278" s="33"/>
      <c r="AW5278" s="33"/>
      <c r="AX5278" s="33"/>
      <c r="AY5278" s="33"/>
    </row>
    <row r="5279" spans="1:51" s="12" customFormat="1" ht="39.950000000000003" customHeight="1">
      <c r="A5279" s="3"/>
      <c r="B5279" s="16"/>
      <c r="C5279" s="33"/>
      <c r="D5279" s="33"/>
      <c r="E5279" s="33"/>
      <c r="F5279" s="33"/>
      <c r="G5279" s="33"/>
      <c r="H5279" s="33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  <c r="AB5279" s="33"/>
      <c r="AC5279" s="33"/>
      <c r="AD5279" s="33"/>
      <c r="AE5279" s="33"/>
      <c r="AF5279" s="33"/>
      <c r="AG5279" s="35"/>
      <c r="AH5279" s="32"/>
      <c r="AI5279" s="33"/>
      <c r="AJ5279" s="33"/>
      <c r="AK5279" s="33"/>
      <c r="AL5279" s="33"/>
      <c r="AM5279" s="33"/>
      <c r="AN5279" s="33"/>
      <c r="AO5279" s="33"/>
      <c r="AP5279" s="33"/>
      <c r="AQ5279" s="33"/>
      <c r="AR5279" s="33"/>
      <c r="AS5279" s="33"/>
      <c r="AT5279" s="33"/>
      <c r="AU5279" s="33"/>
      <c r="AV5279" s="33"/>
      <c r="AW5279" s="33"/>
      <c r="AX5279" s="33"/>
      <c r="AY5279" s="33"/>
    </row>
    <row r="5280" spans="1:51" s="12" customFormat="1" ht="39.950000000000003" customHeight="1">
      <c r="A5280" s="3"/>
      <c r="B5280" s="16"/>
      <c r="C5280" s="33"/>
      <c r="D5280" s="33"/>
      <c r="E5280" s="33"/>
      <c r="F5280" s="33"/>
      <c r="G5280" s="33"/>
      <c r="H5280" s="33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3"/>
      <c r="AE5280" s="33"/>
      <c r="AF5280" s="33"/>
      <c r="AG5280" s="35"/>
      <c r="AH5280" s="32"/>
      <c r="AI5280" s="33"/>
      <c r="AJ5280" s="33"/>
      <c r="AK5280" s="33"/>
      <c r="AL5280" s="33"/>
      <c r="AM5280" s="33"/>
      <c r="AN5280" s="33"/>
      <c r="AO5280" s="33"/>
      <c r="AP5280" s="33"/>
      <c r="AQ5280" s="33"/>
      <c r="AR5280" s="33"/>
      <c r="AS5280" s="33"/>
      <c r="AT5280" s="33"/>
      <c r="AU5280" s="33"/>
      <c r="AV5280" s="33"/>
      <c r="AW5280" s="33"/>
      <c r="AX5280" s="33"/>
      <c r="AY5280" s="33"/>
    </row>
    <row r="5281" spans="1:51" s="12" customFormat="1" ht="39.950000000000003" customHeight="1">
      <c r="A5281" s="3"/>
      <c r="B5281" s="16"/>
      <c r="C5281" s="33"/>
      <c r="D5281" s="33"/>
      <c r="E5281" s="33"/>
      <c r="F5281" s="33"/>
      <c r="G5281" s="33"/>
      <c r="H5281" s="33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3"/>
      <c r="AE5281" s="33"/>
      <c r="AF5281" s="33"/>
      <c r="AG5281" s="35"/>
      <c r="AH5281" s="32"/>
      <c r="AI5281" s="33"/>
      <c r="AJ5281" s="33"/>
      <c r="AK5281" s="33"/>
      <c r="AL5281" s="33"/>
      <c r="AM5281" s="33"/>
      <c r="AN5281" s="33"/>
      <c r="AO5281" s="33"/>
      <c r="AP5281" s="33"/>
      <c r="AQ5281" s="33"/>
      <c r="AR5281" s="33"/>
      <c r="AS5281" s="33"/>
      <c r="AT5281" s="33"/>
      <c r="AU5281" s="33"/>
      <c r="AV5281" s="33"/>
      <c r="AW5281" s="33"/>
      <c r="AX5281" s="33"/>
      <c r="AY5281" s="33"/>
    </row>
    <row r="5282" spans="1:51" s="12" customFormat="1" ht="39.950000000000003" customHeight="1">
      <c r="A5282" s="3"/>
      <c r="B5282" s="16"/>
      <c r="C5282" s="33"/>
      <c r="D5282" s="33"/>
      <c r="E5282" s="33"/>
      <c r="F5282" s="33"/>
      <c r="G5282" s="33"/>
      <c r="H5282" s="3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3"/>
      <c r="AE5282" s="33"/>
      <c r="AF5282" s="33"/>
      <c r="AG5282" s="35"/>
      <c r="AH5282" s="32"/>
      <c r="AI5282" s="33"/>
      <c r="AJ5282" s="33"/>
      <c r="AK5282" s="33"/>
      <c r="AL5282" s="33"/>
      <c r="AM5282" s="33"/>
      <c r="AN5282" s="33"/>
      <c r="AO5282" s="33"/>
      <c r="AP5282" s="33"/>
      <c r="AQ5282" s="33"/>
      <c r="AR5282" s="33"/>
      <c r="AS5282" s="33"/>
      <c r="AT5282" s="33"/>
      <c r="AU5282" s="33"/>
      <c r="AV5282" s="33"/>
      <c r="AW5282" s="33"/>
      <c r="AX5282" s="33"/>
      <c r="AY5282" s="33"/>
    </row>
    <row r="5283" spans="1:51" s="12" customFormat="1" ht="39.950000000000003" customHeight="1">
      <c r="A5283" s="3"/>
      <c r="B5283" s="16"/>
      <c r="C5283" s="33"/>
      <c r="D5283" s="33"/>
      <c r="E5283" s="33"/>
      <c r="F5283" s="33"/>
      <c r="G5283" s="33"/>
      <c r="H5283" s="33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3"/>
      <c r="AE5283" s="33"/>
      <c r="AF5283" s="33"/>
      <c r="AG5283" s="35"/>
      <c r="AH5283" s="32"/>
      <c r="AI5283" s="33"/>
      <c r="AJ5283" s="33"/>
      <c r="AK5283" s="33"/>
      <c r="AL5283" s="33"/>
      <c r="AM5283" s="33"/>
      <c r="AN5283" s="33"/>
      <c r="AO5283" s="33"/>
      <c r="AP5283" s="33"/>
      <c r="AQ5283" s="33"/>
      <c r="AR5283" s="33"/>
      <c r="AS5283" s="33"/>
      <c r="AT5283" s="33"/>
      <c r="AU5283" s="33"/>
      <c r="AV5283" s="33"/>
      <c r="AW5283" s="33"/>
      <c r="AX5283" s="33"/>
      <c r="AY5283" s="33"/>
    </row>
    <row r="5284" spans="1:51" s="12" customFormat="1" ht="39.950000000000003" customHeight="1">
      <c r="A5284" s="3"/>
      <c r="B5284" s="16"/>
      <c r="C5284" s="33"/>
      <c r="D5284" s="33"/>
      <c r="E5284" s="33"/>
      <c r="F5284" s="33"/>
      <c r="G5284" s="33"/>
      <c r="H5284" s="33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3"/>
      <c r="AE5284" s="33"/>
      <c r="AF5284" s="33"/>
      <c r="AG5284" s="35"/>
      <c r="AH5284" s="32"/>
      <c r="AI5284" s="33"/>
      <c r="AJ5284" s="33"/>
      <c r="AK5284" s="33"/>
      <c r="AL5284" s="33"/>
      <c r="AM5284" s="33"/>
      <c r="AN5284" s="33"/>
      <c r="AO5284" s="33"/>
      <c r="AP5284" s="33"/>
      <c r="AQ5284" s="33"/>
      <c r="AR5284" s="33"/>
      <c r="AS5284" s="33"/>
      <c r="AT5284" s="33"/>
      <c r="AU5284" s="33"/>
      <c r="AV5284" s="33"/>
      <c r="AW5284" s="33"/>
      <c r="AX5284" s="33"/>
      <c r="AY5284" s="33"/>
    </row>
    <row r="5285" spans="1:51" s="12" customFormat="1" ht="39.950000000000003" customHeight="1">
      <c r="A5285" s="3"/>
      <c r="B5285" s="16"/>
      <c r="C5285" s="33"/>
      <c r="D5285" s="33"/>
      <c r="E5285" s="33"/>
      <c r="F5285" s="33"/>
      <c r="G5285" s="33"/>
      <c r="H5285" s="33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3"/>
      <c r="AE5285" s="33"/>
      <c r="AF5285" s="33"/>
      <c r="AG5285" s="35"/>
      <c r="AH5285" s="32"/>
      <c r="AI5285" s="33"/>
      <c r="AJ5285" s="33"/>
      <c r="AK5285" s="33"/>
      <c r="AL5285" s="33"/>
      <c r="AM5285" s="33"/>
      <c r="AN5285" s="33"/>
      <c r="AO5285" s="33"/>
      <c r="AP5285" s="33"/>
      <c r="AQ5285" s="33"/>
      <c r="AR5285" s="33"/>
      <c r="AS5285" s="33"/>
      <c r="AT5285" s="33"/>
      <c r="AU5285" s="33"/>
      <c r="AV5285" s="33"/>
      <c r="AW5285" s="33"/>
      <c r="AX5285" s="33"/>
      <c r="AY5285" s="33"/>
    </row>
    <row r="5286" spans="1:51" s="12" customFormat="1" ht="39.950000000000003" customHeight="1">
      <c r="A5286" s="3"/>
      <c r="B5286" s="16"/>
      <c r="C5286" s="33"/>
      <c r="D5286" s="33"/>
      <c r="E5286" s="33"/>
      <c r="F5286" s="33"/>
      <c r="G5286" s="33"/>
      <c r="H5286" s="33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3"/>
      <c r="AE5286" s="33"/>
      <c r="AF5286" s="33"/>
      <c r="AG5286" s="35"/>
      <c r="AH5286" s="32"/>
      <c r="AI5286" s="33"/>
      <c r="AJ5286" s="33"/>
      <c r="AK5286" s="33"/>
      <c r="AL5286" s="33"/>
      <c r="AM5286" s="33"/>
      <c r="AN5286" s="33"/>
      <c r="AO5286" s="33"/>
      <c r="AP5286" s="33"/>
      <c r="AQ5286" s="33"/>
      <c r="AR5286" s="33"/>
      <c r="AS5286" s="33"/>
      <c r="AT5286" s="33"/>
      <c r="AU5286" s="33"/>
      <c r="AV5286" s="33"/>
      <c r="AW5286" s="33"/>
      <c r="AX5286" s="33"/>
      <c r="AY5286" s="33"/>
    </row>
    <row r="5287" spans="1:51" s="12" customFormat="1" ht="39.950000000000003" customHeight="1">
      <c r="A5287" s="3"/>
      <c r="B5287" s="16"/>
      <c r="C5287" s="33"/>
      <c r="D5287" s="33"/>
      <c r="E5287" s="33"/>
      <c r="F5287" s="33"/>
      <c r="G5287" s="33"/>
      <c r="H5287" s="33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3"/>
      <c r="AE5287" s="33"/>
      <c r="AF5287" s="33"/>
      <c r="AG5287" s="35"/>
      <c r="AH5287" s="32"/>
      <c r="AI5287" s="33"/>
      <c r="AJ5287" s="33"/>
      <c r="AK5287" s="33"/>
      <c r="AL5287" s="33"/>
      <c r="AM5287" s="33"/>
      <c r="AN5287" s="33"/>
      <c r="AO5287" s="33"/>
      <c r="AP5287" s="33"/>
      <c r="AQ5287" s="33"/>
      <c r="AR5287" s="33"/>
      <c r="AS5287" s="33"/>
      <c r="AT5287" s="33"/>
      <c r="AU5287" s="33"/>
      <c r="AV5287" s="33"/>
      <c r="AW5287" s="33"/>
      <c r="AX5287" s="33"/>
      <c r="AY5287" s="33"/>
    </row>
    <row r="5288" spans="1:51" s="12" customFormat="1" ht="39.950000000000003" customHeight="1">
      <c r="A5288" s="3"/>
      <c r="B5288" s="16"/>
      <c r="C5288" s="33"/>
      <c r="D5288" s="33"/>
      <c r="E5288" s="33"/>
      <c r="F5288" s="33"/>
      <c r="G5288" s="33"/>
      <c r="H5288" s="33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3"/>
      <c r="AE5288" s="33"/>
      <c r="AF5288" s="33"/>
      <c r="AG5288" s="35"/>
      <c r="AH5288" s="32"/>
      <c r="AI5288" s="33"/>
      <c r="AJ5288" s="33"/>
      <c r="AK5288" s="33"/>
      <c r="AL5288" s="33"/>
      <c r="AM5288" s="33"/>
      <c r="AN5288" s="33"/>
      <c r="AO5288" s="33"/>
      <c r="AP5288" s="33"/>
      <c r="AQ5288" s="33"/>
      <c r="AR5288" s="33"/>
      <c r="AS5288" s="33"/>
      <c r="AT5288" s="33"/>
      <c r="AU5288" s="33"/>
      <c r="AV5288" s="33"/>
      <c r="AW5288" s="33"/>
      <c r="AX5288" s="33"/>
      <c r="AY5288" s="33"/>
    </row>
    <row r="5289" spans="1:51" s="12" customFormat="1" ht="39.950000000000003" customHeight="1">
      <c r="A5289" s="3"/>
      <c r="B5289" s="16"/>
      <c r="C5289" s="33"/>
      <c r="D5289" s="33"/>
      <c r="E5289" s="33"/>
      <c r="F5289" s="33"/>
      <c r="G5289" s="33"/>
      <c r="H5289" s="33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  <c r="AB5289" s="33"/>
      <c r="AC5289" s="33"/>
      <c r="AD5289" s="33"/>
      <c r="AE5289" s="33"/>
      <c r="AF5289" s="33"/>
      <c r="AG5289" s="35"/>
      <c r="AH5289" s="32"/>
      <c r="AI5289" s="33"/>
      <c r="AJ5289" s="33"/>
      <c r="AK5289" s="33"/>
      <c r="AL5289" s="33"/>
      <c r="AM5289" s="33"/>
      <c r="AN5289" s="33"/>
      <c r="AO5289" s="33"/>
      <c r="AP5289" s="33"/>
      <c r="AQ5289" s="33"/>
      <c r="AR5289" s="33"/>
      <c r="AS5289" s="33"/>
      <c r="AT5289" s="33"/>
      <c r="AU5289" s="33"/>
      <c r="AV5289" s="33"/>
      <c r="AW5289" s="33"/>
      <c r="AX5289" s="33"/>
      <c r="AY5289" s="33"/>
    </row>
    <row r="5290" spans="1:51" s="12" customFormat="1" ht="39.950000000000003" customHeight="1">
      <c r="A5290" s="3"/>
      <c r="B5290" s="16"/>
      <c r="C5290" s="33"/>
      <c r="D5290" s="33"/>
      <c r="E5290" s="33"/>
      <c r="F5290" s="33"/>
      <c r="G5290" s="33"/>
      <c r="H5290" s="33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  <c r="AB5290" s="33"/>
      <c r="AC5290" s="33"/>
      <c r="AD5290" s="33"/>
      <c r="AE5290" s="33"/>
      <c r="AF5290" s="33"/>
      <c r="AG5290" s="35"/>
      <c r="AH5290" s="32"/>
      <c r="AI5290" s="33"/>
      <c r="AJ5290" s="33"/>
      <c r="AK5290" s="33"/>
      <c r="AL5290" s="33"/>
      <c r="AM5290" s="33"/>
      <c r="AN5290" s="33"/>
      <c r="AO5290" s="33"/>
      <c r="AP5290" s="33"/>
      <c r="AQ5290" s="33"/>
      <c r="AR5290" s="33"/>
      <c r="AS5290" s="33"/>
      <c r="AT5290" s="33"/>
      <c r="AU5290" s="33"/>
      <c r="AV5290" s="33"/>
      <c r="AW5290" s="33"/>
      <c r="AX5290" s="33"/>
      <c r="AY5290" s="33"/>
    </row>
    <row r="5291" spans="1:51" s="12" customFormat="1" ht="39.950000000000003" customHeight="1">
      <c r="A5291" s="3"/>
      <c r="B5291" s="16"/>
      <c r="C5291" s="33"/>
      <c r="D5291" s="33"/>
      <c r="E5291" s="33"/>
      <c r="F5291" s="33"/>
      <c r="G5291" s="33"/>
      <c r="H5291" s="33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  <c r="AB5291" s="33"/>
      <c r="AC5291" s="33"/>
      <c r="AD5291" s="33"/>
      <c r="AE5291" s="33"/>
      <c r="AF5291" s="33"/>
      <c r="AG5291" s="35"/>
      <c r="AH5291" s="32"/>
      <c r="AI5291" s="33"/>
      <c r="AJ5291" s="33"/>
      <c r="AK5291" s="33"/>
      <c r="AL5291" s="33"/>
      <c r="AM5291" s="33"/>
      <c r="AN5291" s="33"/>
      <c r="AO5291" s="33"/>
      <c r="AP5291" s="33"/>
      <c r="AQ5291" s="33"/>
      <c r="AR5291" s="33"/>
      <c r="AS5291" s="33"/>
      <c r="AT5291" s="33"/>
      <c r="AU5291" s="33"/>
      <c r="AV5291" s="33"/>
      <c r="AW5291" s="33"/>
      <c r="AX5291" s="33"/>
      <c r="AY5291" s="33"/>
    </row>
    <row r="5292" spans="1:51" s="12" customFormat="1" ht="39.950000000000003" customHeight="1">
      <c r="A5292" s="3"/>
      <c r="B5292" s="16"/>
      <c r="C5292" s="33"/>
      <c r="D5292" s="33"/>
      <c r="E5292" s="33"/>
      <c r="F5292" s="33"/>
      <c r="G5292" s="33"/>
      <c r="H5292" s="33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  <c r="AB5292" s="33"/>
      <c r="AC5292" s="33"/>
      <c r="AD5292" s="33"/>
      <c r="AE5292" s="33"/>
      <c r="AF5292" s="33"/>
      <c r="AG5292" s="35"/>
      <c r="AH5292" s="32"/>
      <c r="AI5292" s="33"/>
      <c r="AJ5292" s="33"/>
      <c r="AK5292" s="33"/>
      <c r="AL5292" s="33"/>
      <c r="AM5292" s="33"/>
      <c r="AN5292" s="33"/>
      <c r="AO5292" s="33"/>
      <c r="AP5292" s="33"/>
      <c r="AQ5292" s="33"/>
      <c r="AR5292" s="33"/>
      <c r="AS5292" s="33"/>
      <c r="AT5292" s="33"/>
      <c r="AU5292" s="33"/>
      <c r="AV5292" s="33"/>
      <c r="AW5292" s="33"/>
      <c r="AX5292" s="33"/>
      <c r="AY5292" s="33"/>
    </row>
    <row r="5293" spans="1:51" s="12" customFormat="1" ht="39.950000000000003" customHeight="1">
      <c r="A5293" s="3"/>
      <c r="B5293" s="16"/>
      <c r="C5293" s="33"/>
      <c r="D5293" s="33"/>
      <c r="E5293" s="33"/>
      <c r="F5293" s="33"/>
      <c r="G5293" s="33"/>
      <c r="H5293" s="33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  <c r="AB5293" s="33"/>
      <c r="AC5293" s="33"/>
      <c r="AD5293" s="33"/>
      <c r="AE5293" s="33"/>
      <c r="AF5293" s="33"/>
      <c r="AG5293" s="35"/>
      <c r="AH5293" s="32"/>
      <c r="AI5293" s="33"/>
      <c r="AJ5293" s="33"/>
      <c r="AK5293" s="33"/>
      <c r="AL5293" s="33"/>
      <c r="AM5293" s="33"/>
      <c r="AN5293" s="33"/>
      <c r="AO5293" s="33"/>
      <c r="AP5293" s="33"/>
      <c r="AQ5293" s="33"/>
      <c r="AR5293" s="33"/>
      <c r="AS5293" s="33"/>
      <c r="AT5293" s="33"/>
      <c r="AU5293" s="33"/>
      <c r="AV5293" s="33"/>
      <c r="AW5293" s="33"/>
      <c r="AX5293" s="33"/>
      <c r="AY5293" s="33"/>
    </row>
    <row r="5294" spans="1:51" s="12" customFormat="1" ht="39.950000000000003" customHeight="1">
      <c r="A5294" s="3"/>
      <c r="B5294" s="16"/>
      <c r="C5294" s="33"/>
      <c r="D5294" s="33"/>
      <c r="E5294" s="33"/>
      <c r="F5294" s="33"/>
      <c r="G5294" s="33"/>
      <c r="H5294" s="33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  <c r="AB5294" s="33"/>
      <c r="AC5294" s="33"/>
      <c r="AD5294" s="33"/>
      <c r="AE5294" s="33"/>
      <c r="AF5294" s="33"/>
      <c r="AG5294" s="35"/>
      <c r="AH5294" s="32"/>
      <c r="AI5294" s="33"/>
      <c r="AJ5294" s="33"/>
      <c r="AK5294" s="33"/>
      <c r="AL5294" s="33"/>
      <c r="AM5294" s="33"/>
      <c r="AN5294" s="33"/>
      <c r="AO5294" s="33"/>
      <c r="AP5294" s="33"/>
      <c r="AQ5294" s="33"/>
      <c r="AR5294" s="33"/>
      <c r="AS5294" s="33"/>
      <c r="AT5294" s="33"/>
      <c r="AU5294" s="33"/>
      <c r="AV5294" s="33"/>
      <c r="AW5294" s="33"/>
      <c r="AX5294" s="33"/>
      <c r="AY5294" s="33"/>
    </row>
    <row r="5295" spans="1:51" s="12" customFormat="1" ht="39.950000000000003" customHeight="1">
      <c r="A5295" s="3"/>
      <c r="B5295" s="16"/>
      <c r="C5295" s="33"/>
      <c r="D5295" s="33"/>
      <c r="E5295" s="33"/>
      <c r="F5295" s="33"/>
      <c r="G5295" s="33"/>
      <c r="H5295" s="33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  <c r="AB5295" s="33"/>
      <c r="AC5295" s="33"/>
      <c r="AD5295" s="33"/>
      <c r="AE5295" s="33"/>
      <c r="AF5295" s="33"/>
      <c r="AG5295" s="35"/>
      <c r="AH5295" s="32"/>
      <c r="AI5295" s="33"/>
      <c r="AJ5295" s="33"/>
      <c r="AK5295" s="33"/>
      <c r="AL5295" s="33"/>
      <c r="AM5295" s="33"/>
      <c r="AN5295" s="33"/>
      <c r="AO5295" s="33"/>
      <c r="AP5295" s="33"/>
      <c r="AQ5295" s="33"/>
      <c r="AR5295" s="33"/>
      <c r="AS5295" s="33"/>
      <c r="AT5295" s="33"/>
      <c r="AU5295" s="33"/>
      <c r="AV5295" s="33"/>
      <c r="AW5295" s="33"/>
      <c r="AX5295" s="33"/>
      <c r="AY5295" s="33"/>
    </row>
    <row r="5296" spans="1:51" s="12" customFormat="1" ht="39.950000000000003" customHeight="1">
      <c r="A5296" s="3"/>
      <c r="B5296" s="16"/>
      <c r="C5296" s="33"/>
      <c r="D5296" s="33"/>
      <c r="E5296" s="33"/>
      <c r="F5296" s="33"/>
      <c r="G5296" s="33"/>
      <c r="H5296" s="33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  <c r="AB5296" s="33"/>
      <c r="AC5296" s="33"/>
      <c r="AD5296" s="33"/>
      <c r="AE5296" s="33"/>
      <c r="AF5296" s="33"/>
      <c r="AG5296" s="35"/>
      <c r="AH5296" s="32"/>
      <c r="AI5296" s="33"/>
      <c r="AJ5296" s="33"/>
      <c r="AK5296" s="33"/>
      <c r="AL5296" s="33"/>
      <c r="AM5296" s="33"/>
      <c r="AN5296" s="33"/>
      <c r="AO5296" s="33"/>
      <c r="AP5296" s="33"/>
      <c r="AQ5296" s="33"/>
      <c r="AR5296" s="33"/>
      <c r="AS5296" s="33"/>
      <c r="AT5296" s="33"/>
      <c r="AU5296" s="33"/>
      <c r="AV5296" s="33"/>
      <c r="AW5296" s="33"/>
      <c r="AX5296" s="33"/>
      <c r="AY5296" s="33"/>
    </row>
    <row r="5297" spans="1:51" s="12" customFormat="1" ht="39.950000000000003" customHeight="1">
      <c r="A5297" s="3"/>
      <c r="B5297" s="16"/>
      <c r="C5297" s="33"/>
      <c r="D5297" s="33"/>
      <c r="E5297" s="33"/>
      <c r="F5297" s="33"/>
      <c r="G5297" s="33"/>
      <c r="H5297" s="33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3"/>
      <c r="AE5297" s="33"/>
      <c r="AF5297" s="33"/>
      <c r="AG5297" s="35"/>
      <c r="AH5297" s="32"/>
      <c r="AI5297" s="33"/>
      <c r="AJ5297" s="33"/>
      <c r="AK5297" s="33"/>
      <c r="AL5297" s="33"/>
      <c r="AM5297" s="33"/>
      <c r="AN5297" s="33"/>
      <c r="AO5297" s="33"/>
      <c r="AP5297" s="33"/>
      <c r="AQ5297" s="33"/>
      <c r="AR5297" s="33"/>
      <c r="AS5297" s="33"/>
      <c r="AT5297" s="33"/>
      <c r="AU5297" s="33"/>
      <c r="AV5297" s="33"/>
      <c r="AW5297" s="33"/>
      <c r="AX5297" s="33"/>
      <c r="AY5297" s="33"/>
    </row>
    <row r="5298" spans="1:51" s="12" customFormat="1" ht="39.950000000000003" customHeight="1">
      <c r="A5298" s="3"/>
      <c r="B5298" s="16"/>
      <c r="C5298" s="33"/>
      <c r="D5298" s="33"/>
      <c r="E5298" s="33"/>
      <c r="F5298" s="33"/>
      <c r="G5298" s="33"/>
      <c r="H5298" s="33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3"/>
      <c r="AE5298" s="33"/>
      <c r="AF5298" s="33"/>
      <c r="AG5298" s="35"/>
      <c r="AH5298" s="32"/>
      <c r="AI5298" s="33"/>
      <c r="AJ5298" s="33"/>
      <c r="AK5298" s="33"/>
      <c r="AL5298" s="33"/>
      <c r="AM5298" s="33"/>
      <c r="AN5298" s="33"/>
      <c r="AO5298" s="33"/>
      <c r="AP5298" s="33"/>
      <c r="AQ5298" s="33"/>
      <c r="AR5298" s="33"/>
      <c r="AS5298" s="33"/>
      <c r="AT5298" s="33"/>
      <c r="AU5298" s="33"/>
      <c r="AV5298" s="33"/>
      <c r="AW5298" s="33"/>
      <c r="AX5298" s="33"/>
      <c r="AY5298" s="33"/>
    </row>
    <row r="5299" spans="1:51" s="12" customFormat="1" ht="39.950000000000003" customHeight="1">
      <c r="A5299" s="3"/>
      <c r="B5299" s="16"/>
      <c r="C5299" s="33"/>
      <c r="D5299" s="33"/>
      <c r="E5299" s="33"/>
      <c r="F5299" s="33"/>
      <c r="G5299" s="33"/>
      <c r="H5299" s="33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3"/>
      <c r="AE5299" s="33"/>
      <c r="AF5299" s="33"/>
      <c r="AG5299" s="35"/>
      <c r="AH5299" s="32"/>
      <c r="AI5299" s="33"/>
      <c r="AJ5299" s="33"/>
      <c r="AK5299" s="33"/>
      <c r="AL5299" s="33"/>
      <c r="AM5299" s="33"/>
      <c r="AN5299" s="33"/>
      <c r="AO5299" s="33"/>
      <c r="AP5299" s="33"/>
      <c r="AQ5299" s="33"/>
      <c r="AR5299" s="33"/>
      <c r="AS5299" s="33"/>
      <c r="AT5299" s="33"/>
      <c r="AU5299" s="33"/>
      <c r="AV5299" s="33"/>
      <c r="AW5299" s="33"/>
      <c r="AX5299" s="33"/>
      <c r="AY5299" s="33"/>
    </row>
    <row r="5300" spans="1:51" s="12" customFormat="1" ht="39.950000000000003" customHeight="1">
      <c r="A5300" s="3"/>
      <c r="B5300" s="16"/>
      <c r="C5300" s="33"/>
      <c r="D5300" s="33"/>
      <c r="E5300" s="33"/>
      <c r="F5300" s="33"/>
      <c r="G5300" s="33"/>
      <c r="H5300" s="33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3"/>
      <c r="AE5300" s="33"/>
      <c r="AF5300" s="33"/>
      <c r="AG5300" s="35"/>
      <c r="AH5300" s="32"/>
      <c r="AI5300" s="33"/>
      <c r="AJ5300" s="33"/>
      <c r="AK5300" s="33"/>
      <c r="AL5300" s="33"/>
      <c r="AM5300" s="33"/>
      <c r="AN5300" s="33"/>
      <c r="AO5300" s="33"/>
      <c r="AP5300" s="33"/>
      <c r="AQ5300" s="33"/>
      <c r="AR5300" s="33"/>
      <c r="AS5300" s="33"/>
      <c r="AT5300" s="33"/>
      <c r="AU5300" s="33"/>
      <c r="AV5300" s="33"/>
      <c r="AW5300" s="33"/>
      <c r="AX5300" s="33"/>
      <c r="AY5300" s="33"/>
    </row>
    <row r="5301" spans="1:51" s="12" customFormat="1" ht="39.950000000000003" customHeight="1">
      <c r="A5301" s="3"/>
      <c r="B5301" s="16"/>
      <c r="C5301" s="33"/>
      <c r="D5301" s="33"/>
      <c r="E5301" s="33"/>
      <c r="F5301" s="33"/>
      <c r="G5301" s="33"/>
      <c r="H5301" s="3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3"/>
      <c r="AE5301" s="33"/>
      <c r="AF5301" s="33"/>
      <c r="AG5301" s="35"/>
      <c r="AH5301" s="32"/>
      <c r="AI5301" s="33"/>
      <c r="AJ5301" s="33"/>
      <c r="AK5301" s="33"/>
      <c r="AL5301" s="33"/>
      <c r="AM5301" s="33"/>
      <c r="AN5301" s="33"/>
      <c r="AO5301" s="33"/>
      <c r="AP5301" s="33"/>
      <c r="AQ5301" s="33"/>
      <c r="AR5301" s="33"/>
      <c r="AS5301" s="33"/>
      <c r="AT5301" s="33"/>
      <c r="AU5301" s="33"/>
      <c r="AV5301" s="33"/>
      <c r="AW5301" s="33"/>
      <c r="AX5301" s="33"/>
      <c r="AY5301" s="33"/>
    </row>
    <row r="5302" spans="1:51" s="12" customFormat="1" ht="39.950000000000003" customHeight="1">
      <c r="A5302" s="3"/>
      <c r="B5302" s="16"/>
      <c r="C5302" s="33"/>
      <c r="D5302" s="33"/>
      <c r="E5302" s="33"/>
      <c r="F5302" s="33"/>
      <c r="G5302" s="33"/>
      <c r="H5302" s="33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3"/>
      <c r="AE5302" s="33"/>
      <c r="AF5302" s="33"/>
      <c r="AG5302" s="35"/>
      <c r="AH5302" s="32"/>
      <c r="AI5302" s="33"/>
      <c r="AJ5302" s="33"/>
      <c r="AK5302" s="33"/>
      <c r="AL5302" s="33"/>
      <c r="AM5302" s="33"/>
      <c r="AN5302" s="33"/>
      <c r="AO5302" s="33"/>
      <c r="AP5302" s="33"/>
      <c r="AQ5302" s="33"/>
      <c r="AR5302" s="33"/>
      <c r="AS5302" s="33"/>
      <c r="AT5302" s="33"/>
      <c r="AU5302" s="33"/>
      <c r="AV5302" s="33"/>
      <c r="AW5302" s="33"/>
      <c r="AX5302" s="33"/>
      <c r="AY5302" s="33"/>
    </row>
    <row r="5303" spans="1:51" s="12" customFormat="1" ht="39.950000000000003" customHeight="1">
      <c r="A5303" s="3"/>
      <c r="B5303" s="16"/>
      <c r="C5303" s="33"/>
      <c r="D5303" s="33"/>
      <c r="E5303" s="33"/>
      <c r="F5303" s="33"/>
      <c r="G5303" s="33"/>
      <c r="H5303" s="33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3"/>
      <c r="AE5303" s="33"/>
      <c r="AF5303" s="33"/>
      <c r="AG5303" s="35"/>
      <c r="AH5303" s="32"/>
      <c r="AI5303" s="33"/>
      <c r="AJ5303" s="33"/>
      <c r="AK5303" s="33"/>
      <c r="AL5303" s="33"/>
      <c r="AM5303" s="33"/>
      <c r="AN5303" s="33"/>
      <c r="AO5303" s="33"/>
      <c r="AP5303" s="33"/>
      <c r="AQ5303" s="33"/>
      <c r="AR5303" s="33"/>
      <c r="AS5303" s="33"/>
      <c r="AT5303" s="33"/>
      <c r="AU5303" s="33"/>
      <c r="AV5303" s="33"/>
      <c r="AW5303" s="33"/>
      <c r="AX5303" s="33"/>
      <c r="AY5303" s="33"/>
    </row>
    <row r="5304" spans="1:51" s="12" customFormat="1" ht="39.950000000000003" customHeight="1">
      <c r="A5304" s="3"/>
      <c r="B5304" s="16"/>
      <c r="C5304" s="33"/>
      <c r="D5304" s="33"/>
      <c r="E5304" s="33"/>
      <c r="F5304" s="33"/>
      <c r="G5304" s="33"/>
      <c r="H5304" s="33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  <c r="AB5304" s="33"/>
      <c r="AC5304" s="33"/>
      <c r="AD5304" s="33"/>
      <c r="AE5304" s="33"/>
      <c r="AF5304" s="33"/>
      <c r="AG5304" s="35"/>
      <c r="AH5304" s="32"/>
      <c r="AI5304" s="33"/>
      <c r="AJ5304" s="33"/>
      <c r="AK5304" s="33"/>
      <c r="AL5304" s="33"/>
      <c r="AM5304" s="33"/>
      <c r="AN5304" s="33"/>
      <c r="AO5304" s="33"/>
      <c r="AP5304" s="33"/>
      <c r="AQ5304" s="33"/>
      <c r="AR5304" s="33"/>
      <c r="AS5304" s="33"/>
      <c r="AT5304" s="33"/>
      <c r="AU5304" s="33"/>
      <c r="AV5304" s="33"/>
      <c r="AW5304" s="33"/>
      <c r="AX5304" s="33"/>
      <c r="AY5304" s="33"/>
    </row>
    <row r="5305" spans="1:51" s="12" customFormat="1" ht="39.950000000000003" customHeight="1">
      <c r="A5305" s="3"/>
      <c r="B5305" s="16"/>
      <c r="C5305" s="33"/>
      <c r="D5305" s="33"/>
      <c r="E5305" s="33"/>
      <c r="F5305" s="33"/>
      <c r="G5305" s="33"/>
      <c r="H5305" s="33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3"/>
      <c r="AE5305" s="33"/>
      <c r="AF5305" s="33"/>
      <c r="AG5305" s="35"/>
      <c r="AH5305" s="32"/>
      <c r="AI5305" s="33"/>
      <c r="AJ5305" s="33"/>
      <c r="AK5305" s="33"/>
      <c r="AL5305" s="33"/>
      <c r="AM5305" s="33"/>
      <c r="AN5305" s="33"/>
      <c r="AO5305" s="33"/>
      <c r="AP5305" s="33"/>
      <c r="AQ5305" s="33"/>
      <c r="AR5305" s="33"/>
      <c r="AS5305" s="33"/>
      <c r="AT5305" s="33"/>
      <c r="AU5305" s="33"/>
      <c r="AV5305" s="33"/>
      <c r="AW5305" s="33"/>
      <c r="AX5305" s="33"/>
      <c r="AY5305" s="33"/>
    </row>
    <row r="5306" spans="1:51" s="12" customFormat="1" ht="39.950000000000003" customHeight="1">
      <c r="A5306" s="3"/>
      <c r="B5306" s="16"/>
      <c r="C5306" s="33"/>
      <c r="D5306" s="33"/>
      <c r="E5306" s="33"/>
      <c r="F5306" s="33"/>
      <c r="G5306" s="33"/>
      <c r="H5306" s="33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3"/>
      <c r="AE5306" s="33"/>
      <c r="AF5306" s="33"/>
      <c r="AG5306" s="35"/>
      <c r="AH5306" s="32"/>
      <c r="AI5306" s="33"/>
      <c r="AJ5306" s="33"/>
      <c r="AK5306" s="33"/>
      <c r="AL5306" s="33"/>
      <c r="AM5306" s="33"/>
      <c r="AN5306" s="33"/>
      <c r="AO5306" s="33"/>
      <c r="AP5306" s="33"/>
      <c r="AQ5306" s="33"/>
      <c r="AR5306" s="33"/>
      <c r="AS5306" s="33"/>
      <c r="AT5306" s="33"/>
      <c r="AU5306" s="33"/>
      <c r="AV5306" s="33"/>
      <c r="AW5306" s="33"/>
      <c r="AX5306" s="33"/>
      <c r="AY5306" s="33"/>
    </row>
    <row r="5307" spans="1:51" s="12" customFormat="1" ht="39.950000000000003" customHeight="1">
      <c r="A5307" s="3"/>
      <c r="B5307" s="16"/>
      <c r="C5307" s="33"/>
      <c r="D5307" s="33"/>
      <c r="E5307" s="33"/>
      <c r="F5307" s="33"/>
      <c r="G5307" s="33"/>
      <c r="H5307" s="33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3"/>
      <c r="AE5307" s="33"/>
      <c r="AF5307" s="33"/>
      <c r="AG5307" s="35"/>
      <c r="AH5307" s="32"/>
      <c r="AI5307" s="33"/>
      <c r="AJ5307" s="33"/>
      <c r="AK5307" s="33"/>
      <c r="AL5307" s="33"/>
      <c r="AM5307" s="33"/>
      <c r="AN5307" s="33"/>
      <c r="AO5307" s="33"/>
      <c r="AP5307" s="33"/>
      <c r="AQ5307" s="33"/>
      <c r="AR5307" s="33"/>
      <c r="AS5307" s="33"/>
      <c r="AT5307" s="33"/>
      <c r="AU5307" s="33"/>
      <c r="AV5307" s="33"/>
      <c r="AW5307" s="33"/>
      <c r="AX5307" s="33"/>
      <c r="AY5307" s="33"/>
    </row>
    <row r="5308" spans="1:51" s="12" customFormat="1" ht="39.950000000000003" customHeight="1">
      <c r="A5308" s="3"/>
      <c r="B5308" s="16"/>
      <c r="C5308" s="33"/>
      <c r="D5308" s="33"/>
      <c r="E5308" s="33"/>
      <c r="F5308" s="33"/>
      <c r="G5308" s="33"/>
      <c r="H5308" s="33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3"/>
      <c r="AE5308" s="33"/>
      <c r="AF5308" s="33"/>
      <c r="AG5308" s="35"/>
      <c r="AH5308" s="32"/>
      <c r="AI5308" s="33"/>
      <c r="AJ5308" s="33"/>
      <c r="AK5308" s="33"/>
      <c r="AL5308" s="33"/>
      <c r="AM5308" s="33"/>
      <c r="AN5308" s="33"/>
      <c r="AO5308" s="33"/>
      <c r="AP5308" s="33"/>
      <c r="AQ5308" s="33"/>
      <c r="AR5308" s="33"/>
      <c r="AS5308" s="33"/>
      <c r="AT5308" s="33"/>
      <c r="AU5308" s="33"/>
      <c r="AV5308" s="33"/>
      <c r="AW5308" s="33"/>
      <c r="AX5308" s="33"/>
      <c r="AY5308" s="33"/>
    </row>
    <row r="5309" spans="1:51" s="12" customFormat="1" ht="39.950000000000003" customHeight="1">
      <c r="A5309" s="3"/>
      <c r="B5309" s="16"/>
      <c r="C5309" s="33"/>
      <c r="D5309" s="33"/>
      <c r="E5309" s="33"/>
      <c r="F5309" s="33"/>
      <c r="G5309" s="33"/>
      <c r="H5309" s="3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3"/>
      <c r="AE5309" s="33"/>
      <c r="AF5309" s="33"/>
      <c r="AG5309" s="35"/>
      <c r="AH5309" s="32"/>
      <c r="AI5309" s="33"/>
      <c r="AJ5309" s="33"/>
      <c r="AK5309" s="33"/>
      <c r="AL5309" s="33"/>
      <c r="AM5309" s="33"/>
      <c r="AN5309" s="33"/>
      <c r="AO5309" s="33"/>
      <c r="AP5309" s="33"/>
      <c r="AQ5309" s="33"/>
      <c r="AR5309" s="33"/>
      <c r="AS5309" s="33"/>
      <c r="AT5309" s="33"/>
      <c r="AU5309" s="33"/>
      <c r="AV5309" s="33"/>
      <c r="AW5309" s="33"/>
      <c r="AX5309" s="33"/>
      <c r="AY5309" s="33"/>
    </row>
    <row r="5310" spans="1:51" s="12" customFormat="1" ht="39.950000000000003" customHeight="1">
      <c r="A5310" s="3"/>
      <c r="B5310" s="16"/>
      <c r="C5310" s="33"/>
      <c r="D5310" s="33"/>
      <c r="E5310" s="33"/>
      <c r="F5310" s="33"/>
      <c r="G5310" s="33"/>
      <c r="H5310" s="3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3"/>
      <c r="AE5310" s="33"/>
      <c r="AF5310" s="33"/>
      <c r="AG5310" s="35"/>
      <c r="AH5310" s="32"/>
      <c r="AI5310" s="33"/>
      <c r="AJ5310" s="33"/>
      <c r="AK5310" s="33"/>
      <c r="AL5310" s="33"/>
      <c r="AM5310" s="33"/>
      <c r="AN5310" s="33"/>
      <c r="AO5310" s="33"/>
      <c r="AP5310" s="33"/>
      <c r="AQ5310" s="33"/>
      <c r="AR5310" s="33"/>
      <c r="AS5310" s="33"/>
      <c r="AT5310" s="33"/>
      <c r="AU5310" s="33"/>
      <c r="AV5310" s="33"/>
      <c r="AW5310" s="33"/>
      <c r="AX5310" s="33"/>
      <c r="AY5310" s="33"/>
    </row>
    <row r="5311" spans="1:51" s="12" customFormat="1" ht="39.950000000000003" customHeight="1">
      <c r="A5311" s="3"/>
      <c r="B5311" s="16"/>
      <c r="C5311" s="33"/>
      <c r="D5311" s="33"/>
      <c r="E5311" s="33"/>
      <c r="F5311" s="33"/>
      <c r="G5311" s="33"/>
      <c r="H5311" s="33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3"/>
      <c r="AE5311" s="33"/>
      <c r="AF5311" s="33"/>
      <c r="AG5311" s="35"/>
      <c r="AH5311" s="32"/>
      <c r="AI5311" s="33"/>
      <c r="AJ5311" s="33"/>
      <c r="AK5311" s="33"/>
      <c r="AL5311" s="33"/>
      <c r="AM5311" s="33"/>
      <c r="AN5311" s="33"/>
      <c r="AO5311" s="33"/>
      <c r="AP5311" s="33"/>
      <c r="AQ5311" s="33"/>
      <c r="AR5311" s="33"/>
      <c r="AS5311" s="33"/>
      <c r="AT5311" s="33"/>
      <c r="AU5311" s="33"/>
      <c r="AV5311" s="33"/>
      <c r="AW5311" s="33"/>
      <c r="AX5311" s="33"/>
      <c r="AY5311" s="33"/>
    </row>
    <row r="5312" spans="1:51" s="12" customFormat="1" ht="39.950000000000003" customHeight="1">
      <c r="A5312" s="3"/>
      <c r="B5312" s="16"/>
      <c r="C5312" s="33"/>
      <c r="D5312" s="33"/>
      <c r="E5312" s="33"/>
      <c r="F5312" s="33"/>
      <c r="G5312" s="33"/>
      <c r="H5312" s="33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3"/>
      <c r="AE5312" s="33"/>
      <c r="AF5312" s="33"/>
      <c r="AG5312" s="35"/>
      <c r="AH5312" s="32"/>
      <c r="AI5312" s="33"/>
      <c r="AJ5312" s="33"/>
      <c r="AK5312" s="33"/>
      <c r="AL5312" s="33"/>
      <c r="AM5312" s="33"/>
      <c r="AN5312" s="33"/>
      <c r="AO5312" s="33"/>
      <c r="AP5312" s="33"/>
      <c r="AQ5312" s="33"/>
      <c r="AR5312" s="33"/>
      <c r="AS5312" s="33"/>
      <c r="AT5312" s="33"/>
      <c r="AU5312" s="33"/>
      <c r="AV5312" s="33"/>
      <c r="AW5312" s="33"/>
      <c r="AX5312" s="33"/>
      <c r="AY5312" s="33"/>
    </row>
    <row r="5313" spans="1:51" s="12" customFormat="1" ht="39.950000000000003" customHeight="1">
      <c r="A5313" s="3"/>
      <c r="B5313" s="16"/>
      <c r="C5313" s="33"/>
      <c r="D5313" s="33"/>
      <c r="E5313" s="33"/>
      <c r="F5313" s="33"/>
      <c r="G5313" s="33"/>
      <c r="H5313" s="33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3"/>
      <c r="AE5313" s="33"/>
      <c r="AF5313" s="33"/>
      <c r="AG5313" s="35"/>
      <c r="AH5313" s="32"/>
      <c r="AI5313" s="33"/>
      <c r="AJ5313" s="33"/>
      <c r="AK5313" s="33"/>
      <c r="AL5313" s="33"/>
      <c r="AM5313" s="33"/>
      <c r="AN5313" s="33"/>
      <c r="AO5313" s="33"/>
      <c r="AP5313" s="33"/>
      <c r="AQ5313" s="33"/>
      <c r="AR5313" s="33"/>
      <c r="AS5313" s="33"/>
      <c r="AT5313" s="33"/>
      <c r="AU5313" s="33"/>
      <c r="AV5313" s="33"/>
      <c r="AW5313" s="33"/>
      <c r="AX5313" s="33"/>
      <c r="AY5313" s="33"/>
    </row>
    <row r="5314" spans="1:51" s="12" customFormat="1" ht="39.950000000000003" customHeight="1">
      <c r="A5314" s="3"/>
      <c r="B5314" s="16"/>
      <c r="C5314" s="33"/>
      <c r="D5314" s="33"/>
      <c r="E5314" s="33"/>
      <c r="F5314" s="33"/>
      <c r="G5314" s="33"/>
      <c r="H5314" s="33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3"/>
      <c r="AE5314" s="33"/>
      <c r="AF5314" s="33"/>
      <c r="AG5314" s="35"/>
      <c r="AH5314" s="32"/>
      <c r="AI5314" s="33"/>
      <c r="AJ5314" s="33"/>
      <c r="AK5314" s="33"/>
      <c r="AL5314" s="33"/>
      <c r="AM5314" s="33"/>
      <c r="AN5314" s="33"/>
      <c r="AO5314" s="33"/>
      <c r="AP5314" s="33"/>
      <c r="AQ5314" s="33"/>
      <c r="AR5314" s="33"/>
      <c r="AS5314" s="33"/>
      <c r="AT5314" s="33"/>
      <c r="AU5314" s="33"/>
      <c r="AV5314" s="33"/>
      <c r="AW5314" s="33"/>
      <c r="AX5314" s="33"/>
      <c r="AY5314" s="33"/>
    </row>
    <row r="5315" spans="1:51" s="12" customFormat="1" ht="39.950000000000003" customHeight="1">
      <c r="A5315" s="3"/>
      <c r="B5315" s="16"/>
      <c r="C5315" s="33"/>
      <c r="D5315" s="33"/>
      <c r="E5315" s="33"/>
      <c r="F5315" s="33"/>
      <c r="G5315" s="33"/>
      <c r="H5315" s="33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  <c r="AB5315" s="33"/>
      <c r="AC5315" s="33"/>
      <c r="AD5315" s="33"/>
      <c r="AE5315" s="33"/>
      <c r="AF5315" s="33"/>
      <c r="AG5315" s="35"/>
      <c r="AH5315" s="32"/>
      <c r="AI5315" s="33"/>
      <c r="AJ5315" s="33"/>
      <c r="AK5315" s="33"/>
      <c r="AL5315" s="33"/>
      <c r="AM5315" s="33"/>
      <c r="AN5315" s="33"/>
      <c r="AO5315" s="33"/>
      <c r="AP5315" s="33"/>
      <c r="AQ5315" s="33"/>
      <c r="AR5315" s="33"/>
      <c r="AS5315" s="33"/>
      <c r="AT5315" s="33"/>
      <c r="AU5315" s="33"/>
      <c r="AV5315" s="33"/>
      <c r="AW5315" s="33"/>
      <c r="AX5315" s="33"/>
      <c r="AY5315" s="33"/>
    </row>
    <row r="5316" spans="1:51" s="12" customFormat="1" ht="39.950000000000003" customHeight="1">
      <c r="A5316" s="3"/>
      <c r="B5316" s="16"/>
      <c r="C5316" s="33"/>
      <c r="D5316" s="33"/>
      <c r="E5316" s="33"/>
      <c r="F5316" s="33"/>
      <c r="G5316" s="33"/>
      <c r="H5316" s="33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3"/>
      <c r="AE5316" s="33"/>
      <c r="AF5316" s="33"/>
      <c r="AG5316" s="35"/>
      <c r="AH5316" s="32"/>
      <c r="AI5316" s="33"/>
      <c r="AJ5316" s="33"/>
      <c r="AK5316" s="33"/>
      <c r="AL5316" s="33"/>
      <c r="AM5316" s="33"/>
      <c r="AN5316" s="33"/>
      <c r="AO5316" s="33"/>
      <c r="AP5316" s="33"/>
      <c r="AQ5316" s="33"/>
      <c r="AR5316" s="33"/>
      <c r="AS5316" s="33"/>
      <c r="AT5316" s="33"/>
      <c r="AU5316" s="33"/>
      <c r="AV5316" s="33"/>
      <c r="AW5316" s="33"/>
      <c r="AX5316" s="33"/>
      <c r="AY5316" s="33"/>
    </row>
    <row r="5317" spans="1:51" s="12" customFormat="1" ht="39.950000000000003" customHeight="1">
      <c r="A5317" s="3"/>
      <c r="B5317" s="16"/>
      <c r="C5317" s="33"/>
      <c r="D5317" s="33"/>
      <c r="E5317" s="33"/>
      <c r="F5317" s="33"/>
      <c r="G5317" s="33"/>
      <c r="H5317" s="33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3"/>
      <c r="AE5317" s="33"/>
      <c r="AF5317" s="33"/>
      <c r="AG5317" s="35"/>
      <c r="AH5317" s="32"/>
      <c r="AI5317" s="33"/>
      <c r="AJ5317" s="33"/>
      <c r="AK5317" s="33"/>
      <c r="AL5317" s="33"/>
      <c r="AM5317" s="33"/>
      <c r="AN5317" s="33"/>
      <c r="AO5317" s="33"/>
      <c r="AP5317" s="33"/>
      <c r="AQ5317" s="33"/>
      <c r="AR5317" s="33"/>
      <c r="AS5317" s="33"/>
      <c r="AT5317" s="33"/>
      <c r="AU5317" s="33"/>
      <c r="AV5317" s="33"/>
      <c r="AW5317" s="33"/>
      <c r="AX5317" s="33"/>
      <c r="AY5317" s="33"/>
    </row>
    <row r="5318" spans="1:51" s="12" customFormat="1" ht="39.950000000000003" customHeight="1">
      <c r="A5318" s="3"/>
      <c r="B5318" s="16"/>
      <c r="C5318" s="33"/>
      <c r="D5318" s="33"/>
      <c r="E5318" s="33"/>
      <c r="F5318" s="33"/>
      <c r="G5318" s="33"/>
      <c r="H5318" s="33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3"/>
      <c r="AE5318" s="33"/>
      <c r="AF5318" s="33"/>
      <c r="AG5318" s="35"/>
      <c r="AH5318" s="32"/>
      <c r="AI5318" s="33"/>
      <c r="AJ5318" s="33"/>
      <c r="AK5318" s="33"/>
      <c r="AL5318" s="33"/>
      <c r="AM5318" s="33"/>
      <c r="AN5318" s="33"/>
      <c r="AO5318" s="33"/>
      <c r="AP5318" s="33"/>
      <c r="AQ5318" s="33"/>
      <c r="AR5318" s="33"/>
      <c r="AS5318" s="33"/>
      <c r="AT5318" s="33"/>
      <c r="AU5318" s="33"/>
      <c r="AV5318" s="33"/>
      <c r="AW5318" s="33"/>
      <c r="AX5318" s="33"/>
      <c r="AY5318" s="33"/>
    </row>
    <row r="5319" spans="1:51" s="12" customFormat="1" ht="39.950000000000003" customHeight="1">
      <c r="A5319" s="3"/>
      <c r="B5319" s="16"/>
      <c r="C5319" s="33"/>
      <c r="D5319" s="33"/>
      <c r="E5319" s="33"/>
      <c r="F5319" s="33"/>
      <c r="G5319" s="33"/>
      <c r="H5319" s="33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  <c r="AB5319" s="33"/>
      <c r="AC5319" s="33"/>
      <c r="AD5319" s="33"/>
      <c r="AE5319" s="33"/>
      <c r="AF5319" s="33"/>
      <c r="AG5319" s="35"/>
      <c r="AH5319" s="32"/>
      <c r="AI5319" s="33"/>
      <c r="AJ5319" s="33"/>
      <c r="AK5319" s="33"/>
      <c r="AL5319" s="33"/>
      <c r="AM5319" s="33"/>
      <c r="AN5319" s="33"/>
      <c r="AO5319" s="33"/>
      <c r="AP5319" s="33"/>
      <c r="AQ5319" s="33"/>
      <c r="AR5319" s="33"/>
      <c r="AS5319" s="33"/>
      <c r="AT5319" s="33"/>
      <c r="AU5319" s="33"/>
      <c r="AV5319" s="33"/>
      <c r="AW5319" s="33"/>
      <c r="AX5319" s="33"/>
      <c r="AY5319" s="33"/>
    </row>
    <row r="5320" spans="1:51" s="12" customFormat="1" ht="39.950000000000003" customHeight="1">
      <c r="A5320" s="3"/>
      <c r="B5320" s="16"/>
      <c r="C5320" s="33"/>
      <c r="D5320" s="33"/>
      <c r="E5320" s="33"/>
      <c r="F5320" s="33"/>
      <c r="G5320" s="33"/>
      <c r="H5320" s="33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3"/>
      <c r="AE5320" s="33"/>
      <c r="AF5320" s="33"/>
      <c r="AG5320" s="35"/>
      <c r="AH5320" s="32"/>
      <c r="AI5320" s="33"/>
      <c r="AJ5320" s="33"/>
      <c r="AK5320" s="33"/>
      <c r="AL5320" s="33"/>
      <c r="AM5320" s="33"/>
      <c r="AN5320" s="33"/>
      <c r="AO5320" s="33"/>
      <c r="AP5320" s="33"/>
      <c r="AQ5320" s="33"/>
      <c r="AR5320" s="33"/>
      <c r="AS5320" s="33"/>
      <c r="AT5320" s="33"/>
      <c r="AU5320" s="33"/>
      <c r="AV5320" s="33"/>
      <c r="AW5320" s="33"/>
      <c r="AX5320" s="33"/>
      <c r="AY5320" s="33"/>
    </row>
    <row r="5321" spans="1:51" s="12" customFormat="1" ht="39.950000000000003" customHeight="1">
      <c r="A5321" s="3"/>
      <c r="B5321" s="16"/>
      <c r="C5321" s="33"/>
      <c r="D5321" s="33"/>
      <c r="E5321" s="33"/>
      <c r="F5321" s="33"/>
      <c r="G5321" s="33"/>
      <c r="H5321" s="33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3"/>
      <c r="AE5321" s="33"/>
      <c r="AF5321" s="33"/>
      <c r="AG5321" s="35"/>
      <c r="AH5321" s="32"/>
      <c r="AI5321" s="33"/>
      <c r="AJ5321" s="33"/>
      <c r="AK5321" s="33"/>
      <c r="AL5321" s="33"/>
      <c r="AM5321" s="33"/>
      <c r="AN5321" s="33"/>
      <c r="AO5321" s="33"/>
      <c r="AP5321" s="33"/>
      <c r="AQ5321" s="33"/>
      <c r="AR5321" s="33"/>
      <c r="AS5321" s="33"/>
      <c r="AT5321" s="33"/>
      <c r="AU5321" s="33"/>
      <c r="AV5321" s="33"/>
      <c r="AW5321" s="33"/>
      <c r="AX5321" s="33"/>
      <c r="AY5321" s="33"/>
    </row>
    <row r="5322" spans="1:51" s="12" customFormat="1" ht="39.950000000000003" customHeight="1">
      <c r="A5322" s="3"/>
      <c r="B5322" s="16"/>
      <c r="C5322" s="33"/>
      <c r="D5322" s="33"/>
      <c r="E5322" s="33"/>
      <c r="F5322" s="33"/>
      <c r="G5322" s="33"/>
      <c r="H5322" s="33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3"/>
      <c r="AE5322" s="33"/>
      <c r="AF5322" s="33"/>
      <c r="AG5322" s="35"/>
      <c r="AH5322" s="32"/>
      <c r="AI5322" s="33"/>
      <c r="AJ5322" s="33"/>
      <c r="AK5322" s="33"/>
      <c r="AL5322" s="33"/>
      <c r="AM5322" s="33"/>
      <c r="AN5322" s="33"/>
      <c r="AO5322" s="33"/>
      <c r="AP5322" s="33"/>
      <c r="AQ5322" s="33"/>
      <c r="AR5322" s="33"/>
      <c r="AS5322" s="33"/>
      <c r="AT5322" s="33"/>
      <c r="AU5322" s="33"/>
      <c r="AV5322" s="33"/>
      <c r="AW5322" s="33"/>
      <c r="AX5322" s="33"/>
      <c r="AY5322" s="33"/>
    </row>
    <row r="5323" spans="1:51" s="12" customFormat="1" ht="39.950000000000003" customHeight="1">
      <c r="A5323" s="3"/>
      <c r="B5323" s="16"/>
      <c r="C5323" s="33"/>
      <c r="D5323" s="33"/>
      <c r="E5323" s="33"/>
      <c r="F5323" s="33"/>
      <c r="G5323" s="33"/>
      <c r="H5323" s="33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  <c r="AB5323" s="33"/>
      <c r="AC5323" s="33"/>
      <c r="AD5323" s="33"/>
      <c r="AE5323" s="33"/>
      <c r="AF5323" s="33"/>
      <c r="AG5323" s="35"/>
      <c r="AH5323" s="32"/>
      <c r="AI5323" s="33"/>
      <c r="AJ5323" s="33"/>
      <c r="AK5323" s="33"/>
      <c r="AL5323" s="33"/>
      <c r="AM5323" s="33"/>
      <c r="AN5323" s="33"/>
      <c r="AO5323" s="33"/>
      <c r="AP5323" s="33"/>
      <c r="AQ5323" s="33"/>
      <c r="AR5323" s="33"/>
      <c r="AS5323" s="33"/>
      <c r="AT5323" s="33"/>
      <c r="AU5323" s="33"/>
      <c r="AV5323" s="33"/>
      <c r="AW5323" s="33"/>
      <c r="AX5323" s="33"/>
      <c r="AY5323" s="33"/>
    </row>
    <row r="5324" spans="1:51" s="12" customFormat="1" ht="39.950000000000003" customHeight="1">
      <c r="A5324" s="3"/>
      <c r="B5324" s="16"/>
      <c r="C5324" s="33"/>
      <c r="D5324" s="33"/>
      <c r="E5324" s="33"/>
      <c r="F5324" s="33"/>
      <c r="G5324" s="33"/>
      <c r="H5324" s="33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3"/>
      <c r="AE5324" s="33"/>
      <c r="AF5324" s="33"/>
      <c r="AG5324" s="35"/>
      <c r="AH5324" s="32"/>
      <c r="AI5324" s="33"/>
      <c r="AJ5324" s="33"/>
      <c r="AK5324" s="33"/>
      <c r="AL5324" s="33"/>
      <c r="AM5324" s="33"/>
      <c r="AN5324" s="33"/>
      <c r="AO5324" s="33"/>
      <c r="AP5324" s="33"/>
      <c r="AQ5324" s="33"/>
      <c r="AR5324" s="33"/>
      <c r="AS5324" s="33"/>
      <c r="AT5324" s="33"/>
      <c r="AU5324" s="33"/>
      <c r="AV5324" s="33"/>
      <c r="AW5324" s="33"/>
      <c r="AX5324" s="33"/>
      <c r="AY5324" s="33"/>
    </row>
    <row r="5325" spans="1:51" s="12" customFormat="1" ht="39.950000000000003" customHeight="1">
      <c r="A5325" s="3"/>
      <c r="B5325" s="16"/>
      <c r="C5325" s="33"/>
      <c r="D5325" s="33"/>
      <c r="E5325" s="33"/>
      <c r="F5325" s="33"/>
      <c r="G5325" s="33"/>
      <c r="H5325" s="33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3"/>
      <c r="AE5325" s="33"/>
      <c r="AF5325" s="33"/>
      <c r="AG5325" s="35"/>
      <c r="AH5325" s="32"/>
      <c r="AI5325" s="33"/>
      <c r="AJ5325" s="33"/>
      <c r="AK5325" s="33"/>
      <c r="AL5325" s="33"/>
      <c r="AM5325" s="33"/>
      <c r="AN5325" s="33"/>
      <c r="AO5325" s="33"/>
      <c r="AP5325" s="33"/>
      <c r="AQ5325" s="33"/>
      <c r="AR5325" s="33"/>
      <c r="AS5325" s="33"/>
      <c r="AT5325" s="33"/>
      <c r="AU5325" s="33"/>
      <c r="AV5325" s="33"/>
      <c r="AW5325" s="33"/>
      <c r="AX5325" s="33"/>
      <c r="AY5325" s="33"/>
    </row>
    <row r="5326" spans="1:51" s="12" customFormat="1" ht="39.950000000000003" customHeight="1">
      <c r="A5326" s="3"/>
      <c r="B5326" s="16"/>
      <c r="C5326" s="33"/>
      <c r="D5326" s="33"/>
      <c r="E5326" s="33"/>
      <c r="F5326" s="33"/>
      <c r="G5326" s="33"/>
      <c r="H5326" s="3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3"/>
      <c r="AE5326" s="33"/>
      <c r="AF5326" s="33"/>
      <c r="AG5326" s="35"/>
      <c r="AH5326" s="32"/>
      <c r="AI5326" s="33"/>
      <c r="AJ5326" s="33"/>
      <c r="AK5326" s="33"/>
      <c r="AL5326" s="33"/>
      <c r="AM5326" s="33"/>
      <c r="AN5326" s="33"/>
      <c r="AO5326" s="33"/>
      <c r="AP5326" s="33"/>
      <c r="AQ5326" s="33"/>
      <c r="AR5326" s="33"/>
      <c r="AS5326" s="33"/>
      <c r="AT5326" s="33"/>
      <c r="AU5326" s="33"/>
      <c r="AV5326" s="33"/>
      <c r="AW5326" s="33"/>
      <c r="AX5326" s="33"/>
      <c r="AY5326" s="33"/>
    </row>
    <row r="5327" spans="1:51" s="12" customFormat="1" ht="39.950000000000003" customHeight="1">
      <c r="A5327" s="3"/>
      <c r="B5327" s="16"/>
      <c r="C5327" s="33"/>
      <c r="D5327" s="33"/>
      <c r="E5327" s="33"/>
      <c r="F5327" s="33"/>
      <c r="G5327" s="33"/>
      <c r="H5327" s="33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3"/>
      <c r="AE5327" s="33"/>
      <c r="AF5327" s="33"/>
      <c r="AG5327" s="35"/>
      <c r="AH5327" s="32"/>
      <c r="AI5327" s="33"/>
      <c r="AJ5327" s="33"/>
      <c r="AK5327" s="33"/>
      <c r="AL5327" s="33"/>
      <c r="AM5327" s="33"/>
      <c r="AN5327" s="33"/>
      <c r="AO5327" s="33"/>
      <c r="AP5327" s="33"/>
      <c r="AQ5327" s="33"/>
      <c r="AR5327" s="33"/>
      <c r="AS5327" s="33"/>
      <c r="AT5327" s="33"/>
      <c r="AU5327" s="33"/>
      <c r="AV5327" s="33"/>
      <c r="AW5327" s="33"/>
      <c r="AX5327" s="33"/>
      <c r="AY5327" s="33"/>
    </row>
    <row r="5328" spans="1:51" s="12" customFormat="1" ht="39.950000000000003" customHeight="1">
      <c r="A5328" s="3"/>
      <c r="B5328" s="16"/>
      <c r="C5328" s="33"/>
      <c r="D5328" s="33"/>
      <c r="E5328" s="33"/>
      <c r="F5328" s="33"/>
      <c r="G5328" s="33"/>
      <c r="H5328" s="3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3"/>
      <c r="AE5328" s="33"/>
      <c r="AF5328" s="33"/>
      <c r="AG5328" s="35"/>
      <c r="AH5328" s="32"/>
      <c r="AI5328" s="33"/>
      <c r="AJ5328" s="33"/>
      <c r="AK5328" s="33"/>
      <c r="AL5328" s="33"/>
      <c r="AM5328" s="33"/>
      <c r="AN5328" s="33"/>
      <c r="AO5328" s="33"/>
      <c r="AP5328" s="33"/>
      <c r="AQ5328" s="33"/>
      <c r="AR5328" s="33"/>
      <c r="AS5328" s="33"/>
      <c r="AT5328" s="33"/>
      <c r="AU5328" s="33"/>
      <c r="AV5328" s="33"/>
      <c r="AW5328" s="33"/>
      <c r="AX5328" s="33"/>
      <c r="AY5328" s="33"/>
    </row>
    <row r="5329" spans="1:51" s="12" customFormat="1" ht="39.950000000000003" customHeight="1">
      <c r="A5329" s="3"/>
      <c r="B5329" s="16"/>
      <c r="C5329" s="33"/>
      <c r="D5329" s="33"/>
      <c r="E5329" s="33"/>
      <c r="F5329" s="33"/>
      <c r="G5329" s="33"/>
      <c r="H5329" s="33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3"/>
      <c r="AE5329" s="33"/>
      <c r="AF5329" s="33"/>
      <c r="AG5329" s="35"/>
      <c r="AH5329" s="32"/>
      <c r="AI5329" s="33"/>
      <c r="AJ5329" s="33"/>
      <c r="AK5329" s="33"/>
      <c r="AL5329" s="33"/>
      <c r="AM5329" s="33"/>
      <c r="AN5329" s="33"/>
      <c r="AO5329" s="33"/>
      <c r="AP5329" s="33"/>
      <c r="AQ5329" s="33"/>
      <c r="AR5329" s="33"/>
      <c r="AS5329" s="33"/>
      <c r="AT5329" s="33"/>
      <c r="AU5329" s="33"/>
      <c r="AV5329" s="33"/>
      <c r="AW5329" s="33"/>
      <c r="AX5329" s="33"/>
      <c r="AY5329" s="33"/>
    </row>
    <row r="5330" spans="1:51" s="12" customFormat="1" ht="39.950000000000003" customHeight="1">
      <c r="A5330" s="3"/>
      <c r="B5330" s="16"/>
      <c r="C5330" s="33"/>
      <c r="D5330" s="33"/>
      <c r="E5330" s="33"/>
      <c r="F5330" s="33"/>
      <c r="G5330" s="33"/>
      <c r="H5330" s="33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3"/>
      <c r="AE5330" s="33"/>
      <c r="AF5330" s="33"/>
      <c r="AG5330" s="35"/>
      <c r="AH5330" s="32"/>
      <c r="AI5330" s="33"/>
      <c r="AJ5330" s="33"/>
      <c r="AK5330" s="33"/>
      <c r="AL5330" s="33"/>
      <c r="AM5330" s="33"/>
      <c r="AN5330" s="33"/>
      <c r="AO5330" s="33"/>
      <c r="AP5330" s="33"/>
      <c r="AQ5330" s="33"/>
      <c r="AR5330" s="33"/>
      <c r="AS5330" s="33"/>
      <c r="AT5330" s="33"/>
      <c r="AU5330" s="33"/>
      <c r="AV5330" s="33"/>
      <c r="AW5330" s="33"/>
      <c r="AX5330" s="33"/>
      <c r="AY5330" s="33"/>
    </row>
    <row r="5331" spans="1:51" s="12" customFormat="1" ht="39.950000000000003" customHeight="1">
      <c r="A5331" s="3"/>
      <c r="B5331" s="16"/>
      <c r="C5331" s="33"/>
      <c r="D5331" s="33"/>
      <c r="E5331" s="33"/>
      <c r="F5331" s="33"/>
      <c r="G5331" s="33"/>
      <c r="H5331" s="33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3"/>
      <c r="AE5331" s="33"/>
      <c r="AF5331" s="33"/>
      <c r="AG5331" s="35"/>
      <c r="AH5331" s="32"/>
      <c r="AI5331" s="33"/>
      <c r="AJ5331" s="33"/>
      <c r="AK5331" s="33"/>
      <c r="AL5331" s="33"/>
      <c r="AM5331" s="33"/>
      <c r="AN5331" s="33"/>
      <c r="AO5331" s="33"/>
      <c r="AP5331" s="33"/>
      <c r="AQ5331" s="33"/>
      <c r="AR5331" s="33"/>
      <c r="AS5331" s="33"/>
      <c r="AT5331" s="33"/>
      <c r="AU5331" s="33"/>
      <c r="AV5331" s="33"/>
      <c r="AW5331" s="33"/>
      <c r="AX5331" s="33"/>
      <c r="AY5331" s="33"/>
    </row>
    <row r="5332" spans="1:51" s="12" customFormat="1" ht="39.950000000000003" customHeight="1">
      <c r="A5332" s="3"/>
      <c r="B5332" s="16"/>
      <c r="C5332" s="33"/>
      <c r="D5332" s="33"/>
      <c r="E5332" s="33"/>
      <c r="F5332" s="33"/>
      <c r="G5332" s="33"/>
      <c r="H5332" s="33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3"/>
      <c r="AE5332" s="33"/>
      <c r="AF5332" s="33"/>
      <c r="AG5332" s="35"/>
      <c r="AH5332" s="32"/>
      <c r="AI5332" s="33"/>
      <c r="AJ5332" s="33"/>
      <c r="AK5332" s="33"/>
      <c r="AL5332" s="33"/>
      <c r="AM5332" s="33"/>
      <c r="AN5332" s="33"/>
      <c r="AO5332" s="33"/>
      <c r="AP5332" s="33"/>
      <c r="AQ5332" s="33"/>
      <c r="AR5332" s="33"/>
      <c r="AS5332" s="33"/>
      <c r="AT5332" s="33"/>
      <c r="AU5332" s="33"/>
      <c r="AV5332" s="33"/>
      <c r="AW5332" s="33"/>
      <c r="AX5332" s="33"/>
      <c r="AY5332" s="33"/>
    </row>
    <row r="5333" spans="1:51" s="12" customFormat="1" ht="39.950000000000003" customHeight="1">
      <c r="A5333" s="3"/>
      <c r="B5333" s="16"/>
      <c r="C5333" s="33"/>
      <c r="D5333" s="33"/>
      <c r="E5333" s="33"/>
      <c r="F5333" s="33"/>
      <c r="G5333" s="33"/>
      <c r="H5333" s="33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3"/>
      <c r="AE5333" s="33"/>
      <c r="AF5333" s="33"/>
      <c r="AG5333" s="35"/>
      <c r="AH5333" s="32"/>
      <c r="AI5333" s="33"/>
      <c r="AJ5333" s="33"/>
      <c r="AK5333" s="33"/>
      <c r="AL5333" s="33"/>
      <c r="AM5333" s="33"/>
      <c r="AN5333" s="33"/>
      <c r="AO5333" s="33"/>
      <c r="AP5333" s="33"/>
      <c r="AQ5333" s="33"/>
      <c r="AR5333" s="33"/>
      <c r="AS5333" s="33"/>
      <c r="AT5333" s="33"/>
      <c r="AU5333" s="33"/>
      <c r="AV5333" s="33"/>
      <c r="AW5333" s="33"/>
      <c r="AX5333" s="33"/>
      <c r="AY5333" s="33"/>
    </row>
    <row r="5334" spans="1:51" s="12" customFormat="1" ht="39.950000000000003" customHeight="1">
      <c r="A5334" s="3"/>
      <c r="B5334" s="16"/>
      <c r="C5334" s="33"/>
      <c r="D5334" s="33"/>
      <c r="E5334" s="33"/>
      <c r="F5334" s="33"/>
      <c r="G5334" s="33"/>
      <c r="H5334" s="33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3"/>
      <c r="AE5334" s="33"/>
      <c r="AF5334" s="33"/>
      <c r="AG5334" s="35"/>
      <c r="AH5334" s="32"/>
      <c r="AI5334" s="33"/>
      <c r="AJ5334" s="33"/>
      <c r="AK5334" s="33"/>
      <c r="AL5334" s="33"/>
      <c r="AM5334" s="33"/>
      <c r="AN5334" s="33"/>
      <c r="AO5334" s="33"/>
      <c r="AP5334" s="33"/>
      <c r="AQ5334" s="33"/>
      <c r="AR5334" s="33"/>
      <c r="AS5334" s="33"/>
      <c r="AT5334" s="33"/>
      <c r="AU5334" s="33"/>
      <c r="AV5334" s="33"/>
      <c r="AW5334" s="33"/>
      <c r="AX5334" s="33"/>
      <c r="AY5334" s="33"/>
    </row>
    <row r="5335" spans="1:51" s="12" customFormat="1" ht="39.950000000000003" customHeight="1">
      <c r="A5335" s="3"/>
      <c r="B5335" s="16"/>
      <c r="C5335" s="33"/>
      <c r="D5335" s="33"/>
      <c r="E5335" s="33"/>
      <c r="F5335" s="33"/>
      <c r="G5335" s="33"/>
      <c r="H5335" s="33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3"/>
      <c r="AE5335" s="33"/>
      <c r="AF5335" s="33"/>
      <c r="AG5335" s="35"/>
      <c r="AH5335" s="32"/>
      <c r="AI5335" s="33"/>
      <c r="AJ5335" s="33"/>
      <c r="AK5335" s="33"/>
      <c r="AL5335" s="33"/>
      <c r="AM5335" s="33"/>
      <c r="AN5335" s="33"/>
      <c r="AO5335" s="33"/>
      <c r="AP5335" s="33"/>
      <c r="AQ5335" s="33"/>
      <c r="AR5335" s="33"/>
      <c r="AS5335" s="33"/>
      <c r="AT5335" s="33"/>
      <c r="AU5335" s="33"/>
      <c r="AV5335" s="33"/>
      <c r="AW5335" s="33"/>
      <c r="AX5335" s="33"/>
      <c r="AY5335" s="33"/>
    </row>
    <row r="5336" spans="1:51" s="12" customFormat="1" ht="39.950000000000003" customHeight="1">
      <c r="A5336" s="3"/>
      <c r="B5336" s="16"/>
      <c r="C5336" s="33"/>
      <c r="D5336" s="33"/>
      <c r="E5336" s="33"/>
      <c r="F5336" s="33"/>
      <c r="G5336" s="33"/>
      <c r="H5336" s="33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3"/>
      <c r="AE5336" s="33"/>
      <c r="AF5336" s="33"/>
      <c r="AG5336" s="35"/>
      <c r="AH5336" s="32"/>
      <c r="AI5336" s="33"/>
      <c r="AJ5336" s="33"/>
      <c r="AK5336" s="33"/>
      <c r="AL5336" s="33"/>
      <c r="AM5336" s="33"/>
      <c r="AN5336" s="33"/>
      <c r="AO5336" s="33"/>
      <c r="AP5336" s="33"/>
      <c r="AQ5336" s="33"/>
      <c r="AR5336" s="33"/>
      <c r="AS5336" s="33"/>
      <c r="AT5336" s="33"/>
      <c r="AU5336" s="33"/>
      <c r="AV5336" s="33"/>
      <c r="AW5336" s="33"/>
      <c r="AX5336" s="33"/>
      <c r="AY5336" s="33"/>
    </row>
    <row r="5337" spans="1:51" s="12" customFormat="1" ht="39.950000000000003" customHeight="1">
      <c r="A5337" s="3"/>
      <c r="B5337" s="16"/>
      <c r="C5337" s="33"/>
      <c r="D5337" s="33"/>
      <c r="E5337" s="33"/>
      <c r="F5337" s="33"/>
      <c r="G5337" s="33"/>
      <c r="H5337" s="33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3"/>
      <c r="AE5337" s="33"/>
      <c r="AF5337" s="33"/>
      <c r="AG5337" s="35"/>
      <c r="AH5337" s="32"/>
      <c r="AI5337" s="33"/>
      <c r="AJ5337" s="33"/>
      <c r="AK5337" s="33"/>
      <c r="AL5337" s="33"/>
      <c r="AM5337" s="33"/>
      <c r="AN5337" s="33"/>
      <c r="AO5337" s="33"/>
      <c r="AP5337" s="33"/>
      <c r="AQ5337" s="33"/>
      <c r="AR5337" s="33"/>
      <c r="AS5337" s="33"/>
      <c r="AT5337" s="33"/>
      <c r="AU5337" s="33"/>
      <c r="AV5337" s="33"/>
      <c r="AW5337" s="33"/>
      <c r="AX5337" s="33"/>
      <c r="AY5337" s="33"/>
    </row>
    <row r="5338" spans="1:51" s="12" customFormat="1" ht="39.950000000000003" customHeight="1">
      <c r="A5338" s="3"/>
      <c r="B5338" s="16"/>
      <c r="C5338" s="33"/>
      <c r="D5338" s="33"/>
      <c r="E5338" s="33"/>
      <c r="F5338" s="33"/>
      <c r="G5338" s="33"/>
      <c r="H5338" s="33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3"/>
      <c r="AE5338" s="33"/>
      <c r="AF5338" s="33"/>
      <c r="AG5338" s="35"/>
      <c r="AH5338" s="32"/>
      <c r="AI5338" s="33"/>
      <c r="AJ5338" s="33"/>
      <c r="AK5338" s="33"/>
      <c r="AL5338" s="33"/>
      <c r="AM5338" s="33"/>
      <c r="AN5338" s="33"/>
      <c r="AO5338" s="33"/>
      <c r="AP5338" s="33"/>
      <c r="AQ5338" s="33"/>
      <c r="AR5338" s="33"/>
      <c r="AS5338" s="33"/>
      <c r="AT5338" s="33"/>
      <c r="AU5338" s="33"/>
      <c r="AV5338" s="33"/>
      <c r="AW5338" s="33"/>
      <c r="AX5338" s="33"/>
      <c r="AY5338" s="33"/>
    </row>
    <row r="5339" spans="1:51" s="12" customFormat="1" ht="39.950000000000003" customHeight="1">
      <c r="A5339" s="3"/>
      <c r="B5339" s="16"/>
      <c r="C5339" s="33"/>
      <c r="D5339" s="33"/>
      <c r="E5339" s="33"/>
      <c r="F5339" s="33"/>
      <c r="G5339" s="33"/>
      <c r="H5339" s="33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3"/>
      <c r="AE5339" s="33"/>
      <c r="AF5339" s="33"/>
      <c r="AG5339" s="35"/>
      <c r="AH5339" s="32"/>
      <c r="AI5339" s="33"/>
      <c r="AJ5339" s="33"/>
      <c r="AK5339" s="33"/>
      <c r="AL5339" s="33"/>
      <c r="AM5339" s="33"/>
      <c r="AN5339" s="33"/>
      <c r="AO5339" s="33"/>
      <c r="AP5339" s="33"/>
      <c r="AQ5339" s="33"/>
      <c r="AR5339" s="33"/>
      <c r="AS5339" s="33"/>
      <c r="AT5339" s="33"/>
      <c r="AU5339" s="33"/>
      <c r="AV5339" s="33"/>
      <c r="AW5339" s="33"/>
      <c r="AX5339" s="33"/>
      <c r="AY5339" s="33"/>
    </row>
    <row r="5340" spans="1:51" s="12" customFormat="1" ht="39.950000000000003" customHeight="1">
      <c r="A5340" s="3"/>
      <c r="B5340" s="16"/>
      <c r="C5340" s="33"/>
      <c r="D5340" s="33"/>
      <c r="E5340" s="33"/>
      <c r="F5340" s="33"/>
      <c r="G5340" s="33"/>
      <c r="H5340" s="33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3"/>
      <c r="AE5340" s="33"/>
      <c r="AF5340" s="33"/>
      <c r="AG5340" s="35"/>
      <c r="AH5340" s="32"/>
      <c r="AI5340" s="33"/>
      <c r="AJ5340" s="33"/>
      <c r="AK5340" s="33"/>
      <c r="AL5340" s="33"/>
      <c r="AM5340" s="33"/>
      <c r="AN5340" s="33"/>
      <c r="AO5340" s="33"/>
      <c r="AP5340" s="33"/>
      <c r="AQ5340" s="33"/>
      <c r="AR5340" s="33"/>
      <c r="AS5340" s="33"/>
      <c r="AT5340" s="33"/>
      <c r="AU5340" s="33"/>
      <c r="AV5340" s="33"/>
      <c r="AW5340" s="33"/>
      <c r="AX5340" s="33"/>
      <c r="AY5340" s="33"/>
    </row>
    <row r="5341" spans="1:51" s="12" customFormat="1" ht="39.950000000000003" customHeight="1">
      <c r="A5341" s="3"/>
      <c r="B5341" s="16"/>
      <c r="C5341" s="33"/>
      <c r="D5341" s="33"/>
      <c r="E5341" s="33"/>
      <c r="F5341" s="33"/>
      <c r="G5341" s="33"/>
      <c r="H5341" s="33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3"/>
      <c r="AE5341" s="33"/>
      <c r="AF5341" s="33"/>
      <c r="AG5341" s="35"/>
      <c r="AH5341" s="32"/>
      <c r="AI5341" s="33"/>
      <c r="AJ5341" s="33"/>
      <c r="AK5341" s="33"/>
      <c r="AL5341" s="33"/>
      <c r="AM5341" s="33"/>
      <c r="AN5341" s="33"/>
      <c r="AO5341" s="33"/>
      <c r="AP5341" s="33"/>
      <c r="AQ5341" s="33"/>
      <c r="AR5341" s="33"/>
      <c r="AS5341" s="33"/>
      <c r="AT5341" s="33"/>
      <c r="AU5341" s="33"/>
      <c r="AV5341" s="33"/>
      <c r="AW5341" s="33"/>
      <c r="AX5341" s="33"/>
      <c r="AY5341" s="33"/>
    </row>
    <row r="5342" spans="1:51" s="12" customFormat="1" ht="39.950000000000003" customHeight="1">
      <c r="A5342" s="3"/>
      <c r="B5342" s="16"/>
      <c r="C5342" s="33"/>
      <c r="D5342" s="33"/>
      <c r="E5342" s="33"/>
      <c r="F5342" s="33"/>
      <c r="G5342" s="33"/>
      <c r="H5342" s="33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3"/>
      <c r="AE5342" s="33"/>
      <c r="AF5342" s="33"/>
      <c r="AG5342" s="35"/>
      <c r="AH5342" s="32"/>
      <c r="AI5342" s="33"/>
      <c r="AJ5342" s="33"/>
      <c r="AK5342" s="33"/>
      <c r="AL5342" s="33"/>
      <c r="AM5342" s="33"/>
      <c r="AN5342" s="33"/>
      <c r="AO5342" s="33"/>
      <c r="AP5342" s="33"/>
      <c r="AQ5342" s="33"/>
      <c r="AR5342" s="33"/>
      <c r="AS5342" s="33"/>
      <c r="AT5342" s="33"/>
      <c r="AU5342" s="33"/>
      <c r="AV5342" s="33"/>
      <c r="AW5342" s="33"/>
      <c r="AX5342" s="33"/>
      <c r="AY5342" s="33"/>
    </row>
    <row r="5343" spans="1:51" s="12" customFormat="1" ht="39.950000000000003" customHeight="1">
      <c r="A5343" s="3"/>
      <c r="B5343" s="16"/>
      <c r="C5343" s="33"/>
      <c r="D5343" s="33"/>
      <c r="E5343" s="33"/>
      <c r="F5343" s="33"/>
      <c r="G5343" s="33"/>
      <c r="H5343" s="33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3"/>
      <c r="AE5343" s="33"/>
      <c r="AF5343" s="33"/>
      <c r="AG5343" s="35"/>
      <c r="AH5343" s="32"/>
      <c r="AI5343" s="33"/>
      <c r="AJ5343" s="33"/>
      <c r="AK5343" s="33"/>
      <c r="AL5343" s="33"/>
      <c r="AM5343" s="33"/>
      <c r="AN5343" s="33"/>
      <c r="AO5343" s="33"/>
      <c r="AP5343" s="33"/>
      <c r="AQ5343" s="33"/>
      <c r="AR5343" s="33"/>
      <c r="AS5343" s="33"/>
      <c r="AT5343" s="33"/>
      <c r="AU5343" s="33"/>
      <c r="AV5343" s="33"/>
      <c r="AW5343" s="33"/>
      <c r="AX5343" s="33"/>
      <c r="AY5343" s="33"/>
    </row>
    <row r="5344" spans="1:51" s="12" customFormat="1" ht="39.950000000000003" customHeight="1">
      <c r="A5344" s="3"/>
      <c r="B5344" s="16"/>
      <c r="C5344" s="33"/>
      <c r="D5344" s="33"/>
      <c r="E5344" s="33"/>
      <c r="F5344" s="33"/>
      <c r="G5344" s="33"/>
      <c r="H5344" s="3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F5344" s="33"/>
      <c r="AG5344" s="35"/>
      <c r="AH5344" s="32"/>
      <c r="AI5344" s="33"/>
      <c r="AJ5344" s="33"/>
      <c r="AK5344" s="33"/>
      <c r="AL5344" s="33"/>
      <c r="AM5344" s="33"/>
      <c r="AN5344" s="33"/>
      <c r="AO5344" s="33"/>
      <c r="AP5344" s="33"/>
      <c r="AQ5344" s="33"/>
      <c r="AR5344" s="33"/>
      <c r="AS5344" s="33"/>
      <c r="AT5344" s="33"/>
      <c r="AU5344" s="33"/>
      <c r="AV5344" s="33"/>
      <c r="AW5344" s="33"/>
      <c r="AX5344" s="33"/>
      <c r="AY5344" s="33"/>
    </row>
    <row r="5345" spans="1:51" s="12" customFormat="1" ht="39.950000000000003" customHeight="1">
      <c r="A5345" s="3"/>
      <c r="B5345" s="16"/>
      <c r="C5345" s="33"/>
      <c r="D5345" s="33"/>
      <c r="E5345" s="33"/>
      <c r="F5345" s="33"/>
      <c r="G5345" s="33"/>
      <c r="H5345" s="33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3"/>
      <c r="AE5345" s="33"/>
      <c r="AF5345" s="33"/>
      <c r="AG5345" s="35"/>
      <c r="AH5345" s="32"/>
      <c r="AI5345" s="33"/>
      <c r="AJ5345" s="33"/>
      <c r="AK5345" s="33"/>
      <c r="AL5345" s="33"/>
      <c r="AM5345" s="33"/>
      <c r="AN5345" s="33"/>
      <c r="AO5345" s="33"/>
      <c r="AP5345" s="33"/>
      <c r="AQ5345" s="33"/>
      <c r="AR5345" s="33"/>
      <c r="AS5345" s="33"/>
      <c r="AT5345" s="33"/>
      <c r="AU5345" s="33"/>
      <c r="AV5345" s="33"/>
      <c r="AW5345" s="33"/>
      <c r="AX5345" s="33"/>
      <c r="AY5345" s="33"/>
    </row>
    <row r="5346" spans="1:51" s="12" customFormat="1" ht="39.950000000000003" customHeight="1">
      <c r="A5346" s="3"/>
      <c r="B5346" s="16"/>
      <c r="C5346" s="33"/>
      <c r="D5346" s="33"/>
      <c r="E5346" s="33"/>
      <c r="F5346" s="33"/>
      <c r="G5346" s="33"/>
      <c r="H5346" s="33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3"/>
      <c r="AE5346" s="33"/>
      <c r="AF5346" s="33"/>
      <c r="AG5346" s="35"/>
      <c r="AH5346" s="32"/>
      <c r="AI5346" s="33"/>
      <c r="AJ5346" s="33"/>
      <c r="AK5346" s="33"/>
      <c r="AL5346" s="33"/>
      <c r="AM5346" s="33"/>
      <c r="AN5346" s="33"/>
      <c r="AO5346" s="33"/>
      <c r="AP5346" s="33"/>
      <c r="AQ5346" s="33"/>
      <c r="AR5346" s="33"/>
      <c r="AS5346" s="33"/>
      <c r="AT5346" s="33"/>
      <c r="AU5346" s="33"/>
      <c r="AV5346" s="33"/>
      <c r="AW5346" s="33"/>
      <c r="AX5346" s="33"/>
      <c r="AY5346" s="33"/>
    </row>
    <row r="5347" spans="1:51" s="12" customFormat="1" ht="39.950000000000003" customHeight="1">
      <c r="A5347" s="3"/>
      <c r="B5347" s="16"/>
      <c r="C5347" s="33"/>
      <c r="D5347" s="33"/>
      <c r="E5347" s="33"/>
      <c r="F5347" s="33"/>
      <c r="G5347" s="33"/>
      <c r="H5347" s="33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3"/>
      <c r="AE5347" s="33"/>
      <c r="AF5347" s="33"/>
      <c r="AG5347" s="35"/>
      <c r="AH5347" s="32"/>
      <c r="AI5347" s="33"/>
      <c r="AJ5347" s="33"/>
      <c r="AK5347" s="33"/>
      <c r="AL5347" s="33"/>
      <c r="AM5347" s="33"/>
      <c r="AN5347" s="33"/>
      <c r="AO5347" s="33"/>
      <c r="AP5347" s="33"/>
      <c r="AQ5347" s="33"/>
      <c r="AR5347" s="33"/>
      <c r="AS5347" s="33"/>
      <c r="AT5347" s="33"/>
      <c r="AU5347" s="33"/>
      <c r="AV5347" s="33"/>
      <c r="AW5347" s="33"/>
      <c r="AX5347" s="33"/>
      <c r="AY5347" s="33"/>
    </row>
    <row r="5348" spans="1:51" s="12" customFormat="1" ht="39.950000000000003" customHeight="1">
      <c r="A5348" s="3"/>
      <c r="B5348" s="16"/>
      <c r="C5348" s="33"/>
      <c r="D5348" s="33"/>
      <c r="E5348" s="33"/>
      <c r="F5348" s="33"/>
      <c r="G5348" s="33"/>
      <c r="H5348" s="33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F5348" s="33"/>
      <c r="AG5348" s="35"/>
      <c r="AH5348" s="32"/>
      <c r="AI5348" s="33"/>
      <c r="AJ5348" s="33"/>
      <c r="AK5348" s="33"/>
      <c r="AL5348" s="33"/>
      <c r="AM5348" s="33"/>
      <c r="AN5348" s="33"/>
      <c r="AO5348" s="33"/>
      <c r="AP5348" s="33"/>
      <c r="AQ5348" s="33"/>
      <c r="AR5348" s="33"/>
      <c r="AS5348" s="33"/>
      <c r="AT5348" s="33"/>
      <c r="AU5348" s="33"/>
      <c r="AV5348" s="33"/>
      <c r="AW5348" s="33"/>
      <c r="AX5348" s="33"/>
      <c r="AY5348" s="33"/>
    </row>
    <row r="5349" spans="1:51" s="12" customFormat="1" ht="39.950000000000003" customHeight="1">
      <c r="A5349" s="3"/>
      <c r="B5349" s="16"/>
      <c r="C5349" s="33"/>
      <c r="D5349" s="33"/>
      <c r="E5349" s="33"/>
      <c r="F5349" s="33"/>
      <c r="G5349" s="33"/>
      <c r="H5349" s="33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3"/>
      <c r="AE5349" s="33"/>
      <c r="AF5349" s="33"/>
      <c r="AG5349" s="35"/>
      <c r="AH5349" s="32"/>
      <c r="AI5349" s="33"/>
      <c r="AJ5349" s="33"/>
      <c r="AK5349" s="33"/>
      <c r="AL5349" s="33"/>
      <c r="AM5349" s="33"/>
      <c r="AN5349" s="33"/>
      <c r="AO5349" s="33"/>
      <c r="AP5349" s="33"/>
      <c r="AQ5349" s="33"/>
      <c r="AR5349" s="33"/>
      <c r="AS5349" s="33"/>
      <c r="AT5349" s="33"/>
      <c r="AU5349" s="33"/>
      <c r="AV5349" s="33"/>
      <c r="AW5349" s="33"/>
      <c r="AX5349" s="33"/>
      <c r="AY5349" s="33"/>
    </row>
    <row r="5350" spans="1:51" s="12" customFormat="1" ht="39.950000000000003" customHeight="1">
      <c r="A5350" s="3"/>
      <c r="B5350" s="16"/>
      <c r="C5350" s="33"/>
      <c r="D5350" s="33"/>
      <c r="E5350" s="33"/>
      <c r="F5350" s="33"/>
      <c r="G5350" s="33"/>
      <c r="H5350" s="33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F5350" s="33"/>
      <c r="AG5350" s="35"/>
      <c r="AH5350" s="32"/>
      <c r="AI5350" s="33"/>
      <c r="AJ5350" s="33"/>
      <c r="AK5350" s="33"/>
      <c r="AL5350" s="33"/>
      <c r="AM5350" s="33"/>
      <c r="AN5350" s="33"/>
      <c r="AO5350" s="33"/>
      <c r="AP5350" s="33"/>
      <c r="AQ5350" s="33"/>
      <c r="AR5350" s="33"/>
      <c r="AS5350" s="33"/>
      <c r="AT5350" s="33"/>
      <c r="AU5350" s="33"/>
      <c r="AV5350" s="33"/>
      <c r="AW5350" s="33"/>
      <c r="AX5350" s="33"/>
      <c r="AY5350" s="33"/>
    </row>
    <row r="5351" spans="1:51" s="12" customFormat="1" ht="39.950000000000003" customHeight="1">
      <c r="A5351" s="3"/>
      <c r="B5351" s="16"/>
      <c r="C5351" s="33"/>
      <c r="D5351" s="33"/>
      <c r="E5351" s="33"/>
      <c r="F5351" s="33"/>
      <c r="G5351" s="33"/>
      <c r="H5351" s="33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F5351" s="33"/>
      <c r="AG5351" s="35"/>
      <c r="AH5351" s="32"/>
      <c r="AI5351" s="33"/>
      <c r="AJ5351" s="33"/>
      <c r="AK5351" s="33"/>
      <c r="AL5351" s="33"/>
      <c r="AM5351" s="33"/>
      <c r="AN5351" s="33"/>
      <c r="AO5351" s="33"/>
      <c r="AP5351" s="33"/>
      <c r="AQ5351" s="33"/>
      <c r="AR5351" s="33"/>
      <c r="AS5351" s="33"/>
      <c r="AT5351" s="33"/>
      <c r="AU5351" s="33"/>
      <c r="AV5351" s="33"/>
      <c r="AW5351" s="33"/>
      <c r="AX5351" s="33"/>
      <c r="AY5351" s="33"/>
    </row>
    <row r="5352" spans="1:51" s="12" customFormat="1" ht="39.950000000000003" customHeight="1">
      <c r="A5352" s="3"/>
      <c r="B5352" s="16"/>
      <c r="C5352" s="33"/>
      <c r="D5352" s="33"/>
      <c r="E5352" s="33"/>
      <c r="F5352" s="33"/>
      <c r="G5352" s="33"/>
      <c r="H5352" s="33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3"/>
      <c r="AE5352" s="33"/>
      <c r="AF5352" s="33"/>
      <c r="AG5352" s="35"/>
      <c r="AH5352" s="32"/>
      <c r="AI5352" s="33"/>
      <c r="AJ5352" s="33"/>
      <c r="AK5352" s="33"/>
      <c r="AL5352" s="33"/>
      <c r="AM5352" s="33"/>
      <c r="AN5352" s="33"/>
      <c r="AO5352" s="33"/>
      <c r="AP5352" s="33"/>
      <c r="AQ5352" s="33"/>
      <c r="AR5352" s="33"/>
      <c r="AS5352" s="33"/>
      <c r="AT5352" s="33"/>
      <c r="AU5352" s="33"/>
      <c r="AV5352" s="33"/>
      <c r="AW5352" s="33"/>
      <c r="AX5352" s="33"/>
      <c r="AY5352" s="33"/>
    </row>
    <row r="5353" spans="1:51" s="12" customFormat="1" ht="39.950000000000003" customHeight="1">
      <c r="A5353" s="3"/>
      <c r="B5353" s="16"/>
      <c r="C5353" s="33"/>
      <c r="D5353" s="33"/>
      <c r="E5353" s="33"/>
      <c r="F5353" s="33"/>
      <c r="G5353" s="33"/>
      <c r="H5353" s="33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3"/>
      <c r="AE5353" s="33"/>
      <c r="AF5353" s="33"/>
      <c r="AG5353" s="35"/>
      <c r="AH5353" s="32"/>
      <c r="AI5353" s="33"/>
      <c r="AJ5353" s="33"/>
      <c r="AK5353" s="33"/>
      <c r="AL5353" s="33"/>
      <c r="AM5353" s="33"/>
      <c r="AN5353" s="33"/>
      <c r="AO5353" s="33"/>
      <c r="AP5353" s="33"/>
      <c r="AQ5353" s="33"/>
      <c r="AR5353" s="33"/>
      <c r="AS5353" s="33"/>
      <c r="AT5353" s="33"/>
      <c r="AU5353" s="33"/>
      <c r="AV5353" s="33"/>
      <c r="AW5353" s="33"/>
      <c r="AX5353" s="33"/>
      <c r="AY5353" s="33"/>
    </row>
    <row r="5354" spans="1:51" s="12" customFormat="1" ht="39.950000000000003" customHeight="1">
      <c r="A5354" s="3"/>
      <c r="B5354" s="16"/>
      <c r="C5354" s="33"/>
      <c r="D5354" s="33"/>
      <c r="E5354" s="33"/>
      <c r="F5354" s="33"/>
      <c r="G5354" s="33"/>
      <c r="H5354" s="33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3"/>
      <c r="AE5354" s="33"/>
      <c r="AF5354" s="33"/>
      <c r="AG5354" s="35"/>
      <c r="AH5354" s="32"/>
      <c r="AI5354" s="33"/>
      <c r="AJ5354" s="33"/>
      <c r="AK5354" s="33"/>
      <c r="AL5354" s="33"/>
      <c r="AM5354" s="33"/>
      <c r="AN5354" s="33"/>
      <c r="AO5354" s="33"/>
      <c r="AP5354" s="33"/>
      <c r="AQ5354" s="33"/>
      <c r="AR5354" s="33"/>
      <c r="AS5354" s="33"/>
      <c r="AT5354" s="33"/>
      <c r="AU5354" s="33"/>
      <c r="AV5354" s="33"/>
      <c r="AW5354" s="33"/>
      <c r="AX5354" s="33"/>
      <c r="AY5354" s="33"/>
    </row>
    <row r="5355" spans="1:51" s="12" customFormat="1" ht="39.950000000000003" customHeight="1">
      <c r="A5355" s="3"/>
      <c r="B5355" s="16"/>
      <c r="C5355" s="33"/>
      <c r="D5355" s="33"/>
      <c r="E5355" s="33"/>
      <c r="F5355" s="33"/>
      <c r="G5355" s="33"/>
      <c r="H5355" s="33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3"/>
      <c r="AE5355" s="33"/>
      <c r="AF5355" s="33"/>
      <c r="AG5355" s="35"/>
      <c r="AH5355" s="32"/>
      <c r="AI5355" s="33"/>
      <c r="AJ5355" s="33"/>
      <c r="AK5355" s="33"/>
      <c r="AL5355" s="33"/>
      <c r="AM5355" s="33"/>
      <c r="AN5355" s="33"/>
      <c r="AO5355" s="33"/>
      <c r="AP5355" s="33"/>
      <c r="AQ5355" s="33"/>
      <c r="AR5355" s="33"/>
      <c r="AS5355" s="33"/>
      <c r="AT5355" s="33"/>
      <c r="AU5355" s="33"/>
      <c r="AV5355" s="33"/>
      <c r="AW5355" s="33"/>
      <c r="AX5355" s="33"/>
      <c r="AY5355" s="33"/>
    </row>
    <row r="5356" spans="1:51" s="12" customFormat="1" ht="39.950000000000003" customHeight="1">
      <c r="A5356" s="3"/>
      <c r="B5356" s="16"/>
      <c r="C5356" s="33"/>
      <c r="D5356" s="33"/>
      <c r="E5356" s="33"/>
      <c r="F5356" s="33"/>
      <c r="G5356" s="33"/>
      <c r="H5356" s="33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3"/>
      <c r="AE5356" s="33"/>
      <c r="AF5356" s="33"/>
      <c r="AG5356" s="35"/>
      <c r="AH5356" s="32"/>
      <c r="AI5356" s="33"/>
      <c r="AJ5356" s="33"/>
      <c r="AK5356" s="33"/>
      <c r="AL5356" s="33"/>
      <c r="AM5356" s="33"/>
      <c r="AN5356" s="33"/>
      <c r="AO5356" s="33"/>
      <c r="AP5356" s="33"/>
      <c r="AQ5356" s="33"/>
      <c r="AR5356" s="33"/>
      <c r="AS5356" s="33"/>
      <c r="AT5356" s="33"/>
      <c r="AU5356" s="33"/>
      <c r="AV5356" s="33"/>
      <c r="AW5356" s="33"/>
      <c r="AX5356" s="33"/>
      <c r="AY5356" s="33"/>
    </row>
    <row r="5357" spans="1:51" s="12" customFormat="1" ht="39.950000000000003" customHeight="1">
      <c r="A5357" s="3"/>
      <c r="B5357" s="16"/>
      <c r="C5357" s="33"/>
      <c r="D5357" s="33"/>
      <c r="E5357" s="33"/>
      <c r="F5357" s="33"/>
      <c r="G5357" s="33"/>
      <c r="H5357" s="33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  <c r="AB5357" s="33"/>
      <c r="AC5357" s="33"/>
      <c r="AD5357" s="33"/>
      <c r="AE5357" s="33"/>
      <c r="AF5357" s="33"/>
      <c r="AG5357" s="35"/>
      <c r="AH5357" s="32"/>
      <c r="AI5357" s="33"/>
      <c r="AJ5357" s="33"/>
      <c r="AK5357" s="33"/>
      <c r="AL5357" s="33"/>
      <c r="AM5357" s="33"/>
      <c r="AN5357" s="33"/>
      <c r="AO5357" s="33"/>
      <c r="AP5357" s="33"/>
      <c r="AQ5357" s="33"/>
      <c r="AR5357" s="33"/>
      <c r="AS5357" s="33"/>
      <c r="AT5357" s="33"/>
      <c r="AU5357" s="33"/>
      <c r="AV5357" s="33"/>
      <c r="AW5357" s="33"/>
      <c r="AX5357" s="33"/>
      <c r="AY5357" s="33"/>
    </row>
    <row r="5358" spans="1:51" s="12" customFormat="1" ht="39.950000000000003" customHeight="1">
      <c r="A5358" s="3"/>
      <c r="B5358" s="16"/>
      <c r="C5358" s="33"/>
      <c r="D5358" s="33"/>
      <c r="E5358" s="33"/>
      <c r="F5358" s="33"/>
      <c r="G5358" s="33"/>
      <c r="H5358" s="33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  <c r="AB5358" s="33"/>
      <c r="AC5358" s="33"/>
      <c r="AD5358" s="33"/>
      <c r="AE5358" s="33"/>
      <c r="AF5358" s="33"/>
      <c r="AG5358" s="35"/>
      <c r="AH5358" s="32"/>
      <c r="AI5358" s="33"/>
      <c r="AJ5358" s="33"/>
      <c r="AK5358" s="33"/>
      <c r="AL5358" s="33"/>
      <c r="AM5358" s="33"/>
      <c r="AN5358" s="33"/>
      <c r="AO5358" s="33"/>
      <c r="AP5358" s="33"/>
      <c r="AQ5358" s="33"/>
      <c r="AR5358" s="33"/>
      <c r="AS5358" s="33"/>
      <c r="AT5358" s="33"/>
      <c r="AU5358" s="33"/>
      <c r="AV5358" s="33"/>
      <c r="AW5358" s="33"/>
      <c r="AX5358" s="33"/>
      <c r="AY5358" s="33"/>
    </row>
    <row r="5359" spans="1:51" s="12" customFormat="1" ht="39.950000000000003" customHeight="1">
      <c r="A5359" s="3"/>
      <c r="B5359" s="16"/>
      <c r="C5359" s="33"/>
      <c r="D5359" s="33"/>
      <c r="E5359" s="33"/>
      <c r="F5359" s="33"/>
      <c r="G5359" s="33"/>
      <c r="H5359" s="33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  <c r="AB5359" s="33"/>
      <c r="AC5359" s="33"/>
      <c r="AD5359" s="33"/>
      <c r="AE5359" s="33"/>
      <c r="AF5359" s="33"/>
      <c r="AG5359" s="35"/>
      <c r="AH5359" s="32"/>
      <c r="AI5359" s="33"/>
      <c r="AJ5359" s="33"/>
      <c r="AK5359" s="33"/>
      <c r="AL5359" s="33"/>
      <c r="AM5359" s="33"/>
      <c r="AN5359" s="33"/>
      <c r="AO5359" s="33"/>
      <c r="AP5359" s="33"/>
      <c r="AQ5359" s="33"/>
      <c r="AR5359" s="33"/>
      <c r="AS5359" s="33"/>
      <c r="AT5359" s="33"/>
      <c r="AU5359" s="33"/>
      <c r="AV5359" s="33"/>
      <c r="AW5359" s="33"/>
      <c r="AX5359" s="33"/>
      <c r="AY5359" s="33"/>
    </row>
    <row r="5360" spans="1:51" s="12" customFormat="1" ht="39.950000000000003" customHeight="1">
      <c r="A5360" s="3"/>
      <c r="B5360" s="16"/>
      <c r="C5360" s="33"/>
      <c r="D5360" s="33"/>
      <c r="E5360" s="33"/>
      <c r="F5360" s="33"/>
      <c r="G5360" s="33"/>
      <c r="H5360" s="33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3"/>
      <c r="AE5360" s="33"/>
      <c r="AF5360" s="33"/>
      <c r="AG5360" s="35"/>
      <c r="AH5360" s="32"/>
      <c r="AI5360" s="33"/>
      <c r="AJ5360" s="33"/>
      <c r="AK5360" s="33"/>
      <c r="AL5360" s="33"/>
      <c r="AM5360" s="33"/>
      <c r="AN5360" s="33"/>
      <c r="AO5360" s="33"/>
      <c r="AP5360" s="33"/>
      <c r="AQ5360" s="33"/>
      <c r="AR5360" s="33"/>
      <c r="AS5360" s="33"/>
      <c r="AT5360" s="33"/>
      <c r="AU5360" s="33"/>
      <c r="AV5360" s="33"/>
      <c r="AW5360" s="33"/>
      <c r="AX5360" s="33"/>
      <c r="AY5360" s="33"/>
    </row>
    <row r="5361" spans="1:51" s="12" customFormat="1" ht="39.950000000000003" customHeight="1">
      <c r="A5361" s="3"/>
      <c r="B5361" s="16"/>
      <c r="C5361" s="33"/>
      <c r="D5361" s="33"/>
      <c r="E5361" s="33"/>
      <c r="F5361" s="33"/>
      <c r="G5361" s="33"/>
      <c r="H5361" s="33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3"/>
      <c r="AE5361" s="33"/>
      <c r="AF5361" s="33"/>
      <c r="AG5361" s="35"/>
      <c r="AH5361" s="32"/>
      <c r="AI5361" s="33"/>
      <c r="AJ5361" s="33"/>
      <c r="AK5361" s="33"/>
      <c r="AL5361" s="33"/>
      <c r="AM5361" s="33"/>
      <c r="AN5361" s="33"/>
      <c r="AO5361" s="33"/>
      <c r="AP5361" s="33"/>
      <c r="AQ5361" s="33"/>
      <c r="AR5361" s="33"/>
      <c r="AS5361" s="33"/>
      <c r="AT5361" s="33"/>
      <c r="AU5361" s="33"/>
      <c r="AV5361" s="33"/>
      <c r="AW5361" s="33"/>
      <c r="AX5361" s="33"/>
      <c r="AY5361" s="33"/>
    </row>
    <row r="5362" spans="1:51" s="12" customFormat="1" ht="39.950000000000003" customHeight="1">
      <c r="A5362" s="3"/>
      <c r="B5362" s="16"/>
      <c r="C5362" s="33"/>
      <c r="D5362" s="33"/>
      <c r="E5362" s="33"/>
      <c r="F5362" s="33"/>
      <c r="G5362" s="33"/>
      <c r="H5362" s="33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3"/>
      <c r="AE5362" s="33"/>
      <c r="AF5362" s="33"/>
      <c r="AG5362" s="35"/>
      <c r="AH5362" s="32"/>
      <c r="AI5362" s="33"/>
      <c r="AJ5362" s="33"/>
      <c r="AK5362" s="33"/>
      <c r="AL5362" s="33"/>
      <c r="AM5362" s="33"/>
      <c r="AN5362" s="33"/>
      <c r="AO5362" s="33"/>
      <c r="AP5362" s="33"/>
      <c r="AQ5362" s="33"/>
      <c r="AR5362" s="33"/>
      <c r="AS5362" s="33"/>
      <c r="AT5362" s="33"/>
      <c r="AU5362" s="33"/>
      <c r="AV5362" s="33"/>
      <c r="AW5362" s="33"/>
      <c r="AX5362" s="33"/>
      <c r="AY5362" s="33"/>
    </row>
    <row r="5363" spans="1:51" s="12" customFormat="1" ht="39.950000000000003" customHeight="1">
      <c r="A5363" s="3"/>
      <c r="B5363" s="16"/>
      <c r="C5363" s="33"/>
      <c r="D5363" s="33"/>
      <c r="E5363" s="33"/>
      <c r="F5363" s="33"/>
      <c r="G5363" s="33"/>
      <c r="H5363" s="3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  <c r="AB5363" s="33"/>
      <c r="AC5363" s="33"/>
      <c r="AD5363" s="33"/>
      <c r="AE5363" s="33"/>
      <c r="AF5363" s="33"/>
      <c r="AG5363" s="35"/>
      <c r="AH5363" s="32"/>
      <c r="AI5363" s="33"/>
      <c r="AJ5363" s="33"/>
      <c r="AK5363" s="33"/>
      <c r="AL5363" s="33"/>
      <c r="AM5363" s="33"/>
      <c r="AN5363" s="33"/>
      <c r="AO5363" s="33"/>
      <c r="AP5363" s="33"/>
      <c r="AQ5363" s="33"/>
      <c r="AR5363" s="33"/>
      <c r="AS5363" s="33"/>
      <c r="AT5363" s="33"/>
      <c r="AU5363" s="33"/>
      <c r="AV5363" s="33"/>
      <c r="AW5363" s="33"/>
      <c r="AX5363" s="33"/>
      <c r="AY5363" s="33"/>
    </row>
    <row r="5364" spans="1:51" s="12" customFormat="1" ht="39.950000000000003" customHeight="1">
      <c r="A5364" s="3"/>
      <c r="B5364" s="16"/>
      <c r="C5364" s="33"/>
      <c r="D5364" s="33"/>
      <c r="E5364" s="33"/>
      <c r="F5364" s="33"/>
      <c r="G5364" s="33"/>
      <c r="H5364" s="33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3"/>
      <c r="AE5364" s="33"/>
      <c r="AF5364" s="33"/>
      <c r="AG5364" s="35"/>
      <c r="AH5364" s="32"/>
      <c r="AI5364" s="33"/>
      <c r="AJ5364" s="33"/>
      <c r="AK5364" s="33"/>
      <c r="AL5364" s="33"/>
      <c r="AM5364" s="33"/>
      <c r="AN5364" s="33"/>
      <c r="AO5364" s="33"/>
      <c r="AP5364" s="33"/>
      <c r="AQ5364" s="33"/>
      <c r="AR5364" s="33"/>
      <c r="AS5364" s="33"/>
      <c r="AT5364" s="33"/>
      <c r="AU5364" s="33"/>
      <c r="AV5364" s="33"/>
      <c r="AW5364" s="33"/>
      <c r="AX5364" s="33"/>
      <c r="AY5364" s="33"/>
    </row>
    <row r="5365" spans="1:51" s="12" customFormat="1" ht="39.950000000000003" customHeight="1">
      <c r="A5365" s="3"/>
      <c r="B5365" s="16"/>
      <c r="C5365" s="33"/>
      <c r="D5365" s="33"/>
      <c r="E5365" s="33"/>
      <c r="F5365" s="33"/>
      <c r="G5365" s="33"/>
      <c r="H5365" s="3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3"/>
      <c r="AE5365" s="33"/>
      <c r="AF5365" s="33"/>
      <c r="AG5365" s="35"/>
      <c r="AH5365" s="32"/>
      <c r="AI5365" s="33"/>
      <c r="AJ5365" s="33"/>
      <c r="AK5365" s="33"/>
      <c r="AL5365" s="33"/>
      <c r="AM5365" s="33"/>
      <c r="AN5365" s="33"/>
      <c r="AO5365" s="33"/>
      <c r="AP5365" s="33"/>
      <c r="AQ5365" s="33"/>
      <c r="AR5365" s="33"/>
      <c r="AS5365" s="33"/>
      <c r="AT5365" s="33"/>
      <c r="AU5365" s="33"/>
      <c r="AV5365" s="33"/>
      <c r="AW5365" s="33"/>
      <c r="AX5365" s="33"/>
      <c r="AY5365" s="33"/>
    </row>
    <row r="5366" spans="1:51" s="12" customFormat="1" ht="39.950000000000003" customHeight="1">
      <c r="A5366" s="3"/>
      <c r="B5366" s="16"/>
      <c r="C5366" s="33"/>
      <c r="D5366" s="33"/>
      <c r="E5366" s="33"/>
      <c r="F5366" s="33"/>
      <c r="G5366" s="33"/>
      <c r="H5366" s="33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  <c r="AB5366" s="33"/>
      <c r="AC5366" s="33"/>
      <c r="AD5366" s="33"/>
      <c r="AE5366" s="33"/>
      <c r="AF5366" s="33"/>
      <c r="AG5366" s="35"/>
      <c r="AH5366" s="32"/>
      <c r="AI5366" s="33"/>
      <c r="AJ5366" s="33"/>
      <c r="AK5366" s="33"/>
      <c r="AL5366" s="33"/>
      <c r="AM5366" s="33"/>
      <c r="AN5366" s="33"/>
      <c r="AO5366" s="33"/>
      <c r="AP5366" s="33"/>
      <c r="AQ5366" s="33"/>
      <c r="AR5366" s="33"/>
      <c r="AS5366" s="33"/>
      <c r="AT5366" s="33"/>
      <c r="AU5366" s="33"/>
      <c r="AV5366" s="33"/>
      <c r="AW5366" s="33"/>
      <c r="AX5366" s="33"/>
      <c r="AY5366" s="33"/>
    </row>
    <row r="5367" spans="1:51" s="12" customFormat="1" ht="39.950000000000003" customHeight="1">
      <c r="A5367" s="3"/>
      <c r="B5367" s="16"/>
      <c r="C5367" s="33"/>
      <c r="D5367" s="33"/>
      <c r="E5367" s="33"/>
      <c r="F5367" s="33"/>
      <c r="G5367" s="33"/>
      <c r="H5367" s="33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  <c r="AB5367" s="33"/>
      <c r="AC5367" s="33"/>
      <c r="AD5367" s="33"/>
      <c r="AE5367" s="33"/>
      <c r="AF5367" s="33"/>
      <c r="AG5367" s="35"/>
      <c r="AH5367" s="32"/>
      <c r="AI5367" s="33"/>
      <c r="AJ5367" s="33"/>
      <c r="AK5367" s="33"/>
      <c r="AL5367" s="33"/>
      <c r="AM5367" s="33"/>
      <c r="AN5367" s="33"/>
      <c r="AO5367" s="33"/>
      <c r="AP5367" s="33"/>
      <c r="AQ5367" s="33"/>
      <c r="AR5367" s="33"/>
      <c r="AS5367" s="33"/>
      <c r="AT5367" s="33"/>
      <c r="AU5367" s="33"/>
      <c r="AV5367" s="33"/>
      <c r="AW5367" s="33"/>
      <c r="AX5367" s="33"/>
      <c r="AY5367" s="33"/>
    </row>
    <row r="5368" spans="1:51" s="12" customFormat="1" ht="39.950000000000003" customHeight="1">
      <c r="A5368" s="3"/>
      <c r="B5368" s="16"/>
      <c r="C5368" s="33"/>
      <c r="D5368" s="33"/>
      <c r="E5368" s="33"/>
      <c r="F5368" s="33"/>
      <c r="G5368" s="33"/>
      <c r="H5368" s="33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  <c r="AB5368" s="33"/>
      <c r="AC5368" s="33"/>
      <c r="AD5368" s="33"/>
      <c r="AE5368" s="33"/>
      <c r="AF5368" s="33"/>
      <c r="AG5368" s="35"/>
      <c r="AH5368" s="32"/>
      <c r="AI5368" s="33"/>
      <c r="AJ5368" s="33"/>
      <c r="AK5368" s="33"/>
      <c r="AL5368" s="33"/>
      <c r="AM5368" s="33"/>
      <c r="AN5368" s="33"/>
      <c r="AO5368" s="33"/>
      <c r="AP5368" s="33"/>
      <c r="AQ5368" s="33"/>
      <c r="AR5368" s="33"/>
      <c r="AS5368" s="33"/>
      <c r="AT5368" s="33"/>
      <c r="AU5368" s="33"/>
      <c r="AV5368" s="33"/>
      <c r="AW5368" s="33"/>
      <c r="AX5368" s="33"/>
      <c r="AY5368" s="33"/>
    </row>
    <row r="5369" spans="1:51" s="12" customFormat="1" ht="39.950000000000003" customHeight="1">
      <c r="A5369" s="3"/>
      <c r="B5369" s="16"/>
      <c r="C5369" s="33"/>
      <c r="D5369" s="33"/>
      <c r="E5369" s="33"/>
      <c r="F5369" s="33"/>
      <c r="G5369" s="33"/>
      <c r="H5369" s="3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F5369" s="33"/>
      <c r="AG5369" s="35"/>
      <c r="AH5369" s="32"/>
      <c r="AI5369" s="33"/>
      <c r="AJ5369" s="33"/>
      <c r="AK5369" s="33"/>
      <c r="AL5369" s="33"/>
      <c r="AM5369" s="33"/>
      <c r="AN5369" s="33"/>
      <c r="AO5369" s="33"/>
      <c r="AP5369" s="33"/>
      <c r="AQ5369" s="33"/>
      <c r="AR5369" s="33"/>
      <c r="AS5369" s="33"/>
      <c r="AT5369" s="33"/>
      <c r="AU5369" s="33"/>
      <c r="AV5369" s="33"/>
      <c r="AW5369" s="33"/>
      <c r="AX5369" s="33"/>
      <c r="AY5369" s="33"/>
    </row>
    <row r="5370" spans="1:51" s="12" customFormat="1" ht="39.950000000000003" customHeight="1">
      <c r="A5370" s="3"/>
      <c r="B5370" s="16"/>
      <c r="C5370" s="33"/>
      <c r="D5370" s="33"/>
      <c r="E5370" s="33"/>
      <c r="F5370" s="33"/>
      <c r="G5370" s="33"/>
      <c r="H5370" s="33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3"/>
      <c r="AE5370" s="33"/>
      <c r="AF5370" s="33"/>
      <c r="AG5370" s="35"/>
      <c r="AH5370" s="32"/>
      <c r="AI5370" s="33"/>
      <c r="AJ5370" s="33"/>
      <c r="AK5370" s="33"/>
      <c r="AL5370" s="33"/>
      <c r="AM5370" s="33"/>
      <c r="AN5370" s="33"/>
      <c r="AO5370" s="33"/>
      <c r="AP5370" s="33"/>
      <c r="AQ5370" s="33"/>
      <c r="AR5370" s="33"/>
      <c r="AS5370" s="33"/>
      <c r="AT5370" s="33"/>
      <c r="AU5370" s="33"/>
      <c r="AV5370" s="33"/>
      <c r="AW5370" s="33"/>
      <c r="AX5370" s="33"/>
      <c r="AY5370" s="33"/>
    </row>
    <row r="5371" spans="1:51" s="12" customFormat="1" ht="39.950000000000003" customHeight="1">
      <c r="A5371" s="3"/>
      <c r="B5371" s="16"/>
      <c r="C5371" s="33"/>
      <c r="D5371" s="33"/>
      <c r="E5371" s="33"/>
      <c r="F5371" s="33"/>
      <c r="G5371" s="33"/>
      <c r="H5371" s="33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  <c r="AB5371" s="33"/>
      <c r="AC5371" s="33"/>
      <c r="AD5371" s="33"/>
      <c r="AE5371" s="33"/>
      <c r="AF5371" s="33"/>
      <c r="AG5371" s="35"/>
      <c r="AH5371" s="32"/>
      <c r="AI5371" s="33"/>
      <c r="AJ5371" s="33"/>
      <c r="AK5371" s="33"/>
      <c r="AL5371" s="33"/>
      <c r="AM5371" s="33"/>
      <c r="AN5371" s="33"/>
      <c r="AO5371" s="33"/>
      <c r="AP5371" s="33"/>
      <c r="AQ5371" s="33"/>
      <c r="AR5371" s="33"/>
      <c r="AS5371" s="33"/>
      <c r="AT5371" s="33"/>
      <c r="AU5371" s="33"/>
      <c r="AV5371" s="33"/>
      <c r="AW5371" s="33"/>
      <c r="AX5371" s="33"/>
      <c r="AY5371" s="33"/>
    </row>
    <row r="5372" spans="1:51" s="12" customFormat="1" ht="39.950000000000003" customHeight="1">
      <c r="A5372" s="3"/>
      <c r="B5372" s="16"/>
      <c r="C5372" s="33"/>
      <c r="D5372" s="33"/>
      <c r="E5372" s="33"/>
      <c r="F5372" s="33"/>
      <c r="G5372" s="33"/>
      <c r="H5372" s="33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3"/>
      <c r="AE5372" s="33"/>
      <c r="AF5372" s="33"/>
      <c r="AG5372" s="35"/>
      <c r="AH5372" s="32"/>
      <c r="AI5372" s="33"/>
      <c r="AJ5372" s="33"/>
      <c r="AK5372" s="33"/>
      <c r="AL5372" s="33"/>
      <c r="AM5372" s="33"/>
      <c r="AN5372" s="33"/>
      <c r="AO5372" s="33"/>
      <c r="AP5372" s="33"/>
      <c r="AQ5372" s="33"/>
      <c r="AR5372" s="33"/>
      <c r="AS5372" s="33"/>
      <c r="AT5372" s="33"/>
      <c r="AU5372" s="33"/>
      <c r="AV5372" s="33"/>
      <c r="AW5372" s="33"/>
      <c r="AX5372" s="33"/>
      <c r="AY5372" s="33"/>
    </row>
    <row r="5373" spans="1:51" s="12" customFormat="1" ht="39.950000000000003" customHeight="1">
      <c r="A5373" s="3"/>
      <c r="B5373" s="16"/>
      <c r="C5373" s="33"/>
      <c r="D5373" s="33"/>
      <c r="E5373" s="33"/>
      <c r="F5373" s="33"/>
      <c r="G5373" s="33"/>
      <c r="H5373" s="33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3"/>
      <c r="AE5373" s="33"/>
      <c r="AF5373" s="33"/>
      <c r="AG5373" s="35"/>
      <c r="AH5373" s="32"/>
      <c r="AI5373" s="33"/>
      <c r="AJ5373" s="33"/>
      <c r="AK5373" s="33"/>
      <c r="AL5373" s="33"/>
      <c r="AM5373" s="33"/>
      <c r="AN5373" s="33"/>
      <c r="AO5373" s="33"/>
      <c r="AP5373" s="33"/>
      <c r="AQ5373" s="33"/>
      <c r="AR5373" s="33"/>
      <c r="AS5373" s="33"/>
      <c r="AT5373" s="33"/>
      <c r="AU5373" s="33"/>
      <c r="AV5373" s="33"/>
      <c r="AW5373" s="33"/>
      <c r="AX5373" s="33"/>
      <c r="AY5373" s="33"/>
    </row>
    <row r="5374" spans="1:51" s="12" customFormat="1" ht="39.950000000000003" customHeight="1">
      <c r="A5374" s="3"/>
      <c r="B5374" s="16"/>
      <c r="C5374" s="33"/>
      <c r="D5374" s="33"/>
      <c r="E5374" s="33"/>
      <c r="F5374" s="33"/>
      <c r="G5374" s="33"/>
      <c r="H5374" s="33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3"/>
      <c r="AE5374" s="33"/>
      <c r="AF5374" s="33"/>
      <c r="AG5374" s="35"/>
      <c r="AH5374" s="32"/>
      <c r="AI5374" s="33"/>
      <c r="AJ5374" s="33"/>
      <c r="AK5374" s="33"/>
      <c r="AL5374" s="33"/>
      <c r="AM5374" s="33"/>
      <c r="AN5374" s="33"/>
      <c r="AO5374" s="33"/>
      <c r="AP5374" s="33"/>
      <c r="AQ5374" s="33"/>
      <c r="AR5374" s="33"/>
      <c r="AS5374" s="33"/>
      <c r="AT5374" s="33"/>
      <c r="AU5374" s="33"/>
      <c r="AV5374" s="33"/>
      <c r="AW5374" s="33"/>
      <c r="AX5374" s="33"/>
      <c r="AY5374" s="33"/>
    </row>
    <row r="5375" spans="1:51" s="12" customFormat="1" ht="39.950000000000003" customHeight="1">
      <c r="A5375" s="3"/>
      <c r="B5375" s="16"/>
      <c r="C5375" s="33"/>
      <c r="D5375" s="33"/>
      <c r="E5375" s="33"/>
      <c r="F5375" s="33"/>
      <c r="G5375" s="33"/>
      <c r="H5375" s="33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3"/>
      <c r="AE5375" s="33"/>
      <c r="AF5375" s="33"/>
      <c r="AG5375" s="35"/>
      <c r="AH5375" s="32"/>
      <c r="AI5375" s="33"/>
      <c r="AJ5375" s="33"/>
      <c r="AK5375" s="33"/>
      <c r="AL5375" s="33"/>
      <c r="AM5375" s="33"/>
      <c r="AN5375" s="33"/>
      <c r="AO5375" s="33"/>
      <c r="AP5375" s="33"/>
      <c r="AQ5375" s="33"/>
      <c r="AR5375" s="33"/>
      <c r="AS5375" s="33"/>
      <c r="AT5375" s="33"/>
      <c r="AU5375" s="33"/>
      <c r="AV5375" s="33"/>
      <c r="AW5375" s="33"/>
      <c r="AX5375" s="33"/>
      <c r="AY5375" s="33"/>
    </row>
    <row r="5376" spans="1:51" s="12" customFormat="1" ht="39.950000000000003" customHeight="1">
      <c r="A5376" s="3"/>
      <c r="B5376" s="16"/>
      <c r="C5376" s="33"/>
      <c r="D5376" s="33"/>
      <c r="E5376" s="33"/>
      <c r="F5376" s="33"/>
      <c r="G5376" s="33"/>
      <c r="H5376" s="33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3"/>
      <c r="AE5376" s="33"/>
      <c r="AF5376" s="33"/>
      <c r="AG5376" s="35"/>
      <c r="AH5376" s="32"/>
      <c r="AI5376" s="33"/>
      <c r="AJ5376" s="33"/>
      <c r="AK5376" s="33"/>
      <c r="AL5376" s="33"/>
      <c r="AM5376" s="33"/>
      <c r="AN5376" s="33"/>
      <c r="AO5376" s="33"/>
      <c r="AP5376" s="33"/>
      <c r="AQ5376" s="33"/>
      <c r="AR5376" s="33"/>
      <c r="AS5376" s="33"/>
      <c r="AT5376" s="33"/>
      <c r="AU5376" s="33"/>
      <c r="AV5376" s="33"/>
      <c r="AW5376" s="33"/>
      <c r="AX5376" s="33"/>
      <c r="AY5376" s="33"/>
    </row>
    <row r="5377" spans="1:51" s="12" customFormat="1" ht="39.950000000000003" customHeight="1">
      <c r="A5377" s="3"/>
      <c r="B5377" s="16"/>
      <c r="C5377" s="33"/>
      <c r="D5377" s="33"/>
      <c r="E5377" s="33"/>
      <c r="F5377" s="33"/>
      <c r="G5377" s="33"/>
      <c r="H5377" s="3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3"/>
      <c r="AE5377" s="33"/>
      <c r="AF5377" s="33"/>
      <c r="AG5377" s="35"/>
      <c r="AH5377" s="32"/>
      <c r="AI5377" s="33"/>
      <c r="AJ5377" s="33"/>
      <c r="AK5377" s="33"/>
      <c r="AL5377" s="33"/>
      <c r="AM5377" s="33"/>
      <c r="AN5377" s="33"/>
      <c r="AO5377" s="33"/>
      <c r="AP5377" s="33"/>
      <c r="AQ5377" s="33"/>
      <c r="AR5377" s="33"/>
      <c r="AS5377" s="33"/>
      <c r="AT5377" s="33"/>
      <c r="AU5377" s="33"/>
      <c r="AV5377" s="33"/>
      <c r="AW5377" s="33"/>
      <c r="AX5377" s="33"/>
      <c r="AY5377" s="33"/>
    </row>
    <row r="5378" spans="1:51" s="12" customFormat="1" ht="39.950000000000003" customHeight="1">
      <c r="A5378" s="3"/>
      <c r="B5378" s="16"/>
      <c r="C5378" s="33"/>
      <c r="D5378" s="33"/>
      <c r="E5378" s="33"/>
      <c r="F5378" s="33"/>
      <c r="G5378" s="33"/>
      <c r="H5378" s="33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  <c r="AB5378" s="33"/>
      <c r="AC5378" s="33"/>
      <c r="AD5378" s="33"/>
      <c r="AE5378" s="33"/>
      <c r="AF5378" s="33"/>
      <c r="AG5378" s="35"/>
      <c r="AH5378" s="32"/>
      <c r="AI5378" s="33"/>
      <c r="AJ5378" s="33"/>
      <c r="AK5378" s="33"/>
      <c r="AL5378" s="33"/>
      <c r="AM5378" s="33"/>
      <c r="AN5378" s="33"/>
      <c r="AO5378" s="33"/>
      <c r="AP5378" s="33"/>
      <c r="AQ5378" s="33"/>
      <c r="AR5378" s="33"/>
      <c r="AS5378" s="33"/>
      <c r="AT5378" s="33"/>
      <c r="AU5378" s="33"/>
      <c r="AV5378" s="33"/>
      <c r="AW5378" s="33"/>
      <c r="AX5378" s="33"/>
      <c r="AY5378" s="33"/>
    </row>
    <row r="5379" spans="1:51" s="12" customFormat="1" ht="39.950000000000003" customHeight="1">
      <c r="A5379" s="3"/>
      <c r="B5379" s="16"/>
      <c r="C5379" s="33"/>
      <c r="D5379" s="33"/>
      <c r="E5379" s="33"/>
      <c r="F5379" s="33"/>
      <c r="G5379" s="33"/>
      <c r="H5379" s="33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  <c r="AB5379" s="33"/>
      <c r="AC5379" s="33"/>
      <c r="AD5379" s="33"/>
      <c r="AE5379" s="33"/>
      <c r="AF5379" s="33"/>
      <c r="AG5379" s="35"/>
      <c r="AH5379" s="32"/>
      <c r="AI5379" s="33"/>
      <c r="AJ5379" s="33"/>
      <c r="AK5379" s="33"/>
      <c r="AL5379" s="33"/>
      <c r="AM5379" s="33"/>
      <c r="AN5379" s="33"/>
      <c r="AO5379" s="33"/>
      <c r="AP5379" s="33"/>
      <c r="AQ5379" s="33"/>
      <c r="AR5379" s="33"/>
      <c r="AS5379" s="33"/>
      <c r="AT5379" s="33"/>
      <c r="AU5379" s="33"/>
      <c r="AV5379" s="33"/>
      <c r="AW5379" s="33"/>
      <c r="AX5379" s="33"/>
      <c r="AY5379" s="33"/>
    </row>
    <row r="5380" spans="1:51" s="12" customFormat="1" ht="39.950000000000003" customHeight="1">
      <c r="A5380" s="3"/>
      <c r="B5380" s="16"/>
      <c r="C5380" s="33"/>
      <c r="D5380" s="33"/>
      <c r="E5380" s="33"/>
      <c r="F5380" s="33"/>
      <c r="G5380" s="33"/>
      <c r="H5380" s="33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3"/>
      <c r="AE5380" s="33"/>
      <c r="AF5380" s="33"/>
      <c r="AG5380" s="35"/>
      <c r="AH5380" s="32"/>
      <c r="AI5380" s="33"/>
      <c r="AJ5380" s="33"/>
      <c r="AK5380" s="33"/>
      <c r="AL5380" s="33"/>
      <c r="AM5380" s="33"/>
      <c r="AN5380" s="33"/>
      <c r="AO5380" s="33"/>
      <c r="AP5380" s="33"/>
      <c r="AQ5380" s="33"/>
      <c r="AR5380" s="33"/>
      <c r="AS5380" s="33"/>
      <c r="AT5380" s="33"/>
      <c r="AU5380" s="33"/>
      <c r="AV5380" s="33"/>
      <c r="AW5380" s="33"/>
      <c r="AX5380" s="33"/>
      <c r="AY5380" s="33"/>
    </row>
    <row r="5381" spans="1:51" s="12" customFormat="1" ht="39.950000000000003" customHeight="1">
      <c r="A5381" s="3"/>
      <c r="B5381" s="16"/>
      <c r="C5381" s="33"/>
      <c r="D5381" s="33"/>
      <c r="E5381" s="33"/>
      <c r="F5381" s="33"/>
      <c r="G5381" s="33"/>
      <c r="H5381" s="33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3"/>
      <c r="AE5381" s="33"/>
      <c r="AF5381" s="33"/>
      <c r="AG5381" s="35"/>
      <c r="AH5381" s="32"/>
      <c r="AI5381" s="33"/>
      <c r="AJ5381" s="33"/>
      <c r="AK5381" s="33"/>
      <c r="AL5381" s="33"/>
      <c r="AM5381" s="33"/>
      <c r="AN5381" s="33"/>
      <c r="AO5381" s="33"/>
      <c r="AP5381" s="33"/>
      <c r="AQ5381" s="33"/>
      <c r="AR5381" s="33"/>
      <c r="AS5381" s="33"/>
      <c r="AT5381" s="33"/>
      <c r="AU5381" s="33"/>
      <c r="AV5381" s="33"/>
      <c r="AW5381" s="33"/>
      <c r="AX5381" s="33"/>
      <c r="AY5381" s="33"/>
    </row>
    <row r="5382" spans="1:51" s="12" customFormat="1" ht="39.950000000000003" customHeight="1">
      <c r="A5382" s="3"/>
      <c r="B5382" s="16"/>
      <c r="C5382" s="33"/>
      <c r="D5382" s="33"/>
      <c r="E5382" s="33"/>
      <c r="F5382" s="33"/>
      <c r="G5382" s="33"/>
      <c r="H5382" s="33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  <c r="AB5382" s="33"/>
      <c r="AC5382" s="33"/>
      <c r="AD5382" s="33"/>
      <c r="AE5382" s="33"/>
      <c r="AF5382" s="33"/>
      <c r="AG5382" s="35"/>
      <c r="AH5382" s="32"/>
      <c r="AI5382" s="33"/>
      <c r="AJ5382" s="33"/>
      <c r="AK5382" s="33"/>
      <c r="AL5382" s="33"/>
      <c r="AM5382" s="33"/>
      <c r="AN5382" s="33"/>
      <c r="AO5382" s="33"/>
      <c r="AP5382" s="33"/>
      <c r="AQ5382" s="33"/>
      <c r="AR5382" s="33"/>
      <c r="AS5382" s="33"/>
      <c r="AT5382" s="33"/>
      <c r="AU5382" s="33"/>
      <c r="AV5382" s="33"/>
      <c r="AW5382" s="33"/>
      <c r="AX5382" s="33"/>
      <c r="AY5382" s="33"/>
    </row>
    <row r="5383" spans="1:51" s="12" customFormat="1" ht="39.950000000000003" customHeight="1">
      <c r="A5383" s="3"/>
      <c r="B5383" s="16"/>
      <c r="C5383" s="33"/>
      <c r="D5383" s="33"/>
      <c r="E5383" s="33"/>
      <c r="F5383" s="33"/>
      <c r="G5383" s="33"/>
      <c r="H5383" s="33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3"/>
      <c r="AE5383" s="33"/>
      <c r="AF5383" s="33"/>
      <c r="AG5383" s="35"/>
      <c r="AH5383" s="32"/>
      <c r="AI5383" s="33"/>
      <c r="AJ5383" s="33"/>
      <c r="AK5383" s="33"/>
      <c r="AL5383" s="33"/>
      <c r="AM5383" s="33"/>
      <c r="AN5383" s="33"/>
      <c r="AO5383" s="33"/>
      <c r="AP5383" s="33"/>
      <c r="AQ5383" s="33"/>
      <c r="AR5383" s="33"/>
      <c r="AS5383" s="33"/>
      <c r="AT5383" s="33"/>
      <c r="AU5383" s="33"/>
      <c r="AV5383" s="33"/>
      <c r="AW5383" s="33"/>
      <c r="AX5383" s="33"/>
      <c r="AY5383" s="33"/>
    </row>
    <row r="5384" spans="1:51" s="12" customFormat="1" ht="39.950000000000003" customHeight="1">
      <c r="A5384" s="3"/>
      <c r="B5384" s="16"/>
      <c r="C5384" s="33"/>
      <c r="D5384" s="33"/>
      <c r="E5384" s="33"/>
      <c r="F5384" s="33"/>
      <c r="G5384" s="33"/>
      <c r="H5384" s="33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3"/>
      <c r="AE5384" s="33"/>
      <c r="AF5384" s="33"/>
      <c r="AG5384" s="35"/>
      <c r="AH5384" s="32"/>
      <c r="AI5384" s="33"/>
      <c r="AJ5384" s="33"/>
      <c r="AK5384" s="33"/>
      <c r="AL5384" s="33"/>
      <c r="AM5384" s="33"/>
      <c r="AN5384" s="33"/>
      <c r="AO5384" s="33"/>
      <c r="AP5384" s="33"/>
      <c r="AQ5384" s="33"/>
      <c r="AR5384" s="33"/>
      <c r="AS5384" s="33"/>
      <c r="AT5384" s="33"/>
      <c r="AU5384" s="33"/>
      <c r="AV5384" s="33"/>
      <c r="AW5384" s="33"/>
      <c r="AX5384" s="33"/>
      <c r="AY5384" s="33"/>
    </row>
    <row r="5385" spans="1:51" s="12" customFormat="1" ht="39.950000000000003" customHeight="1">
      <c r="A5385" s="3"/>
      <c r="B5385" s="16"/>
      <c r="C5385" s="33"/>
      <c r="D5385" s="33"/>
      <c r="E5385" s="33"/>
      <c r="F5385" s="33"/>
      <c r="G5385" s="33"/>
      <c r="H5385" s="33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3"/>
      <c r="AE5385" s="33"/>
      <c r="AF5385" s="33"/>
      <c r="AG5385" s="35"/>
      <c r="AH5385" s="32"/>
      <c r="AI5385" s="33"/>
      <c r="AJ5385" s="33"/>
      <c r="AK5385" s="33"/>
      <c r="AL5385" s="33"/>
      <c r="AM5385" s="33"/>
      <c r="AN5385" s="33"/>
      <c r="AO5385" s="33"/>
      <c r="AP5385" s="33"/>
      <c r="AQ5385" s="33"/>
      <c r="AR5385" s="33"/>
      <c r="AS5385" s="33"/>
      <c r="AT5385" s="33"/>
      <c r="AU5385" s="33"/>
      <c r="AV5385" s="33"/>
      <c r="AW5385" s="33"/>
      <c r="AX5385" s="33"/>
      <c r="AY5385" s="33"/>
    </row>
    <row r="5386" spans="1:51" s="12" customFormat="1" ht="39.950000000000003" customHeight="1">
      <c r="A5386" s="3"/>
      <c r="B5386" s="16"/>
      <c r="C5386" s="33"/>
      <c r="D5386" s="33"/>
      <c r="E5386" s="33"/>
      <c r="F5386" s="33"/>
      <c r="G5386" s="33"/>
      <c r="H5386" s="33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  <c r="AB5386" s="33"/>
      <c r="AC5386" s="33"/>
      <c r="AD5386" s="33"/>
      <c r="AE5386" s="33"/>
      <c r="AF5386" s="33"/>
      <c r="AG5386" s="35"/>
      <c r="AH5386" s="32"/>
      <c r="AI5386" s="33"/>
      <c r="AJ5386" s="33"/>
      <c r="AK5386" s="33"/>
      <c r="AL5386" s="33"/>
      <c r="AM5386" s="33"/>
      <c r="AN5386" s="33"/>
      <c r="AO5386" s="33"/>
      <c r="AP5386" s="33"/>
      <c r="AQ5386" s="33"/>
      <c r="AR5386" s="33"/>
      <c r="AS5386" s="33"/>
      <c r="AT5386" s="33"/>
      <c r="AU5386" s="33"/>
      <c r="AV5386" s="33"/>
      <c r="AW5386" s="33"/>
      <c r="AX5386" s="33"/>
      <c r="AY5386" s="33"/>
    </row>
    <row r="5387" spans="1:51" s="12" customFormat="1" ht="39.950000000000003" customHeight="1">
      <c r="A5387" s="3"/>
      <c r="B5387" s="16"/>
      <c r="C5387" s="33"/>
      <c r="D5387" s="33"/>
      <c r="E5387" s="33"/>
      <c r="F5387" s="33"/>
      <c r="G5387" s="33"/>
      <c r="H5387" s="3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3"/>
      <c r="AE5387" s="33"/>
      <c r="AF5387" s="33"/>
      <c r="AG5387" s="35"/>
      <c r="AH5387" s="32"/>
      <c r="AI5387" s="33"/>
      <c r="AJ5387" s="33"/>
      <c r="AK5387" s="33"/>
      <c r="AL5387" s="33"/>
      <c r="AM5387" s="33"/>
      <c r="AN5387" s="33"/>
      <c r="AO5387" s="33"/>
      <c r="AP5387" s="33"/>
      <c r="AQ5387" s="33"/>
      <c r="AR5387" s="33"/>
      <c r="AS5387" s="33"/>
      <c r="AT5387" s="33"/>
      <c r="AU5387" s="33"/>
      <c r="AV5387" s="33"/>
      <c r="AW5387" s="33"/>
      <c r="AX5387" s="33"/>
      <c r="AY5387" s="33"/>
    </row>
    <row r="5388" spans="1:51" s="12" customFormat="1" ht="39.950000000000003" customHeight="1">
      <c r="A5388" s="3"/>
      <c r="B5388" s="16"/>
      <c r="C5388" s="33"/>
      <c r="D5388" s="33"/>
      <c r="E5388" s="33"/>
      <c r="F5388" s="33"/>
      <c r="G5388" s="33"/>
      <c r="H5388" s="33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3"/>
      <c r="AE5388" s="33"/>
      <c r="AF5388" s="33"/>
      <c r="AG5388" s="35"/>
      <c r="AH5388" s="32"/>
      <c r="AI5388" s="33"/>
      <c r="AJ5388" s="33"/>
      <c r="AK5388" s="33"/>
      <c r="AL5388" s="33"/>
      <c r="AM5388" s="33"/>
      <c r="AN5388" s="33"/>
      <c r="AO5388" s="33"/>
      <c r="AP5388" s="33"/>
      <c r="AQ5388" s="33"/>
      <c r="AR5388" s="33"/>
      <c r="AS5388" s="33"/>
      <c r="AT5388" s="33"/>
      <c r="AU5388" s="33"/>
      <c r="AV5388" s="33"/>
      <c r="AW5388" s="33"/>
      <c r="AX5388" s="33"/>
      <c r="AY5388" s="33"/>
    </row>
    <row r="5389" spans="1:51" s="12" customFormat="1" ht="39.950000000000003" customHeight="1">
      <c r="A5389" s="3"/>
      <c r="B5389" s="16"/>
      <c r="C5389" s="33"/>
      <c r="D5389" s="33"/>
      <c r="E5389" s="33"/>
      <c r="F5389" s="33"/>
      <c r="G5389" s="33"/>
      <c r="H5389" s="33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3"/>
      <c r="AE5389" s="33"/>
      <c r="AF5389" s="33"/>
      <c r="AG5389" s="35"/>
      <c r="AH5389" s="32"/>
      <c r="AI5389" s="33"/>
      <c r="AJ5389" s="33"/>
      <c r="AK5389" s="33"/>
      <c r="AL5389" s="33"/>
      <c r="AM5389" s="33"/>
      <c r="AN5389" s="33"/>
      <c r="AO5389" s="33"/>
      <c r="AP5389" s="33"/>
      <c r="AQ5389" s="33"/>
      <c r="AR5389" s="33"/>
      <c r="AS5389" s="33"/>
      <c r="AT5389" s="33"/>
      <c r="AU5389" s="33"/>
      <c r="AV5389" s="33"/>
      <c r="AW5389" s="33"/>
      <c r="AX5389" s="33"/>
      <c r="AY5389" s="33"/>
    </row>
    <row r="5390" spans="1:51" s="12" customFormat="1" ht="39.950000000000003" customHeight="1">
      <c r="A5390" s="3"/>
      <c r="B5390" s="16"/>
      <c r="C5390" s="33"/>
      <c r="D5390" s="33"/>
      <c r="E5390" s="33"/>
      <c r="F5390" s="33"/>
      <c r="G5390" s="33"/>
      <c r="H5390" s="33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3"/>
      <c r="AE5390" s="33"/>
      <c r="AF5390" s="33"/>
      <c r="AG5390" s="35"/>
      <c r="AH5390" s="32"/>
      <c r="AI5390" s="33"/>
      <c r="AJ5390" s="33"/>
      <c r="AK5390" s="33"/>
      <c r="AL5390" s="33"/>
      <c r="AM5390" s="33"/>
      <c r="AN5390" s="33"/>
      <c r="AO5390" s="33"/>
      <c r="AP5390" s="33"/>
      <c r="AQ5390" s="33"/>
      <c r="AR5390" s="33"/>
      <c r="AS5390" s="33"/>
      <c r="AT5390" s="33"/>
      <c r="AU5390" s="33"/>
      <c r="AV5390" s="33"/>
      <c r="AW5390" s="33"/>
      <c r="AX5390" s="33"/>
      <c r="AY5390" s="33"/>
    </row>
    <row r="5391" spans="1:51" s="12" customFormat="1" ht="39.950000000000003" customHeight="1">
      <c r="A5391" s="3"/>
      <c r="B5391" s="16"/>
      <c r="C5391" s="33"/>
      <c r="D5391" s="33"/>
      <c r="E5391" s="33"/>
      <c r="F5391" s="33"/>
      <c r="G5391" s="33"/>
      <c r="H5391" s="33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3"/>
      <c r="AE5391" s="33"/>
      <c r="AF5391" s="33"/>
      <c r="AG5391" s="35"/>
      <c r="AH5391" s="32"/>
      <c r="AI5391" s="33"/>
      <c r="AJ5391" s="33"/>
      <c r="AK5391" s="33"/>
      <c r="AL5391" s="33"/>
      <c r="AM5391" s="33"/>
      <c r="AN5391" s="33"/>
      <c r="AO5391" s="33"/>
      <c r="AP5391" s="33"/>
      <c r="AQ5391" s="33"/>
      <c r="AR5391" s="33"/>
      <c r="AS5391" s="33"/>
      <c r="AT5391" s="33"/>
      <c r="AU5391" s="33"/>
      <c r="AV5391" s="33"/>
      <c r="AW5391" s="33"/>
      <c r="AX5391" s="33"/>
      <c r="AY5391" s="33"/>
    </row>
    <row r="5392" spans="1:51" s="12" customFormat="1" ht="39.950000000000003" customHeight="1">
      <c r="A5392" s="3"/>
      <c r="B5392" s="16"/>
      <c r="C5392" s="33"/>
      <c r="D5392" s="33"/>
      <c r="E5392" s="33"/>
      <c r="F5392" s="33"/>
      <c r="G5392" s="33"/>
      <c r="H5392" s="33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3"/>
      <c r="AE5392" s="33"/>
      <c r="AF5392" s="33"/>
      <c r="AG5392" s="35"/>
      <c r="AH5392" s="32"/>
      <c r="AI5392" s="33"/>
      <c r="AJ5392" s="33"/>
      <c r="AK5392" s="33"/>
      <c r="AL5392" s="33"/>
      <c r="AM5392" s="33"/>
      <c r="AN5392" s="33"/>
      <c r="AO5392" s="33"/>
      <c r="AP5392" s="33"/>
      <c r="AQ5392" s="33"/>
      <c r="AR5392" s="33"/>
      <c r="AS5392" s="33"/>
      <c r="AT5392" s="33"/>
      <c r="AU5392" s="33"/>
      <c r="AV5392" s="33"/>
      <c r="AW5392" s="33"/>
      <c r="AX5392" s="33"/>
      <c r="AY5392" s="33"/>
    </row>
    <row r="5393" spans="1:51" s="12" customFormat="1" ht="39.950000000000003" customHeight="1">
      <c r="A5393" s="3"/>
      <c r="B5393" s="16"/>
      <c r="C5393" s="33"/>
      <c r="D5393" s="33"/>
      <c r="E5393" s="33"/>
      <c r="F5393" s="33"/>
      <c r="G5393" s="33"/>
      <c r="H5393" s="33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  <c r="AB5393" s="33"/>
      <c r="AC5393" s="33"/>
      <c r="AD5393" s="33"/>
      <c r="AE5393" s="33"/>
      <c r="AF5393" s="33"/>
      <c r="AG5393" s="35"/>
      <c r="AH5393" s="32"/>
      <c r="AI5393" s="33"/>
      <c r="AJ5393" s="33"/>
      <c r="AK5393" s="33"/>
      <c r="AL5393" s="33"/>
      <c r="AM5393" s="33"/>
      <c r="AN5393" s="33"/>
      <c r="AO5393" s="33"/>
      <c r="AP5393" s="33"/>
      <c r="AQ5393" s="33"/>
      <c r="AR5393" s="33"/>
      <c r="AS5393" s="33"/>
      <c r="AT5393" s="33"/>
      <c r="AU5393" s="33"/>
      <c r="AV5393" s="33"/>
      <c r="AW5393" s="33"/>
      <c r="AX5393" s="33"/>
      <c r="AY5393" s="33"/>
    </row>
    <row r="5394" spans="1:51" s="12" customFormat="1" ht="39.950000000000003" customHeight="1">
      <c r="A5394" s="3"/>
      <c r="B5394" s="16"/>
      <c r="C5394" s="33"/>
      <c r="D5394" s="33"/>
      <c r="E5394" s="33"/>
      <c r="F5394" s="33"/>
      <c r="G5394" s="33"/>
      <c r="H5394" s="33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3"/>
      <c r="AE5394" s="33"/>
      <c r="AF5394" s="33"/>
      <c r="AG5394" s="35"/>
      <c r="AH5394" s="32"/>
      <c r="AI5394" s="33"/>
      <c r="AJ5394" s="33"/>
      <c r="AK5394" s="33"/>
      <c r="AL5394" s="33"/>
      <c r="AM5394" s="33"/>
      <c r="AN5394" s="33"/>
      <c r="AO5394" s="33"/>
      <c r="AP5394" s="33"/>
      <c r="AQ5394" s="33"/>
      <c r="AR5394" s="33"/>
      <c r="AS5394" s="33"/>
      <c r="AT5394" s="33"/>
      <c r="AU5394" s="33"/>
      <c r="AV5394" s="33"/>
      <c r="AW5394" s="33"/>
      <c r="AX5394" s="33"/>
      <c r="AY5394" s="33"/>
    </row>
    <row r="5395" spans="1:51" s="12" customFormat="1" ht="39.950000000000003" customHeight="1">
      <c r="A5395" s="3"/>
      <c r="B5395" s="16"/>
      <c r="C5395" s="33"/>
      <c r="D5395" s="33"/>
      <c r="E5395" s="33"/>
      <c r="F5395" s="33"/>
      <c r="G5395" s="33"/>
      <c r="H5395" s="33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3"/>
      <c r="AE5395" s="33"/>
      <c r="AF5395" s="33"/>
      <c r="AG5395" s="35"/>
      <c r="AH5395" s="32"/>
      <c r="AI5395" s="33"/>
      <c r="AJ5395" s="33"/>
      <c r="AK5395" s="33"/>
      <c r="AL5395" s="33"/>
      <c r="AM5395" s="33"/>
      <c r="AN5395" s="33"/>
      <c r="AO5395" s="33"/>
      <c r="AP5395" s="33"/>
      <c r="AQ5395" s="33"/>
      <c r="AR5395" s="33"/>
      <c r="AS5395" s="33"/>
      <c r="AT5395" s="33"/>
      <c r="AU5395" s="33"/>
      <c r="AV5395" s="33"/>
      <c r="AW5395" s="33"/>
      <c r="AX5395" s="33"/>
      <c r="AY5395" s="33"/>
    </row>
    <row r="5396" spans="1:51" s="12" customFormat="1" ht="39.950000000000003" customHeight="1">
      <c r="A5396" s="3"/>
      <c r="B5396" s="16"/>
      <c r="C5396" s="33"/>
      <c r="D5396" s="33"/>
      <c r="E5396" s="33"/>
      <c r="F5396" s="33"/>
      <c r="G5396" s="33"/>
      <c r="H5396" s="33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  <c r="AB5396" s="33"/>
      <c r="AC5396" s="33"/>
      <c r="AD5396" s="33"/>
      <c r="AE5396" s="33"/>
      <c r="AF5396" s="33"/>
      <c r="AG5396" s="35"/>
      <c r="AH5396" s="32"/>
      <c r="AI5396" s="33"/>
      <c r="AJ5396" s="33"/>
      <c r="AK5396" s="33"/>
      <c r="AL5396" s="33"/>
      <c r="AM5396" s="33"/>
      <c r="AN5396" s="33"/>
      <c r="AO5396" s="33"/>
      <c r="AP5396" s="33"/>
      <c r="AQ5396" s="33"/>
      <c r="AR5396" s="33"/>
      <c r="AS5396" s="33"/>
      <c r="AT5396" s="33"/>
      <c r="AU5396" s="33"/>
      <c r="AV5396" s="33"/>
      <c r="AW5396" s="33"/>
      <c r="AX5396" s="33"/>
      <c r="AY5396" s="33"/>
    </row>
    <row r="5397" spans="1:51" s="12" customFormat="1" ht="39.950000000000003" customHeight="1">
      <c r="A5397" s="3"/>
      <c r="B5397" s="16"/>
      <c r="C5397" s="33"/>
      <c r="D5397" s="33"/>
      <c r="E5397" s="33"/>
      <c r="F5397" s="33"/>
      <c r="G5397" s="33"/>
      <c r="H5397" s="33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3"/>
      <c r="AE5397" s="33"/>
      <c r="AF5397" s="33"/>
      <c r="AG5397" s="35"/>
      <c r="AH5397" s="32"/>
      <c r="AI5397" s="33"/>
      <c r="AJ5397" s="33"/>
      <c r="AK5397" s="33"/>
      <c r="AL5397" s="33"/>
      <c r="AM5397" s="33"/>
      <c r="AN5397" s="33"/>
      <c r="AO5397" s="33"/>
      <c r="AP5397" s="33"/>
      <c r="AQ5397" s="33"/>
      <c r="AR5397" s="33"/>
      <c r="AS5397" s="33"/>
      <c r="AT5397" s="33"/>
      <c r="AU5397" s="33"/>
      <c r="AV5397" s="33"/>
      <c r="AW5397" s="33"/>
      <c r="AX5397" s="33"/>
      <c r="AY5397" s="33"/>
    </row>
    <row r="5398" spans="1:51" s="12" customFormat="1" ht="39.950000000000003" customHeight="1">
      <c r="A5398" s="3"/>
      <c r="B5398" s="16"/>
      <c r="C5398" s="33"/>
      <c r="D5398" s="33"/>
      <c r="E5398" s="33"/>
      <c r="F5398" s="33"/>
      <c r="G5398" s="33"/>
      <c r="H5398" s="33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F5398" s="33"/>
      <c r="AG5398" s="35"/>
      <c r="AH5398" s="32"/>
      <c r="AI5398" s="33"/>
      <c r="AJ5398" s="33"/>
      <c r="AK5398" s="33"/>
      <c r="AL5398" s="33"/>
      <c r="AM5398" s="33"/>
      <c r="AN5398" s="33"/>
      <c r="AO5398" s="33"/>
      <c r="AP5398" s="33"/>
      <c r="AQ5398" s="33"/>
      <c r="AR5398" s="33"/>
      <c r="AS5398" s="33"/>
      <c r="AT5398" s="33"/>
      <c r="AU5398" s="33"/>
      <c r="AV5398" s="33"/>
      <c r="AW5398" s="33"/>
      <c r="AX5398" s="33"/>
      <c r="AY5398" s="33"/>
    </row>
    <row r="5399" spans="1:51" s="12" customFormat="1" ht="39.950000000000003" customHeight="1">
      <c r="A5399" s="3"/>
      <c r="B5399" s="16"/>
      <c r="C5399" s="33"/>
      <c r="D5399" s="33"/>
      <c r="E5399" s="33"/>
      <c r="F5399" s="33"/>
      <c r="G5399" s="33"/>
      <c r="H5399" s="33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3"/>
      <c r="AE5399" s="33"/>
      <c r="AF5399" s="33"/>
      <c r="AG5399" s="35"/>
      <c r="AH5399" s="32"/>
      <c r="AI5399" s="33"/>
      <c r="AJ5399" s="33"/>
      <c r="AK5399" s="33"/>
      <c r="AL5399" s="33"/>
      <c r="AM5399" s="33"/>
      <c r="AN5399" s="33"/>
      <c r="AO5399" s="33"/>
      <c r="AP5399" s="33"/>
      <c r="AQ5399" s="33"/>
      <c r="AR5399" s="33"/>
      <c r="AS5399" s="33"/>
      <c r="AT5399" s="33"/>
      <c r="AU5399" s="33"/>
      <c r="AV5399" s="33"/>
      <c r="AW5399" s="33"/>
      <c r="AX5399" s="33"/>
      <c r="AY5399" s="33"/>
    </row>
    <row r="5400" spans="1:51" s="12" customFormat="1" ht="39.950000000000003" customHeight="1">
      <c r="A5400" s="3"/>
      <c r="B5400" s="16"/>
      <c r="C5400" s="33"/>
      <c r="D5400" s="33"/>
      <c r="E5400" s="33"/>
      <c r="F5400" s="33"/>
      <c r="G5400" s="33"/>
      <c r="H5400" s="33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F5400" s="33"/>
      <c r="AG5400" s="35"/>
      <c r="AH5400" s="32"/>
      <c r="AI5400" s="33"/>
      <c r="AJ5400" s="33"/>
      <c r="AK5400" s="33"/>
      <c r="AL5400" s="33"/>
      <c r="AM5400" s="33"/>
      <c r="AN5400" s="33"/>
      <c r="AO5400" s="33"/>
      <c r="AP5400" s="33"/>
      <c r="AQ5400" s="33"/>
      <c r="AR5400" s="33"/>
      <c r="AS5400" s="33"/>
      <c r="AT5400" s="33"/>
      <c r="AU5400" s="33"/>
      <c r="AV5400" s="33"/>
      <c r="AW5400" s="33"/>
      <c r="AX5400" s="33"/>
      <c r="AY5400" s="33"/>
    </row>
    <row r="5401" spans="1:51" s="12" customFormat="1" ht="39.950000000000003" customHeight="1">
      <c r="A5401" s="3"/>
      <c r="B5401" s="16"/>
      <c r="C5401" s="33"/>
      <c r="D5401" s="33"/>
      <c r="E5401" s="33"/>
      <c r="F5401" s="33"/>
      <c r="G5401" s="33"/>
      <c r="H5401" s="33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3"/>
      <c r="AE5401" s="33"/>
      <c r="AF5401" s="33"/>
      <c r="AG5401" s="35"/>
      <c r="AH5401" s="32"/>
      <c r="AI5401" s="33"/>
      <c r="AJ5401" s="33"/>
      <c r="AK5401" s="33"/>
      <c r="AL5401" s="33"/>
      <c r="AM5401" s="33"/>
      <c r="AN5401" s="33"/>
      <c r="AO5401" s="33"/>
      <c r="AP5401" s="33"/>
      <c r="AQ5401" s="33"/>
      <c r="AR5401" s="33"/>
      <c r="AS5401" s="33"/>
      <c r="AT5401" s="33"/>
      <c r="AU5401" s="33"/>
      <c r="AV5401" s="33"/>
      <c r="AW5401" s="33"/>
      <c r="AX5401" s="33"/>
      <c r="AY5401" s="33"/>
    </row>
    <row r="5402" spans="1:51" s="12" customFormat="1" ht="39.950000000000003" customHeight="1">
      <c r="A5402" s="3"/>
      <c r="B5402" s="16"/>
      <c r="C5402" s="33"/>
      <c r="D5402" s="33"/>
      <c r="E5402" s="33"/>
      <c r="F5402" s="33"/>
      <c r="G5402" s="33"/>
      <c r="H5402" s="33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  <c r="Y5402" s="33"/>
      <c r="Z5402" s="33"/>
      <c r="AA5402" s="33"/>
      <c r="AB5402" s="33"/>
      <c r="AC5402" s="33"/>
      <c r="AD5402" s="33"/>
      <c r="AE5402" s="33"/>
      <c r="AF5402" s="33"/>
      <c r="AG5402" s="35"/>
      <c r="AH5402" s="32"/>
      <c r="AI5402" s="33"/>
      <c r="AJ5402" s="33"/>
      <c r="AK5402" s="33"/>
      <c r="AL5402" s="33"/>
      <c r="AM5402" s="33"/>
      <c r="AN5402" s="33"/>
      <c r="AO5402" s="33"/>
      <c r="AP5402" s="33"/>
      <c r="AQ5402" s="33"/>
      <c r="AR5402" s="33"/>
      <c r="AS5402" s="33"/>
      <c r="AT5402" s="33"/>
      <c r="AU5402" s="33"/>
      <c r="AV5402" s="33"/>
      <c r="AW5402" s="33"/>
      <c r="AX5402" s="33"/>
      <c r="AY5402" s="33"/>
    </row>
    <row r="5403" spans="1:51" s="12" customFormat="1" ht="39.950000000000003" customHeight="1">
      <c r="A5403" s="3"/>
      <c r="B5403" s="16"/>
      <c r="C5403" s="33"/>
      <c r="D5403" s="33"/>
      <c r="E5403" s="33"/>
      <c r="F5403" s="33"/>
      <c r="G5403" s="33"/>
      <c r="H5403" s="33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3"/>
      <c r="AE5403" s="33"/>
      <c r="AF5403" s="33"/>
      <c r="AG5403" s="35"/>
      <c r="AH5403" s="32"/>
      <c r="AI5403" s="33"/>
      <c r="AJ5403" s="33"/>
      <c r="AK5403" s="33"/>
      <c r="AL5403" s="33"/>
      <c r="AM5403" s="33"/>
      <c r="AN5403" s="33"/>
      <c r="AO5403" s="33"/>
      <c r="AP5403" s="33"/>
      <c r="AQ5403" s="33"/>
      <c r="AR5403" s="33"/>
      <c r="AS5403" s="33"/>
      <c r="AT5403" s="33"/>
      <c r="AU5403" s="33"/>
      <c r="AV5403" s="33"/>
      <c r="AW5403" s="33"/>
      <c r="AX5403" s="33"/>
      <c r="AY5403" s="33"/>
    </row>
    <row r="5404" spans="1:51" s="12" customFormat="1" ht="39.950000000000003" customHeight="1">
      <c r="A5404" s="3"/>
      <c r="B5404" s="16"/>
      <c r="C5404" s="33"/>
      <c r="D5404" s="33"/>
      <c r="E5404" s="33"/>
      <c r="F5404" s="33"/>
      <c r="G5404" s="33"/>
      <c r="H5404" s="33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F5404" s="33"/>
      <c r="AG5404" s="35"/>
      <c r="AH5404" s="32"/>
      <c r="AI5404" s="33"/>
      <c r="AJ5404" s="33"/>
      <c r="AK5404" s="33"/>
      <c r="AL5404" s="33"/>
      <c r="AM5404" s="33"/>
      <c r="AN5404" s="33"/>
      <c r="AO5404" s="33"/>
      <c r="AP5404" s="33"/>
      <c r="AQ5404" s="33"/>
      <c r="AR5404" s="33"/>
      <c r="AS5404" s="33"/>
      <c r="AT5404" s="33"/>
      <c r="AU5404" s="33"/>
      <c r="AV5404" s="33"/>
      <c r="AW5404" s="33"/>
      <c r="AX5404" s="33"/>
      <c r="AY5404" s="33"/>
    </row>
    <row r="5405" spans="1:51" s="12" customFormat="1" ht="39.950000000000003" customHeight="1">
      <c r="A5405" s="3"/>
      <c r="B5405" s="16"/>
      <c r="C5405" s="33"/>
      <c r="D5405" s="33"/>
      <c r="E5405" s="33"/>
      <c r="F5405" s="33"/>
      <c r="G5405" s="33"/>
      <c r="H5405" s="33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3"/>
      <c r="AE5405" s="33"/>
      <c r="AF5405" s="33"/>
      <c r="AG5405" s="35"/>
      <c r="AH5405" s="32"/>
      <c r="AI5405" s="33"/>
      <c r="AJ5405" s="33"/>
      <c r="AK5405" s="33"/>
      <c r="AL5405" s="33"/>
      <c r="AM5405" s="33"/>
      <c r="AN5405" s="33"/>
      <c r="AO5405" s="33"/>
      <c r="AP5405" s="33"/>
      <c r="AQ5405" s="33"/>
      <c r="AR5405" s="33"/>
      <c r="AS5405" s="33"/>
      <c r="AT5405" s="33"/>
      <c r="AU5405" s="33"/>
      <c r="AV5405" s="33"/>
      <c r="AW5405" s="33"/>
      <c r="AX5405" s="33"/>
      <c r="AY5405" s="33"/>
    </row>
    <row r="5406" spans="1:51" s="12" customFormat="1" ht="39.950000000000003" customHeight="1">
      <c r="A5406" s="3"/>
      <c r="B5406" s="16"/>
      <c r="C5406" s="33"/>
      <c r="D5406" s="33"/>
      <c r="E5406" s="33"/>
      <c r="F5406" s="33"/>
      <c r="G5406" s="33"/>
      <c r="H5406" s="3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5"/>
      <c r="AH5406" s="32"/>
      <c r="AI5406" s="33"/>
      <c r="AJ5406" s="33"/>
      <c r="AK5406" s="33"/>
      <c r="AL5406" s="33"/>
      <c r="AM5406" s="33"/>
      <c r="AN5406" s="33"/>
      <c r="AO5406" s="33"/>
      <c r="AP5406" s="33"/>
      <c r="AQ5406" s="33"/>
      <c r="AR5406" s="33"/>
      <c r="AS5406" s="33"/>
      <c r="AT5406" s="33"/>
      <c r="AU5406" s="33"/>
      <c r="AV5406" s="33"/>
      <c r="AW5406" s="33"/>
      <c r="AX5406" s="33"/>
      <c r="AY5406" s="33"/>
    </row>
    <row r="5407" spans="1:51" s="12" customFormat="1" ht="39.950000000000003" customHeight="1">
      <c r="A5407" s="3"/>
      <c r="B5407" s="16"/>
      <c r="C5407" s="33"/>
      <c r="D5407" s="33"/>
      <c r="E5407" s="33"/>
      <c r="F5407" s="33"/>
      <c r="G5407" s="33"/>
      <c r="H5407" s="3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3"/>
      <c r="AE5407" s="33"/>
      <c r="AF5407" s="33"/>
      <c r="AG5407" s="35"/>
      <c r="AH5407" s="32"/>
      <c r="AI5407" s="33"/>
      <c r="AJ5407" s="33"/>
      <c r="AK5407" s="33"/>
      <c r="AL5407" s="33"/>
      <c r="AM5407" s="33"/>
      <c r="AN5407" s="33"/>
      <c r="AO5407" s="33"/>
      <c r="AP5407" s="33"/>
      <c r="AQ5407" s="33"/>
      <c r="AR5407" s="33"/>
      <c r="AS5407" s="33"/>
      <c r="AT5407" s="33"/>
      <c r="AU5407" s="33"/>
      <c r="AV5407" s="33"/>
      <c r="AW5407" s="33"/>
      <c r="AX5407" s="33"/>
      <c r="AY5407" s="33"/>
    </row>
    <row r="5408" spans="1:51" s="12" customFormat="1" ht="39.950000000000003" customHeight="1">
      <c r="A5408" s="3"/>
      <c r="B5408" s="16"/>
      <c r="C5408" s="33"/>
      <c r="D5408" s="33"/>
      <c r="E5408" s="33"/>
      <c r="F5408" s="33"/>
      <c r="G5408" s="33"/>
      <c r="H5408" s="3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5"/>
      <c r="AH5408" s="32"/>
      <c r="AI5408" s="33"/>
      <c r="AJ5408" s="33"/>
      <c r="AK5408" s="33"/>
      <c r="AL5408" s="33"/>
      <c r="AM5408" s="33"/>
      <c r="AN5408" s="33"/>
      <c r="AO5408" s="33"/>
      <c r="AP5408" s="33"/>
      <c r="AQ5408" s="33"/>
      <c r="AR5408" s="33"/>
      <c r="AS5408" s="33"/>
      <c r="AT5408" s="33"/>
      <c r="AU5408" s="33"/>
      <c r="AV5408" s="33"/>
      <c r="AW5408" s="33"/>
      <c r="AX5408" s="33"/>
      <c r="AY5408" s="33"/>
    </row>
    <row r="5409" spans="1:51" s="12" customFormat="1" ht="39.950000000000003" customHeight="1">
      <c r="A5409" s="3"/>
      <c r="B5409" s="16"/>
      <c r="C5409" s="33"/>
      <c r="D5409" s="33"/>
      <c r="E5409" s="33"/>
      <c r="F5409" s="33"/>
      <c r="G5409" s="33"/>
      <c r="H5409" s="33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F5409" s="33"/>
      <c r="AG5409" s="35"/>
      <c r="AH5409" s="32"/>
      <c r="AI5409" s="33"/>
      <c r="AJ5409" s="33"/>
      <c r="AK5409" s="33"/>
      <c r="AL5409" s="33"/>
      <c r="AM5409" s="33"/>
      <c r="AN5409" s="33"/>
      <c r="AO5409" s="33"/>
      <c r="AP5409" s="33"/>
      <c r="AQ5409" s="33"/>
      <c r="AR5409" s="33"/>
      <c r="AS5409" s="33"/>
      <c r="AT5409" s="33"/>
      <c r="AU5409" s="33"/>
      <c r="AV5409" s="33"/>
      <c r="AW5409" s="33"/>
      <c r="AX5409" s="33"/>
      <c r="AY5409" s="33"/>
    </row>
    <row r="5410" spans="1:51" s="12" customFormat="1" ht="39.950000000000003" customHeight="1">
      <c r="A5410" s="3"/>
      <c r="B5410" s="16"/>
      <c r="C5410" s="33"/>
      <c r="D5410" s="33"/>
      <c r="E5410" s="33"/>
      <c r="F5410" s="33"/>
      <c r="G5410" s="33"/>
      <c r="H5410" s="33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3"/>
      <c r="AE5410" s="33"/>
      <c r="AF5410" s="33"/>
      <c r="AG5410" s="35"/>
      <c r="AH5410" s="32"/>
      <c r="AI5410" s="33"/>
      <c r="AJ5410" s="33"/>
      <c r="AK5410" s="33"/>
      <c r="AL5410" s="33"/>
      <c r="AM5410" s="33"/>
      <c r="AN5410" s="33"/>
      <c r="AO5410" s="33"/>
      <c r="AP5410" s="33"/>
      <c r="AQ5410" s="33"/>
      <c r="AR5410" s="33"/>
      <c r="AS5410" s="33"/>
      <c r="AT5410" s="33"/>
      <c r="AU5410" s="33"/>
      <c r="AV5410" s="33"/>
      <c r="AW5410" s="33"/>
      <c r="AX5410" s="33"/>
      <c r="AY5410" s="33"/>
    </row>
    <row r="5411" spans="1:51" s="12" customFormat="1" ht="39.950000000000003" customHeight="1">
      <c r="A5411" s="3"/>
      <c r="B5411" s="16"/>
      <c r="C5411" s="33"/>
      <c r="D5411" s="33"/>
      <c r="E5411" s="33"/>
      <c r="F5411" s="33"/>
      <c r="G5411" s="33"/>
      <c r="H5411" s="33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3"/>
      <c r="AE5411" s="33"/>
      <c r="AF5411" s="33"/>
      <c r="AG5411" s="35"/>
      <c r="AH5411" s="32"/>
      <c r="AI5411" s="33"/>
      <c r="AJ5411" s="33"/>
      <c r="AK5411" s="33"/>
      <c r="AL5411" s="33"/>
      <c r="AM5411" s="33"/>
      <c r="AN5411" s="33"/>
      <c r="AO5411" s="33"/>
      <c r="AP5411" s="33"/>
      <c r="AQ5411" s="33"/>
      <c r="AR5411" s="33"/>
      <c r="AS5411" s="33"/>
      <c r="AT5411" s="33"/>
      <c r="AU5411" s="33"/>
      <c r="AV5411" s="33"/>
      <c r="AW5411" s="33"/>
      <c r="AX5411" s="33"/>
      <c r="AY5411" s="33"/>
    </row>
    <row r="5412" spans="1:51" s="12" customFormat="1" ht="39.950000000000003" customHeight="1">
      <c r="A5412" s="3"/>
      <c r="B5412" s="16"/>
      <c r="C5412" s="33"/>
      <c r="D5412" s="33"/>
      <c r="E5412" s="33"/>
      <c r="F5412" s="33"/>
      <c r="G5412" s="33"/>
      <c r="H5412" s="33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3"/>
      <c r="AE5412" s="33"/>
      <c r="AF5412" s="33"/>
      <c r="AG5412" s="35"/>
      <c r="AH5412" s="32"/>
      <c r="AI5412" s="33"/>
      <c r="AJ5412" s="33"/>
      <c r="AK5412" s="33"/>
      <c r="AL5412" s="33"/>
      <c r="AM5412" s="33"/>
      <c r="AN5412" s="33"/>
      <c r="AO5412" s="33"/>
      <c r="AP5412" s="33"/>
      <c r="AQ5412" s="33"/>
      <c r="AR5412" s="33"/>
      <c r="AS5412" s="33"/>
      <c r="AT5412" s="33"/>
      <c r="AU5412" s="33"/>
      <c r="AV5412" s="33"/>
      <c r="AW5412" s="33"/>
      <c r="AX5412" s="33"/>
      <c r="AY5412" s="33"/>
    </row>
    <row r="5413" spans="1:51" s="12" customFormat="1" ht="39.950000000000003" customHeight="1">
      <c r="A5413" s="3"/>
      <c r="B5413" s="16"/>
      <c r="C5413" s="33"/>
      <c r="D5413" s="33"/>
      <c r="E5413" s="33"/>
      <c r="F5413" s="33"/>
      <c r="G5413" s="33"/>
      <c r="H5413" s="33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3"/>
      <c r="AE5413" s="33"/>
      <c r="AF5413" s="33"/>
      <c r="AG5413" s="35"/>
      <c r="AH5413" s="32"/>
      <c r="AI5413" s="33"/>
      <c r="AJ5413" s="33"/>
      <c r="AK5413" s="33"/>
      <c r="AL5413" s="33"/>
      <c r="AM5413" s="33"/>
      <c r="AN5413" s="33"/>
      <c r="AO5413" s="33"/>
      <c r="AP5413" s="33"/>
      <c r="AQ5413" s="33"/>
      <c r="AR5413" s="33"/>
      <c r="AS5413" s="33"/>
      <c r="AT5413" s="33"/>
      <c r="AU5413" s="33"/>
      <c r="AV5413" s="33"/>
      <c r="AW5413" s="33"/>
      <c r="AX5413" s="33"/>
      <c r="AY5413" s="33"/>
    </row>
    <row r="5414" spans="1:51" s="12" customFormat="1" ht="39.950000000000003" customHeight="1">
      <c r="A5414" s="3"/>
      <c r="B5414" s="16"/>
      <c r="C5414" s="33"/>
      <c r="D5414" s="33"/>
      <c r="E5414" s="33"/>
      <c r="F5414" s="33"/>
      <c r="G5414" s="33"/>
      <c r="H5414" s="33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3"/>
      <c r="AE5414" s="33"/>
      <c r="AF5414" s="33"/>
      <c r="AG5414" s="35"/>
      <c r="AH5414" s="32"/>
      <c r="AI5414" s="33"/>
      <c r="AJ5414" s="33"/>
      <c r="AK5414" s="33"/>
      <c r="AL5414" s="33"/>
      <c r="AM5414" s="33"/>
      <c r="AN5414" s="33"/>
      <c r="AO5414" s="33"/>
      <c r="AP5414" s="33"/>
      <c r="AQ5414" s="33"/>
      <c r="AR5414" s="33"/>
      <c r="AS5414" s="33"/>
      <c r="AT5414" s="33"/>
      <c r="AU5414" s="33"/>
      <c r="AV5414" s="33"/>
      <c r="AW5414" s="33"/>
      <c r="AX5414" s="33"/>
      <c r="AY5414" s="33"/>
    </row>
    <row r="5415" spans="1:51" s="12" customFormat="1" ht="39.950000000000003" customHeight="1">
      <c r="A5415" s="3"/>
      <c r="B5415" s="16"/>
      <c r="C5415" s="33"/>
      <c r="D5415" s="33"/>
      <c r="E5415" s="33"/>
      <c r="F5415" s="33"/>
      <c r="G5415" s="33"/>
      <c r="H5415" s="33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F5415" s="33"/>
      <c r="AG5415" s="35"/>
      <c r="AH5415" s="32"/>
      <c r="AI5415" s="33"/>
      <c r="AJ5415" s="33"/>
      <c r="AK5415" s="33"/>
      <c r="AL5415" s="33"/>
      <c r="AM5415" s="33"/>
      <c r="AN5415" s="33"/>
      <c r="AO5415" s="33"/>
      <c r="AP5415" s="33"/>
      <c r="AQ5415" s="33"/>
      <c r="AR5415" s="33"/>
      <c r="AS5415" s="33"/>
      <c r="AT5415" s="33"/>
      <c r="AU5415" s="33"/>
      <c r="AV5415" s="33"/>
      <c r="AW5415" s="33"/>
      <c r="AX5415" s="33"/>
      <c r="AY5415" s="33"/>
    </row>
    <row r="5416" spans="1:51" s="12" customFormat="1" ht="39.950000000000003" customHeight="1">
      <c r="A5416" s="3"/>
      <c r="B5416" s="16"/>
      <c r="C5416" s="33"/>
      <c r="D5416" s="33"/>
      <c r="E5416" s="33"/>
      <c r="F5416" s="33"/>
      <c r="G5416" s="33"/>
      <c r="H5416" s="33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5"/>
      <c r="AH5416" s="32"/>
      <c r="AI5416" s="33"/>
      <c r="AJ5416" s="33"/>
      <c r="AK5416" s="33"/>
      <c r="AL5416" s="33"/>
      <c r="AM5416" s="33"/>
      <c r="AN5416" s="33"/>
      <c r="AO5416" s="33"/>
      <c r="AP5416" s="33"/>
      <c r="AQ5416" s="33"/>
      <c r="AR5416" s="33"/>
      <c r="AS5416" s="33"/>
      <c r="AT5416" s="33"/>
      <c r="AU5416" s="33"/>
      <c r="AV5416" s="33"/>
      <c r="AW5416" s="33"/>
      <c r="AX5416" s="33"/>
      <c r="AY5416" s="33"/>
    </row>
    <row r="5417" spans="1:51" s="12" customFormat="1" ht="39.950000000000003" customHeight="1">
      <c r="A5417" s="3"/>
      <c r="B5417" s="16"/>
      <c r="C5417" s="33"/>
      <c r="D5417" s="33"/>
      <c r="E5417" s="33"/>
      <c r="F5417" s="33"/>
      <c r="G5417" s="33"/>
      <c r="H5417" s="33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5"/>
      <c r="AH5417" s="32"/>
      <c r="AI5417" s="33"/>
      <c r="AJ5417" s="33"/>
      <c r="AK5417" s="33"/>
      <c r="AL5417" s="33"/>
      <c r="AM5417" s="33"/>
      <c r="AN5417" s="33"/>
      <c r="AO5417" s="33"/>
      <c r="AP5417" s="33"/>
      <c r="AQ5417" s="33"/>
      <c r="AR5417" s="33"/>
      <c r="AS5417" s="33"/>
      <c r="AT5417" s="33"/>
      <c r="AU5417" s="33"/>
      <c r="AV5417" s="33"/>
      <c r="AW5417" s="33"/>
      <c r="AX5417" s="33"/>
      <c r="AY5417" s="33"/>
    </row>
    <row r="5418" spans="1:51" s="12" customFormat="1" ht="39.950000000000003" customHeight="1">
      <c r="A5418" s="3"/>
      <c r="B5418" s="16"/>
      <c r="C5418" s="33"/>
      <c r="D5418" s="33"/>
      <c r="E5418" s="33"/>
      <c r="F5418" s="33"/>
      <c r="G5418" s="33"/>
      <c r="H5418" s="33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3"/>
      <c r="AE5418" s="33"/>
      <c r="AF5418" s="33"/>
      <c r="AG5418" s="35"/>
      <c r="AH5418" s="32"/>
      <c r="AI5418" s="33"/>
      <c r="AJ5418" s="33"/>
      <c r="AK5418" s="33"/>
      <c r="AL5418" s="33"/>
      <c r="AM5418" s="33"/>
      <c r="AN5418" s="33"/>
      <c r="AO5418" s="33"/>
      <c r="AP5418" s="33"/>
      <c r="AQ5418" s="33"/>
      <c r="AR5418" s="33"/>
      <c r="AS5418" s="33"/>
      <c r="AT5418" s="33"/>
      <c r="AU5418" s="33"/>
      <c r="AV5418" s="33"/>
      <c r="AW5418" s="33"/>
      <c r="AX5418" s="33"/>
      <c r="AY5418" s="33"/>
    </row>
    <row r="5419" spans="1:51" s="12" customFormat="1" ht="39.950000000000003" customHeight="1">
      <c r="A5419" s="3"/>
      <c r="B5419" s="16"/>
      <c r="C5419" s="33"/>
      <c r="D5419" s="33"/>
      <c r="E5419" s="33"/>
      <c r="F5419" s="33"/>
      <c r="G5419" s="33"/>
      <c r="H5419" s="33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3"/>
      <c r="AE5419" s="33"/>
      <c r="AF5419" s="33"/>
      <c r="AG5419" s="35"/>
      <c r="AH5419" s="32"/>
      <c r="AI5419" s="33"/>
      <c r="AJ5419" s="33"/>
      <c r="AK5419" s="33"/>
      <c r="AL5419" s="33"/>
      <c r="AM5419" s="33"/>
      <c r="AN5419" s="33"/>
      <c r="AO5419" s="33"/>
      <c r="AP5419" s="33"/>
      <c r="AQ5419" s="33"/>
      <c r="AR5419" s="33"/>
      <c r="AS5419" s="33"/>
      <c r="AT5419" s="33"/>
      <c r="AU5419" s="33"/>
      <c r="AV5419" s="33"/>
      <c r="AW5419" s="33"/>
      <c r="AX5419" s="33"/>
      <c r="AY5419" s="33"/>
    </row>
    <row r="5420" spans="1:51" s="12" customFormat="1" ht="39.950000000000003" customHeight="1">
      <c r="A5420" s="3"/>
      <c r="B5420" s="16"/>
      <c r="C5420" s="33"/>
      <c r="D5420" s="33"/>
      <c r="E5420" s="33"/>
      <c r="F5420" s="33"/>
      <c r="G5420" s="33"/>
      <c r="H5420" s="33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3"/>
      <c r="AE5420" s="33"/>
      <c r="AF5420" s="33"/>
      <c r="AG5420" s="35"/>
      <c r="AH5420" s="32"/>
      <c r="AI5420" s="33"/>
      <c r="AJ5420" s="33"/>
      <c r="AK5420" s="33"/>
      <c r="AL5420" s="33"/>
      <c r="AM5420" s="33"/>
      <c r="AN5420" s="33"/>
      <c r="AO5420" s="33"/>
      <c r="AP5420" s="33"/>
      <c r="AQ5420" s="33"/>
      <c r="AR5420" s="33"/>
      <c r="AS5420" s="33"/>
      <c r="AT5420" s="33"/>
      <c r="AU5420" s="33"/>
      <c r="AV5420" s="33"/>
      <c r="AW5420" s="33"/>
      <c r="AX5420" s="33"/>
      <c r="AY5420" s="33"/>
    </row>
    <row r="5421" spans="1:51" s="12" customFormat="1" ht="39.950000000000003" customHeight="1">
      <c r="A5421" s="3"/>
      <c r="B5421" s="16"/>
      <c r="C5421" s="33"/>
      <c r="D5421" s="33"/>
      <c r="E5421" s="33"/>
      <c r="F5421" s="33"/>
      <c r="G5421" s="33"/>
      <c r="H5421" s="33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F5421" s="33"/>
      <c r="AG5421" s="35"/>
      <c r="AH5421" s="32"/>
      <c r="AI5421" s="33"/>
      <c r="AJ5421" s="33"/>
      <c r="AK5421" s="33"/>
      <c r="AL5421" s="33"/>
      <c r="AM5421" s="33"/>
      <c r="AN5421" s="33"/>
      <c r="AO5421" s="33"/>
      <c r="AP5421" s="33"/>
      <c r="AQ5421" s="33"/>
      <c r="AR5421" s="33"/>
      <c r="AS5421" s="33"/>
      <c r="AT5421" s="33"/>
      <c r="AU5421" s="33"/>
      <c r="AV5421" s="33"/>
      <c r="AW5421" s="33"/>
      <c r="AX5421" s="33"/>
      <c r="AY5421" s="33"/>
    </row>
    <row r="5422" spans="1:51" s="12" customFormat="1" ht="39.950000000000003" customHeight="1">
      <c r="A5422" s="3"/>
      <c r="B5422" s="16"/>
      <c r="C5422" s="33"/>
      <c r="D5422" s="33"/>
      <c r="E5422" s="33"/>
      <c r="F5422" s="33"/>
      <c r="G5422" s="33"/>
      <c r="H5422" s="33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3"/>
      <c r="AE5422" s="33"/>
      <c r="AF5422" s="33"/>
      <c r="AG5422" s="35"/>
      <c r="AH5422" s="32"/>
      <c r="AI5422" s="33"/>
      <c r="AJ5422" s="33"/>
      <c r="AK5422" s="33"/>
      <c r="AL5422" s="33"/>
      <c r="AM5422" s="33"/>
      <c r="AN5422" s="33"/>
      <c r="AO5422" s="33"/>
      <c r="AP5422" s="33"/>
      <c r="AQ5422" s="33"/>
      <c r="AR5422" s="33"/>
      <c r="AS5422" s="33"/>
      <c r="AT5422" s="33"/>
      <c r="AU5422" s="33"/>
      <c r="AV5422" s="33"/>
      <c r="AW5422" s="33"/>
      <c r="AX5422" s="33"/>
      <c r="AY5422" s="33"/>
    </row>
    <row r="5423" spans="1:51" s="12" customFormat="1" ht="39.950000000000003" customHeight="1">
      <c r="A5423" s="3"/>
      <c r="B5423" s="16"/>
      <c r="C5423" s="33"/>
      <c r="D5423" s="33"/>
      <c r="E5423" s="33"/>
      <c r="F5423" s="33"/>
      <c r="G5423" s="33"/>
      <c r="H5423" s="33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F5423" s="33"/>
      <c r="AG5423" s="35"/>
      <c r="AH5423" s="32"/>
      <c r="AI5423" s="33"/>
      <c r="AJ5423" s="33"/>
      <c r="AK5423" s="33"/>
      <c r="AL5423" s="33"/>
      <c r="AM5423" s="33"/>
      <c r="AN5423" s="33"/>
      <c r="AO5423" s="33"/>
      <c r="AP5423" s="33"/>
      <c r="AQ5423" s="33"/>
      <c r="AR5423" s="33"/>
      <c r="AS5423" s="33"/>
      <c r="AT5423" s="33"/>
      <c r="AU5423" s="33"/>
      <c r="AV5423" s="33"/>
      <c r="AW5423" s="33"/>
      <c r="AX5423" s="33"/>
      <c r="AY5423" s="33"/>
    </row>
    <row r="5424" spans="1:51" s="12" customFormat="1" ht="39.950000000000003" customHeight="1">
      <c r="A5424" s="3"/>
      <c r="B5424" s="16"/>
      <c r="C5424" s="33"/>
      <c r="D5424" s="33"/>
      <c r="E5424" s="33"/>
      <c r="F5424" s="33"/>
      <c r="G5424" s="33"/>
      <c r="H5424" s="33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3"/>
      <c r="AE5424" s="33"/>
      <c r="AF5424" s="33"/>
      <c r="AG5424" s="35"/>
      <c r="AH5424" s="32"/>
      <c r="AI5424" s="33"/>
      <c r="AJ5424" s="33"/>
      <c r="AK5424" s="33"/>
      <c r="AL5424" s="33"/>
      <c r="AM5424" s="33"/>
      <c r="AN5424" s="33"/>
      <c r="AO5424" s="33"/>
      <c r="AP5424" s="33"/>
      <c r="AQ5424" s="33"/>
      <c r="AR5424" s="33"/>
      <c r="AS5424" s="33"/>
      <c r="AT5424" s="33"/>
      <c r="AU5424" s="33"/>
      <c r="AV5424" s="33"/>
      <c r="AW5424" s="33"/>
      <c r="AX5424" s="33"/>
      <c r="AY5424" s="33"/>
    </row>
    <row r="5425" spans="1:51" s="12" customFormat="1" ht="39.950000000000003" customHeight="1">
      <c r="A5425" s="3"/>
      <c r="B5425" s="16"/>
      <c r="C5425" s="33"/>
      <c r="D5425" s="33"/>
      <c r="E5425" s="33"/>
      <c r="F5425" s="33"/>
      <c r="G5425" s="33"/>
      <c r="H5425" s="33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F5425" s="33"/>
      <c r="AG5425" s="35"/>
      <c r="AH5425" s="32"/>
      <c r="AI5425" s="33"/>
      <c r="AJ5425" s="33"/>
      <c r="AK5425" s="33"/>
      <c r="AL5425" s="33"/>
      <c r="AM5425" s="33"/>
      <c r="AN5425" s="33"/>
      <c r="AO5425" s="33"/>
      <c r="AP5425" s="33"/>
      <c r="AQ5425" s="33"/>
      <c r="AR5425" s="33"/>
      <c r="AS5425" s="33"/>
      <c r="AT5425" s="33"/>
      <c r="AU5425" s="33"/>
      <c r="AV5425" s="33"/>
      <c r="AW5425" s="33"/>
      <c r="AX5425" s="33"/>
      <c r="AY5425" s="33"/>
    </row>
    <row r="5426" spans="1:51" s="12" customFormat="1" ht="39.950000000000003" customHeight="1">
      <c r="A5426" s="3"/>
      <c r="B5426" s="16"/>
      <c r="C5426" s="33"/>
      <c r="D5426" s="33"/>
      <c r="E5426" s="33"/>
      <c r="F5426" s="33"/>
      <c r="G5426" s="33"/>
      <c r="H5426" s="33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3"/>
      <c r="AE5426" s="33"/>
      <c r="AF5426" s="33"/>
      <c r="AG5426" s="35"/>
      <c r="AH5426" s="32"/>
      <c r="AI5426" s="33"/>
      <c r="AJ5426" s="33"/>
      <c r="AK5426" s="33"/>
      <c r="AL5426" s="33"/>
      <c r="AM5426" s="33"/>
      <c r="AN5426" s="33"/>
      <c r="AO5426" s="33"/>
      <c r="AP5426" s="33"/>
      <c r="AQ5426" s="33"/>
      <c r="AR5426" s="33"/>
      <c r="AS5426" s="33"/>
      <c r="AT5426" s="33"/>
      <c r="AU5426" s="33"/>
      <c r="AV5426" s="33"/>
      <c r="AW5426" s="33"/>
      <c r="AX5426" s="33"/>
      <c r="AY5426" s="33"/>
    </row>
    <row r="5427" spans="1:51" s="12" customFormat="1" ht="39.950000000000003" customHeight="1">
      <c r="A5427" s="3"/>
      <c r="B5427" s="16"/>
      <c r="C5427" s="33"/>
      <c r="D5427" s="33"/>
      <c r="E5427" s="33"/>
      <c r="F5427" s="33"/>
      <c r="G5427" s="33"/>
      <c r="H5427" s="33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F5427" s="33"/>
      <c r="AG5427" s="35"/>
      <c r="AH5427" s="32"/>
      <c r="AI5427" s="33"/>
      <c r="AJ5427" s="33"/>
      <c r="AK5427" s="33"/>
      <c r="AL5427" s="33"/>
      <c r="AM5427" s="33"/>
      <c r="AN5427" s="33"/>
      <c r="AO5427" s="33"/>
      <c r="AP5427" s="33"/>
      <c r="AQ5427" s="33"/>
      <c r="AR5427" s="33"/>
      <c r="AS5427" s="33"/>
      <c r="AT5427" s="33"/>
      <c r="AU5427" s="33"/>
      <c r="AV5427" s="33"/>
      <c r="AW5427" s="33"/>
      <c r="AX5427" s="33"/>
      <c r="AY5427" s="33"/>
    </row>
    <row r="5428" spans="1:51" s="12" customFormat="1" ht="39.950000000000003" customHeight="1">
      <c r="A5428" s="3"/>
      <c r="B5428" s="16"/>
      <c r="C5428" s="33"/>
      <c r="D5428" s="33"/>
      <c r="E5428" s="33"/>
      <c r="F5428" s="33"/>
      <c r="G5428" s="33"/>
      <c r="H5428" s="33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3"/>
      <c r="AE5428" s="33"/>
      <c r="AF5428" s="33"/>
      <c r="AG5428" s="35"/>
      <c r="AH5428" s="32"/>
      <c r="AI5428" s="33"/>
      <c r="AJ5428" s="33"/>
      <c r="AK5428" s="33"/>
      <c r="AL5428" s="33"/>
      <c r="AM5428" s="33"/>
      <c r="AN5428" s="33"/>
      <c r="AO5428" s="33"/>
      <c r="AP5428" s="33"/>
      <c r="AQ5428" s="33"/>
      <c r="AR5428" s="33"/>
      <c r="AS5428" s="33"/>
      <c r="AT5428" s="33"/>
      <c r="AU5428" s="33"/>
      <c r="AV5428" s="33"/>
      <c r="AW5428" s="33"/>
      <c r="AX5428" s="33"/>
      <c r="AY5428" s="33"/>
    </row>
    <row r="5429" spans="1:51" s="12" customFormat="1" ht="39.950000000000003" customHeight="1">
      <c r="A5429" s="3"/>
      <c r="B5429" s="16"/>
      <c r="C5429" s="33"/>
      <c r="D5429" s="33"/>
      <c r="E5429" s="33"/>
      <c r="F5429" s="33"/>
      <c r="G5429" s="33"/>
      <c r="H5429" s="33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3"/>
      <c r="AE5429" s="33"/>
      <c r="AF5429" s="33"/>
      <c r="AG5429" s="35"/>
      <c r="AH5429" s="32"/>
      <c r="AI5429" s="33"/>
      <c r="AJ5429" s="33"/>
      <c r="AK5429" s="33"/>
      <c r="AL5429" s="33"/>
      <c r="AM5429" s="33"/>
      <c r="AN5429" s="33"/>
      <c r="AO5429" s="33"/>
      <c r="AP5429" s="33"/>
      <c r="AQ5429" s="33"/>
      <c r="AR5429" s="33"/>
      <c r="AS5429" s="33"/>
      <c r="AT5429" s="33"/>
      <c r="AU5429" s="33"/>
      <c r="AV5429" s="33"/>
      <c r="AW5429" s="33"/>
      <c r="AX5429" s="33"/>
      <c r="AY5429" s="33"/>
    </row>
    <row r="5430" spans="1:51" s="12" customFormat="1" ht="39.950000000000003" customHeight="1">
      <c r="A5430" s="3"/>
      <c r="B5430" s="16"/>
      <c r="C5430" s="33"/>
      <c r="D5430" s="33"/>
      <c r="E5430" s="33"/>
      <c r="F5430" s="33"/>
      <c r="G5430" s="33"/>
      <c r="H5430" s="33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3"/>
      <c r="AE5430" s="33"/>
      <c r="AF5430" s="33"/>
      <c r="AG5430" s="35"/>
      <c r="AH5430" s="32"/>
      <c r="AI5430" s="33"/>
      <c r="AJ5430" s="33"/>
      <c r="AK5430" s="33"/>
      <c r="AL5430" s="33"/>
      <c r="AM5430" s="33"/>
      <c r="AN5430" s="33"/>
      <c r="AO5430" s="33"/>
      <c r="AP5430" s="33"/>
      <c r="AQ5430" s="33"/>
      <c r="AR5430" s="33"/>
      <c r="AS5430" s="33"/>
      <c r="AT5430" s="33"/>
      <c r="AU5430" s="33"/>
      <c r="AV5430" s="33"/>
      <c r="AW5430" s="33"/>
      <c r="AX5430" s="33"/>
      <c r="AY5430" s="33"/>
    </row>
    <row r="5431" spans="1:51" s="12" customFormat="1" ht="39.950000000000003" customHeight="1">
      <c r="A5431" s="3"/>
      <c r="B5431" s="16"/>
      <c r="C5431" s="33"/>
      <c r="D5431" s="33"/>
      <c r="E5431" s="33"/>
      <c r="F5431" s="33"/>
      <c r="G5431" s="33"/>
      <c r="H5431" s="33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3"/>
      <c r="AE5431" s="33"/>
      <c r="AF5431" s="33"/>
      <c r="AG5431" s="35"/>
      <c r="AH5431" s="32"/>
      <c r="AI5431" s="33"/>
      <c r="AJ5431" s="33"/>
      <c r="AK5431" s="33"/>
      <c r="AL5431" s="33"/>
      <c r="AM5431" s="33"/>
      <c r="AN5431" s="33"/>
      <c r="AO5431" s="33"/>
      <c r="AP5431" s="33"/>
      <c r="AQ5431" s="33"/>
      <c r="AR5431" s="33"/>
      <c r="AS5431" s="33"/>
      <c r="AT5431" s="33"/>
      <c r="AU5431" s="33"/>
      <c r="AV5431" s="33"/>
      <c r="AW5431" s="33"/>
      <c r="AX5431" s="33"/>
      <c r="AY5431" s="33"/>
    </row>
    <row r="5432" spans="1:51" s="12" customFormat="1" ht="39.950000000000003" customHeight="1">
      <c r="A5432" s="3"/>
      <c r="B5432" s="16"/>
      <c r="C5432" s="33"/>
      <c r="D5432" s="33"/>
      <c r="E5432" s="33"/>
      <c r="F5432" s="33"/>
      <c r="G5432" s="33"/>
      <c r="H5432" s="33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3"/>
      <c r="AE5432" s="33"/>
      <c r="AF5432" s="33"/>
      <c r="AG5432" s="35"/>
      <c r="AH5432" s="32"/>
      <c r="AI5432" s="33"/>
      <c r="AJ5432" s="33"/>
      <c r="AK5432" s="33"/>
      <c r="AL5432" s="33"/>
      <c r="AM5432" s="33"/>
      <c r="AN5432" s="33"/>
      <c r="AO5432" s="33"/>
      <c r="AP5432" s="33"/>
      <c r="AQ5432" s="33"/>
      <c r="AR5432" s="33"/>
      <c r="AS5432" s="33"/>
      <c r="AT5432" s="33"/>
      <c r="AU5432" s="33"/>
      <c r="AV5432" s="33"/>
      <c r="AW5432" s="33"/>
      <c r="AX5432" s="33"/>
      <c r="AY5432" s="33"/>
    </row>
    <row r="5433" spans="1:51" s="12" customFormat="1" ht="39.950000000000003" customHeight="1">
      <c r="A5433" s="3"/>
      <c r="B5433" s="16"/>
      <c r="C5433" s="33"/>
      <c r="D5433" s="33"/>
      <c r="E5433" s="33"/>
      <c r="F5433" s="33"/>
      <c r="G5433" s="33"/>
      <c r="H5433" s="33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F5433" s="33"/>
      <c r="AG5433" s="35"/>
      <c r="AH5433" s="32"/>
      <c r="AI5433" s="33"/>
      <c r="AJ5433" s="33"/>
      <c r="AK5433" s="33"/>
      <c r="AL5433" s="33"/>
      <c r="AM5433" s="33"/>
      <c r="AN5433" s="33"/>
      <c r="AO5433" s="33"/>
      <c r="AP5433" s="33"/>
      <c r="AQ5433" s="33"/>
      <c r="AR5433" s="33"/>
      <c r="AS5433" s="33"/>
      <c r="AT5433" s="33"/>
      <c r="AU5433" s="33"/>
      <c r="AV5433" s="33"/>
      <c r="AW5433" s="33"/>
      <c r="AX5433" s="33"/>
      <c r="AY5433" s="33"/>
    </row>
    <row r="5434" spans="1:51" s="12" customFormat="1" ht="39.950000000000003" customHeight="1">
      <c r="A5434" s="3"/>
      <c r="B5434" s="16"/>
      <c r="C5434" s="33"/>
      <c r="D5434" s="33"/>
      <c r="E5434" s="33"/>
      <c r="F5434" s="33"/>
      <c r="G5434" s="33"/>
      <c r="H5434" s="3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3"/>
      <c r="AE5434" s="33"/>
      <c r="AF5434" s="33"/>
      <c r="AG5434" s="35"/>
      <c r="AH5434" s="32"/>
      <c r="AI5434" s="33"/>
      <c r="AJ5434" s="33"/>
      <c r="AK5434" s="33"/>
      <c r="AL5434" s="33"/>
      <c r="AM5434" s="33"/>
      <c r="AN5434" s="33"/>
      <c r="AO5434" s="33"/>
      <c r="AP5434" s="33"/>
      <c r="AQ5434" s="33"/>
      <c r="AR5434" s="33"/>
      <c r="AS5434" s="33"/>
      <c r="AT5434" s="33"/>
      <c r="AU5434" s="33"/>
      <c r="AV5434" s="33"/>
      <c r="AW5434" s="33"/>
      <c r="AX5434" s="33"/>
      <c r="AY5434" s="33"/>
    </row>
    <row r="5435" spans="1:51" s="12" customFormat="1" ht="39.950000000000003" customHeight="1">
      <c r="A5435" s="3"/>
      <c r="B5435" s="16"/>
      <c r="C5435" s="33"/>
      <c r="D5435" s="33"/>
      <c r="E5435" s="33"/>
      <c r="F5435" s="33"/>
      <c r="G5435" s="33"/>
      <c r="H5435" s="33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F5435" s="33"/>
      <c r="AG5435" s="35"/>
      <c r="AH5435" s="32"/>
      <c r="AI5435" s="33"/>
      <c r="AJ5435" s="33"/>
      <c r="AK5435" s="33"/>
      <c r="AL5435" s="33"/>
      <c r="AM5435" s="33"/>
      <c r="AN5435" s="33"/>
      <c r="AO5435" s="33"/>
      <c r="AP5435" s="33"/>
      <c r="AQ5435" s="33"/>
      <c r="AR5435" s="33"/>
      <c r="AS5435" s="33"/>
      <c r="AT5435" s="33"/>
      <c r="AU5435" s="33"/>
      <c r="AV5435" s="33"/>
      <c r="AW5435" s="33"/>
      <c r="AX5435" s="33"/>
      <c r="AY5435" s="33"/>
    </row>
    <row r="5436" spans="1:51" s="12" customFormat="1" ht="39.950000000000003" customHeight="1">
      <c r="A5436" s="3"/>
      <c r="B5436" s="16"/>
      <c r="C5436" s="33"/>
      <c r="D5436" s="33"/>
      <c r="E5436" s="33"/>
      <c r="F5436" s="33"/>
      <c r="G5436" s="33"/>
      <c r="H5436" s="33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3"/>
      <c r="AE5436" s="33"/>
      <c r="AF5436" s="33"/>
      <c r="AG5436" s="35"/>
      <c r="AH5436" s="32"/>
      <c r="AI5436" s="33"/>
      <c r="AJ5436" s="33"/>
      <c r="AK5436" s="33"/>
      <c r="AL5436" s="33"/>
      <c r="AM5436" s="33"/>
      <c r="AN5436" s="33"/>
      <c r="AO5436" s="33"/>
      <c r="AP5436" s="33"/>
      <c r="AQ5436" s="33"/>
      <c r="AR5436" s="33"/>
      <c r="AS5436" s="33"/>
      <c r="AT5436" s="33"/>
      <c r="AU5436" s="33"/>
      <c r="AV5436" s="33"/>
      <c r="AW5436" s="33"/>
      <c r="AX5436" s="33"/>
      <c r="AY5436" s="33"/>
    </row>
    <row r="5437" spans="1:51" s="12" customFormat="1" ht="39.950000000000003" customHeight="1">
      <c r="A5437" s="3"/>
      <c r="B5437" s="16"/>
      <c r="C5437" s="33"/>
      <c r="D5437" s="33"/>
      <c r="E5437" s="33"/>
      <c r="F5437" s="33"/>
      <c r="G5437" s="33"/>
      <c r="H5437" s="33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F5437" s="33"/>
      <c r="AG5437" s="35"/>
      <c r="AH5437" s="32"/>
      <c r="AI5437" s="33"/>
      <c r="AJ5437" s="33"/>
      <c r="AK5437" s="33"/>
      <c r="AL5437" s="33"/>
      <c r="AM5437" s="33"/>
      <c r="AN5437" s="33"/>
      <c r="AO5437" s="33"/>
      <c r="AP5437" s="33"/>
      <c r="AQ5437" s="33"/>
      <c r="AR5437" s="33"/>
      <c r="AS5437" s="33"/>
      <c r="AT5437" s="33"/>
      <c r="AU5437" s="33"/>
      <c r="AV5437" s="33"/>
      <c r="AW5437" s="33"/>
      <c r="AX5437" s="33"/>
      <c r="AY5437" s="33"/>
    </row>
    <row r="5438" spans="1:51" s="12" customFormat="1" ht="39.950000000000003" customHeight="1">
      <c r="A5438" s="3"/>
      <c r="B5438" s="16"/>
      <c r="C5438" s="33"/>
      <c r="D5438" s="33"/>
      <c r="E5438" s="33"/>
      <c r="F5438" s="33"/>
      <c r="G5438" s="33"/>
      <c r="H5438" s="33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3"/>
      <c r="AE5438" s="33"/>
      <c r="AF5438" s="33"/>
      <c r="AG5438" s="35"/>
      <c r="AH5438" s="32"/>
      <c r="AI5438" s="33"/>
      <c r="AJ5438" s="33"/>
      <c r="AK5438" s="33"/>
      <c r="AL5438" s="33"/>
      <c r="AM5438" s="33"/>
      <c r="AN5438" s="33"/>
      <c r="AO5438" s="33"/>
      <c r="AP5438" s="33"/>
      <c r="AQ5438" s="33"/>
      <c r="AR5438" s="33"/>
      <c r="AS5438" s="33"/>
      <c r="AT5438" s="33"/>
      <c r="AU5438" s="33"/>
      <c r="AV5438" s="33"/>
      <c r="AW5438" s="33"/>
      <c r="AX5438" s="33"/>
      <c r="AY5438" s="33"/>
    </row>
    <row r="5439" spans="1:51" s="12" customFormat="1" ht="39.950000000000003" customHeight="1">
      <c r="A5439" s="3"/>
      <c r="B5439" s="16"/>
      <c r="C5439" s="33"/>
      <c r="D5439" s="33"/>
      <c r="E5439" s="33"/>
      <c r="F5439" s="33"/>
      <c r="G5439" s="33"/>
      <c r="H5439" s="33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3"/>
      <c r="AE5439" s="33"/>
      <c r="AF5439" s="33"/>
      <c r="AG5439" s="35"/>
      <c r="AH5439" s="32"/>
      <c r="AI5439" s="33"/>
      <c r="AJ5439" s="33"/>
      <c r="AK5439" s="33"/>
      <c r="AL5439" s="33"/>
      <c r="AM5439" s="33"/>
      <c r="AN5439" s="33"/>
      <c r="AO5439" s="33"/>
      <c r="AP5439" s="33"/>
      <c r="AQ5439" s="33"/>
      <c r="AR5439" s="33"/>
      <c r="AS5439" s="33"/>
      <c r="AT5439" s="33"/>
      <c r="AU5439" s="33"/>
      <c r="AV5439" s="33"/>
      <c r="AW5439" s="33"/>
      <c r="AX5439" s="33"/>
      <c r="AY5439" s="33"/>
    </row>
    <row r="5440" spans="1:51" s="12" customFormat="1" ht="39.950000000000003" customHeight="1">
      <c r="A5440" s="3"/>
      <c r="B5440" s="16"/>
      <c r="C5440" s="33"/>
      <c r="D5440" s="33"/>
      <c r="E5440" s="33"/>
      <c r="F5440" s="33"/>
      <c r="G5440" s="33"/>
      <c r="H5440" s="33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3"/>
      <c r="AE5440" s="33"/>
      <c r="AF5440" s="33"/>
      <c r="AG5440" s="35"/>
      <c r="AH5440" s="32"/>
      <c r="AI5440" s="33"/>
      <c r="AJ5440" s="33"/>
      <c r="AK5440" s="33"/>
      <c r="AL5440" s="33"/>
      <c r="AM5440" s="33"/>
      <c r="AN5440" s="33"/>
      <c r="AO5440" s="33"/>
      <c r="AP5440" s="33"/>
      <c r="AQ5440" s="33"/>
      <c r="AR5440" s="33"/>
      <c r="AS5440" s="33"/>
      <c r="AT5440" s="33"/>
      <c r="AU5440" s="33"/>
      <c r="AV5440" s="33"/>
      <c r="AW5440" s="33"/>
      <c r="AX5440" s="33"/>
      <c r="AY5440" s="33"/>
    </row>
    <row r="5441" spans="1:51" s="12" customFormat="1" ht="39.950000000000003" customHeight="1">
      <c r="A5441" s="3"/>
      <c r="B5441" s="16"/>
      <c r="C5441" s="33"/>
      <c r="D5441" s="33"/>
      <c r="E5441" s="33"/>
      <c r="F5441" s="33"/>
      <c r="G5441" s="33"/>
      <c r="H5441" s="33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F5441" s="33"/>
      <c r="AG5441" s="35"/>
      <c r="AH5441" s="32"/>
      <c r="AI5441" s="33"/>
      <c r="AJ5441" s="33"/>
      <c r="AK5441" s="33"/>
      <c r="AL5441" s="33"/>
      <c r="AM5441" s="33"/>
      <c r="AN5441" s="33"/>
      <c r="AO5441" s="33"/>
      <c r="AP5441" s="33"/>
      <c r="AQ5441" s="33"/>
      <c r="AR5441" s="33"/>
      <c r="AS5441" s="33"/>
      <c r="AT5441" s="33"/>
      <c r="AU5441" s="33"/>
      <c r="AV5441" s="33"/>
      <c r="AW5441" s="33"/>
      <c r="AX5441" s="33"/>
      <c r="AY5441" s="33"/>
    </row>
    <row r="5442" spans="1:51" s="12" customFormat="1" ht="39.950000000000003" customHeight="1">
      <c r="A5442" s="3"/>
      <c r="B5442" s="16"/>
      <c r="C5442" s="33"/>
      <c r="D5442" s="33"/>
      <c r="E5442" s="33"/>
      <c r="F5442" s="33"/>
      <c r="G5442" s="33"/>
      <c r="H5442" s="3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5"/>
      <c r="AH5442" s="32"/>
      <c r="AI5442" s="33"/>
      <c r="AJ5442" s="33"/>
      <c r="AK5442" s="33"/>
      <c r="AL5442" s="33"/>
      <c r="AM5442" s="33"/>
      <c r="AN5442" s="33"/>
      <c r="AO5442" s="33"/>
      <c r="AP5442" s="33"/>
      <c r="AQ5442" s="33"/>
      <c r="AR5442" s="33"/>
      <c r="AS5442" s="33"/>
      <c r="AT5442" s="33"/>
      <c r="AU5442" s="33"/>
      <c r="AV5442" s="33"/>
      <c r="AW5442" s="33"/>
      <c r="AX5442" s="33"/>
      <c r="AY5442" s="33"/>
    </row>
    <row r="5443" spans="1:51" s="12" customFormat="1" ht="39.950000000000003" customHeight="1">
      <c r="A5443" s="3"/>
      <c r="B5443" s="16"/>
      <c r="C5443" s="33"/>
      <c r="D5443" s="33"/>
      <c r="E5443" s="33"/>
      <c r="F5443" s="33"/>
      <c r="G5443" s="33"/>
      <c r="H5443" s="3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3"/>
      <c r="AE5443" s="33"/>
      <c r="AF5443" s="33"/>
      <c r="AG5443" s="35"/>
      <c r="AH5443" s="32"/>
      <c r="AI5443" s="33"/>
      <c r="AJ5443" s="33"/>
      <c r="AK5443" s="33"/>
      <c r="AL5443" s="33"/>
      <c r="AM5443" s="33"/>
      <c r="AN5443" s="33"/>
      <c r="AO5443" s="33"/>
      <c r="AP5443" s="33"/>
      <c r="AQ5443" s="33"/>
      <c r="AR5443" s="33"/>
      <c r="AS5443" s="33"/>
      <c r="AT5443" s="33"/>
      <c r="AU5443" s="33"/>
      <c r="AV5443" s="33"/>
      <c r="AW5443" s="33"/>
      <c r="AX5443" s="33"/>
      <c r="AY5443" s="33"/>
    </row>
    <row r="5444" spans="1:51" s="12" customFormat="1" ht="39.950000000000003" customHeight="1">
      <c r="A5444" s="3"/>
      <c r="B5444" s="16"/>
      <c r="C5444" s="33"/>
      <c r="D5444" s="33"/>
      <c r="E5444" s="33"/>
      <c r="F5444" s="33"/>
      <c r="G5444" s="33"/>
      <c r="H5444" s="33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3"/>
      <c r="AE5444" s="33"/>
      <c r="AF5444" s="33"/>
      <c r="AG5444" s="35"/>
      <c r="AH5444" s="32"/>
      <c r="AI5444" s="33"/>
      <c r="AJ5444" s="33"/>
      <c r="AK5444" s="33"/>
      <c r="AL5444" s="33"/>
      <c r="AM5444" s="33"/>
      <c r="AN5444" s="33"/>
      <c r="AO5444" s="33"/>
      <c r="AP5444" s="33"/>
      <c r="AQ5444" s="33"/>
      <c r="AR5444" s="33"/>
      <c r="AS5444" s="33"/>
      <c r="AT5444" s="33"/>
      <c r="AU5444" s="33"/>
      <c r="AV5444" s="33"/>
      <c r="AW5444" s="33"/>
      <c r="AX5444" s="33"/>
      <c r="AY5444" s="33"/>
    </row>
    <row r="5445" spans="1:51" s="12" customFormat="1" ht="39.950000000000003" customHeight="1">
      <c r="A5445" s="3"/>
      <c r="B5445" s="16"/>
      <c r="C5445" s="33"/>
      <c r="D5445" s="33"/>
      <c r="E5445" s="33"/>
      <c r="F5445" s="33"/>
      <c r="G5445" s="33"/>
      <c r="H5445" s="3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5"/>
      <c r="AH5445" s="32"/>
      <c r="AI5445" s="33"/>
      <c r="AJ5445" s="33"/>
      <c r="AK5445" s="33"/>
      <c r="AL5445" s="33"/>
      <c r="AM5445" s="33"/>
      <c r="AN5445" s="33"/>
      <c r="AO5445" s="33"/>
      <c r="AP5445" s="33"/>
      <c r="AQ5445" s="33"/>
      <c r="AR5445" s="33"/>
      <c r="AS5445" s="33"/>
      <c r="AT5445" s="33"/>
      <c r="AU5445" s="33"/>
      <c r="AV5445" s="33"/>
      <c r="AW5445" s="33"/>
      <c r="AX5445" s="33"/>
      <c r="AY5445" s="33"/>
    </row>
    <row r="5446" spans="1:51" s="12" customFormat="1" ht="39.950000000000003" customHeight="1">
      <c r="A5446" s="3"/>
      <c r="B5446" s="16"/>
      <c r="C5446" s="33"/>
      <c r="D5446" s="33"/>
      <c r="E5446" s="33"/>
      <c r="F5446" s="33"/>
      <c r="G5446" s="33"/>
      <c r="H5446" s="33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5"/>
      <c r="AH5446" s="32"/>
      <c r="AI5446" s="33"/>
      <c r="AJ5446" s="33"/>
      <c r="AK5446" s="33"/>
      <c r="AL5446" s="33"/>
      <c r="AM5446" s="33"/>
      <c r="AN5446" s="33"/>
      <c r="AO5446" s="33"/>
      <c r="AP5446" s="33"/>
      <c r="AQ5446" s="33"/>
      <c r="AR5446" s="33"/>
      <c r="AS5446" s="33"/>
      <c r="AT5446" s="33"/>
      <c r="AU5446" s="33"/>
      <c r="AV5446" s="33"/>
      <c r="AW5446" s="33"/>
      <c r="AX5446" s="33"/>
      <c r="AY5446" s="33"/>
    </row>
    <row r="5447" spans="1:51" s="12" customFormat="1" ht="39.950000000000003" customHeight="1">
      <c r="A5447" s="3"/>
      <c r="B5447" s="16"/>
      <c r="C5447" s="33"/>
      <c r="D5447" s="33"/>
      <c r="E5447" s="33"/>
      <c r="F5447" s="33"/>
      <c r="G5447" s="33"/>
      <c r="H5447" s="33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5"/>
      <c r="AH5447" s="32"/>
      <c r="AI5447" s="33"/>
      <c r="AJ5447" s="33"/>
      <c r="AK5447" s="33"/>
      <c r="AL5447" s="33"/>
      <c r="AM5447" s="33"/>
      <c r="AN5447" s="33"/>
      <c r="AO5447" s="33"/>
      <c r="AP5447" s="33"/>
      <c r="AQ5447" s="33"/>
      <c r="AR5447" s="33"/>
      <c r="AS5447" s="33"/>
      <c r="AT5447" s="33"/>
      <c r="AU5447" s="33"/>
      <c r="AV5447" s="33"/>
      <c r="AW5447" s="33"/>
      <c r="AX5447" s="33"/>
      <c r="AY5447" s="33"/>
    </row>
    <row r="5448" spans="1:51" s="12" customFormat="1" ht="39.950000000000003" customHeight="1">
      <c r="A5448" s="3"/>
      <c r="B5448" s="16"/>
      <c r="C5448" s="33"/>
      <c r="D5448" s="33"/>
      <c r="E5448" s="33"/>
      <c r="F5448" s="33"/>
      <c r="G5448" s="33"/>
      <c r="H5448" s="3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3"/>
      <c r="AE5448" s="33"/>
      <c r="AF5448" s="33"/>
      <c r="AG5448" s="35"/>
      <c r="AH5448" s="32"/>
      <c r="AI5448" s="33"/>
      <c r="AJ5448" s="33"/>
      <c r="AK5448" s="33"/>
      <c r="AL5448" s="33"/>
      <c r="AM5448" s="33"/>
      <c r="AN5448" s="33"/>
      <c r="AO5448" s="33"/>
      <c r="AP5448" s="33"/>
      <c r="AQ5448" s="33"/>
      <c r="AR5448" s="33"/>
      <c r="AS5448" s="33"/>
      <c r="AT5448" s="33"/>
      <c r="AU5448" s="33"/>
      <c r="AV5448" s="33"/>
      <c r="AW5448" s="33"/>
      <c r="AX5448" s="33"/>
      <c r="AY5448" s="33"/>
    </row>
    <row r="5449" spans="1:51" s="12" customFormat="1" ht="39.950000000000003" customHeight="1">
      <c r="A5449" s="3"/>
      <c r="B5449" s="16"/>
      <c r="C5449" s="33"/>
      <c r="D5449" s="33"/>
      <c r="E5449" s="33"/>
      <c r="F5449" s="33"/>
      <c r="G5449" s="33"/>
      <c r="H5449" s="3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3"/>
      <c r="AE5449" s="33"/>
      <c r="AF5449" s="33"/>
      <c r="AG5449" s="35"/>
      <c r="AH5449" s="32"/>
      <c r="AI5449" s="33"/>
      <c r="AJ5449" s="33"/>
      <c r="AK5449" s="33"/>
      <c r="AL5449" s="33"/>
      <c r="AM5449" s="33"/>
      <c r="AN5449" s="33"/>
      <c r="AO5449" s="33"/>
      <c r="AP5449" s="33"/>
      <c r="AQ5449" s="33"/>
      <c r="AR5449" s="33"/>
      <c r="AS5449" s="33"/>
      <c r="AT5449" s="33"/>
      <c r="AU5449" s="33"/>
      <c r="AV5449" s="33"/>
      <c r="AW5449" s="33"/>
      <c r="AX5449" s="33"/>
      <c r="AY5449" s="33"/>
    </row>
    <row r="5450" spans="1:51" s="12" customFormat="1" ht="39.950000000000003" customHeight="1">
      <c r="A5450" s="3"/>
      <c r="B5450" s="16"/>
      <c r="C5450" s="33"/>
      <c r="D5450" s="33"/>
      <c r="E5450" s="33"/>
      <c r="F5450" s="33"/>
      <c r="G5450" s="33"/>
      <c r="H5450" s="33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5"/>
      <c r="AH5450" s="32"/>
      <c r="AI5450" s="33"/>
      <c r="AJ5450" s="33"/>
      <c r="AK5450" s="33"/>
      <c r="AL5450" s="33"/>
      <c r="AM5450" s="33"/>
      <c r="AN5450" s="33"/>
      <c r="AO5450" s="33"/>
      <c r="AP5450" s="33"/>
      <c r="AQ5450" s="33"/>
      <c r="AR5450" s="33"/>
      <c r="AS5450" s="33"/>
      <c r="AT5450" s="33"/>
      <c r="AU5450" s="33"/>
      <c r="AV5450" s="33"/>
      <c r="AW5450" s="33"/>
      <c r="AX5450" s="33"/>
      <c r="AY5450" s="33"/>
    </row>
    <row r="5451" spans="1:51" s="12" customFormat="1" ht="39.950000000000003" customHeight="1">
      <c r="A5451" s="3"/>
      <c r="B5451" s="16"/>
      <c r="C5451" s="33"/>
      <c r="D5451" s="33"/>
      <c r="E5451" s="33"/>
      <c r="F5451" s="33"/>
      <c r="G5451" s="33"/>
      <c r="H5451" s="3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5"/>
      <c r="AH5451" s="32"/>
      <c r="AI5451" s="33"/>
      <c r="AJ5451" s="33"/>
      <c r="AK5451" s="33"/>
      <c r="AL5451" s="33"/>
      <c r="AM5451" s="33"/>
      <c r="AN5451" s="33"/>
      <c r="AO5451" s="33"/>
      <c r="AP5451" s="33"/>
      <c r="AQ5451" s="33"/>
      <c r="AR5451" s="33"/>
      <c r="AS5451" s="33"/>
      <c r="AT5451" s="33"/>
      <c r="AU5451" s="33"/>
      <c r="AV5451" s="33"/>
      <c r="AW5451" s="33"/>
      <c r="AX5451" s="33"/>
      <c r="AY5451" s="33"/>
    </row>
    <row r="5452" spans="1:51" s="12" customFormat="1" ht="39.950000000000003" customHeight="1">
      <c r="A5452" s="3"/>
      <c r="B5452" s="16"/>
      <c r="C5452" s="33"/>
      <c r="D5452" s="33"/>
      <c r="E5452" s="33"/>
      <c r="F5452" s="33"/>
      <c r="G5452" s="33"/>
      <c r="H5452" s="3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5"/>
      <c r="AH5452" s="32"/>
      <c r="AI5452" s="33"/>
      <c r="AJ5452" s="33"/>
      <c r="AK5452" s="33"/>
      <c r="AL5452" s="33"/>
      <c r="AM5452" s="33"/>
      <c r="AN5452" s="33"/>
      <c r="AO5452" s="33"/>
      <c r="AP5452" s="33"/>
      <c r="AQ5452" s="33"/>
      <c r="AR5452" s="33"/>
      <c r="AS5452" s="33"/>
      <c r="AT5452" s="33"/>
      <c r="AU5452" s="33"/>
      <c r="AV5452" s="33"/>
      <c r="AW5452" s="33"/>
      <c r="AX5452" s="33"/>
      <c r="AY5452" s="33"/>
    </row>
    <row r="5453" spans="1:51" s="12" customFormat="1" ht="39.950000000000003" customHeight="1">
      <c r="A5453" s="3"/>
      <c r="B5453" s="16"/>
      <c r="C5453" s="33"/>
      <c r="D5453" s="33"/>
      <c r="E5453" s="33"/>
      <c r="F5453" s="33"/>
      <c r="G5453" s="33"/>
      <c r="H5453" s="3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5"/>
      <c r="AH5453" s="32"/>
      <c r="AI5453" s="33"/>
      <c r="AJ5453" s="33"/>
      <c r="AK5453" s="33"/>
      <c r="AL5453" s="33"/>
      <c r="AM5453" s="33"/>
      <c r="AN5453" s="33"/>
      <c r="AO5453" s="33"/>
      <c r="AP5453" s="33"/>
      <c r="AQ5453" s="33"/>
      <c r="AR5453" s="33"/>
      <c r="AS5453" s="33"/>
      <c r="AT5453" s="33"/>
      <c r="AU5453" s="33"/>
      <c r="AV5453" s="33"/>
      <c r="AW5453" s="33"/>
      <c r="AX5453" s="33"/>
      <c r="AY5453" s="33"/>
    </row>
    <row r="5454" spans="1:51" s="12" customFormat="1" ht="39.950000000000003" customHeight="1">
      <c r="A5454" s="3"/>
      <c r="B5454" s="16"/>
      <c r="C5454" s="33"/>
      <c r="D5454" s="33"/>
      <c r="E5454" s="33"/>
      <c r="F5454" s="33"/>
      <c r="G5454" s="33"/>
      <c r="H5454" s="3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3"/>
      <c r="AE5454" s="33"/>
      <c r="AF5454" s="33"/>
      <c r="AG5454" s="35"/>
      <c r="AH5454" s="32"/>
      <c r="AI5454" s="33"/>
      <c r="AJ5454" s="33"/>
      <c r="AK5454" s="33"/>
      <c r="AL5454" s="33"/>
      <c r="AM5454" s="33"/>
      <c r="AN5454" s="33"/>
      <c r="AO5454" s="33"/>
      <c r="AP5454" s="33"/>
      <c r="AQ5454" s="33"/>
      <c r="AR5454" s="33"/>
      <c r="AS5454" s="33"/>
      <c r="AT5454" s="33"/>
      <c r="AU5454" s="33"/>
      <c r="AV5454" s="33"/>
      <c r="AW5454" s="33"/>
      <c r="AX5454" s="33"/>
      <c r="AY5454" s="33"/>
    </row>
    <row r="5455" spans="1:51" s="12" customFormat="1" ht="39.950000000000003" customHeight="1">
      <c r="A5455" s="3"/>
      <c r="B5455" s="16"/>
      <c r="C5455" s="33"/>
      <c r="D5455" s="33"/>
      <c r="E5455" s="33"/>
      <c r="F5455" s="33"/>
      <c r="G5455" s="33"/>
      <c r="H5455" s="3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5"/>
      <c r="AH5455" s="32"/>
      <c r="AI5455" s="33"/>
      <c r="AJ5455" s="33"/>
      <c r="AK5455" s="33"/>
      <c r="AL5455" s="33"/>
      <c r="AM5455" s="33"/>
      <c r="AN5455" s="33"/>
      <c r="AO5455" s="33"/>
      <c r="AP5455" s="33"/>
      <c r="AQ5455" s="33"/>
      <c r="AR5455" s="33"/>
      <c r="AS5455" s="33"/>
      <c r="AT5455" s="33"/>
      <c r="AU5455" s="33"/>
      <c r="AV5455" s="33"/>
      <c r="AW5455" s="33"/>
      <c r="AX5455" s="33"/>
      <c r="AY5455" s="33"/>
    </row>
    <row r="5456" spans="1:51" s="12" customFormat="1" ht="39.950000000000003" customHeight="1">
      <c r="A5456" s="3"/>
      <c r="B5456" s="16"/>
      <c r="C5456" s="33"/>
      <c r="D5456" s="33"/>
      <c r="E5456" s="33"/>
      <c r="F5456" s="33"/>
      <c r="G5456" s="33"/>
      <c r="H5456" s="33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5"/>
      <c r="AH5456" s="32"/>
      <c r="AI5456" s="33"/>
      <c r="AJ5456" s="33"/>
      <c r="AK5456" s="33"/>
      <c r="AL5456" s="33"/>
      <c r="AM5456" s="33"/>
      <c r="AN5456" s="33"/>
      <c r="AO5456" s="33"/>
      <c r="AP5456" s="33"/>
      <c r="AQ5456" s="33"/>
      <c r="AR5456" s="33"/>
      <c r="AS5456" s="33"/>
      <c r="AT5456" s="33"/>
      <c r="AU5456" s="33"/>
      <c r="AV5456" s="33"/>
      <c r="AW5456" s="33"/>
      <c r="AX5456" s="33"/>
      <c r="AY5456" s="33"/>
    </row>
    <row r="5457" spans="1:51" s="12" customFormat="1" ht="39.950000000000003" customHeight="1">
      <c r="A5457" s="3"/>
      <c r="B5457" s="16"/>
      <c r="C5457" s="33"/>
      <c r="D5457" s="33"/>
      <c r="E5457" s="33"/>
      <c r="F5457" s="33"/>
      <c r="G5457" s="33"/>
      <c r="H5457" s="33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3"/>
      <c r="AE5457" s="33"/>
      <c r="AF5457" s="33"/>
      <c r="AG5457" s="35"/>
      <c r="AH5457" s="32"/>
      <c r="AI5457" s="33"/>
      <c r="AJ5457" s="33"/>
      <c r="AK5457" s="33"/>
      <c r="AL5457" s="33"/>
      <c r="AM5457" s="33"/>
      <c r="AN5457" s="33"/>
      <c r="AO5457" s="33"/>
      <c r="AP5457" s="33"/>
      <c r="AQ5457" s="33"/>
      <c r="AR5457" s="33"/>
      <c r="AS5457" s="33"/>
      <c r="AT5457" s="33"/>
      <c r="AU5457" s="33"/>
      <c r="AV5457" s="33"/>
      <c r="AW5457" s="33"/>
      <c r="AX5457" s="33"/>
      <c r="AY5457" s="33"/>
    </row>
    <row r="5458" spans="1:51" s="12" customFormat="1" ht="39.950000000000003" customHeight="1">
      <c r="A5458" s="3"/>
      <c r="B5458" s="16"/>
      <c r="C5458" s="33"/>
      <c r="D5458" s="33"/>
      <c r="E5458" s="33"/>
      <c r="F5458" s="33"/>
      <c r="G5458" s="33"/>
      <c r="H5458" s="3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3"/>
      <c r="AE5458" s="33"/>
      <c r="AF5458" s="33"/>
      <c r="AG5458" s="35"/>
      <c r="AH5458" s="32"/>
      <c r="AI5458" s="33"/>
      <c r="AJ5458" s="33"/>
      <c r="AK5458" s="33"/>
      <c r="AL5458" s="33"/>
      <c r="AM5458" s="33"/>
      <c r="AN5458" s="33"/>
      <c r="AO5458" s="33"/>
      <c r="AP5458" s="33"/>
      <c r="AQ5458" s="33"/>
      <c r="AR5458" s="33"/>
      <c r="AS5458" s="33"/>
      <c r="AT5458" s="33"/>
      <c r="AU5458" s="33"/>
      <c r="AV5458" s="33"/>
      <c r="AW5458" s="33"/>
      <c r="AX5458" s="33"/>
      <c r="AY5458" s="33"/>
    </row>
    <row r="5459" spans="1:51" s="12" customFormat="1" ht="39.950000000000003" customHeight="1">
      <c r="A5459" s="3"/>
      <c r="B5459" s="16"/>
      <c r="C5459" s="33"/>
      <c r="D5459" s="33"/>
      <c r="E5459" s="33"/>
      <c r="F5459" s="33"/>
      <c r="G5459" s="33"/>
      <c r="H5459" s="33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5"/>
      <c r="AH5459" s="32"/>
      <c r="AI5459" s="33"/>
      <c r="AJ5459" s="33"/>
      <c r="AK5459" s="33"/>
      <c r="AL5459" s="33"/>
      <c r="AM5459" s="33"/>
      <c r="AN5459" s="33"/>
      <c r="AO5459" s="33"/>
      <c r="AP5459" s="33"/>
      <c r="AQ5459" s="33"/>
      <c r="AR5459" s="33"/>
      <c r="AS5459" s="33"/>
      <c r="AT5459" s="33"/>
      <c r="AU5459" s="33"/>
      <c r="AV5459" s="33"/>
      <c r="AW5459" s="33"/>
      <c r="AX5459" s="33"/>
      <c r="AY5459" s="33"/>
    </row>
    <row r="5460" spans="1:51" s="12" customFormat="1" ht="39.950000000000003" customHeight="1">
      <c r="A5460" s="3"/>
      <c r="B5460" s="16"/>
      <c r="C5460" s="33"/>
      <c r="D5460" s="33"/>
      <c r="E5460" s="33"/>
      <c r="F5460" s="33"/>
      <c r="G5460" s="33"/>
      <c r="H5460" s="3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5"/>
      <c r="AH5460" s="32"/>
      <c r="AI5460" s="33"/>
      <c r="AJ5460" s="33"/>
      <c r="AK5460" s="33"/>
      <c r="AL5460" s="33"/>
      <c r="AM5460" s="33"/>
      <c r="AN5460" s="33"/>
      <c r="AO5460" s="33"/>
      <c r="AP5460" s="33"/>
      <c r="AQ5460" s="33"/>
      <c r="AR5460" s="33"/>
      <c r="AS5460" s="33"/>
      <c r="AT5460" s="33"/>
      <c r="AU5460" s="33"/>
      <c r="AV5460" s="33"/>
      <c r="AW5460" s="33"/>
      <c r="AX5460" s="33"/>
      <c r="AY5460" s="33"/>
    </row>
    <row r="5461" spans="1:51" s="12" customFormat="1" ht="39.950000000000003" customHeight="1">
      <c r="A5461" s="3"/>
      <c r="B5461" s="16"/>
      <c r="C5461" s="33"/>
      <c r="D5461" s="33"/>
      <c r="E5461" s="33"/>
      <c r="F5461" s="33"/>
      <c r="G5461" s="33"/>
      <c r="H5461" s="3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5"/>
      <c r="AH5461" s="32"/>
      <c r="AI5461" s="33"/>
      <c r="AJ5461" s="33"/>
      <c r="AK5461" s="33"/>
      <c r="AL5461" s="33"/>
      <c r="AM5461" s="33"/>
      <c r="AN5461" s="33"/>
      <c r="AO5461" s="33"/>
      <c r="AP5461" s="33"/>
      <c r="AQ5461" s="33"/>
      <c r="AR5461" s="33"/>
      <c r="AS5461" s="33"/>
      <c r="AT5461" s="33"/>
      <c r="AU5461" s="33"/>
      <c r="AV5461" s="33"/>
      <c r="AW5461" s="33"/>
      <c r="AX5461" s="33"/>
      <c r="AY5461" s="33"/>
    </row>
    <row r="5462" spans="1:51" s="12" customFormat="1" ht="39.950000000000003" customHeight="1">
      <c r="A5462" s="3"/>
      <c r="B5462" s="16"/>
      <c r="C5462" s="33"/>
      <c r="D5462" s="33"/>
      <c r="E5462" s="33"/>
      <c r="F5462" s="33"/>
      <c r="G5462" s="33"/>
      <c r="H5462" s="3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3"/>
      <c r="AE5462" s="33"/>
      <c r="AF5462" s="33"/>
      <c r="AG5462" s="35"/>
      <c r="AH5462" s="32"/>
      <c r="AI5462" s="33"/>
      <c r="AJ5462" s="33"/>
      <c r="AK5462" s="33"/>
      <c r="AL5462" s="33"/>
      <c r="AM5462" s="33"/>
      <c r="AN5462" s="33"/>
      <c r="AO5462" s="33"/>
      <c r="AP5462" s="33"/>
      <c r="AQ5462" s="33"/>
      <c r="AR5462" s="33"/>
      <c r="AS5462" s="33"/>
      <c r="AT5462" s="33"/>
      <c r="AU5462" s="33"/>
      <c r="AV5462" s="33"/>
      <c r="AW5462" s="33"/>
      <c r="AX5462" s="33"/>
      <c r="AY5462" s="33"/>
    </row>
    <row r="5463" spans="1:51" s="12" customFormat="1" ht="39.950000000000003" customHeight="1">
      <c r="A5463" s="3"/>
      <c r="B5463" s="16"/>
      <c r="C5463" s="33"/>
      <c r="D5463" s="33"/>
      <c r="E5463" s="33"/>
      <c r="F5463" s="33"/>
      <c r="G5463" s="33"/>
      <c r="H5463" s="3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5"/>
      <c r="AH5463" s="32"/>
      <c r="AI5463" s="33"/>
      <c r="AJ5463" s="33"/>
      <c r="AK5463" s="33"/>
      <c r="AL5463" s="33"/>
      <c r="AM5463" s="33"/>
      <c r="AN5463" s="33"/>
      <c r="AO5463" s="33"/>
      <c r="AP5463" s="33"/>
      <c r="AQ5463" s="33"/>
      <c r="AR5463" s="33"/>
      <c r="AS5463" s="33"/>
      <c r="AT5463" s="33"/>
      <c r="AU5463" s="33"/>
      <c r="AV5463" s="33"/>
      <c r="AW5463" s="33"/>
      <c r="AX5463" s="33"/>
      <c r="AY5463" s="33"/>
    </row>
    <row r="5464" spans="1:51" s="12" customFormat="1" ht="39.950000000000003" customHeight="1">
      <c r="A5464" s="3"/>
      <c r="B5464" s="16"/>
      <c r="C5464" s="33"/>
      <c r="D5464" s="33"/>
      <c r="E5464" s="33"/>
      <c r="F5464" s="33"/>
      <c r="G5464" s="33"/>
      <c r="H5464" s="3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5"/>
      <c r="AH5464" s="32"/>
      <c r="AI5464" s="33"/>
      <c r="AJ5464" s="33"/>
      <c r="AK5464" s="33"/>
      <c r="AL5464" s="33"/>
      <c r="AM5464" s="33"/>
      <c r="AN5464" s="33"/>
      <c r="AO5464" s="33"/>
      <c r="AP5464" s="33"/>
      <c r="AQ5464" s="33"/>
      <c r="AR5464" s="33"/>
      <c r="AS5464" s="33"/>
      <c r="AT5464" s="33"/>
      <c r="AU5464" s="33"/>
      <c r="AV5464" s="33"/>
      <c r="AW5464" s="33"/>
      <c r="AX5464" s="33"/>
      <c r="AY5464" s="33"/>
    </row>
    <row r="5465" spans="1:51" s="12" customFormat="1" ht="39.950000000000003" customHeight="1">
      <c r="A5465" s="3"/>
      <c r="B5465" s="16"/>
      <c r="C5465" s="33"/>
      <c r="D5465" s="33"/>
      <c r="E5465" s="33"/>
      <c r="F5465" s="33"/>
      <c r="G5465" s="33"/>
      <c r="H5465" s="33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3"/>
      <c r="AE5465" s="33"/>
      <c r="AF5465" s="33"/>
      <c r="AG5465" s="35"/>
      <c r="AH5465" s="32"/>
      <c r="AI5465" s="33"/>
      <c r="AJ5465" s="33"/>
      <c r="AK5465" s="33"/>
      <c r="AL5465" s="33"/>
      <c r="AM5465" s="33"/>
      <c r="AN5465" s="33"/>
      <c r="AO5465" s="33"/>
      <c r="AP5465" s="33"/>
      <c r="AQ5465" s="33"/>
      <c r="AR5465" s="33"/>
      <c r="AS5465" s="33"/>
      <c r="AT5465" s="33"/>
      <c r="AU5465" s="33"/>
      <c r="AV5465" s="33"/>
      <c r="AW5465" s="33"/>
      <c r="AX5465" s="33"/>
      <c r="AY5465" s="33"/>
    </row>
    <row r="5466" spans="1:51" s="12" customFormat="1" ht="39.950000000000003" customHeight="1">
      <c r="A5466" s="3"/>
      <c r="B5466" s="16"/>
      <c r="C5466" s="33"/>
      <c r="D5466" s="33"/>
      <c r="E5466" s="33"/>
      <c r="F5466" s="33"/>
      <c r="G5466" s="33"/>
      <c r="H5466" s="3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5"/>
      <c r="AH5466" s="32"/>
      <c r="AI5466" s="33"/>
      <c r="AJ5466" s="33"/>
      <c r="AK5466" s="33"/>
      <c r="AL5466" s="33"/>
      <c r="AM5466" s="33"/>
      <c r="AN5466" s="33"/>
      <c r="AO5466" s="33"/>
      <c r="AP5466" s="33"/>
      <c r="AQ5466" s="33"/>
      <c r="AR5466" s="33"/>
      <c r="AS5466" s="33"/>
      <c r="AT5466" s="33"/>
      <c r="AU5466" s="33"/>
      <c r="AV5466" s="33"/>
      <c r="AW5466" s="33"/>
      <c r="AX5466" s="33"/>
      <c r="AY5466" s="33"/>
    </row>
    <row r="5467" spans="1:51" s="12" customFormat="1" ht="39.950000000000003" customHeight="1">
      <c r="A5467" s="3"/>
      <c r="B5467" s="16"/>
      <c r="C5467" s="33"/>
      <c r="D5467" s="33"/>
      <c r="E5467" s="33"/>
      <c r="F5467" s="33"/>
      <c r="G5467" s="33"/>
      <c r="H5467" s="3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5"/>
      <c r="AH5467" s="32"/>
      <c r="AI5467" s="33"/>
      <c r="AJ5467" s="33"/>
      <c r="AK5467" s="33"/>
      <c r="AL5467" s="33"/>
      <c r="AM5467" s="33"/>
      <c r="AN5467" s="33"/>
      <c r="AO5467" s="33"/>
      <c r="AP5467" s="33"/>
      <c r="AQ5467" s="33"/>
      <c r="AR5467" s="33"/>
      <c r="AS5467" s="33"/>
      <c r="AT5467" s="33"/>
      <c r="AU5467" s="33"/>
      <c r="AV5467" s="33"/>
      <c r="AW5467" s="33"/>
      <c r="AX5467" s="33"/>
      <c r="AY5467" s="33"/>
    </row>
    <row r="5468" spans="1:51" s="12" customFormat="1" ht="39.950000000000003" customHeight="1">
      <c r="A5468" s="3"/>
      <c r="B5468" s="16"/>
      <c r="C5468" s="33"/>
      <c r="D5468" s="33"/>
      <c r="E5468" s="33"/>
      <c r="F5468" s="33"/>
      <c r="G5468" s="33"/>
      <c r="H5468" s="3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5"/>
      <c r="AH5468" s="32"/>
      <c r="AI5468" s="33"/>
      <c r="AJ5468" s="33"/>
      <c r="AK5468" s="33"/>
      <c r="AL5468" s="33"/>
      <c r="AM5468" s="33"/>
      <c r="AN5468" s="33"/>
      <c r="AO5468" s="33"/>
      <c r="AP5468" s="33"/>
      <c r="AQ5468" s="33"/>
      <c r="AR5468" s="33"/>
      <c r="AS5468" s="33"/>
      <c r="AT5468" s="33"/>
      <c r="AU5468" s="33"/>
      <c r="AV5468" s="33"/>
      <c r="AW5468" s="33"/>
      <c r="AX5468" s="33"/>
      <c r="AY5468" s="33"/>
    </row>
    <row r="5469" spans="1:51" s="12" customFormat="1" ht="39.950000000000003" customHeight="1">
      <c r="A5469" s="3"/>
      <c r="B5469" s="16"/>
      <c r="C5469" s="33"/>
      <c r="D5469" s="33"/>
      <c r="E5469" s="33"/>
      <c r="F5469" s="33"/>
      <c r="G5469" s="33"/>
      <c r="H5469" s="3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5"/>
      <c r="AH5469" s="32"/>
      <c r="AI5469" s="33"/>
      <c r="AJ5469" s="33"/>
      <c r="AK5469" s="33"/>
      <c r="AL5469" s="33"/>
      <c r="AM5469" s="33"/>
      <c r="AN5469" s="33"/>
      <c r="AO5469" s="33"/>
      <c r="AP5469" s="33"/>
      <c r="AQ5469" s="33"/>
      <c r="AR5469" s="33"/>
      <c r="AS5469" s="33"/>
      <c r="AT5469" s="33"/>
      <c r="AU5469" s="33"/>
      <c r="AV5469" s="33"/>
      <c r="AW5469" s="33"/>
      <c r="AX5469" s="33"/>
      <c r="AY5469" s="33"/>
    </row>
    <row r="5470" spans="1:51" s="12" customFormat="1" ht="39.950000000000003" customHeight="1">
      <c r="A5470" s="3"/>
      <c r="B5470" s="16"/>
      <c r="C5470" s="33"/>
      <c r="D5470" s="33"/>
      <c r="E5470" s="33"/>
      <c r="F5470" s="33"/>
      <c r="G5470" s="33"/>
      <c r="H5470" s="33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5"/>
      <c r="AH5470" s="32"/>
      <c r="AI5470" s="33"/>
      <c r="AJ5470" s="33"/>
      <c r="AK5470" s="33"/>
      <c r="AL5470" s="33"/>
      <c r="AM5470" s="33"/>
      <c r="AN5470" s="33"/>
      <c r="AO5470" s="33"/>
      <c r="AP5470" s="33"/>
      <c r="AQ5470" s="33"/>
      <c r="AR5470" s="33"/>
      <c r="AS5470" s="33"/>
      <c r="AT5470" s="33"/>
      <c r="AU5470" s="33"/>
      <c r="AV5470" s="33"/>
      <c r="AW5470" s="33"/>
      <c r="AX5470" s="33"/>
      <c r="AY5470" s="33"/>
    </row>
    <row r="5471" spans="1:51" s="12" customFormat="1" ht="39.950000000000003" customHeight="1">
      <c r="A5471" s="3"/>
      <c r="B5471" s="16"/>
      <c r="C5471" s="33"/>
      <c r="D5471" s="33"/>
      <c r="E5471" s="33"/>
      <c r="F5471" s="33"/>
      <c r="G5471" s="33"/>
      <c r="H5471" s="33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3"/>
      <c r="AE5471" s="33"/>
      <c r="AF5471" s="33"/>
      <c r="AG5471" s="35"/>
      <c r="AH5471" s="32"/>
      <c r="AI5471" s="33"/>
      <c r="AJ5471" s="33"/>
      <c r="AK5471" s="33"/>
      <c r="AL5471" s="33"/>
      <c r="AM5471" s="33"/>
      <c r="AN5471" s="33"/>
      <c r="AO5471" s="33"/>
      <c r="AP5471" s="33"/>
      <c r="AQ5471" s="33"/>
      <c r="AR5471" s="33"/>
      <c r="AS5471" s="33"/>
      <c r="AT5471" s="33"/>
      <c r="AU5471" s="33"/>
      <c r="AV5471" s="33"/>
      <c r="AW5471" s="33"/>
      <c r="AX5471" s="33"/>
      <c r="AY5471" s="33"/>
    </row>
    <row r="5472" spans="1:51" s="12" customFormat="1" ht="39.950000000000003" customHeight="1">
      <c r="A5472" s="3"/>
      <c r="B5472" s="16"/>
      <c r="C5472" s="33"/>
      <c r="D5472" s="33"/>
      <c r="E5472" s="33"/>
      <c r="F5472" s="33"/>
      <c r="G5472" s="33"/>
      <c r="H5472" s="3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5"/>
      <c r="AH5472" s="32"/>
      <c r="AI5472" s="33"/>
      <c r="AJ5472" s="33"/>
      <c r="AK5472" s="33"/>
      <c r="AL5472" s="33"/>
      <c r="AM5472" s="33"/>
      <c r="AN5472" s="33"/>
      <c r="AO5472" s="33"/>
      <c r="AP5472" s="33"/>
      <c r="AQ5472" s="33"/>
      <c r="AR5472" s="33"/>
      <c r="AS5472" s="33"/>
      <c r="AT5472" s="33"/>
      <c r="AU5472" s="33"/>
      <c r="AV5472" s="33"/>
      <c r="AW5472" s="33"/>
      <c r="AX5472" s="33"/>
      <c r="AY5472" s="33"/>
    </row>
    <row r="5473" spans="1:51" s="12" customFormat="1" ht="39.950000000000003" customHeight="1">
      <c r="A5473" s="3"/>
      <c r="B5473" s="16"/>
      <c r="C5473" s="33"/>
      <c r="D5473" s="33"/>
      <c r="E5473" s="33"/>
      <c r="F5473" s="33"/>
      <c r="G5473" s="33"/>
      <c r="H5473" s="3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3"/>
      <c r="AE5473" s="33"/>
      <c r="AF5473" s="33"/>
      <c r="AG5473" s="35"/>
      <c r="AH5473" s="32"/>
      <c r="AI5473" s="33"/>
      <c r="AJ5473" s="33"/>
      <c r="AK5473" s="33"/>
      <c r="AL5473" s="33"/>
      <c r="AM5473" s="33"/>
      <c r="AN5473" s="33"/>
      <c r="AO5473" s="33"/>
      <c r="AP5473" s="33"/>
      <c r="AQ5473" s="33"/>
      <c r="AR5473" s="33"/>
      <c r="AS5473" s="33"/>
      <c r="AT5473" s="33"/>
      <c r="AU5473" s="33"/>
      <c r="AV5473" s="33"/>
      <c r="AW5473" s="33"/>
      <c r="AX5473" s="33"/>
      <c r="AY5473" s="33"/>
    </row>
    <row r="5474" spans="1:51" s="12" customFormat="1" ht="39.950000000000003" customHeight="1">
      <c r="A5474" s="3"/>
      <c r="B5474" s="16"/>
      <c r="C5474" s="33"/>
      <c r="D5474" s="33"/>
      <c r="E5474" s="33"/>
      <c r="F5474" s="33"/>
      <c r="G5474" s="33"/>
      <c r="H5474" s="3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3"/>
      <c r="AE5474" s="33"/>
      <c r="AF5474" s="33"/>
      <c r="AG5474" s="35"/>
      <c r="AH5474" s="32"/>
      <c r="AI5474" s="33"/>
      <c r="AJ5474" s="33"/>
      <c r="AK5474" s="33"/>
      <c r="AL5474" s="33"/>
      <c r="AM5474" s="33"/>
      <c r="AN5474" s="33"/>
      <c r="AO5474" s="33"/>
      <c r="AP5474" s="33"/>
      <c r="AQ5474" s="33"/>
      <c r="AR5474" s="33"/>
      <c r="AS5474" s="33"/>
      <c r="AT5474" s="33"/>
      <c r="AU5474" s="33"/>
      <c r="AV5474" s="33"/>
      <c r="AW5474" s="33"/>
      <c r="AX5474" s="33"/>
      <c r="AY5474" s="33"/>
    </row>
    <row r="5475" spans="1:51" s="12" customFormat="1" ht="39.950000000000003" customHeight="1">
      <c r="A5475" s="3"/>
      <c r="B5475" s="16"/>
      <c r="C5475" s="33"/>
      <c r="D5475" s="33"/>
      <c r="E5475" s="33"/>
      <c r="F5475" s="33"/>
      <c r="G5475" s="33"/>
      <c r="H5475" s="33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3"/>
      <c r="AE5475" s="33"/>
      <c r="AF5475" s="33"/>
      <c r="AG5475" s="35"/>
      <c r="AH5475" s="32"/>
      <c r="AI5475" s="33"/>
      <c r="AJ5475" s="33"/>
      <c r="AK5475" s="33"/>
      <c r="AL5475" s="33"/>
      <c r="AM5475" s="33"/>
      <c r="AN5475" s="33"/>
      <c r="AO5475" s="33"/>
      <c r="AP5475" s="33"/>
      <c r="AQ5475" s="33"/>
      <c r="AR5475" s="33"/>
      <c r="AS5475" s="33"/>
      <c r="AT5475" s="33"/>
      <c r="AU5475" s="33"/>
      <c r="AV5475" s="33"/>
      <c r="AW5475" s="33"/>
      <c r="AX5475" s="33"/>
      <c r="AY5475" s="33"/>
    </row>
    <row r="5476" spans="1:51" s="12" customFormat="1" ht="39.950000000000003" customHeight="1">
      <c r="A5476" s="3"/>
      <c r="B5476" s="16"/>
      <c r="C5476" s="33"/>
      <c r="D5476" s="33"/>
      <c r="E5476" s="33"/>
      <c r="F5476" s="33"/>
      <c r="G5476" s="33"/>
      <c r="H5476" s="3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5"/>
      <c r="AH5476" s="32"/>
      <c r="AI5476" s="33"/>
      <c r="AJ5476" s="33"/>
      <c r="AK5476" s="33"/>
      <c r="AL5476" s="33"/>
      <c r="AM5476" s="33"/>
      <c r="AN5476" s="33"/>
      <c r="AO5476" s="33"/>
      <c r="AP5476" s="33"/>
      <c r="AQ5476" s="33"/>
      <c r="AR5476" s="33"/>
      <c r="AS5476" s="33"/>
      <c r="AT5476" s="33"/>
      <c r="AU5476" s="33"/>
      <c r="AV5476" s="33"/>
      <c r="AW5476" s="33"/>
      <c r="AX5476" s="33"/>
      <c r="AY5476" s="33"/>
    </row>
    <row r="5477" spans="1:51" s="12" customFormat="1" ht="39.950000000000003" customHeight="1">
      <c r="A5477" s="3"/>
      <c r="B5477" s="16"/>
      <c r="C5477" s="33"/>
      <c r="D5477" s="33"/>
      <c r="E5477" s="33"/>
      <c r="F5477" s="33"/>
      <c r="G5477" s="33"/>
      <c r="H5477" s="3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5"/>
      <c r="AH5477" s="32"/>
      <c r="AI5477" s="33"/>
      <c r="AJ5477" s="33"/>
      <c r="AK5477" s="33"/>
      <c r="AL5477" s="33"/>
      <c r="AM5477" s="33"/>
      <c r="AN5477" s="33"/>
      <c r="AO5477" s="33"/>
      <c r="AP5477" s="33"/>
      <c r="AQ5477" s="33"/>
      <c r="AR5477" s="33"/>
      <c r="AS5477" s="33"/>
      <c r="AT5477" s="33"/>
      <c r="AU5477" s="33"/>
      <c r="AV5477" s="33"/>
      <c r="AW5477" s="33"/>
      <c r="AX5477" s="33"/>
      <c r="AY5477" s="33"/>
    </row>
    <row r="5478" spans="1:51" s="12" customFormat="1" ht="39.950000000000003" customHeight="1">
      <c r="A5478" s="3"/>
      <c r="B5478" s="16"/>
      <c r="C5478" s="33"/>
      <c r="D5478" s="33"/>
      <c r="E5478" s="33"/>
      <c r="F5478" s="33"/>
      <c r="G5478" s="33"/>
      <c r="H5478" s="3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3"/>
      <c r="AE5478" s="33"/>
      <c r="AF5478" s="33"/>
      <c r="AG5478" s="35"/>
      <c r="AH5478" s="32"/>
      <c r="AI5478" s="33"/>
      <c r="AJ5478" s="33"/>
      <c r="AK5478" s="33"/>
      <c r="AL5478" s="33"/>
      <c r="AM5478" s="33"/>
      <c r="AN5478" s="33"/>
      <c r="AO5478" s="33"/>
      <c r="AP5478" s="33"/>
      <c r="AQ5478" s="33"/>
      <c r="AR5478" s="33"/>
      <c r="AS5478" s="33"/>
      <c r="AT5478" s="33"/>
      <c r="AU5478" s="33"/>
      <c r="AV5478" s="33"/>
      <c r="AW5478" s="33"/>
      <c r="AX5478" s="33"/>
      <c r="AY5478" s="33"/>
    </row>
    <row r="5479" spans="1:51" s="12" customFormat="1" ht="39.950000000000003" customHeight="1">
      <c r="A5479" s="3"/>
      <c r="B5479" s="16"/>
      <c r="C5479" s="33"/>
      <c r="D5479" s="33"/>
      <c r="E5479" s="33"/>
      <c r="F5479" s="33"/>
      <c r="G5479" s="33"/>
      <c r="H5479" s="33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5"/>
      <c r="AH5479" s="32"/>
      <c r="AI5479" s="33"/>
      <c r="AJ5479" s="33"/>
      <c r="AK5479" s="33"/>
      <c r="AL5479" s="33"/>
      <c r="AM5479" s="33"/>
      <c r="AN5479" s="33"/>
      <c r="AO5479" s="33"/>
      <c r="AP5479" s="33"/>
      <c r="AQ5479" s="33"/>
      <c r="AR5479" s="33"/>
      <c r="AS5479" s="33"/>
      <c r="AT5479" s="33"/>
      <c r="AU5479" s="33"/>
      <c r="AV5479" s="33"/>
      <c r="AW5479" s="33"/>
      <c r="AX5479" s="33"/>
      <c r="AY5479" s="33"/>
    </row>
    <row r="5480" spans="1:51" s="12" customFormat="1" ht="39.950000000000003" customHeight="1">
      <c r="A5480" s="3"/>
      <c r="B5480" s="16"/>
      <c r="C5480" s="33"/>
      <c r="D5480" s="33"/>
      <c r="E5480" s="33"/>
      <c r="F5480" s="33"/>
      <c r="G5480" s="33"/>
      <c r="H5480" s="33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3"/>
      <c r="AE5480" s="33"/>
      <c r="AF5480" s="33"/>
      <c r="AG5480" s="35"/>
      <c r="AH5480" s="32"/>
      <c r="AI5480" s="33"/>
      <c r="AJ5480" s="33"/>
      <c r="AK5480" s="33"/>
      <c r="AL5480" s="33"/>
      <c r="AM5480" s="33"/>
      <c r="AN5480" s="33"/>
      <c r="AO5480" s="33"/>
      <c r="AP5480" s="33"/>
      <c r="AQ5480" s="33"/>
      <c r="AR5480" s="33"/>
      <c r="AS5480" s="33"/>
      <c r="AT5480" s="33"/>
      <c r="AU5480" s="33"/>
      <c r="AV5480" s="33"/>
      <c r="AW5480" s="33"/>
      <c r="AX5480" s="33"/>
      <c r="AY5480" s="33"/>
    </row>
    <row r="5481" spans="1:51" s="12" customFormat="1" ht="39.950000000000003" customHeight="1">
      <c r="A5481" s="3"/>
      <c r="B5481" s="16"/>
      <c r="C5481" s="33"/>
      <c r="D5481" s="33"/>
      <c r="E5481" s="33"/>
      <c r="F5481" s="33"/>
      <c r="G5481" s="33"/>
      <c r="H5481" s="33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3"/>
      <c r="AE5481" s="33"/>
      <c r="AF5481" s="33"/>
      <c r="AG5481" s="35"/>
      <c r="AH5481" s="32"/>
      <c r="AI5481" s="33"/>
      <c r="AJ5481" s="33"/>
      <c r="AK5481" s="33"/>
      <c r="AL5481" s="33"/>
      <c r="AM5481" s="33"/>
      <c r="AN5481" s="33"/>
      <c r="AO5481" s="33"/>
      <c r="AP5481" s="33"/>
      <c r="AQ5481" s="33"/>
      <c r="AR5481" s="33"/>
      <c r="AS5481" s="33"/>
      <c r="AT5481" s="33"/>
      <c r="AU5481" s="33"/>
      <c r="AV5481" s="33"/>
      <c r="AW5481" s="33"/>
      <c r="AX5481" s="33"/>
      <c r="AY5481" s="33"/>
    </row>
    <row r="5482" spans="1:51" s="12" customFormat="1" ht="39.950000000000003" customHeight="1">
      <c r="A5482" s="3"/>
      <c r="B5482" s="16"/>
      <c r="C5482" s="33"/>
      <c r="D5482" s="33"/>
      <c r="E5482" s="33"/>
      <c r="F5482" s="33"/>
      <c r="G5482" s="33"/>
      <c r="H5482" s="33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5"/>
      <c r="AH5482" s="32"/>
      <c r="AI5482" s="33"/>
      <c r="AJ5482" s="33"/>
      <c r="AK5482" s="33"/>
      <c r="AL5482" s="33"/>
      <c r="AM5482" s="33"/>
      <c r="AN5482" s="33"/>
      <c r="AO5482" s="33"/>
      <c r="AP5482" s="33"/>
      <c r="AQ5482" s="33"/>
      <c r="AR5482" s="33"/>
      <c r="AS5482" s="33"/>
      <c r="AT5482" s="33"/>
      <c r="AU5482" s="33"/>
      <c r="AV5482" s="33"/>
      <c r="AW5482" s="33"/>
      <c r="AX5482" s="33"/>
      <c r="AY5482" s="33"/>
    </row>
    <row r="5483" spans="1:51" s="12" customFormat="1" ht="39.950000000000003" customHeight="1">
      <c r="A5483" s="3"/>
      <c r="B5483" s="16"/>
      <c r="C5483" s="33"/>
      <c r="D5483" s="33"/>
      <c r="E5483" s="33"/>
      <c r="F5483" s="33"/>
      <c r="G5483" s="33"/>
      <c r="H5483" s="33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3"/>
      <c r="AE5483" s="33"/>
      <c r="AF5483" s="33"/>
      <c r="AG5483" s="35"/>
      <c r="AH5483" s="32"/>
      <c r="AI5483" s="33"/>
      <c r="AJ5483" s="33"/>
      <c r="AK5483" s="33"/>
      <c r="AL5483" s="33"/>
      <c r="AM5483" s="33"/>
      <c r="AN5483" s="33"/>
      <c r="AO5483" s="33"/>
      <c r="AP5483" s="33"/>
      <c r="AQ5483" s="33"/>
      <c r="AR5483" s="33"/>
      <c r="AS5483" s="33"/>
      <c r="AT5483" s="33"/>
      <c r="AU5483" s="33"/>
      <c r="AV5483" s="33"/>
      <c r="AW5483" s="33"/>
      <c r="AX5483" s="33"/>
      <c r="AY5483" s="33"/>
    </row>
    <row r="5484" spans="1:51" s="12" customFormat="1" ht="39.950000000000003" customHeight="1">
      <c r="A5484" s="3"/>
      <c r="B5484" s="16"/>
      <c r="C5484" s="33"/>
      <c r="D5484" s="33"/>
      <c r="E5484" s="33"/>
      <c r="F5484" s="33"/>
      <c r="G5484" s="33"/>
      <c r="H5484" s="33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3"/>
      <c r="AE5484" s="33"/>
      <c r="AF5484" s="33"/>
      <c r="AG5484" s="35"/>
      <c r="AH5484" s="32"/>
      <c r="AI5484" s="33"/>
      <c r="AJ5484" s="33"/>
      <c r="AK5484" s="33"/>
      <c r="AL5484" s="33"/>
      <c r="AM5484" s="33"/>
      <c r="AN5484" s="33"/>
      <c r="AO5484" s="33"/>
      <c r="AP5484" s="33"/>
      <c r="AQ5484" s="33"/>
      <c r="AR5484" s="33"/>
      <c r="AS5484" s="33"/>
      <c r="AT5484" s="33"/>
      <c r="AU5484" s="33"/>
      <c r="AV5484" s="33"/>
      <c r="AW5484" s="33"/>
      <c r="AX5484" s="33"/>
      <c r="AY5484" s="33"/>
    </row>
    <row r="5485" spans="1:51" s="12" customFormat="1" ht="39.950000000000003" customHeight="1">
      <c r="A5485" s="3"/>
      <c r="B5485" s="16"/>
      <c r="C5485" s="33"/>
      <c r="D5485" s="33"/>
      <c r="E5485" s="33"/>
      <c r="F5485" s="33"/>
      <c r="G5485" s="33"/>
      <c r="H5485" s="33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F5485" s="33"/>
      <c r="AG5485" s="35"/>
      <c r="AH5485" s="32"/>
      <c r="AI5485" s="33"/>
      <c r="AJ5485" s="33"/>
      <c r="AK5485" s="33"/>
      <c r="AL5485" s="33"/>
      <c r="AM5485" s="33"/>
      <c r="AN5485" s="33"/>
      <c r="AO5485" s="33"/>
      <c r="AP5485" s="33"/>
      <c r="AQ5485" s="33"/>
      <c r="AR5485" s="33"/>
      <c r="AS5485" s="33"/>
      <c r="AT5485" s="33"/>
      <c r="AU5485" s="33"/>
      <c r="AV5485" s="33"/>
      <c r="AW5485" s="33"/>
      <c r="AX5485" s="33"/>
      <c r="AY5485" s="33"/>
    </row>
    <row r="5486" spans="1:51" s="12" customFormat="1" ht="39.950000000000003" customHeight="1">
      <c r="A5486" s="3"/>
      <c r="B5486" s="16"/>
      <c r="C5486" s="33"/>
      <c r="D5486" s="33"/>
      <c r="E5486" s="33"/>
      <c r="F5486" s="33"/>
      <c r="G5486" s="33"/>
      <c r="H5486" s="33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3"/>
      <c r="AE5486" s="33"/>
      <c r="AF5486" s="33"/>
      <c r="AG5486" s="35"/>
      <c r="AH5486" s="32"/>
      <c r="AI5486" s="33"/>
      <c r="AJ5486" s="33"/>
      <c r="AK5486" s="33"/>
      <c r="AL5486" s="33"/>
      <c r="AM5486" s="33"/>
      <c r="AN5486" s="33"/>
      <c r="AO5486" s="33"/>
      <c r="AP5486" s="33"/>
      <c r="AQ5486" s="33"/>
      <c r="AR5486" s="33"/>
      <c r="AS5486" s="33"/>
      <c r="AT5486" s="33"/>
      <c r="AU5486" s="33"/>
      <c r="AV5486" s="33"/>
      <c r="AW5486" s="33"/>
      <c r="AX5486" s="33"/>
      <c r="AY5486" s="33"/>
    </row>
    <row r="5487" spans="1:51" s="12" customFormat="1" ht="39.950000000000003" customHeight="1">
      <c r="A5487" s="3"/>
      <c r="B5487" s="16"/>
      <c r="C5487" s="33"/>
      <c r="D5487" s="33"/>
      <c r="E5487" s="33"/>
      <c r="F5487" s="33"/>
      <c r="G5487" s="33"/>
      <c r="H5487" s="33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F5487" s="33"/>
      <c r="AG5487" s="35"/>
      <c r="AH5487" s="32"/>
      <c r="AI5487" s="33"/>
      <c r="AJ5487" s="33"/>
      <c r="AK5487" s="33"/>
      <c r="AL5487" s="33"/>
      <c r="AM5487" s="33"/>
      <c r="AN5487" s="33"/>
      <c r="AO5487" s="33"/>
      <c r="AP5487" s="33"/>
      <c r="AQ5487" s="33"/>
      <c r="AR5487" s="33"/>
      <c r="AS5487" s="33"/>
      <c r="AT5487" s="33"/>
      <c r="AU5487" s="33"/>
      <c r="AV5487" s="33"/>
      <c r="AW5487" s="33"/>
      <c r="AX5487" s="33"/>
      <c r="AY5487" s="33"/>
    </row>
    <row r="5488" spans="1:51" s="12" customFormat="1" ht="39.950000000000003" customHeight="1">
      <c r="A5488" s="3"/>
      <c r="B5488" s="16"/>
      <c r="C5488" s="33"/>
      <c r="D5488" s="33"/>
      <c r="E5488" s="33"/>
      <c r="F5488" s="33"/>
      <c r="G5488" s="33"/>
      <c r="H5488" s="33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F5488" s="33"/>
      <c r="AG5488" s="35"/>
      <c r="AH5488" s="32"/>
      <c r="AI5488" s="33"/>
      <c r="AJ5488" s="33"/>
      <c r="AK5488" s="33"/>
      <c r="AL5488" s="33"/>
      <c r="AM5488" s="33"/>
      <c r="AN5488" s="33"/>
      <c r="AO5488" s="33"/>
      <c r="AP5488" s="33"/>
      <c r="AQ5488" s="33"/>
      <c r="AR5488" s="33"/>
      <c r="AS5488" s="33"/>
      <c r="AT5488" s="33"/>
      <c r="AU5488" s="33"/>
      <c r="AV5488" s="33"/>
      <c r="AW5488" s="33"/>
      <c r="AX5488" s="33"/>
      <c r="AY5488" s="33"/>
    </row>
    <row r="5489" spans="1:51" s="12" customFormat="1" ht="39.950000000000003" customHeight="1">
      <c r="A5489" s="3"/>
      <c r="B5489" s="16"/>
      <c r="C5489" s="33"/>
      <c r="D5489" s="33"/>
      <c r="E5489" s="33"/>
      <c r="F5489" s="33"/>
      <c r="G5489" s="33"/>
      <c r="H5489" s="33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3"/>
      <c r="AE5489" s="33"/>
      <c r="AF5489" s="33"/>
      <c r="AG5489" s="35"/>
      <c r="AH5489" s="32"/>
      <c r="AI5489" s="33"/>
      <c r="AJ5489" s="33"/>
      <c r="AK5489" s="33"/>
      <c r="AL5489" s="33"/>
      <c r="AM5489" s="33"/>
      <c r="AN5489" s="33"/>
      <c r="AO5489" s="33"/>
      <c r="AP5489" s="33"/>
      <c r="AQ5489" s="33"/>
      <c r="AR5489" s="33"/>
      <c r="AS5489" s="33"/>
      <c r="AT5489" s="33"/>
      <c r="AU5489" s="33"/>
      <c r="AV5489" s="33"/>
      <c r="AW5489" s="33"/>
      <c r="AX5489" s="33"/>
      <c r="AY5489" s="33"/>
    </row>
    <row r="5490" spans="1:51" s="12" customFormat="1" ht="39.950000000000003" customHeight="1">
      <c r="A5490" s="3"/>
      <c r="B5490" s="16"/>
      <c r="C5490" s="33"/>
      <c r="D5490" s="33"/>
      <c r="E5490" s="33"/>
      <c r="F5490" s="33"/>
      <c r="G5490" s="33"/>
      <c r="H5490" s="33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F5490" s="33"/>
      <c r="AG5490" s="35"/>
      <c r="AH5490" s="32"/>
      <c r="AI5490" s="33"/>
      <c r="AJ5490" s="33"/>
      <c r="AK5490" s="33"/>
      <c r="AL5490" s="33"/>
      <c r="AM5490" s="33"/>
      <c r="AN5490" s="33"/>
      <c r="AO5490" s="33"/>
      <c r="AP5490" s="33"/>
      <c r="AQ5490" s="33"/>
      <c r="AR5490" s="33"/>
      <c r="AS5490" s="33"/>
      <c r="AT5490" s="33"/>
      <c r="AU5490" s="33"/>
      <c r="AV5490" s="33"/>
      <c r="AW5490" s="33"/>
      <c r="AX5490" s="33"/>
      <c r="AY5490" s="33"/>
    </row>
    <row r="5491" spans="1:51" s="12" customFormat="1" ht="39.950000000000003" customHeight="1">
      <c r="A5491" s="3"/>
      <c r="B5491" s="16"/>
      <c r="C5491" s="33"/>
      <c r="D5491" s="33"/>
      <c r="E5491" s="33"/>
      <c r="F5491" s="33"/>
      <c r="G5491" s="33"/>
      <c r="H5491" s="33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F5491" s="33"/>
      <c r="AG5491" s="35"/>
      <c r="AH5491" s="32"/>
      <c r="AI5491" s="33"/>
      <c r="AJ5491" s="33"/>
      <c r="AK5491" s="33"/>
      <c r="AL5491" s="33"/>
      <c r="AM5491" s="33"/>
      <c r="AN5491" s="33"/>
      <c r="AO5491" s="33"/>
      <c r="AP5491" s="33"/>
      <c r="AQ5491" s="33"/>
      <c r="AR5491" s="33"/>
      <c r="AS5491" s="33"/>
      <c r="AT5491" s="33"/>
      <c r="AU5491" s="33"/>
      <c r="AV5491" s="33"/>
      <c r="AW5491" s="33"/>
      <c r="AX5491" s="33"/>
      <c r="AY5491" s="33"/>
    </row>
    <row r="5492" spans="1:51" s="12" customFormat="1" ht="39.950000000000003" customHeight="1">
      <c r="A5492" s="3"/>
      <c r="B5492" s="16"/>
      <c r="C5492" s="33"/>
      <c r="D5492" s="33"/>
      <c r="E5492" s="33"/>
      <c r="F5492" s="33"/>
      <c r="G5492" s="33"/>
      <c r="H5492" s="33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3"/>
      <c r="AE5492" s="33"/>
      <c r="AF5492" s="33"/>
      <c r="AG5492" s="35"/>
      <c r="AH5492" s="32"/>
      <c r="AI5492" s="33"/>
      <c r="AJ5492" s="33"/>
      <c r="AK5492" s="33"/>
      <c r="AL5492" s="33"/>
      <c r="AM5492" s="33"/>
      <c r="AN5492" s="33"/>
      <c r="AO5492" s="33"/>
      <c r="AP5492" s="33"/>
      <c r="AQ5492" s="33"/>
      <c r="AR5492" s="33"/>
      <c r="AS5492" s="33"/>
      <c r="AT5492" s="33"/>
      <c r="AU5492" s="33"/>
      <c r="AV5492" s="33"/>
      <c r="AW5492" s="33"/>
      <c r="AX5492" s="33"/>
      <c r="AY5492" s="33"/>
    </row>
    <row r="5493" spans="1:51" s="12" customFormat="1" ht="39.950000000000003" customHeight="1">
      <c r="A5493" s="3"/>
      <c r="B5493" s="16"/>
      <c r="C5493" s="33"/>
      <c r="D5493" s="33"/>
      <c r="E5493" s="33"/>
      <c r="F5493" s="33"/>
      <c r="G5493" s="33"/>
      <c r="H5493" s="33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3"/>
      <c r="AE5493" s="33"/>
      <c r="AF5493" s="33"/>
      <c r="AG5493" s="35"/>
      <c r="AH5493" s="32"/>
      <c r="AI5493" s="33"/>
      <c r="AJ5493" s="33"/>
      <c r="AK5493" s="33"/>
      <c r="AL5493" s="33"/>
      <c r="AM5493" s="33"/>
      <c r="AN5493" s="33"/>
      <c r="AO5493" s="33"/>
      <c r="AP5493" s="33"/>
      <c r="AQ5493" s="33"/>
      <c r="AR5493" s="33"/>
      <c r="AS5493" s="33"/>
      <c r="AT5493" s="33"/>
      <c r="AU5493" s="33"/>
      <c r="AV5493" s="33"/>
      <c r="AW5493" s="33"/>
      <c r="AX5493" s="33"/>
      <c r="AY5493" s="33"/>
    </row>
    <row r="5494" spans="1:51" s="12" customFormat="1" ht="39.950000000000003" customHeight="1">
      <c r="A5494" s="3"/>
      <c r="B5494" s="16"/>
      <c r="C5494" s="33"/>
      <c r="D5494" s="33"/>
      <c r="E5494" s="33"/>
      <c r="F5494" s="33"/>
      <c r="G5494" s="33"/>
      <c r="H5494" s="33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3"/>
      <c r="AE5494" s="33"/>
      <c r="AF5494" s="33"/>
      <c r="AG5494" s="35"/>
      <c r="AH5494" s="32"/>
      <c r="AI5494" s="33"/>
      <c r="AJ5494" s="33"/>
      <c r="AK5494" s="33"/>
      <c r="AL5494" s="33"/>
      <c r="AM5494" s="33"/>
      <c r="AN5494" s="33"/>
      <c r="AO5494" s="33"/>
      <c r="AP5494" s="33"/>
      <c r="AQ5494" s="33"/>
      <c r="AR5494" s="33"/>
      <c r="AS5494" s="33"/>
      <c r="AT5494" s="33"/>
      <c r="AU5494" s="33"/>
      <c r="AV5494" s="33"/>
      <c r="AW5494" s="33"/>
      <c r="AX5494" s="33"/>
      <c r="AY5494" s="33"/>
    </row>
    <row r="5495" spans="1:51" s="12" customFormat="1" ht="39.950000000000003" customHeight="1">
      <c r="A5495" s="3"/>
      <c r="B5495" s="16"/>
      <c r="C5495" s="33"/>
      <c r="D5495" s="33"/>
      <c r="E5495" s="33"/>
      <c r="F5495" s="33"/>
      <c r="G5495" s="33"/>
      <c r="H5495" s="33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F5495" s="33"/>
      <c r="AG5495" s="35"/>
      <c r="AH5495" s="32"/>
      <c r="AI5495" s="33"/>
      <c r="AJ5495" s="33"/>
      <c r="AK5495" s="33"/>
      <c r="AL5495" s="33"/>
      <c r="AM5495" s="33"/>
      <c r="AN5495" s="33"/>
      <c r="AO5495" s="33"/>
      <c r="AP5495" s="33"/>
      <c r="AQ5495" s="33"/>
      <c r="AR5495" s="33"/>
      <c r="AS5495" s="33"/>
      <c r="AT5495" s="33"/>
      <c r="AU5495" s="33"/>
      <c r="AV5495" s="33"/>
      <c r="AW5495" s="33"/>
      <c r="AX5495" s="33"/>
      <c r="AY5495" s="33"/>
    </row>
    <row r="5496" spans="1:51" s="12" customFormat="1" ht="39.950000000000003" customHeight="1">
      <c r="A5496" s="3"/>
      <c r="B5496" s="16"/>
      <c r="C5496" s="33"/>
      <c r="D5496" s="33"/>
      <c r="E5496" s="33"/>
      <c r="F5496" s="33"/>
      <c r="G5496" s="33"/>
      <c r="H5496" s="33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3"/>
      <c r="AE5496" s="33"/>
      <c r="AF5496" s="33"/>
      <c r="AG5496" s="35"/>
      <c r="AH5496" s="32"/>
      <c r="AI5496" s="33"/>
      <c r="AJ5496" s="33"/>
      <c r="AK5496" s="33"/>
      <c r="AL5496" s="33"/>
      <c r="AM5496" s="33"/>
      <c r="AN5496" s="33"/>
      <c r="AO5496" s="33"/>
      <c r="AP5496" s="33"/>
      <c r="AQ5496" s="33"/>
      <c r="AR5496" s="33"/>
      <c r="AS5496" s="33"/>
      <c r="AT5496" s="33"/>
      <c r="AU5496" s="33"/>
      <c r="AV5496" s="33"/>
      <c r="AW5496" s="33"/>
      <c r="AX5496" s="33"/>
      <c r="AY5496" s="33"/>
    </row>
    <row r="5497" spans="1:51" s="12" customFormat="1" ht="39.950000000000003" customHeight="1">
      <c r="A5497" s="3"/>
      <c r="B5497" s="16"/>
      <c r="C5497" s="33"/>
      <c r="D5497" s="33"/>
      <c r="E5497" s="33"/>
      <c r="F5497" s="33"/>
      <c r="G5497" s="33"/>
      <c r="H5497" s="33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3"/>
      <c r="AE5497" s="33"/>
      <c r="AF5497" s="33"/>
      <c r="AG5497" s="35"/>
      <c r="AH5497" s="32"/>
      <c r="AI5497" s="33"/>
      <c r="AJ5497" s="33"/>
      <c r="AK5497" s="33"/>
      <c r="AL5497" s="33"/>
      <c r="AM5497" s="33"/>
      <c r="AN5497" s="33"/>
      <c r="AO5497" s="33"/>
      <c r="AP5497" s="33"/>
      <c r="AQ5497" s="33"/>
      <c r="AR5497" s="33"/>
      <c r="AS5497" s="33"/>
      <c r="AT5497" s="33"/>
      <c r="AU5497" s="33"/>
      <c r="AV5497" s="33"/>
      <c r="AW5497" s="33"/>
      <c r="AX5497" s="33"/>
      <c r="AY5497" s="33"/>
    </row>
    <row r="5498" spans="1:51" s="12" customFormat="1" ht="39.950000000000003" customHeight="1">
      <c r="A5498" s="3"/>
      <c r="B5498" s="16"/>
      <c r="C5498" s="33"/>
      <c r="D5498" s="33"/>
      <c r="E5498" s="33"/>
      <c r="F5498" s="33"/>
      <c r="G5498" s="33"/>
      <c r="H5498" s="33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3"/>
      <c r="AE5498" s="33"/>
      <c r="AF5498" s="33"/>
      <c r="AG5498" s="35"/>
      <c r="AH5498" s="32"/>
      <c r="AI5498" s="33"/>
      <c r="AJ5498" s="33"/>
      <c r="AK5498" s="33"/>
      <c r="AL5498" s="33"/>
      <c r="AM5498" s="33"/>
      <c r="AN5498" s="33"/>
      <c r="AO5498" s="33"/>
      <c r="AP5498" s="33"/>
      <c r="AQ5498" s="33"/>
      <c r="AR5498" s="33"/>
      <c r="AS5498" s="33"/>
      <c r="AT5498" s="33"/>
      <c r="AU5498" s="33"/>
      <c r="AV5498" s="33"/>
      <c r="AW5498" s="33"/>
      <c r="AX5498" s="33"/>
      <c r="AY5498" s="33"/>
    </row>
    <row r="5499" spans="1:51" s="12" customFormat="1" ht="39.950000000000003" customHeight="1">
      <c r="A5499" s="3"/>
      <c r="B5499" s="16"/>
      <c r="C5499" s="33"/>
      <c r="D5499" s="33"/>
      <c r="E5499" s="33"/>
      <c r="F5499" s="33"/>
      <c r="G5499" s="33"/>
      <c r="H5499" s="33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3"/>
      <c r="AE5499" s="33"/>
      <c r="AF5499" s="33"/>
      <c r="AG5499" s="35"/>
      <c r="AH5499" s="32"/>
      <c r="AI5499" s="33"/>
      <c r="AJ5499" s="33"/>
      <c r="AK5499" s="33"/>
      <c r="AL5499" s="33"/>
      <c r="AM5499" s="33"/>
      <c r="AN5499" s="33"/>
      <c r="AO5499" s="33"/>
      <c r="AP5499" s="33"/>
      <c r="AQ5499" s="33"/>
      <c r="AR5499" s="33"/>
      <c r="AS5499" s="33"/>
      <c r="AT5499" s="33"/>
      <c r="AU5499" s="33"/>
      <c r="AV5499" s="33"/>
      <c r="AW5499" s="33"/>
      <c r="AX5499" s="33"/>
      <c r="AY5499" s="33"/>
    </row>
    <row r="5500" spans="1:51" s="12" customFormat="1" ht="39.950000000000003" customHeight="1">
      <c r="A5500" s="3"/>
      <c r="B5500" s="16"/>
      <c r="C5500" s="33"/>
      <c r="D5500" s="33"/>
      <c r="E5500" s="33"/>
      <c r="F5500" s="33"/>
      <c r="G5500" s="33"/>
      <c r="H5500" s="33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3"/>
      <c r="AE5500" s="33"/>
      <c r="AF5500" s="33"/>
      <c r="AG5500" s="35"/>
      <c r="AH5500" s="32"/>
      <c r="AI5500" s="33"/>
      <c r="AJ5500" s="33"/>
      <c r="AK5500" s="33"/>
      <c r="AL5500" s="33"/>
      <c r="AM5500" s="33"/>
      <c r="AN5500" s="33"/>
      <c r="AO5500" s="33"/>
      <c r="AP5500" s="33"/>
      <c r="AQ5500" s="33"/>
      <c r="AR5500" s="33"/>
      <c r="AS5500" s="33"/>
      <c r="AT5500" s="33"/>
      <c r="AU5500" s="33"/>
      <c r="AV5500" s="33"/>
      <c r="AW5500" s="33"/>
      <c r="AX5500" s="33"/>
      <c r="AY5500" s="33"/>
    </row>
    <row r="5501" spans="1:51" s="12" customFormat="1" ht="39.950000000000003" customHeight="1">
      <c r="A5501" s="3"/>
      <c r="B5501" s="16"/>
      <c r="C5501" s="33"/>
      <c r="D5501" s="33"/>
      <c r="E5501" s="33"/>
      <c r="F5501" s="33"/>
      <c r="G5501" s="33"/>
      <c r="H5501" s="33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3"/>
      <c r="AE5501" s="33"/>
      <c r="AF5501" s="33"/>
      <c r="AG5501" s="35"/>
      <c r="AH5501" s="32"/>
      <c r="AI5501" s="33"/>
      <c r="AJ5501" s="33"/>
      <c r="AK5501" s="33"/>
      <c r="AL5501" s="33"/>
      <c r="AM5501" s="33"/>
      <c r="AN5501" s="33"/>
      <c r="AO5501" s="33"/>
      <c r="AP5501" s="33"/>
      <c r="AQ5501" s="33"/>
      <c r="AR5501" s="33"/>
      <c r="AS5501" s="33"/>
      <c r="AT5501" s="33"/>
      <c r="AU5501" s="33"/>
      <c r="AV5501" s="33"/>
      <c r="AW5501" s="33"/>
      <c r="AX5501" s="33"/>
      <c r="AY5501" s="33"/>
    </row>
    <row r="5502" spans="1:51" s="12" customFormat="1" ht="39.950000000000003" customHeight="1">
      <c r="A5502" s="3"/>
      <c r="B5502" s="16"/>
      <c r="C5502" s="33"/>
      <c r="D5502" s="33"/>
      <c r="E5502" s="33"/>
      <c r="F5502" s="33"/>
      <c r="G5502" s="33"/>
      <c r="H5502" s="33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3"/>
      <c r="AE5502" s="33"/>
      <c r="AF5502" s="33"/>
      <c r="AG5502" s="35"/>
      <c r="AH5502" s="32"/>
      <c r="AI5502" s="33"/>
      <c r="AJ5502" s="33"/>
      <c r="AK5502" s="33"/>
      <c r="AL5502" s="33"/>
      <c r="AM5502" s="33"/>
      <c r="AN5502" s="33"/>
      <c r="AO5502" s="33"/>
      <c r="AP5502" s="33"/>
      <c r="AQ5502" s="33"/>
      <c r="AR5502" s="33"/>
      <c r="AS5502" s="33"/>
      <c r="AT5502" s="33"/>
      <c r="AU5502" s="33"/>
      <c r="AV5502" s="33"/>
      <c r="AW5502" s="33"/>
      <c r="AX5502" s="33"/>
      <c r="AY5502" s="33"/>
    </row>
    <row r="5503" spans="1:51" s="12" customFormat="1" ht="39.950000000000003" customHeight="1">
      <c r="A5503" s="3"/>
      <c r="B5503" s="16"/>
      <c r="C5503" s="33"/>
      <c r="D5503" s="33"/>
      <c r="E5503" s="33"/>
      <c r="F5503" s="33"/>
      <c r="G5503" s="33"/>
      <c r="H5503" s="3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3"/>
      <c r="AE5503" s="33"/>
      <c r="AF5503" s="33"/>
      <c r="AG5503" s="35"/>
      <c r="AH5503" s="32"/>
      <c r="AI5503" s="33"/>
      <c r="AJ5503" s="33"/>
      <c r="AK5503" s="33"/>
      <c r="AL5503" s="33"/>
      <c r="AM5503" s="33"/>
      <c r="AN5503" s="33"/>
      <c r="AO5503" s="33"/>
      <c r="AP5503" s="33"/>
      <c r="AQ5503" s="33"/>
      <c r="AR5503" s="33"/>
      <c r="AS5503" s="33"/>
      <c r="AT5503" s="33"/>
      <c r="AU5503" s="33"/>
      <c r="AV5503" s="33"/>
      <c r="AW5503" s="33"/>
      <c r="AX5503" s="33"/>
      <c r="AY5503" s="33"/>
    </row>
    <row r="5504" spans="1:51" s="12" customFormat="1" ht="39.950000000000003" customHeight="1">
      <c r="A5504" s="3"/>
      <c r="B5504" s="16"/>
      <c r="C5504" s="33"/>
      <c r="D5504" s="33"/>
      <c r="E5504" s="33"/>
      <c r="F5504" s="33"/>
      <c r="G5504" s="33"/>
      <c r="H5504" s="3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3"/>
      <c r="AE5504" s="33"/>
      <c r="AF5504" s="33"/>
      <c r="AG5504" s="35"/>
      <c r="AH5504" s="32"/>
      <c r="AI5504" s="33"/>
      <c r="AJ5504" s="33"/>
      <c r="AK5504" s="33"/>
      <c r="AL5504" s="33"/>
      <c r="AM5504" s="33"/>
      <c r="AN5504" s="33"/>
      <c r="AO5504" s="33"/>
      <c r="AP5504" s="33"/>
      <c r="AQ5504" s="33"/>
      <c r="AR5504" s="33"/>
      <c r="AS5504" s="33"/>
      <c r="AT5504" s="33"/>
      <c r="AU5504" s="33"/>
      <c r="AV5504" s="33"/>
      <c r="AW5504" s="33"/>
      <c r="AX5504" s="33"/>
      <c r="AY5504" s="33"/>
    </row>
    <row r="5505" spans="1:51" s="12" customFormat="1" ht="39.950000000000003" customHeight="1">
      <c r="A5505" s="3"/>
      <c r="B5505" s="16"/>
      <c r="C5505" s="33"/>
      <c r="D5505" s="33"/>
      <c r="E5505" s="33"/>
      <c r="F5505" s="33"/>
      <c r="G5505" s="33"/>
      <c r="H5505" s="3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3"/>
      <c r="AD5505" s="33"/>
      <c r="AE5505" s="33"/>
      <c r="AF5505" s="33"/>
      <c r="AG5505" s="35"/>
      <c r="AH5505" s="32"/>
      <c r="AI5505" s="33"/>
      <c r="AJ5505" s="33"/>
      <c r="AK5505" s="33"/>
      <c r="AL5505" s="33"/>
      <c r="AM5505" s="33"/>
      <c r="AN5505" s="33"/>
      <c r="AO5505" s="33"/>
      <c r="AP5505" s="33"/>
      <c r="AQ5505" s="33"/>
      <c r="AR5505" s="33"/>
      <c r="AS5505" s="33"/>
      <c r="AT5505" s="33"/>
      <c r="AU5505" s="33"/>
      <c r="AV5505" s="33"/>
      <c r="AW5505" s="33"/>
      <c r="AX5505" s="33"/>
      <c r="AY5505" s="33"/>
    </row>
    <row r="5506" spans="1:51" s="12" customFormat="1" ht="39.950000000000003" customHeight="1">
      <c r="A5506" s="3"/>
      <c r="B5506" s="16"/>
      <c r="C5506" s="33"/>
      <c r="D5506" s="33"/>
      <c r="E5506" s="33"/>
      <c r="F5506" s="33"/>
      <c r="G5506" s="33"/>
      <c r="H5506" s="33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F5506" s="33"/>
      <c r="AG5506" s="35"/>
      <c r="AH5506" s="32"/>
      <c r="AI5506" s="33"/>
      <c r="AJ5506" s="33"/>
      <c r="AK5506" s="33"/>
      <c r="AL5506" s="33"/>
      <c r="AM5506" s="33"/>
      <c r="AN5506" s="33"/>
      <c r="AO5506" s="33"/>
      <c r="AP5506" s="33"/>
      <c r="AQ5506" s="33"/>
      <c r="AR5506" s="33"/>
      <c r="AS5506" s="33"/>
      <c r="AT5506" s="33"/>
      <c r="AU5506" s="33"/>
      <c r="AV5506" s="33"/>
      <c r="AW5506" s="33"/>
      <c r="AX5506" s="33"/>
      <c r="AY5506" s="33"/>
    </row>
    <row r="5507" spans="1:51" s="12" customFormat="1" ht="39.950000000000003" customHeight="1">
      <c r="A5507" s="3"/>
      <c r="B5507" s="16"/>
      <c r="C5507" s="33"/>
      <c r="D5507" s="33"/>
      <c r="E5507" s="33"/>
      <c r="F5507" s="33"/>
      <c r="G5507" s="33"/>
      <c r="H5507" s="33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3"/>
      <c r="AE5507" s="33"/>
      <c r="AF5507" s="33"/>
      <c r="AG5507" s="35"/>
      <c r="AH5507" s="32"/>
      <c r="AI5507" s="33"/>
      <c r="AJ5507" s="33"/>
      <c r="AK5507" s="33"/>
      <c r="AL5507" s="33"/>
      <c r="AM5507" s="33"/>
      <c r="AN5507" s="33"/>
      <c r="AO5507" s="33"/>
      <c r="AP5507" s="33"/>
      <c r="AQ5507" s="33"/>
      <c r="AR5507" s="33"/>
      <c r="AS5507" s="33"/>
      <c r="AT5507" s="33"/>
      <c r="AU5507" s="33"/>
      <c r="AV5507" s="33"/>
      <c r="AW5507" s="33"/>
      <c r="AX5507" s="33"/>
      <c r="AY5507" s="33"/>
    </row>
    <row r="5508" spans="1:51" s="12" customFormat="1" ht="39.950000000000003" customHeight="1">
      <c r="A5508" s="3"/>
      <c r="B5508" s="16"/>
      <c r="C5508" s="33"/>
      <c r="D5508" s="33"/>
      <c r="E5508" s="33"/>
      <c r="F5508" s="33"/>
      <c r="G5508" s="33"/>
      <c r="H5508" s="33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3"/>
      <c r="AE5508" s="33"/>
      <c r="AF5508" s="33"/>
      <c r="AG5508" s="35"/>
      <c r="AH5508" s="32"/>
      <c r="AI5508" s="33"/>
      <c r="AJ5508" s="33"/>
      <c r="AK5508" s="33"/>
      <c r="AL5508" s="33"/>
      <c r="AM5508" s="33"/>
      <c r="AN5508" s="33"/>
      <c r="AO5508" s="33"/>
      <c r="AP5508" s="33"/>
      <c r="AQ5508" s="33"/>
      <c r="AR5508" s="33"/>
      <c r="AS5508" s="33"/>
      <c r="AT5508" s="33"/>
      <c r="AU5508" s="33"/>
      <c r="AV5508" s="33"/>
      <c r="AW5508" s="33"/>
      <c r="AX5508" s="33"/>
      <c r="AY5508" s="33"/>
    </row>
    <row r="5509" spans="1:51" s="12" customFormat="1" ht="39.950000000000003" customHeight="1">
      <c r="A5509" s="3"/>
      <c r="B5509" s="16"/>
      <c r="C5509" s="33"/>
      <c r="D5509" s="33"/>
      <c r="E5509" s="33"/>
      <c r="F5509" s="33"/>
      <c r="G5509" s="33"/>
      <c r="H5509" s="33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3"/>
      <c r="AE5509" s="33"/>
      <c r="AF5509" s="33"/>
      <c r="AG5509" s="35"/>
      <c r="AH5509" s="32"/>
      <c r="AI5509" s="33"/>
      <c r="AJ5509" s="33"/>
      <c r="AK5509" s="33"/>
      <c r="AL5509" s="33"/>
      <c r="AM5509" s="33"/>
      <c r="AN5509" s="33"/>
      <c r="AO5509" s="33"/>
      <c r="AP5509" s="33"/>
      <c r="AQ5509" s="33"/>
      <c r="AR5509" s="33"/>
      <c r="AS5509" s="33"/>
      <c r="AT5509" s="33"/>
      <c r="AU5509" s="33"/>
      <c r="AV5509" s="33"/>
      <c r="AW5509" s="33"/>
      <c r="AX5509" s="33"/>
      <c r="AY5509" s="33"/>
    </row>
    <row r="5510" spans="1:51" s="12" customFormat="1" ht="39.950000000000003" customHeight="1">
      <c r="A5510" s="3"/>
      <c r="B5510" s="16"/>
      <c r="C5510" s="33"/>
      <c r="D5510" s="33"/>
      <c r="E5510" s="33"/>
      <c r="F5510" s="33"/>
      <c r="G5510" s="33"/>
      <c r="H5510" s="33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3"/>
      <c r="AE5510" s="33"/>
      <c r="AF5510" s="33"/>
      <c r="AG5510" s="35"/>
      <c r="AH5510" s="32"/>
      <c r="AI5510" s="33"/>
      <c r="AJ5510" s="33"/>
      <c r="AK5510" s="33"/>
      <c r="AL5510" s="33"/>
      <c r="AM5510" s="33"/>
      <c r="AN5510" s="33"/>
      <c r="AO5510" s="33"/>
      <c r="AP5510" s="33"/>
      <c r="AQ5510" s="33"/>
      <c r="AR5510" s="33"/>
      <c r="AS5510" s="33"/>
      <c r="AT5510" s="33"/>
      <c r="AU5510" s="33"/>
      <c r="AV5510" s="33"/>
      <c r="AW5510" s="33"/>
      <c r="AX5510" s="33"/>
      <c r="AY5510" s="33"/>
    </row>
    <row r="5511" spans="1:51" s="12" customFormat="1" ht="39.950000000000003" customHeight="1">
      <c r="A5511" s="3"/>
      <c r="B5511" s="16"/>
      <c r="C5511" s="33"/>
      <c r="D5511" s="33"/>
      <c r="E5511" s="33"/>
      <c r="F5511" s="33"/>
      <c r="G5511" s="33"/>
      <c r="H5511" s="33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3"/>
      <c r="AE5511" s="33"/>
      <c r="AF5511" s="33"/>
      <c r="AG5511" s="35"/>
      <c r="AH5511" s="32"/>
      <c r="AI5511" s="33"/>
      <c r="AJ5511" s="33"/>
      <c r="AK5511" s="33"/>
      <c r="AL5511" s="33"/>
      <c r="AM5511" s="33"/>
      <c r="AN5511" s="33"/>
      <c r="AO5511" s="33"/>
      <c r="AP5511" s="33"/>
      <c r="AQ5511" s="33"/>
      <c r="AR5511" s="33"/>
      <c r="AS5511" s="33"/>
      <c r="AT5511" s="33"/>
      <c r="AU5511" s="33"/>
      <c r="AV5511" s="33"/>
      <c r="AW5511" s="33"/>
      <c r="AX5511" s="33"/>
      <c r="AY5511" s="33"/>
    </row>
    <row r="5512" spans="1:51" s="12" customFormat="1" ht="39.950000000000003" customHeight="1">
      <c r="A5512" s="3"/>
      <c r="B5512" s="16"/>
      <c r="C5512" s="33"/>
      <c r="D5512" s="33"/>
      <c r="E5512" s="33"/>
      <c r="F5512" s="33"/>
      <c r="G5512" s="33"/>
      <c r="H5512" s="33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3"/>
      <c r="AE5512" s="33"/>
      <c r="AF5512" s="33"/>
      <c r="AG5512" s="35"/>
      <c r="AH5512" s="32"/>
      <c r="AI5512" s="33"/>
      <c r="AJ5512" s="33"/>
      <c r="AK5512" s="33"/>
      <c r="AL5512" s="33"/>
      <c r="AM5512" s="33"/>
      <c r="AN5512" s="33"/>
      <c r="AO5512" s="33"/>
      <c r="AP5512" s="33"/>
      <c r="AQ5512" s="33"/>
      <c r="AR5512" s="33"/>
      <c r="AS5512" s="33"/>
      <c r="AT5512" s="33"/>
      <c r="AU5512" s="33"/>
      <c r="AV5512" s="33"/>
      <c r="AW5512" s="33"/>
      <c r="AX5512" s="33"/>
      <c r="AY5512" s="33"/>
    </row>
    <row r="5513" spans="1:51" s="12" customFormat="1" ht="39.950000000000003" customHeight="1">
      <c r="A5513" s="3"/>
      <c r="B5513" s="16"/>
      <c r="C5513" s="33"/>
      <c r="D5513" s="33"/>
      <c r="E5513" s="33"/>
      <c r="F5513" s="33"/>
      <c r="G5513" s="33"/>
      <c r="H5513" s="33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3"/>
      <c r="AE5513" s="33"/>
      <c r="AF5513" s="33"/>
      <c r="AG5513" s="35"/>
      <c r="AH5513" s="32"/>
      <c r="AI5513" s="33"/>
      <c r="AJ5513" s="33"/>
      <c r="AK5513" s="33"/>
      <c r="AL5513" s="33"/>
      <c r="AM5513" s="33"/>
      <c r="AN5513" s="33"/>
      <c r="AO5513" s="33"/>
      <c r="AP5513" s="33"/>
      <c r="AQ5513" s="33"/>
      <c r="AR5513" s="33"/>
      <c r="AS5513" s="33"/>
      <c r="AT5513" s="33"/>
      <c r="AU5513" s="33"/>
      <c r="AV5513" s="33"/>
      <c r="AW5513" s="33"/>
      <c r="AX5513" s="33"/>
      <c r="AY5513" s="33"/>
    </row>
    <row r="5514" spans="1:51" s="12" customFormat="1" ht="39.950000000000003" customHeight="1">
      <c r="A5514" s="3"/>
      <c r="B5514" s="16"/>
      <c r="C5514" s="33"/>
      <c r="D5514" s="33"/>
      <c r="E5514" s="33"/>
      <c r="F5514" s="33"/>
      <c r="G5514" s="33"/>
      <c r="H5514" s="3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5"/>
      <c r="AH5514" s="32"/>
      <c r="AI5514" s="33"/>
      <c r="AJ5514" s="33"/>
      <c r="AK5514" s="33"/>
      <c r="AL5514" s="33"/>
      <c r="AM5514" s="33"/>
      <c r="AN5514" s="33"/>
      <c r="AO5514" s="33"/>
      <c r="AP5514" s="33"/>
      <c r="AQ5514" s="33"/>
      <c r="AR5514" s="33"/>
      <c r="AS5514" s="33"/>
      <c r="AT5514" s="33"/>
      <c r="AU5514" s="33"/>
      <c r="AV5514" s="33"/>
      <c r="AW5514" s="33"/>
      <c r="AX5514" s="33"/>
      <c r="AY5514" s="33"/>
    </row>
    <row r="5515" spans="1:51" s="12" customFormat="1" ht="39.950000000000003" customHeight="1">
      <c r="A5515" s="3"/>
      <c r="B5515" s="16"/>
      <c r="C5515" s="33"/>
      <c r="D5515" s="33"/>
      <c r="E5515" s="33"/>
      <c r="F5515" s="33"/>
      <c r="G5515" s="33"/>
      <c r="H5515" s="33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5"/>
      <c r="AH5515" s="32"/>
      <c r="AI5515" s="33"/>
      <c r="AJ5515" s="33"/>
      <c r="AK5515" s="33"/>
      <c r="AL5515" s="33"/>
      <c r="AM5515" s="33"/>
      <c r="AN5515" s="33"/>
      <c r="AO5515" s="33"/>
      <c r="AP5515" s="33"/>
      <c r="AQ5515" s="33"/>
      <c r="AR5515" s="33"/>
      <c r="AS5515" s="33"/>
      <c r="AT5515" s="33"/>
      <c r="AU5515" s="33"/>
      <c r="AV5515" s="33"/>
      <c r="AW5515" s="33"/>
      <c r="AX5515" s="33"/>
      <c r="AY5515" s="33"/>
    </row>
    <row r="5516" spans="1:51" s="12" customFormat="1" ht="39.950000000000003" customHeight="1">
      <c r="A5516" s="3"/>
      <c r="B5516" s="16"/>
      <c r="C5516" s="33"/>
      <c r="D5516" s="33"/>
      <c r="E5516" s="33"/>
      <c r="F5516" s="33"/>
      <c r="G5516" s="33"/>
      <c r="H5516" s="33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F5516" s="33"/>
      <c r="AG5516" s="35"/>
      <c r="AH5516" s="32"/>
      <c r="AI5516" s="33"/>
      <c r="AJ5516" s="33"/>
      <c r="AK5516" s="33"/>
      <c r="AL5516" s="33"/>
      <c r="AM5516" s="33"/>
      <c r="AN5516" s="33"/>
      <c r="AO5516" s="33"/>
      <c r="AP5516" s="33"/>
      <c r="AQ5516" s="33"/>
      <c r="AR5516" s="33"/>
      <c r="AS5516" s="33"/>
      <c r="AT5516" s="33"/>
      <c r="AU5516" s="33"/>
      <c r="AV5516" s="33"/>
      <c r="AW5516" s="33"/>
      <c r="AX5516" s="33"/>
      <c r="AY5516" s="33"/>
    </row>
    <row r="5517" spans="1:51" s="12" customFormat="1" ht="39.950000000000003" customHeight="1">
      <c r="A5517" s="3"/>
      <c r="B5517" s="16"/>
      <c r="C5517" s="33"/>
      <c r="D5517" s="33"/>
      <c r="E5517" s="33"/>
      <c r="F5517" s="33"/>
      <c r="G5517" s="33"/>
      <c r="H5517" s="33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3"/>
      <c r="AE5517" s="33"/>
      <c r="AF5517" s="33"/>
      <c r="AG5517" s="35"/>
      <c r="AH5517" s="32"/>
      <c r="AI5517" s="33"/>
      <c r="AJ5517" s="33"/>
      <c r="AK5517" s="33"/>
      <c r="AL5517" s="33"/>
      <c r="AM5517" s="33"/>
      <c r="AN5517" s="33"/>
      <c r="AO5517" s="33"/>
      <c r="AP5517" s="33"/>
      <c r="AQ5517" s="33"/>
      <c r="AR5517" s="33"/>
      <c r="AS5517" s="33"/>
      <c r="AT5517" s="33"/>
      <c r="AU5517" s="33"/>
      <c r="AV5517" s="33"/>
      <c r="AW5517" s="33"/>
      <c r="AX5517" s="33"/>
      <c r="AY5517" s="33"/>
    </row>
    <row r="5518" spans="1:51" s="12" customFormat="1" ht="39.950000000000003" customHeight="1">
      <c r="A5518" s="3"/>
      <c r="B5518" s="16"/>
      <c r="C5518" s="33"/>
      <c r="D5518" s="33"/>
      <c r="E5518" s="33"/>
      <c r="F5518" s="33"/>
      <c r="G5518" s="33"/>
      <c r="H5518" s="33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5"/>
      <c r="AH5518" s="32"/>
      <c r="AI5518" s="33"/>
      <c r="AJ5518" s="33"/>
      <c r="AK5518" s="33"/>
      <c r="AL5518" s="33"/>
      <c r="AM5518" s="33"/>
      <c r="AN5518" s="33"/>
      <c r="AO5518" s="33"/>
      <c r="AP5518" s="33"/>
      <c r="AQ5518" s="33"/>
      <c r="AR5518" s="33"/>
      <c r="AS5518" s="33"/>
      <c r="AT5518" s="33"/>
      <c r="AU5518" s="33"/>
      <c r="AV5518" s="33"/>
      <c r="AW5518" s="33"/>
      <c r="AX5518" s="33"/>
      <c r="AY5518" s="33"/>
    </row>
    <row r="5519" spans="1:51" s="12" customFormat="1" ht="39.950000000000003" customHeight="1">
      <c r="A5519" s="3"/>
      <c r="B5519" s="16"/>
      <c r="C5519" s="33"/>
      <c r="D5519" s="33"/>
      <c r="E5519" s="33"/>
      <c r="F5519" s="33"/>
      <c r="G5519" s="33"/>
      <c r="H5519" s="33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3"/>
      <c r="AE5519" s="33"/>
      <c r="AF5519" s="33"/>
      <c r="AG5519" s="35"/>
      <c r="AH5519" s="32"/>
      <c r="AI5519" s="33"/>
      <c r="AJ5519" s="33"/>
      <c r="AK5519" s="33"/>
      <c r="AL5519" s="33"/>
      <c r="AM5519" s="33"/>
      <c r="AN5519" s="33"/>
      <c r="AO5519" s="33"/>
      <c r="AP5519" s="33"/>
      <c r="AQ5519" s="33"/>
      <c r="AR5519" s="33"/>
      <c r="AS5519" s="33"/>
      <c r="AT5519" s="33"/>
      <c r="AU5519" s="33"/>
      <c r="AV5519" s="33"/>
      <c r="AW5519" s="33"/>
      <c r="AX5519" s="33"/>
      <c r="AY5519" s="33"/>
    </row>
    <row r="5520" spans="1:51" s="12" customFormat="1" ht="39.950000000000003" customHeight="1">
      <c r="A5520" s="3"/>
      <c r="B5520" s="16"/>
      <c r="C5520" s="33"/>
      <c r="D5520" s="33"/>
      <c r="E5520" s="33"/>
      <c r="F5520" s="33"/>
      <c r="G5520" s="33"/>
      <c r="H5520" s="3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5"/>
      <c r="AH5520" s="32"/>
      <c r="AI5520" s="33"/>
      <c r="AJ5520" s="33"/>
      <c r="AK5520" s="33"/>
      <c r="AL5520" s="33"/>
      <c r="AM5520" s="33"/>
      <c r="AN5520" s="33"/>
      <c r="AO5520" s="33"/>
      <c r="AP5520" s="33"/>
      <c r="AQ5520" s="33"/>
      <c r="AR5520" s="33"/>
      <c r="AS5520" s="33"/>
      <c r="AT5520" s="33"/>
      <c r="AU5520" s="33"/>
      <c r="AV5520" s="33"/>
      <c r="AW5520" s="33"/>
      <c r="AX5520" s="33"/>
      <c r="AY5520" s="33"/>
    </row>
    <row r="5521" spans="1:51" s="12" customFormat="1" ht="39.950000000000003" customHeight="1">
      <c r="A5521" s="3"/>
      <c r="B5521" s="16"/>
      <c r="C5521" s="33"/>
      <c r="D5521" s="33"/>
      <c r="E5521" s="33"/>
      <c r="F5521" s="33"/>
      <c r="G5521" s="33"/>
      <c r="H5521" s="3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F5521" s="33"/>
      <c r="AG5521" s="35"/>
      <c r="AH5521" s="32"/>
      <c r="AI5521" s="33"/>
      <c r="AJ5521" s="33"/>
      <c r="AK5521" s="33"/>
      <c r="AL5521" s="33"/>
      <c r="AM5521" s="33"/>
      <c r="AN5521" s="33"/>
      <c r="AO5521" s="33"/>
      <c r="AP5521" s="33"/>
      <c r="AQ5521" s="33"/>
      <c r="AR5521" s="33"/>
      <c r="AS5521" s="33"/>
      <c r="AT5521" s="33"/>
      <c r="AU5521" s="33"/>
      <c r="AV5521" s="33"/>
      <c r="AW5521" s="33"/>
      <c r="AX5521" s="33"/>
      <c r="AY5521" s="33"/>
    </row>
    <row r="5522" spans="1:51" s="12" customFormat="1" ht="39.950000000000003" customHeight="1">
      <c r="A5522" s="3"/>
      <c r="B5522" s="16"/>
      <c r="C5522" s="33"/>
      <c r="D5522" s="33"/>
      <c r="E5522" s="33"/>
      <c r="F5522" s="33"/>
      <c r="G5522" s="33"/>
      <c r="H5522" s="33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3"/>
      <c r="AE5522" s="33"/>
      <c r="AF5522" s="33"/>
      <c r="AG5522" s="35"/>
      <c r="AH5522" s="32"/>
      <c r="AI5522" s="33"/>
      <c r="AJ5522" s="33"/>
      <c r="AK5522" s="33"/>
      <c r="AL5522" s="33"/>
      <c r="AM5522" s="33"/>
      <c r="AN5522" s="33"/>
      <c r="AO5522" s="33"/>
      <c r="AP5522" s="33"/>
      <c r="AQ5522" s="33"/>
      <c r="AR5522" s="33"/>
      <c r="AS5522" s="33"/>
      <c r="AT5522" s="33"/>
      <c r="AU5522" s="33"/>
      <c r="AV5522" s="33"/>
      <c r="AW5522" s="33"/>
      <c r="AX5522" s="33"/>
      <c r="AY5522" s="33"/>
    </row>
    <row r="5523" spans="1:51" s="12" customFormat="1" ht="39.950000000000003" customHeight="1">
      <c r="A5523" s="3"/>
      <c r="B5523" s="16"/>
      <c r="C5523" s="33"/>
      <c r="D5523" s="33"/>
      <c r="E5523" s="33"/>
      <c r="F5523" s="33"/>
      <c r="G5523" s="33"/>
      <c r="H5523" s="3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3"/>
      <c r="AE5523" s="33"/>
      <c r="AF5523" s="33"/>
      <c r="AG5523" s="35"/>
      <c r="AH5523" s="32"/>
      <c r="AI5523" s="33"/>
      <c r="AJ5523" s="33"/>
      <c r="AK5523" s="33"/>
      <c r="AL5523" s="33"/>
      <c r="AM5523" s="33"/>
      <c r="AN5523" s="33"/>
      <c r="AO5523" s="33"/>
      <c r="AP5523" s="33"/>
      <c r="AQ5523" s="33"/>
      <c r="AR5523" s="33"/>
      <c r="AS5523" s="33"/>
      <c r="AT5523" s="33"/>
      <c r="AU5523" s="33"/>
      <c r="AV5523" s="33"/>
      <c r="AW5523" s="33"/>
      <c r="AX5523" s="33"/>
      <c r="AY5523" s="33"/>
    </row>
    <row r="5524" spans="1:51" s="12" customFormat="1" ht="39.950000000000003" customHeight="1">
      <c r="A5524" s="3"/>
      <c r="B5524" s="16"/>
      <c r="C5524" s="33"/>
      <c r="D5524" s="33"/>
      <c r="E5524" s="33"/>
      <c r="F5524" s="33"/>
      <c r="G5524" s="33"/>
      <c r="H5524" s="3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3"/>
      <c r="AE5524" s="33"/>
      <c r="AF5524" s="33"/>
      <c r="AG5524" s="35"/>
      <c r="AH5524" s="32"/>
      <c r="AI5524" s="33"/>
      <c r="AJ5524" s="33"/>
      <c r="AK5524" s="33"/>
      <c r="AL5524" s="33"/>
      <c r="AM5524" s="33"/>
      <c r="AN5524" s="33"/>
      <c r="AO5524" s="33"/>
      <c r="AP5524" s="33"/>
      <c r="AQ5524" s="33"/>
      <c r="AR5524" s="33"/>
      <c r="AS5524" s="33"/>
      <c r="AT5524" s="33"/>
      <c r="AU5524" s="33"/>
      <c r="AV5524" s="33"/>
      <c r="AW5524" s="33"/>
      <c r="AX5524" s="33"/>
      <c r="AY5524" s="33"/>
    </row>
    <row r="5525" spans="1:51" s="12" customFormat="1" ht="39.950000000000003" customHeight="1">
      <c r="A5525" s="3"/>
      <c r="B5525" s="16"/>
      <c r="C5525" s="33"/>
      <c r="D5525" s="33"/>
      <c r="E5525" s="33"/>
      <c r="F5525" s="33"/>
      <c r="G5525" s="33"/>
      <c r="H5525" s="33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F5525" s="33"/>
      <c r="AG5525" s="35"/>
      <c r="AH5525" s="32"/>
      <c r="AI5525" s="33"/>
      <c r="AJ5525" s="33"/>
      <c r="AK5525" s="33"/>
      <c r="AL5525" s="33"/>
      <c r="AM5525" s="33"/>
      <c r="AN5525" s="33"/>
      <c r="AO5525" s="33"/>
      <c r="AP5525" s="33"/>
      <c r="AQ5525" s="33"/>
      <c r="AR5525" s="33"/>
      <c r="AS5525" s="33"/>
      <c r="AT5525" s="33"/>
      <c r="AU5525" s="33"/>
      <c r="AV5525" s="33"/>
      <c r="AW5525" s="33"/>
      <c r="AX5525" s="33"/>
      <c r="AY5525" s="33"/>
    </row>
    <row r="5526" spans="1:51" s="12" customFormat="1" ht="39.950000000000003" customHeight="1">
      <c r="A5526" s="3"/>
      <c r="B5526" s="16"/>
      <c r="C5526" s="33"/>
      <c r="D5526" s="33"/>
      <c r="E5526" s="33"/>
      <c r="F5526" s="33"/>
      <c r="G5526" s="33"/>
      <c r="H5526" s="3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F5526" s="33"/>
      <c r="AG5526" s="35"/>
      <c r="AH5526" s="32"/>
      <c r="AI5526" s="33"/>
      <c r="AJ5526" s="33"/>
      <c r="AK5526" s="33"/>
      <c r="AL5526" s="33"/>
      <c r="AM5526" s="33"/>
      <c r="AN5526" s="33"/>
      <c r="AO5526" s="33"/>
      <c r="AP5526" s="33"/>
      <c r="AQ5526" s="33"/>
      <c r="AR5526" s="33"/>
      <c r="AS5526" s="33"/>
      <c r="AT5526" s="33"/>
      <c r="AU5526" s="33"/>
      <c r="AV5526" s="33"/>
      <c r="AW5526" s="33"/>
      <c r="AX5526" s="33"/>
      <c r="AY5526" s="33"/>
    </row>
    <row r="5527" spans="1:51" s="12" customFormat="1" ht="39.950000000000003" customHeight="1">
      <c r="A5527" s="3"/>
      <c r="B5527" s="16"/>
      <c r="C5527" s="33"/>
      <c r="D5527" s="33"/>
      <c r="E5527" s="33"/>
      <c r="F5527" s="33"/>
      <c r="G5527" s="33"/>
      <c r="H5527" s="33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F5527" s="33"/>
      <c r="AG5527" s="35"/>
      <c r="AH5527" s="32"/>
      <c r="AI5527" s="33"/>
      <c r="AJ5527" s="33"/>
      <c r="AK5527" s="33"/>
      <c r="AL5527" s="33"/>
      <c r="AM5527" s="33"/>
      <c r="AN5527" s="33"/>
      <c r="AO5527" s="33"/>
      <c r="AP5527" s="33"/>
      <c r="AQ5527" s="33"/>
      <c r="AR5527" s="33"/>
      <c r="AS5527" s="33"/>
      <c r="AT5527" s="33"/>
      <c r="AU5527" s="33"/>
      <c r="AV5527" s="33"/>
      <c r="AW5527" s="33"/>
      <c r="AX5527" s="33"/>
      <c r="AY5527" s="33"/>
    </row>
    <row r="5528" spans="1:51" s="12" customFormat="1" ht="39.950000000000003" customHeight="1">
      <c r="A5528" s="3"/>
      <c r="B5528" s="16"/>
      <c r="C5528" s="33"/>
      <c r="D5528" s="33"/>
      <c r="E5528" s="33"/>
      <c r="F5528" s="33"/>
      <c r="G5528" s="33"/>
      <c r="H5528" s="33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F5528" s="33"/>
      <c r="AG5528" s="35"/>
      <c r="AH5528" s="32"/>
      <c r="AI5528" s="33"/>
      <c r="AJ5528" s="33"/>
      <c r="AK5528" s="33"/>
      <c r="AL5528" s="33"/>
      <c r="AM5528" s="33"/>
      <c r="AN5528" s="33"/>
      <c r="AO5528" s="33"/>
      <c r="AP5528" s="33"/>
      <c r="AQ5528" s="33"/>
      <c r="AR5528" s="33"/>
      <c r="AS5528" s="33"/>
      <c r="AT5528" s="33"/>
      <c r="AU5528" s="33"/>
      <c r="AV5528" s="33"/>
      <c r="AW5528" s="33"/>
      <c r="AX5528" s="33"/>
      <c r="AY5528" s="33"/>
    </row>
    <row r="5529" spans="1:51" s="12" customFormat="1" ht="39.950000000000003" customHeight="1">
      <c r="A5529" s="3"/>
      <c r="B5529" s="16"/>
      <c r="C5529" s="33"/>
      <c r="D5529" s="33"/>
      <c r="E5529" s="33"/>
      <c r="F5529" s="33"/>
      <c r="G5529" s="33"/>
      <c r="H5529" s="33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3"/>
      <c r="AE5529" s="33"/>
      <c r="AF5529" s="33"/>
      <c r="AG5529" s="35"/>
      <c r="AH5529" s="32"/>
      <c r="AI5529" s="33"/>
      <c r="AJ5529" s="33"/>
      <c r="AK5529" s="33"/>
      <c r="AL5529" s="33"/>
      <c r="AM5529" s="33"/>
      <c r="AN5529" s="33"/>
      <c r="AO5529" s="33"/>
      <c r="AP5529" s="33"/>
      <c r="AQ5529" s="33"/>
      <c r="AR5529" s="33"/>
      <c r="AS5529" s="33"/>
      <c r="AT5529" s="33"/>
      <c r="AU5529" s="33"/>
      <c r="AV5529" s="33"/>
      <c r="AW5529" s="33"/>
      <c r="AX5529" s="33"/>
      <c r="AY5529" s="33"/>
    </row>
    <row r="5530" spans="1:51" s="12" customFormat="1" ht="39.950000000000003" customHeight="1">
      <c r="A5530" s="3"/>
      <c r="B5530" s="16"/>
      <c r="C5530" s="33"/>
      <c r="D5530" s="33"/>
      <c r="E5530" s="33"/>
      <c r="F5530" s="33"/>
      <c r="G5530" s="33"/>
      <c r="H5530" s="33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F5530" s="33"/>
      <c r="AG5530" s="35"/>
      <c r="AH5530" s="32"/>
      <c r="AI5530" s="33"/>
      <c r="AJ5530" s="33"/>
      <c r="AK5530" s="33"/>
      <c r="AL5530" s="33"/>
      <c r="AM5530" s="33"/>
      <c r="AN5530" s="33"/>
      <c r="AO5530" s="33"/>
      <c r="AP5530" s="33"/>
      <c r="AQ5530" s="33"/>
      <c r="AR5530" s="33"/>
      <c r="AS5530" s="33"/>
      <c r="AT5530" s="33"/>
      <c r="AU5530" s="33"/>
      <c r="AV5530" s="33"/>
      <c r="AW5530" s="33"/>
      <c r="AX5530" s="33"/>
      <c r="AY5530" s="33"/>
    </row>
    <row r="5531" spans="1:51" s="12" customFormat="1" ht="39.950000000000003" customHeight="1">
      <c r="A5531" s="3"/>
      <c r="B5531" s="16"/>
      <c r="C5531" s="33"/>
      <c r="D5531" s="33"/>
      <c r="E5531" s="33"/>
      <c r="F5531" s="33"/>
      <c r="G5531" s="33"/>
      <c r="H5531" s="33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F5531" s="33"/>
      <c r="AG5531" s="35"/>
      <c r="AH5531" s="32"/>
      <c r="AI5531" s="33"/>
      <c r="AJ5531" s="33"/>
      <c r="AK5531" s="33"/>
      <c r="AL5531" s="33"/>
      <c r="AM5531" s="33"/>
      <c r="AN5531" s="33"/>
      <c r="AO5531" s="33"/>
      <c r="AP5531" s="33"/>
      <c r="AQ5531" s="33"/>
      <c r="AR5531" s="33"/>
      <c r="AS5531" s="33"/>
      <c r="AT5531" s="33"/>
      <c r="AU5531" s="33"/>
      <c r="AV5531" s="33"/>
      <c r="AW5531" s="33"/>
      <c r="AX5531" s="33"/>
      <c r="AY5531" s="33"/>
    </row>
    <row r="5532" spans="1:51" s="12" customFormat="1" ht="39.950000000000003" customHeight="1">
      <c r="A5532" s="3"/>
      <c r="B5532" s="16"/>
      <c r="C5532" s="33"/>
      <c r="D5532" s="33"/>
      <c r="E5532" s="33"/>
      <c r="F5532" s="33"/>
      <c r="G5532" s="33"/>
      <c r="H5532" s="33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F5532" s="33"/>
      <c r="AG5532" s="35"/>
      <c r="AH5532" s="32"/>
      <c r="AI5532" s="33"/>
      <c r="AJ5532" s="33"/>
      <c r="AK5532" s="33"/>
      <c r="AL5532" s="33"/>
      <c r="AM5532" s="33"/>
      <c r="AN5532" s="33"/>
      <c r="AO5532" s="33"/>
      <c r="AP5532" s="33"/>
      <c r="AQ5532" s="33"/>
      <c r="AR5532" s="33"/>
      <c r="AS5532" s="33"/>
      <c r="AT5532" s="33"/>
      <c r="AU5532" s="33"/>
      <c r="AV5532" s="33"/>
      <c r="AW5532" s="33"/>
      <c r="AX5532" s="33"/>
      <c r="AY5532" s="33"/>
    </row>
    <row r="5533" spans="1:51" s="12" customFormat="1" ht="39.950000000000003" customHeight="1">
      <c r="A5533" s="3"/>
      <c r="B5533" s="16"/>
      <c r="C5533" s="33"/>
      <c r="D5533" s="33"/>
      <c r="E5533" s="33"/>
      <c r="F5533" s="33"/>
      <c r="G5533" s="33"/>
      <c r="H5533" s="33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F5533" s="33"/>
      <c r="AG5533" s="35"/>
      <c r="AH5533" s="32"/>
      <c r="AI5533" s="33"/>
      <c r="AJ5533" s="33"/>
      <c r="AK5533" s="33"/>
      <c r="AL5533" s="33"/>
      <c r="AM5533" s="33"/>
      <c r="AN5533" s="33"/>
      <c r="AO5533" s="33"/>
      <c r="AP5533" s="33"/>
      <c r="AQ5533" s="33"/>
      <c r="AR5533" s="33"/>
      <c r="AS5533" s="33"/>
      <c r="AT5533" s="33"/>
      <c r="AU5533" s="33"/>
      <c r="AV5533" s="33"/>
      <c r="AW5533" s="33"/>
      <c r="AX5533" s="33"/>
      <c r="AY5533" s="33"/>
    </row>
    <row r="5534" spans="1:51" s="12" customFormat="1" ht="39.950000000000003" customHeight="1">
      <c r="A5534" s="3"/>
      <c r="B5534" s="16"/>
      <c r="C5534" s="33"/>
      <c r="D5534" s="33"/>
      <c r="E5534" s="33"/>
      <c r="F5534" s="33"/>
      <c r="G5534" s="33"/>
      <c r="H5534" s="3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5"/>
      <c r="AH5534" s="32"/>
      <c r="AI5534" s="33"/>
      <c r="AJ5534" s="33"/>
      <c r="AK5534" s="33"/>
      <c r="AL5534" s="33"/>
      <c r="AM5534" s="33"/>
      <c r="AN5534" s="33"/>
      <c r="AO5534" s="33"/>
      <c r="AP5534" s="33"/>
      <c r="AQ5534" s="33"/>
      <c r="AR5534" s="33"/>
      <c r="AS5534" s="33"/>
      <c r="AT5534" s="33"/>
      <c r="AU5534" s="33"/>
      <c r="AV5534" s="33"/>
      <c r="AW5534" s="33"/>
      <c r="AX5534" s="33"/>
      <c r="AY5534" s="33"/>
    </row>
    <row r="5535" spans="1:51" s="12" customFormat="1" ht="39.950000000000003" customHeight="1">
      <c r="A5535" s="3"/>
      <c r="B5535" s="16"/>
      <c r="C5535" s="33"/>
      <c r="D5535" s="33"/>
      <c r="E5535" s="33"/>
      <c r="F5535" s="33"/>
      <c r="G5535" s="33"/>
      <c r="H5535" s="3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F5535" s="33"/>
      <c r="AG5535" s="35"/>
      <c r="AH5535" s="32"/>
      <c r="AI5535" s="33"/>
      <c r="AJ5535" s="33"/>
      <c r="AK5535" s="33"/>
      <c r="AL5535" s="33"/>
      <c r="AM5535" s="33"/>
      <c r="AN5535" s="33"/>
      <c r="AO5535" s="33"/>
      <c r="AP5535" s="33"/>
      <c r="AQ5535" s="33"/>
      <c r="AR5535" s="33"/>
      <c r="AS5535" s="33"/>
      <c r="AT5535" s="33"/>
      <c r="AU5535" s="33"/>
      <c r="AV5535" s="33"/>
      <c r="AW5535" s="33"/>
      <c r="AX5535" s="33"/>
      <c r="AY5535" s="33"/>
    </row>
    <row r="5536" spans="1:51" s="12" customFormat="1" ht="39.950000000000003" customHeight="1">
      <c r="A5536" s="3"/>
      <c r="B5536" s="16"/>
      <c r="C5536" s="33"/>
      <c r="D5536" s="33"/>
      <c r="E5536" s="33"/>
      <c r="F5536" s="33"/>
      <c r="G5536" s="33"/>
      <c r="H5536" s="3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F5536" s="33"/>
      <c r="AG5536" s="35"/>
      <c r="AH5536" s="32"/>
      <c r="AI5536" s="33"/>
      <c r="AJ5536" s="33"/>
      <c r="AK5536" s="33"/>
      <c r="AL5536" s="33"/>
      <c r="AM5536" s="33"/>
      <c r="AN5536" s="33"/>
      <c r="AO5536" s="33"/>
      <c r="AP5536" s="33"/>
      <c r="AQ5536" s="33"/>
      <c r="AR5536" s="33"/>
      <c r="AS5536" s="33"/>
      <c r="AT5536" s="33"/>
      <c r="AU5536" s="33"/>
      <c r="AV5536" s="33"/>
      <c r="AW5536" s="33"/>
      <c r="AX5536" s="33"/>
      <c r="AY5536" s="33"/>
    </row>
    <row r="5537" spans="1:51" s="12" customFormat="1" ht="39.950000000000003" customHeight="1">
      <c r="A5537" s="3"/>
      <c r="B5537" s="16"/>
      <c r="C5537" s="33"/>
      <c r="D5537" s="33"/>
      <c r="E5537" s="33"/>
      <c r="F5537" s="33"/>
      <c r="G5537" s="33"/>
      <c r="H5537" s="3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F5537" s="33"/>
      <c r="AG5537" s="35"/>
      <c r="AH5537" s="32"/>
      <c r="AI5537" s="33"/>
      <c r="AJ5537" s="33"/>
      <c r="AK5537" s="33"/>
      <c r="AL5537" s="33"/>
      <c r="AM5537" s="33"/>
      <c r="AN5537" s="33"/>
      <c r="AO5537" s="33"/>
      <c r="AP5537" s="33"/>
      <c r="AQ5537" s="33"/>
      <c r="AR5537" s="33"/>
      <c r="AS5537" s="33"/>
      <c r="AT5537" s="33"/>
      <c r="AU5537" s="33"/>
      <c r="AV5537" s="33"/>
      <c r="AW5537" s="33"/>
      <c r="AX5537" s="33"/>
      <c r="AY5537" s="33"/>
    </row>
    <row r="5538" spans="1:51" s="12" customFormat="1" ht="39.950000000000003" customHeight="1">
      <c r="A5538" s="3"/>
      <c r="B5538" s="16"/>
      <c r="C5538" s="33"/>
      <c r="D5538" s="33"/>
      <c r="E5538" s="33"/>
      <c r="F5538" s="33"/>
      <c r="G5538" s="33"/>
      <c r="H5538" s="33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3"/>
      <c r="AE5538" s="33"/>
      <c r="AF5538" s="33"/>
      <c r="AG5538" s="35"/>
      <c r="AH5538" s="32"/>
      <c r="AI5538" s="33"/>
      <c r="AJ5538" s="33"/>
      <c r="AK5538" s="33"/>
      <c r="AL5538" s="33"/>
      <c r="AM5538" s="33"/>
      <c r="AN5538" s="33"/>
      <c r="AO5538" s="33"/>
      <c r="AP5538" s="33"/>
      <c r="AQ5538" s="33"/>
      <c r="AR5538" s="33"/>
      <c r="AS5538" s="33"/>
      <c r="AT5538" s="33"/>
      <c r="AU5538" s="33"/>
      <c r="AV5538" s="33"/>
      <c r="AW5538" s="33"/>
      <c r="AX5538" s="33"/>
      <c r="AY5538" s="33"/>
    </row>
    <row r="5539" spans="1:51" s="12" customFormat="1" ht="39.950000000000003" customHeight="1">
      <c r="A5539" s="3"/>
      <c r="B5539" s="16"/>
      <c r="C5539" s="33"/>
      <c r="D5539" s="33"/>
      <c r="E5539" s="33"/>
      <c r="F5539" s="33"/>
      <c r="G5539" s="33"/>
      <c r="H5539" s="33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3"/>
      <c r="AE5539" s="33"/>
      <c r="AF5539" s="33"/>
      <c r="AG5539" s="35"/>
      <c r="AH5539" s="32"/>
      <c r="AI5539" s="33"/>
      <c r="AJ5539" s="33"/>
      <c r="AK5539" s="33"/>
      <c r="AL5539" s="33"/>
      <c r="AM5539" s="33"/>
      <c r="AN5539" s="33"/>
      <c r="AO5539" s="33"/>
      <c r="AP5539" s="33"/>
      <c r="AQ5539" s="33"/>
      <c r="AR5539" s="33"/>
      <c r="AS5539" s="33"/>
      <c r="AT5539" s="33"/>
      <c r="AU5539" s="33"/>
      <c r="AV5539" s="33"/>
      <c r="AW5539" s="33"/>
      <c r="AX5539" s="33"/>
      <c r="AY5539" s="33"/>
    </row>
    <row r="5540" spans="1:51" s="12" customFormat="1" ht="39.950000000000003" customHeight="1">
      <c r="A5540" s="3"/>
      <c r="B5540" s="16"/>
      <c r="C5540" s="33"/>
      <c r="D5540" s="33"/>
      <c r="E5540" s="33"/>
      <c r="F5540" s="33"/>
      <c r="G5540" s="33"/>
      <c r="H5540" s="33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3"/>
      <c r="AE5540" s="33"/>
      <c r="AF5540" s="33"/>
      <c r="AG5540" s="35"/>
      <c r="AH5540" s="32"/>
      <c r="AI5540" s="33"/>
      <c r="AJ5540" s="33"/>
      <c r="AK5540" s="33"/>
      <c r="AL5540" s="33"/>
      <c r="AM5540" s="33"/>
      <c r="AN5540" s="33"/>
      <c r="AO5540" s="33"/>
      <c r="AP5540" s="33"/>
      <c r="AQ5540" s="33"/>
      <c r="AR5540" s="33"/>
      <c r="AS5540" s="33"/>
      <c r="AT5540" s="33"/>
      <c r="AU5540" s="33"/>
      <c r="AV5540" s="33"/>
      <c r="AW5540" s="33"/>
      <c r="AX5540" s="33"/>
      <c r="AY5540" s="33"/>
    </row>
    <row r="5541" spans="1:51" s="12" customFormat="1" ht="39.950000000000003" customHeight="1">
      <c r="A5541" s="3"/>
      <c r="B5541" s="16"/>
      <c r="C5541" s="33"/>
      <c r="D5541" s="33"/>
      <c r="E5541" s="33"/>
      <c r="F5541" s="33"/>
      <c r="G5541" s="33"/>
      <c r="H5541" s="33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3"/>
      <c r="AE5541" s="33"/>
      <c r="AF5541" s="33"/>
      <c r="AG5541" s="35"/>
      <c r="AH5541" s="32"/>
      <c r="AI5541" s="33"/>
      <c r="AJ5541" s="33"/>
      <c r="AK5541" s="33"/>
      <c r="AL5541" s="33"/>
      <c r="AM5541" s="33"/>
      <c r="AN5541" s="33"/>
      <c r="AO5541" s="33"/>
      <c r="AP5541" s="33"/>
      <c r="AQ5541" s="33"/>
      <c r="AR5541" s="33"/>
      <c r="AS5541" s="33"/>
      <c r="AT5541" s="33"/>
      <c r="AU5541" s="33"/>
      <c r="AV5541" s="33"/>
      <c r="AW5541" s="33"/>
      <c r="AX5541" s="33"/>
      <c r="AY5541" s="33"/>
    </row>
    <row r="5542" spans="1:51" s="12" customFormat="1" ht="39.950000000000003" customHeight="1">
      <c r="A5542" s="3"/>
      <c r="B5542" s="16"/>
      <c r="C5542" s="33"/>
      <c r="D5542" s="33"/>
      <c r="E5542" s="33"/>
      <c r="F5542" s="33"/>
      <c r="G5542" s="33"/>
      <c r="H5542" s="33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3"/>
      <c r="AE5542" s="33"/>
      <c r="AF5542" s="33"/>
      <c r="AG5542" s="35"/>
      <c r="AH5542" s="32"/>
      <c r="AI5542" s="33"/>
      <c r="AJ5542" s="33"/>
      <c r="AK5542" s="33"/>
      <c r="AL5542" s="33"/>
      <c r="AM5542" s="33"/>
      <c r="AN5542" s="33"/>
      <c r="AO5542" s="33"/>
      <c r="AP5542" s="33"/>
      <c r="AQ5542" s="33"/>
      <c r="AR5542" s="33"/>
      <c r="AS5542" s="33"/>
      <c r="AT5542" s="33"/>
      <c r="AU5542" s="33"/>
      <c r="AV5542" s="33"/>
      <c r="AW5542" s="33"/>
      <c r="AX5542" s="33"/>
      <c r="AY5542" s="33"/>
    </row>
    <row r="5543" spans="1:51" s="12" customFormat="1" ht="39.950000000000003" customHeight="1">
      <c r="A5543" s="3"/>
      <c r="B5543" s="16"/>
      <c r="C5543" s="33"/>
      <c r="D5543" s="33"/>
      <c r="E5543" s="33"/>
      <c r="F5543" s="33"/>
      <c r="G5543" s="33"/>
      <c r="H5543" s="3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5"/>
      <c r="AH5543" s="32"/>
      <c r="AI5543" s="33"/>
      <c r="AJ5543" s="33"/>
      <c r="AK5543" s="33"/>
      <c r="AL5543" s="33"/>
      <c r="AM5543" s="33"/>
      <c r="AN5543" s="33"/>
      <c r="AO5543" s="33"/>
      <c r="AP5543" s="33"/>
      <c r="AQ5543" s="33"/>
      <c r="AR5543" s="33"/>
      <c r="AS5543" s="33"/>
      <c r="AT5543" s="33"/>
      <c r="AU5543" s="33"/>
      <c r="AV5543" s="33"/>
      <c r="AW5543" s="33"/>
      <c r="AX5543" s="33"/>
      <c r="AY5543" s="33"/>
    </row>
    <row r="5544" spans="1:51" s="12" customFormat="1" ht="39.950000000000003" customHeight="1">
      <c r="A5544" s="3"/>
      <c r="B5544" s="16"/>
      <c r="C5544" s="33"/>
      <c r="D5544" s="33"/>
      <c r="E5544" s="33"/>
      <c r="F5544" s="33"/>
      <c r="G5544" s="33"/>
      <c r="H5544" s="3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3"/>
      <c r="AE5544" s="33"/>
      <c r="AF5544" s="33"/>
      <c r="AG5544" s="35"/>
      <c r="AH5544" s="32"/>
      <c r="AI5544" s="33"/>
      <c r="AJ5544" s="33"/>
      <c r="AK5544" s="33"/>
      <c r="AL5544" s="33"/>
      <c r="AM5544" s="33"/>
      <c r="AN5544" s="33"/>
      <c r="AO5544" s="33"/>
      <c r="AP5544" s="33"/>
      <c r="AQ5544" s="33"/>
      <c r="AR5544" s="33"/>
      <c r="AS5544" s="33"/>
      <c r="AT5544" s="33"/>
      <c r="AU5544" s="33"/>
      <c r="AV5544" s="33"/>
      <c r="AW5544" s="33"/>
      <c r="AX5544" s="33"/>
      <c r="AY5544" s="33"/>
    </row>
    <row r="5545" spans="1:51" s="12" customFormat="1" ht="39.950000000000003" customHeight="1">
      <c r="A5545" s="3"/>
      <c r="B5545" s="16"/>
      <c r="C5545" s="33"/>
      <c r="D5545" s="33"/>
      <c r="E5545" s="33"/>
      <c r="F5545" s="33"/>
      <c r="G5545" s="33"/>
      <c r="H5545" s="33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3"/>
      <c r="AE5545" s="33"/>
      <c r="AF5545" s="33"/>
      <c r="AG5545" s="35"/>
      <c r="AH5545" s="32"/>
      <c r="AI5545" s="33"/>
      <c r="AJ5545" s="33"/>
      <c r="AK5545" s="33"/>
      <c r="AL5545" s="33"/>
      <c r="AM5545" s="33"/>
      <c r="AN5545" s="33"/>
      <c r="AO5545" s="33"/>
      <c r="AP5545" s="33"/>
      <c r="AQ5545" s="33"/>
      <c r="AR5545" s="33"/>
      <c r="AS5545" s="33"/>
      <c r="AT5545" s="33"/>
      <c r="AU5545" s="33"/>
      <c r="AV5545" s="33"/>
      <c r="AW5545" s="33"/>
      <c r="AX5545" s="33"/>
      <c r="AY5545" s="33"/>
    </row>
    <row r="5546" spans="1:51" s="12" customFormat="1" ht="39.950000000000003" customHeight="1">
      <c r="A5546" s="3"/>
      <c r="B5546" s="16"/>
      <c r="C5546" s="33"/>
      <c r="D5546" s="33"/>
      <c r="E5546" s="33"/>
      <c r="F5546" s="33"/>
      <c r="G5546" s="33"/>
      <c r="H5546" s="33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3"/>
      <c r="AE5546" s="33"/>
      <c r="AF5546" s="33"/>
      <c r="AG5546" s="35"/>
      <c r="AH5546" s="32"/>
      <c r="AI5546" s="33"/>
      <c r="AJ5546" s="33"/>
      <c r="AK5546" s="33"/>
      <c r="AL5546" s="33"/>
      <c r="AM5546" s="33"/>
      <c r="AN5546" s="33"/>
      <c r="AO5546" s="33"/>
      <c r="AP5546" s="33"/>
      <c r="AQ5546" s="33"/>
      <c r="AR5546" s="33"/>
      <c r="AS5546" s="33"/>
      <c r="AT5546" s="33"/>
      <c r="AU5546" s="33"/>
      <c r="AV5546" s="33"/>
      <c r="AW5546" s="33"/>
      <c r="AX5546" s="33"/>
      <c r="AY5546" s="33"/>
    </row>
    <row r="5547" spans="1:51" s="12" customFormat="1" ht="39.950000000000003" customHeight="1">
      <c r="A5547" s="3"/>
      <c r="B5547" s="16"/>
      <c r="C5547" s="33"/>
      <c r="D5547" s="33"/>
      <c r="E5547" s="33"/>
      <c r="F5547" s="33"/>
      <c r="G5547" s="33"/>
      <c r="H5547" s="33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3"/>
      <c r="AE5547" s="33"/>
      <c r="AF5547" s="33"/>
      <c r="AG5547" s="35"/>
      <c r="AH5547" s="32"/>
      <c r="AI5547" s="33"/>
      <c r="AJ5547" s="33"/>
      <c r="AK5547" s="33"/>
      <c r="AL5547" s="33"/>
      <c r="AM5547" s="33"/>
      <c r="AN5547" s="33"/>
      <c r="AO5547" s="33"/>
      <c r="AP5547" s="33"/>
      <c r="AQ5547" s="33"/>
      <c r="AR5547" s="33"/>
      <c r="AS5547" s="33"/>
      <c r="AT5547" s="33"/>
      <c r="AU5547" s="33"/>
      <c r="AV5547" s="33"/>
      <c r="AW5547" s="33"/>
      <c r="AX5547" s="33"/>
      <c r="AY5547" s="33"/>
    </row>
    <row r="5548" spans="1:51" s="12" customFormat="1" ht="39.950000000000003" customHeight="1">
      <c r="A5548" s="3"/>
      <c r="B5548" s="16"/>
      <c r="C5548" s="33"/>
      <c r="D5548" s="33"/>
      <c r="E5548" s="33"/>
      <c r="F5548" s="33"/>
      <c r="G5548" s="33"/>
      <c r="H5548" s="33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3"/>
      <c r="AE5548" s="33"/>
      <c r="AF5548" s="33"/>
      <c r="AG5548" s="35"/>
      <c r="AH5548" s="32"/>
      <c r="AI5548" s="33"/>
      <c r="AJ5548" s="33"/>
      <c r="AK5548" s="33"/>
      <c r="AL5548" s="33"/>
      <c r="AM5548" s="33"/>
      <c r="AN5548" s="33"/>
      <c r="AO5548" s="33"/>
      <c r="AP5548" s="33"/>
      <c r="AQ5548" s="33"/>
      <c r="AR5548" s="33"/>
      <c r="AS5548" s="33"/>
      <c r="AT5548" s="33"/>
      <c r="AU5548" s="33"/>
      <c r="AV5548" s="33"/>
      <c r="AW5548" s="33"/>
      <c r="AX5548" s="33"/>
      <c r="AY5548" s="33"/>
    </row>
    <row r="5549" spans="1:51" s="12" customFormat="1" ht="39.950000000000003" customHeight="1">
      <c r="A5549" s="3"/>
      <c r="B5549" s="16"/>
      <c r="C5549" s="33"/>
      <c r="D5549" s="33"/>
      <c r="E5549" s="33"/>
      <c r="F5549" s="33"/>
      <c r="G5549" s="33"/>
      <c r="H5549" s="33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5"/>
      <c r="AH5549" s="32"/>
      <c r="AI5549" s="33"/>
      <c r="AJ5549" s="33"/>
      <c r="AK5549" s="33"/>
      <c r="AL5549" s="33"/>
      <c r="AM5549" s="33"/>
      <c r="AN5549" s="33"/>
      <c r="AO5549" s="33"/>
      <c r="AP5549" s="33"/>
      <c r="AQ5549" s="33"/>
      <c r="AR5549" s="33"/>
      <c r="AS5549" s="33"/>
      <c r="AT5549" s="33"/>
      <c r="AU5549" s="33"/>
      <c r="AV5549" s="33"/>
      <c r="AW5549" s="33"/>
      <c r="AX5549" s="33"/>
      <c r="AY5549" s="33"/>
    </row>
    <row r="5550" spans="1:51" s="12" customFormat="1" ht="39.950000000000003" customHeight="1">
      <c r="A5550" s="3"/>
      <c r="B5550" s="16"/>
      <c r="C5550" s="33"/>
      <c r="D5550" s="33"/>
      <c r="E5550" s="33"/>
      <c r="F5550" s="33"/>
      <c r="G5550" s="33"/>
      <c r="H5550" s="33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3"/>
      <c r="AE5550" s="33"/>
      <c r="AF5550" s="33"/>
      <c r="AG5550" s="35"/>
      <c r="AH5550" s="32"/>
      <c r="AI5550" s="33"/>
      <c r="AJ5550" s="33"/>
      <c r="AK5550" s="33"/>
      <c r="AL5550" s="33"/>
      <c r="AM5550" s="33"/>
      <c r="AN5550" s="33"/>
      <c r="AO5550" s="33"/>
      <c r="AP5550" s="33"/>
      <c r="AQ5550" s="33"/>
      <c r="AR5550" s="33"/>
      <c r="AS5550" s="33"/>
      <c r="AT5550" s="33"/>
      <c r="AU5550" s="33"/>
      <c r="AV5550" s="33"/>
      <c r="AW5550" s="33"/>
      <c r="AX5550" s="33"/>
      <c r="AY5550" s="33"/>
    </row>
    <row r="5551" spans="1:51" s="12" customFormat="1" ht="39.950000000000003" customHeight="1">
      <c r="A5551" s="3"/>
      <c r="B5551" s="16"/>
      <c r="C5551" s="33"/>
      <c r="D5551" s="33"/>
      <c r="E5551" s="33"/>
      <c r="F5551" s="33"/>
      <c r="G5551" s="33"/>
      <c r="H5551" s="33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3"/>
      <c r="AE5551" s="33"/>
      <c r="AF5551" s="33"/>
      <c r="AG5551" s="35"/>
      <c r="AH5551" s="32"/>
      <c r="AI5551" s="33"/>
      <c r="AJ5551" s="33"/>
      <c r="AK5551" s="33"/>
      <c r="AL5551" s="33"/>
      <c r="AM5551" s="33"/>
      <c r="AN5551" s="33"/>
      <c r="AO5551" s="33"/>
      <c r="AP5551" s="33"/>
      <c r="AQ5551" s="33"/>
      <c r="AR5551" s="33"/>
      <c r="AS5551" s="33"/>
      <c r="AT5551" s="33"/>
      <c r="AU5551" s="33"/>
      <c r="AV5551" s="33"/>
      <c r="AW5551" s="33"/>
      <c r="AX5551" s="33"/>
      <c r="AY5551" s="33"/>
    </row>
    <row r="5552" spans="1:51" s="12" customFormat="1" ht="39.950000000000003" customHeight="1">
      <c r="A5552" s="3"/>
      <c r="B5552" s="16"/>
      <c r="C5552" s="33"/>
      <c r="D5552" s="33"/>
      <c r="E5552" s="33"/>
      <c r="F5552" s="33"/>
      <c r="G5552" s="33"/>
      <c r="H5552" s="33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3"/>
      <c r="AE5552" s="33"/>
      <c r="AF5552" s="33"/>
      <c r="AG5552" s="35"/>
      <c r="AH5552" s="32"/>
      <c r="AI5552" s="33"/>
      <c r="AJ5552" s="33"/>
      <c r="AK5552" s="33"/>
      <c r="AL5552" s="33"/>
      <c r="AM5552" s="33"/>
      <c r="AN5552" s="33"/>
      <c r="AO5552" s="33"/>
      <c r="AP5552" s="33"/>
      <c r="AQ5552" s="33"/>
      <c r="AR5552" s="33"/>
      <c r="AS5552" s="33"/>
      <c r="AT5552" s="33"/>
      <c r="AU5552" s="33"/>
      <c r="AV5552" s="33"/>
      <c r="AW5552" s="33"/>
      <c r="AX5552" s="33"/>
      <c r="AY5552" s="33"/>
    </row>
    <row r="5553" spans="1:51" s="12" customFormat="1" ht="39.950000000000003" customHeight="1">
      <c r="A5553" s="3"/>
      <c r="B5553" s="16"/>
      <c r="C5553" s="33"/>
      <c r="D5553" s="33"/>
      <c r="E5553" s="33"/>
      <c r="F5553" s="33"/>
      <c r="G5553" s="33"/>
      <c r="H5553" s="3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5"/>
      <c r="AH5553" s="32"/>
      <c r="AI5553" s="33"/>
      <c r="AJ5553" s="33"/>
      <c r="AK5553" s="33"/>
      <c r="AL5553" s="33"/>
      <c r="AM5553" s="33"/>
      <c r="AN5553" s="33"/>
      <c r="AO5553" s="33"/>
      <c r="AP5553" s="33"/>
      <c r="AQ5553" s="33"/>
      <c r="AR5553" s="33"/>
      <c r="AS5553" s="33"/>
      <c r="AT5553" s="33"/>
      <c r="AU5553" s="33"/>
      <c r="AV5553" s="33"/>
      <c r="AW5553" s="33"/>
      <c r="AX5553" s="33"/>
      <c r="AY5553" s="33"/>
    </row>
    <row r="5554" spans="1:51" s="12" customFormat="1" ht="39.950000000000003" customHeight="1">
      <c r="A5554" s="3"/>
      <c r="B5554" s="16"/>
      <c r="C5554" s="33"/>
      <c r="D5554" s="33"/>
      <c r="E5554" s="33"/>
      <c r="F5554" s="33"/>
      <c r="G5554" s="33"/>
      <c r="H5554" s="33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F5554" s="33"/>
      <c r="AG5554" s="35"/>
      <c r="AH5554" s="32"/>
      <c r="AI5554" s="33"/>
      <c r="AJ5554" s="33"/>
      <c r="AK5554" s="33"/>
      <c r="AL5554" s="33"/>
      <c r="AM5554" s="33"/>
      <c r="AN5554" s="33"/>
      <c r="AO5554" s="33"/>
      <c r="AP5554" s="33"/>
      <c r="AQ5554" s="33"/>
      <c r="AR5554" s="33"/>
      <c r="AS5554" s="33"/>
      <c r="AT5554" s="33"/>
      <c r="AU5554" s="33"/>
      <c r="AV5554" s="33"/>
      <c r="AW5554" s="33"/>
      <c r="AX5554" s="33"/>
      <c r="AY5554" s="33"/>
    </row>
    <row r="5555" spans="1:51" s="12" customFormat="1" ht="39.950000000000003" customHeight="1">
      <c r="A5555" s="3"/>
      <c r="B5555" s="16"/>
      <c r="C5555" s="33"/>
      <c r="D5555" s="33"/>
      <c r="E5555" s="33"/>
      <c r="F5555" s="33"/>
      <c r="G5555" s="33"/>
      <c r="H5555" s="33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3"/>
      <c r="AE5555" s="33"/>
      <c r="AF5555" s="33"/>
      <c r="AG5555" s="35"/>
      <c r="AH5555" s="32"/>
      <c r="AI5555" s="33"/>
      <c r="AJ5555" s="33"/>
      <c r="AK5555" s="33"/>
      <c r="AL5555" s="33"/>
      <c r="AM5555" s="33"/>
      <c r="AN5555" s="33"/>
      <c r="AO5555" s="33"/>
      <c r="AP5555" s="33"/>
      <c r="AQ5555" s="33"/>
      <c r="AR5555" s="33"/>
      <c r="AS5555" s="33"/>
      <c r="AT5555" s="33"/>
      <c r="AU5555" s="33"/>
      <c r="AV5555" s="33"/>
      <c r="AW5555" s="33"/>
      <c r="AX5555" s="33"/>
      <c r="AY5555" s="33"/>
    </row>
    <row r="5556" spans="1:51" s="12" customFormat="1" ht="39.950000000000003" customHeight="1">
      <c r="A5556" s="3"/>
      <c r="B5556" s="16"/>
      <c r="C5556" s="33"/>
      <c r="D5556" s="33"/>
      <c r="E5556" s="33"/>
      <c r="F5556" s="33"/>
      <c r="G5556" s="33"/>
      <c r="H5556" s="33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3"/>
      <c r="AE5556" s="33"/>
      <c r="AF5556" s="33"/>
      <c r="AG5556" s="35"/>
      <c r="AH5556" s="32"/>
      <c r="AI5556" s="33"/>
      <c r="AJ5556" s="33"/>
      <c r="AK5556" s="33"/>
      <c r="AL5556" s="33"/>
      <c r="AM5556" s="33"/>
      <c r="AN5556" s="33"/>
      <c r="AO5556" s="33"/>
      <c r="AP5556" s="33"/>
      <c r="AQ5556" s="33"/>
      <c r="AR5556" s="33"/>
      <c r="AS5556" s="33"/>
      <c r="AT5556" s="33"/>
      <c r="AU5556" s="33"/>
      <c r="AV5556" s="33"/>
      <c r="AW5556" s="33"/>
      <c r="AX5556" s="33"/>
      <c r="AY5556" s="33"/>
    </row>
    <row r="5557" spans="1:51" s="12" customFormat="1" ht="39.950000000000003" customHeight="1">
      <c r="A5557" s="3"/>
      <c r="B5557" s="16"/>
      <c r="C5557" s="33"/>
      <c r="D5557" s="33"/>
      <c r="E5557" s="33"/>
      <c r="F5557" s="33"/>
      <c r="G5557" s="33"/>
      <c r="H5557" s="33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  <c r="AB5557" s="33"/>
      <c r="AC5557" s="33"/>
      <c r="AD5557" s="33"/>
      <c r="AE5557" s="33"/>
      <c r="AF5557" s="33"/>
      <c r="AG5557" s="35"/>
      <c r="AH5557" s="32"/>
      <c r="AI5557" s="33"/>
      <c r="AJ5557" s="33"/>
      <c r="AK5557" s="33"/>
      <c r="AL5557" s="33"/>
      <c r="AM5557" s="33"/>
      <c r="AN5557" s="33"/>
      <c r="AO5557" s="33"/>
      <c r="AP5557" s="33"/>
      <c r="AQ5557" s="33"/>
      <c r="AR5557" s="33"/>
      <c r="AS5557" s="33"/>
      <c r="AT5557" s="33"/>
      <c r="AU5557" s="33"/>
      <c r="AV5557" s="33"/>
      <c r="AW5557" s="33"/>
      <c r="AX5557" s="33"/>
      <c r="AY5557" s="33"/>
    </row>
    <row r="5558" spans="1:51" s="12" customFormat="1" ht="39.950000000000003" customHeight="1">
      <c r="A5558" s="3"/>
      <c r="B5558" s="16"/>
      <c r="C5558" s="33"/>
      <c r="D5558" s="33"/>
      <c r="E5558" s="33"/>
      <c r="F5558" s="33"/>
      <c r="G5558" s="33"/>
      <c r="H5558" s="33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3"/>
      <c r="AE5558" s="33"/>
      <c r="AF5558" s="33"/>
      <c r="AG5558" s="35"/>
      <c r="AH5558" s="32"/>
      <c r="AI5558" s="33"/>
      <c r="AJ5558" s="33"/>
      <c r="AK5558" s="33"/>
      <c r="AL5558" s="33"/>
      <c r="AM5558" s="33"/>
      <c r="AN5558" s="33"/>
      <c r="AO5558" s="33"/>
      <c r="AP5558" s="33"/>
      <c r="AQ5558" s="33"/>
      <c r="AR5558" s="33"/>
      <c r="AS5558" s="33"/>
      <c r="AT5558" s="33"/>
      <c r="AU5558" s="33"/>
      <c r="AV5558" s="33"/>
      <c r="AW5558" s="33"/>
      <c r="AX5558" s="33"/>
      <c r="AY5558" s="33"/>
    </row>
    <row r="5559" spans="1:51" s="12" customFormat="1" ht="39.950000000000003" customHeight="1">
      <c r="A5559" s="3"/>
      <c r="B5559" s="16"/>
      <c r="C5559" s="33"/>
      <c r="D5559" s="33"/>
      <c r="E5559" s="33"/>
      <c r="F5559" s="33"/>
      <c r="G5559" s="33"/>
      <c r="H5559" s="33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3"/>
      <c r="AE5559" s="33"/>
      <c r="AF5559" s="33"/>
      <c r="AG5559" s="35"/>
      <c r="AH5559" s="32"/>
      <c r="AI5559" s="33"/>
      <c r="AJ5559" s="33"/>
      <c r="AK5559" s="33"/>
      <c r="AL5559" s="33"/>
      <c r="AM5559" s="33"/>
      <c r="AN5559" s="33"/>
      <c r="AO5559" s="33"/>
      <c r="AP5559" s="33"/>
      <c r="AQ5559" s="33"/>
      <c r="AR5559" s="33"/>
      <c r="AS5559" s="33"/>
      <c r="AT5559" s="33"/>
      <c r="AU5559" s="33"/>
      <c r="AV5559" s="33"/>
      <c r="AW5559" s="33"/>
      <c r="AX5559" s="33"/>
      <c r="AY5559" s="33"/>
    </row>
    <row r="5560" spans="1:51" s="12" customFormat="1" ht="39.950000000000003" customHeight="1">
      <c r="A5560" s="3"/>
      <c r="B5560" s="16"/>
      <c r="C5560" s="33"/>
      <c r="D5560" s="33"/>
      <c r="E5560" s="33"/>
      <c r="F5560" s="33"/>
      <c r="G5560" s="33"/>
      <c r="H5560" s="33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3"/>
      <c r="AE5560" s="33"/>
      <c r="AF5560" s="33"/>
      <c r="AG5560" s="35"/>
      <c r="AH5560" s="32"/>
      <c r="AI5560" s="33"/>
      <c r="AJ5560" s="33"/>
      <c r="AK5560" s="33"/>
      <c r="AL5560" s="33"/>
      <c r="AM5560" s="33"/>
      <c r="AN5560" s="33"/>
      <c r="AO5560" s="33"/>
      <c r="AP5560" s="33"/>
      <c r="AQ5560" s="33"/>
      <c r="AR5560" s="33"/>
      <c r="AS5560" s="33"/>
      <c r="AT5560" s="33"/>
      <c r="AU5560" s="33"/>
      <c r="AV5560" s="33"/>
      <c r="AW5560" s="33"/>
      <c r="AX5560" s="33"/>
      <c r="AY5560" s="33"/>
    </row>
    <row r="5561" spans="1:51" s="12" customFormat="1" ht="39.950000000000003" customHeight="1">
      <c r="A5561" s="3"/>
      <c r="B5561" s="16"/>
      <c r="C5561" s="33"/>
      <c r="D5561" s="33"/>
      <c r="E5561" s="33"/>
      <c r="F5561" s="33"/>
      <c r="G5561" s="33"/>
      <c r="H5561" s="33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3"/>
      <c r="AE5561" s="33"/>
      <c r="AF5561" s="33"/>
      <c r="AG5561" s="35"/>
      <c r="AH5561" s="32"/>
      <c r="AI5561" s="33"/>
      <c r="AJ5561" s="33"/>
      <c r="AK5561" s="33"/>
      <c r="AL5561" s="33"/>
      <c r="AM5561" s="33"/>
      <c r="AN5561" s="33"/>
      <c r="AO5561" s="33"/>
      <c r="AP5561" s="33"/>
      <c r="AQ5561" s="33"/>
      <c r="AR5561" s="33"/>
      <c r="AS5561" s="33"/>
      <c r="AT5561" s="33"/>
      <c r="AU5561" s="33"/>
      <c r="AV5561" s="33"/>
      <c r="AW5561" s="33"/>
      <c r="AX5561" s="33"/>
      <c r="AY5561" s="33"/>
    </row>
    <row r="5562" spans="1:51" s="12" customFormat="1" ht="39.950000000000003" customHeight="1">
      <c r="A5562" s="3"/>
      <c r="B5562" s="16"/>
      <c r="C5562" s="33"/>
      <c r="D5562" s="33"/>
      <c r="E5562" s="33"/>
      <c r="F5562" s="33"/>
      <c r="G5562" s="33"/>
      <c r="H5562" s="3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3"/>
      <c r="AE5562" s="33"/>
      <c r="AF5562" s="33"/>
      <c r="AG5562" s="35"/>
      <c r="AH5562" s="32"/>
      <c r="AI5562" s="33"/>
      <c r="AJ5562" s="33"/>
      <c r="AK5562" s="33"/>
      <c r="AL5562" s="33"/>
      <c r="AM5562" s="33"/>
      <c r="AN5562" s="33"/>
      <c r="AO5562" s="33"/>
      <c r="AP5562" s="33"/>
      <c r="AQ5562" s="33"/>
      <c r="AR5562" s="33"/>
      <c r="AS5562" s="33"/>
      <c r="AT5562" s="33"/>
      <c r="AU5562" s="33"/>
      <c r="AV5562" s="33"/>
      <c r="AW5562" s="33"/>
      <c r="AX5562" s="33"/>
      <c r="AY5562" s="33"/>
    </row>
    <row r="5563" spans="1:51" s="12" customFormat="1" ht="39.950000000000003" customHeight="1">
      <c r="A5563" s="3"/>
      <c r="B5563" s="16"/>
      <c r="C5563" s="33"/>
      <c r="D5563" s="33"/>
      <c r="E5563" s="33"/>
      <c r="F5563" s="33"/>
      <c r="G5563" s="33"/>
      <c r="H5563" s="33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3"/>
      <c r="AE5563" s="33"/>
      <c r="AF5563" s="33"/>
      <c r="AG5563" s="35"/>
      <c r="AH5563" s="32"/>
      <c r="AI5563" s="33"/>
      <c r="AJ5563" s="33"/>
      <c r="AK5563" s="33"/>
      <c r="AL5563" s="33"/>
      <c r="AM5563" s="33"/>
      <c r="AN5563" s="33"/>
      <c r="AO5563" s="33"/>
      <c r="AP5563" s="33"/>
      <c r="AQ5563" s="33"/>
      <c r="AR5563" s="33"/>
      <c r="AS5563" s="33"/>
      <c r="AT5563" s="33"/>
      <c r="AU5563" s="33"/>
      <c r="AV5563" s="33"/>
      <c r="AW5563" s="33"/>
      <c r="AX5563" s="33"/>
      <c r="AY5563" s="33"/>
    </row>
    <row r="5564" spans="1:51" s="12" customFormat="1" ht="39.950000000000003" customHeight="1">
      <c r="A5564" s="3"/>
      <c r="B5564" s="16"/>
      <c r="C5564" s="33"/>
      <c r="D5564" s="33"/>
      <c r="E5564" s="33"/>
      <c r="F5564" s="33"/>
      <c r="G5564" s="33"/>
      <c r="H5564" s="33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3"/>
      <c r="AE5564" s="33"/>
      <c r="AF5564" s="33"/>
      <c r="AG5564" s="35"/>
      <c r="AH5564" s="32"/>
      <c r="AI5564" s="33"/>
      <c r="AJ5564" s="33"/>
      <c r="AK5564" s="33"/>
      <c r="AL5564" s="33"/>
      <c r="AM5564" s="33"/>
      <c r="AN5564" s="33"/>
      <c r="AO5564" s="33"/>
      <c r="AP5564" s="33"/>
      <c r="AQ5564" s="33"/>
      <c r="AR5564" s="33"/>
      <c r="AS5564" s="33"/>
      <c r="AT5564" s="33"/>
      <c r="AU5564" s="33"/>
      <c r="AV5564" s="33"/>
      <c r="AW5564" s="33"/>
      <c r="AX5564" s="33"/>
      <c r="AY5564" s="33"/>
    </row>
    <row r="5565" spans="1:51" s="12" customFormat="1" ht="39.950000000000003" customHeight="1">
      <c r="A5565" s="3"/>
      <c r="B5565" s="16"/>
      <c r="C5565" s="33"/>
      <c r="D5565" s="33"/>
      <c r="E5565" s="33"/>
      <c r="F5565" s="33"/>
      <c r="G5565" s="33"/>
      <c r="H5565" s="33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  <c r="AB5565" s="33"/>
      <c r="AC5565" s="33"/>
      <c r="AD5565" s="33"/>
      <c r="AE5565" s="33"/>
      <c r="AF5565" s="33"/>
      <c r="AG5565" s="35"/>
      <c r="AH5565" s="32"/>
      <c r="AI5565" s="33"/>
      <c r="AJ5565" s="33"/>
      <c r="AK5565" s="33"/>
      <c r="AL5565" s="33"/>
      <c r="AM5565" s="33"/>
      <c r="AN5565" s="33"/>
      <c r="AO5565" s="33"/>
      <c r="AP5565" s="33"/>
      <c r="AQ5565" s="33"/>
      <c r="AR5565" s="33"/>
      <c r="AS5565" s="33"/>
      <c r="AT5565" s="33"/>
      <c r="AU5565" s="33"/>
      <c r="AV5565" s="33"/>
      <c r="AW5565" s="33"/>
      <c r="AX5565" s="33"/>
      <c r="AY5565" s="33"/>
    </row>
    <row r="5566" spans="1:51" s="12" customFormat="1" ht="39.950000000000003" customHeight="1">
      <c r="A5566" s="3"/>
      <c r="B5566" s="16"/>
      <c r="C5566" s="33"/>
      <c r="D5566" s="33"/>
      <c r="E5566" s="33"/>
      <c r="F5566" s="33"/>
      <c r="G5566" s="33"/>
      <c r="H5566" s="33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3"/>
      <c r="AE5566" s="33"/>
      <c r="AF5566" s="33"/>
      <c r="AG5566" s="35"/>
      <c r="AH5566" s="32"/>
      <c r="AI5566" s="33"/>
      <c r="AJ5566" s="33"/>
      <c r="AK5566" s="33"/>
      <c r="AL5566" s="33"/>
      <c r="AM5566" s="33"/>
      <c r="AN5566" s="33"/>
      <c r="AO5566" s="33"/>
      <c r="AP5566" s="33"/>
      <c r="AQ5566" s="33"/>
      <c r="AR5566" s="33"/>
      <c r="AS5566" s="33"/>
      <c r="AT5566" s="33"/>
      <c r="AU5566" s="33"/>
      <c r="AV5566" s="33"/>
      <c r="AW5566" s="33"/>
      <c r="AX5566" s="33"/>
      <c r="AY5566" s="33"/>
    </row>
    <row r="5567" spans="1:51" s="12" customFormat="1" ht="39.950000000000003" customHeight="1">
      <c r="A5567" s="3"/>
      <c r="B5567" s="16"/>
      <c r="C5567" s="33"/>
      <c r="D5567" s="33"/>
      <c r="E5567" s="33"/>
      <c r="F5567" s="33"/>
      <c r="G5567" s="33"/>
      <c r="H5567" s="33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3"/>
      <c r="AE5567" s="33"/>
      <c r="AF5567" s="33"/>
      <c r="AG5567" s="35"/>
      <c r="AH5567" s="32"/>
      <c r="AI5567" s="33"/>
      <c r="AJ5567" s="33"/>
      <c r="AK5567" s="33"/>
      <c r="AL5567" s="33"/>
      <c r="AM5567" s="33"/>
      <c r="AN5567" s="33"/>
      <c r="AO5567" s="33"/>
      <c r="AP5567" s="33"/>
      <c r="AQ5567" s="33"/>
      <c r="AR5567" s="33"/>
      <c r="AS5567" s="33"/>
      <c r="AT5567" s="33"/>
      <c r="AU5567" s="33"/>
      <c r="AV5567" s="33"/>
      <c r="AW5567" s="33"/>
      <c r="AX5567" s="33"/>
      <c r="AY5567" s="33"/>
    </row>
    <row r="5568" spans="1:51" s="12" customFormat="1" ht="39.950000000000003" customHeight="1">
      <c r="A5568" s="3"/>
      <c r="B5568" s="16"/>
      <c r="C5568" s="33"/>
      <c r="D5568" s="33"/>
      <c r="E5568" s="33"/>
      <c r="F5568" s="33"/>
      <c r="G5568" s="33"/>
      <c r="H5568" s="33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3"/>
      <c r="AE5568" s="33"/>
      <c r="AF5568" s="33"/>
      <c r="AG5568" s="35"/>
      <c r="AH5568" s="32"/>
      <c r="AI5568" s="33"/>
      <c r="AJ5568" s="33"/>
      <c r="AK5568" s="33"/>
      <c r="AL5568" s="33"/>
      <c r="AM5568" s="33"/>
      <c r="AN5568" s="33"/>
      <c r="AO5568" s="33"/>
      <c r="AP5568" s="33"/>
      <c r="AQ5568" s="33"/>
      <c r="AR5568" s="33"/>
      <c r="AS5568" s="33"/>
      <c r="AT5568" s="33"/>
      <c r="AU5568" s="33"/>
      <c r="AV5568" s="33"/>
      <c r="AW5568" s="33"/>
      <c r="AX5568" s="33"/>
      <c r="AY5568" s="33"/>
    </row>
    <row r="5569" spans="1:51" s="12" customFormat="1" ht="39.950000000000003" customHeight="1">
      <c r="A5569" s="3"/>
      <c r="B5569" s="16"/>
      <c r="C5569" s="33"/>
      <c r="D5569" s="33"/>
      <c r="E5569" s="33"/>
      <c r="F5569" s="33"/>
      <c r="G5569" s="33"/>
      <c r="H5569" s="33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  <c r="AB5569" s="33"/>
      <c r="AC5569" s="33"/>
      <c r="AD5569" s="33"/>
      <c r="AE5569" s="33"/>
      <c r="AF5569" s="33"/>
      <c r="AG5569" s="35"/>
      <c r="AH5569" s="32"/>
      <c r="AI5569" s="33"/>
      <c r="AJ5569" s="33"/>
      <c r="AK5569" s="33"/>
      <c r="AL5569" s="33"/>
      <c r="AM5569" s="33"/>
      <c r="AN5569" s="33"/>
      <c r="AO5569" s="33"/>
      <c r="AP5569" s="33"/>
      <c r="AQ5569" s="33"/>
      <c r="AR5569" s="33"/>
      <c r="AS5569" s="33"/>
      <c r="AT5569" s="33"/>
      <c r="AU5569" s="33"/>
      <c r="AV5569" s="33"/>
      <c r="AW5569" s="33"/>
      <c r="AX5569" s="33"/>
      <c r="AY5569" s="33"/>
    </row>
    <row r="5570" spans="1:51" s="12" customFormat="1" ht="39.950000000000003" customHeight="1">
      <c r="A5570" s="3"/>
      <c r="B5570" s="16"/>
      <c r="C5570" s="33"/>
      <c r="D5570" s="33"/>
      <c r="E5570" s="33"/>
      <c r="F5570" s="33"/>
      <c r="G5570" s="33"/>
      <c r="H5570" s="33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3"/>
      <c r="AE5570" s="33"/>
      <c r="AF5570" s="33"/>
      <c r="AG5570" s="35"/>
      <c r="AH5570" s="32"/>
      <c r="AI5570" s="33"/>
      <c r="AJ5570" s="33"/>
      <c r="AK5570" s="33"/>
      <c r="AL5570" s="33"/>
      <c r="AM5570" s="33"/>
      <c r="AN5570" s="33"/>
      <c r="AO5570" s="33"/>
      <c r="AP5570" s="33"/>
      <c r="AQ5570" s="33"/>
      <c r="AR5570" s="33"/>
      <c r="AS5570" s="33"/>
      <c r="AT5570" s="33"/>
      <c r="AU5570" s="33"/>
      <c r="AV5570" s="33"/>
      <c r="AW5570" s="33"/>
      <c r="AX5570" s="33"/>
      <c r="AY5570" s="33"/>
    </row>
    <row r="5571" spans="1:51" s="12" customFormat="1" ht="39.950000000000003" customHeight="1">
      <c r="A5571" s="3"/>
      <c r="B5571" s="16"/>
      <c r="C5571" s="33"/>
      <c r="D5571" s="33"/>
      <c r="E5571" s="33"/>
      <c r="F5571" s="33"/>
      <c r="G5571" s="33"/>
      <c r="H5571" s="33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3"/>
      <c r="AE5571" s="33"/>
      <c r="AF5571" s="33"/>
      <c r="AG5571" s="35"/>
      <c r="AH5571" s="32"/>
      <c r="AI5571" s="33"/>
      <c r="AJ5571" s="33"/>
      <c r="AK5571" s="33"/>
      <c r="AL5571" s="33"/>
      <c r="AM5571" s="33"/>
      <c r="AN5571" s="33"/>
      <c r="AO5571" s="33"/>
      <c r="AP5571" s="33"/>
      <c r="AQ5571" s="33"/>
      <c r="AR5571" s="33"/>
      <c r="AS5571" s="33"/>
      <c r="AT5571" s="33"/>
      <c r="AU5571" s="33"/>
      <c r="AV5571" s="33"/>
      <c r="AW5571" s="33"/>
      <c r="AX5571" s="33"/>
      <c r="AY5571" s="33"/>
    </row>
    <row r="5572" spans="1:51" s="12" customFormat="1" ht="39.950000000000003" customHeight="1">
      <c r="A5572" s="3"/>
      <c r="B5572" s="16"/>
      <c r="C5572" s="33"/>
      <c r="D5572" s="33"/>
      <c r="E5572" s="33"/>
      <c r="F5572" s="33"/>
      <c r="G5572" s="33"/>
      <c r="H5572" s="33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  <c r="AB5572" s="33"/>
      <c r="AC5572" s="33"/>
      <c r="AD5572" s="33"/>
      <c r="AE5572" s="33"/>
      <c r="AF5572" s="33"/>
      <c r="AG5572" s="35"/>
      <c r="AH5572" s="32"/>
      <c r="AI5572" s="33"/>
      <c r="AJ5572" s="33"/>
      <c r="AK5572" s="33"/>
      <c r="AL5572" s="33"/>
      <c r="AM5572" s="33"/>
      <c r="AN5572" s="33"/>
      <c r="AO5572" s="33"/>
      <c r="AP5572" s="33"/>
      <c r="AQ5572" s="33"/>
      <c r="AR5572" s="33"/>
      <c r="AS5572" s="33"/>
      <c r="AT5572" s="33"/>
      <c r="AU5572" s="33"/>
      <c r="AV5572" s="33"/>
      <c r="AW5572" s="33"/>
      <c r="AX5572" s="33"/>
      <c r="AY5572" s="33"/>
    </row>
    <row r="5573" spans="1:51" s="12" customFormat="1" ht="39.950000000000003" customHeight="1">
      <c r="A5573" s="3"/>
      <c r="B5573" s="16"/>
      <c r="C5573" s="33"/>
      <c r="D5573" s="33"/>
      <c r="E5573" s="33"/>
      <c r="F5573" s="33"/>
      <c r="G5573" s="33"/>
      <c r="H5573" s="33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3"/>
      <c r="AE5573" s="33"/>
      <c r="AF5573" s="33"/>
      <c r="AG5573" s="35"/>
      <c r="AH5573" s="32"/>
      <c r="AI5573" s="33"/>
      <c r="AJ5573" s="33"/>
      <c r="AK5573" s="33"/>
      <c r="AL5573" s="33"/>
      <c r="AM5573" s="33"/>
      <c r="AN5573" s="33"/>
      <c r="AO5573" s="33"/>
      <c r="AP5573" s="33"/>
      <c r="AQ5573" s="33"/>
      <c r="AR5573" s="33"/>
      <c r="AS5573" s="33"/>
      <c r="AT5573" s="33"/>
      <c r="AU5573" s="33"/>
      <c r="AV5573" s="33"/>
      <c r="AW5573" s="33"/>
      <c r="AX5573" s="33"/>
      <c r="AY5573" s="33"/>
    </row>
    <row r="5574" spans="1:51" s="12" customFormat="1" ht="39.950000000000003" customHeight="1">
      <c r="A5574" s="3"/>
      <c r="B5574" s="16"/>
      <c r="C5574" s="33"/>
      <c r="D5574" s="33"/>
      <c r="E5574" s="33"/>
      <c r="F5574" s="33"/>
      <c r="G5574" s="33"/>
      <c r="H5574" s="33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  <c r="AB5574" s="33"/>
      <c r="AC5574" s="33"/>
      <c r="AD5574" s="33"/>
      <c r="AE5574" s="33"/>
      <c r="AF5574" s="33"/>
      <c r="AG5574" s="35"/>
      <c r="AH5574" s="32"/>
      <c r="AI5574" s="33"/>
      <c r="AJ5574" s="33"/>
      <c r="AK5574" s="33"/>
      <c r="AL5574" s="33"/>
      <c r="AM5574" s="33"/>
      <c r="AN5574" s="33"/>
      <c r="AO5574" s="33"/>
      <c r="AP5574" s="33"/>
      <c r="AQ5574" s="33"/>
      <c r="AR5574" s="33"/>
      <c r="AS5574" s="33"/>
      <c r="AT5574" s="33"/>
      <c r="AU5574" s="33"/>
      <c r="AV5574" s="33"/>
      <c r="AW5574" s="33"/>
      <c r="AX5574" s="33"/>
      <c r="AY5574" s="33"/>
    </row>
    <row r="5575" spans="1:51" s="12" customFormat="1" ht="39.950000000000003" customHeight="1">
      <c r="A5575" s="3"/>
      <c r="B5575" s="16"/>
      <c r="C5575" s="33"/>
      <c r="D5575" s="33"/>
      <c r="E5575" s="33"/>
      <c r="F5575" s="33"/>
      <c r="G5575" s="33"/>
      <c r="H5575" s="33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  <c r="AB5575" s="33"/>
      <c r="AC5575" s="33"/>
      <c r="AD5575" s="33"/>
      <c r="AE5575" s="33"/>
      <c r="AF5575" s="33"/>
      <c r="AG5575" s="35"/>
      <c r="AH5575" s="32"/>
      <c r="AI5575" s="33"/>
      <c r="AJ5575" s="33"/>
      <c r="AK5575" s="33"/>
      <c r="AL5575" s="33"/>
      <c r="AM5575" s="33"/>
      <c r="AN5575" s="33"/>
      <c r="AO5575" s="33"/>
      <c r="AP5575" s="33"/>
      <c r="AQ5575" s="33"/>
      <c r="AR5575" s="33"/>
      <c r="AS5575" s="33"/>
      <c r="AT5575" s="33"/>
      <c r="AU5575" s="33"/>
      <c r="AV5575" s="33"/>
      <c r="AW5575" s="33"/>
      <c r="AX5575" s="33"/>
      <c r="AY5575" s="33"/>
    </row>
    <row r="5576" spans="1:51" s="12" customFormat="1" ht="39.950000000000003" customHeight="1">
      <c r="A5576" s="3"/>
      <c r="B5576" s="16"/>
      <c r="C5576" s="33"/>
      <c r="D5576" s="33"/>
      <c r="E5576" s="33"/>
      <c r="F5576" s="33"/>
      <c r="G5576" s="33"/>
      <c r="H5576" s="33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3"/>
      <c r="AE5576" s="33"/>
      <c r="AF5576" s="33"/>
      <c r="AG5576" s="35"/>
      <c r="AH5576" s="32"/>
      <c r="AI5576" s="33"/>
      <c r="AJ5576" s="33"/>
      <c r="AK5576" s="33"/>
      <c r="AL5576" s="33"/>
      <c r="AM5576" s="33"/>
      <c r="AN5576" s="33"/>
      <c r="AO5576" s="33"/>
      <c r="AP5576" s="33"/>
      <c r="AQ5576" s="33"/>
      <c r="AR5576" s="33"/>
      <c r="AS5576" s="33"/>
      <c r="AT5576" s="33"/>
      <c r="AU5576" s="33"/>
      <c r="AV5576" s="33"/>
      <c r="AW5576" s="33"/>
      <c r="AX5576" s="33"/>
      <c r="AY5576" s="33"/>
    </row>
    <row r="5577" spans="1:51" s="12" customFormat="1" ht="39.950000000000003" customHeight="1">
      <c r="A5577" s="3"/>
      <c r="B5577" s="16"/>
      <c r="C5577" s="33"/>
      <c r="D5577" s="33"/>
      <c r="E5577" s="33"/>
      <c r="F5577" s="33"/>
      <c r="G5577" s="33"/>
      <c r="H5577" s="3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3"/>
      <c r="AE5577" s="33"/>
      <c r="AF5577" s="33"/>
      <c r="AG5577" s="35"/>
      <c r="AH5577" s="32"/>
      <c r="AI5577" s="33"/>
      <c r="AJ5577" s="33"/>
      <c r="AK5577" s="33"/>
      <c r="AL5577" s="33"/>
      <c r="AM5577" s="33"/>
      <c r="AN5577" s="33"/>
      <c r="AO5577" s="33"/>
      <c r="AP5577" s="33"/>
      <c r="AQ5577" s="33"/>
      <c r="AR5577" s="33"/>
      <c r="AS5577" s="33"/>
      <c r="AT5577" s="33"/>
      <c r="AU5577" s="33"/>
      <c r="AV5577" s="33"/>
      <c r="AW5577" s="33"/>
      <c r="AX5577" s="33"/>
      <c r="AY5577" s="33"/>
    </row>
    <row r="5578" spans="1:51" s="12" customFormat="1" ht="39.950000000000003" customHeight="1">
      <c r="A5578" s="3"/>
      <c r="B5578" s="16"/>
      <c r="C5578" s="33"/>
      <c r="D5578" s="33"/>
      <c r="E5578" s="33"/>
      <c r="F5578" s="33"/>
      <c r="G5578" s="33"/>
      <c r="H5578" s="33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  <c r="AB5578" s="33"/>
      <c r="AC5578" s="33"/>
      <c r="AD5578" s="33"/>
      <c r="AE5578" s="33"/>
      <c r="AF5578" s="33"/>
      <c r="AG5578" s="35"/>
      <c r="AH5578" s="32"/>
      <c r="AI5578" s="33"/>
      <c r="AJ5578" s="33"/>
      <c r="AK5578" s="33"/>
      <c r="AL5578" s="33"/>
      <c r="AM5578" s="33"/>
      <c r="AN5578" s="33"/>
      <c r="AO5578" s="33"/>
      <c r="AP5578" s="33"/>
      <c r="AQ5578" s="33"/>
      <c r="AR5578" s="33"/>
      <c r="AS5578" s="33"/>
      <c r="AT5578" s="33"/>
      <c r="AU5578" s="33"/>
      <c r="AV5578" s="33"/>
      <c r="AW5578" s="33"/>
      <c r="AX5578" s="33"/>
      <c r="AY5578" s="33"/>
    </row>
    <row r="5579" spans="1:51" s="12" customFormat="1" ht="39.950000000000003" customHeight="1">
      <c r="A5579" s="3"/>
      <c r="B5579" s="16"/>
      <c r="C5579" s="33"/>
      <c r="D5579" s="33"/>
      <c r="E5579" s="33"/>
      <c r="F5579" s="33"/>
      <c r="G5579" s="33"/>
      <c r="H5579" s="33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3"/>
      <c r="AE5579" s="33"/>
      <c r="AF5579" s="33"/>
      <c r="AG5579" s="35"/>
      <c r="AH5579" s="32"/>
      <c r="AI5579" s="33"/>
      <c r="AJ5579" s="33"/>
      <c r="AK5579" s="33"/>
      <c r="AL5579" s="33"/>
      <c r="AM5579" s="33"/>
      <c r="AN5579" s="33"/>
      <c r="AO5579" s="33"/>
      <c r="AP5579" s="33"/>
      <c r="AQ5579" s="33"/>
      <c r="AR5579" s="33"/>
      <c r="AS5579" s="33"/>
      <c r="AT5579" s="33"/>
      <c r="AU5579" s="33"/>
      <c r="AV5579" s="33"/>
      <c r="AW5579" s="33"/>
      <c r="AX5579" s="33"/>
      <c r="AY5579" s="33"/>
    </row>
    <row r="5580" spans="1:51" s="12" customFormat="1" ht="39.950000000000003" customHeight="1">
      <c r="A5580" s="3"/>
      <c r="B5580" s="16"/>
      <c r="C5580" s="33"/>
      <c r="D5580" s="33"/>
      <c r="E5580" s="33"/>
      <c r="F5580" s="33"/>
      <c r="G5580" s="33"/>
      <c r="H5580" s="33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  <c r="AB5580" s="33"/>
      <c r="AC5580" s="33"/>
      <c r="AD5580" s="33"/>
      <c r="AE5580" s="33"/>
      <c r="AF5580" s="33"/>
      <c r="AG5580" s="35"/>
      <c r="AH5580" s="32"/>
      <c r="AI5580" s="33"/>
      <c r="AJ5580" s="33"/>
      <c r="AK5580" s="33"/>
      <c r="AL5580" s="33"/>
      <c r="AM5580" s="33"/>
      <c r="AN5580" s="33"/>
      <c r="AO5580" s="33"/>
      <c r="AP5580" s="33"/>
      <c r="AQ5580" s="33"/>
      <c r="AR5580" s="33"/>
      <c r="AS5580" s="33"/>
      <c r="AT5580" s="33"/>
      <c r="AU5580" s="33"/>
      <c r="AV5580" s="33"/>
      <c r="AW5580" s="33"/>
      <c r="AX5580" s="33"/>
      <c r="AY5580" s="33"/>
    </row>
    <row r="5581" spans="1:51" s="12" customFormat="1" ht="39.950000000000003" customHeight="1">
      <c r="A5581" s="3"/>
      <c r="B5581" s="16"/>
      <c r="C5581" s="33"/>
      <c r="D5581" s="33"/>
      <c r="E5581" s="33"/>
      <c r="F5581" s="33"/>
      <c r="G5581" s="33"/>
      <c r="H5581" s="33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  <c r="AB5581" s="33"/>
      <c r="AC5581" s="33"/>
      <c r="AD5581" s="33"/>
      <c r="AE5581" s="33"/>
      <c r="AF5581" s="33"/>
      <c r="AG5581" s="35"/>
      <c r="AH5581" s="32"/>
      <c r="AI5581" s="33"/>
      <c r="AJ5581" s="33"/>
      <c r="AK5581" s="33"/>
      <c r="AL5581" s="33"/>
      <c r="AM5581" s="33"/>
      <c r="AN5581" s="33"/>
      <c r="AO5581" s="33"/>
      <c r="AP5581" s="33"/>
      <c r="AQ5581" s="33"/>
      <c r="AR5581" s="33"/>
      <c r="AS5581" s="33"/>
      <c r="AT5581" s="33"/>
      <c r="AU5581" s="33"/>
      <c r="AV5581" s="33"/>
      <c r="AW5581" s="33"/>
      <c r="AX5581" s="33"/>
      <c r="AY5581" s="33"/>
    </row>
    <row r="5582" spans="1:51" s="12" customFormat="1" ht="39.950000000000003" customHeight="1">
      <c r="A5582" s="3"/>
      <c r="B5582" s="16"/>
      <c r="C5582" s="33"/>
      <c r="D5582" s="33"/>
      <c r="E5582" s="33"/>
      <c r="F5582" s="33"/>
      <c r="G5582" s="33"/>
      <c r="H5582" s="33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  <c r="AB5582" s="33"/>
      <c r="AC5582" s="33"/>
      <c r="AD5582" s="33"/>
      <c r="AE5582" s="33"/>
      <c r="AF5582" s="33"/>
      <c r="AG5582" s="35"/>
      <c r="AH5582" s="32"/>
      <c r="AI5582" s="33"/>
      <c r="AJ5582" s="33"/>
      <c r="AK5582" s="33"/>
      <c r="AL5582" s="33"/>
      <c r="AM5582" s="33"/>
      <c r="AN5582" s="33"/>
      <c r="AO5582" s="33"/>
      <c r="AP5582" s="33"/>
      <c r="AQ5582" s="33"/>
      <c r="AR5582" s="33"/>
      <c r="AS5582" s="33"/>
      <c r="AT5582" s="33"/>
      <c r="AU5582" s="33"/>
      <c r="AV5582" s="33"/>
      <c r="AW5582" s="33"/>
      <c r="AX5582" s="33"/>
      <c r="AY5582" s="33"/>
    </row>
    <row r="5583" spans="1:51" s="12" customFormat="1" ht="39.950000000000003" customHeight="1">
      <c r="A5583" s="3"/>
      <c r="B5583" s="16"/>
      <c r="C5583" s="33"/>
      <c r="D5583" s="33"/>
      <c r="E5583" s="33"/>
      <c r="F5583" s="33"/>
      <c r="G5583" s="33"/>
      <c r="H5583" s="33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  <c r="AB5583" s="33"/>
      <c r="AC5583" s="33"/>
      <c r="AD5583" s="33"/>
      <c r="AE5583" s="33"/>
      <c r="AF5583" s="33"/>
      <c r="AG5583" s="35"/>
      <c r="AH5583" s="32"/>
      <c r="AI5583" s="33"/>
      <c r="AJ5583" s="33"/>
      <c r="AK5583" s="33"/>
      <c r="AL5583" s="33"/>
      <c r="AM5583" s="33"/>
      <c r="AN5583" s="33"/>
      <c r="AO5583" s="33"/>
      <c r="AP5583" s="33"/>
      <c r="AQ5583" s="33"/>
      <c r="AR5583" s="33"/>
      <c r="AS5583" s="33"/>
      <c r="AT5583" s="33"/>
      <c r="AU5583" s="33"/>
      <c r="AV5583" s="33"/>
      <c r="AW5583" s="33"/>
      <c r="AX5583" s="33"/>
      <c r="AY5583" s="33"/>
    </row>
    <row r="5584" spans="1:51" s="12" customFormat="1" ht="39.950000000000003" customHeight="1">
      <c r="A5584" s="3"/>
      <c r="B5584" s="16"/>
      <c r="C5584" s="33"/>
      <c r="D5584" s="33"/>
      <c r="E5584" s="33"/>
      <c r="F5584" s="33"/>
      <c r="G5584" s="33"/>
      <c r="H5584" s="33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3"/>
      <c r="AE5584" s="33"/>
      <c r="AF5584" s="33"/>
      <c r="AG5584" s="35"/>
      <c r="AH5584" s="32"/>
      <c r="AI5584" s="33"/>
      <c r="AJ5584" s="33"/>
      <c r="AK5584" s="33"/>
      <c r="AL5584" s="33"/>
      <c r="AM5584" s="33"/>
      <c r="AN5584" s="33"/>
      <c r="AO5584" s="33"/>
      <c r="AP5584" s="33"/>
      <c r="AQ5584" s="33"/>
      <c r="AR5584" s="33"/>
      <c r="AS5584" s="33"/>
      <c r="AT5584" s="33"/>
      <c r="AU5584" s="33"/>
      <c r="AV5584" s="33"/>
      <c r="AW5584" s="33"/>
      <c r="AX5584" s="33"/>
      <c r="AY5584" s="33"/>
    </row>
    <row r="5585" spans="1:51" s="12" customFormat="1" ht="39.950000000000003" customHeight="1">
      <c r="A5585" s="3"/>
      <c r="B5585" s="16"/>
      <c r="C5585" s="33"/>
      <c r="D5585" s="33"/>
      <c r="E5585" s="33"/>
      <c r="F5585" s="33"/>
      <c r="G5585" s="33"/>
      <c r="H5585" s="33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3"/>
      <c r="AE5585" s="33"/>
      <c r="AF5585" s="33"/>
      <c r="AG5585" s="35"/>
      <c r="AH5585" s="32"/>
      <c r="AI5585" s="33"/>
      <c r="AJ5585" s="33"/>
      <c r="AK5585" s="33"/>
      <c r="AL5585" s="33"/>
      <c r="AM5585" s="33"/>
      <c r="AN5585" s="33"/>
      <c r="AO5585" s="33"/>
      <c r="AP5585" s="33"/>
      <c r="AQ5585" s="33"/>
      <c r="AR5585" s="33"/>
      <c r="AS5585" s="33"/>
      <c r="AT5585" s="33"/>
      <c r="AU5585" s="33"/>
      <c r="AV5585" s="33"/>
      <c r="AW5585" s="33"/>
      <c r="AX5585" s="33"/>
      <c r="AY5585" s="33"/>
    </row>
    <row r="5586" spans="1:51" s="12" customFormat="1" ht="39.950000000000003" customHeight="1">
      <c r="A5586" s="3"/>
      <c r="B5586" s="16"/>
      <c r="C5586" s="33"/>
      <c r="D5586" s="33"/>
      <c r="E5586" s="33"/>
      <c r="F5586" s="33"/>
      <c r="G5586" s="33"/>
      <c r="H5586" s="33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3"/>
      <c r="AE5586" s="33"/>
      <c r="AF5586" s="33"/>
      <c r="AG5586" s="35"/>
      <c r="AH5586" s="32"/>
      <c r="AI5586" s="33"/>
      <c r="AJ5586" s="33"/>
      <c r="AK5586" s="33"/>
      <c r="AL5586" s="33"/>
      <c r="AM5586" s="33"/>
      <c r="AN5586" s="33"/>
      <c r="AO5586" s="33"/>
      <c r="AP5586" s="33"/>
      <c r="AQ5586" s="33"/>
      <c r="AR5586" s="33"/>
      <c r="AS5586" s="33"/>
      <c r="AT5586" s="33"/>
      <c r="AU5586" s="33"/>
      <c r="AV5586" s="33"/>
      <c r="AW5586" s="33"/>
      <c r="AX5586" s="33"/>
      <c r="AY5586" s="33"/>
    </row>
    <row r="5587" spans="1:51" s="12" customFormat="1" ht="39.950000000000003" customHeight="1">
      <c r="A5587" s="3"/>
      <c r="B5587" s="16"/>
      <c r="C5587" s="33"/>
      <c r="D5587" s="33"/>
      <c r="E5587" s="33"/>
      <c r="F5587" s="33"/>
      <c r="G5587" s="33"/>
      <c r="H5587" s="33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3"/>
      <c r="AE5587" s="33"/>
      <c r="AF5587" s="33"/>
      <c r="AG5587" s="35"/>
      <c r="AH5587" s="32"/>
      <c r="AI5587" s="33"/>
      <c r="AJ5587" s="33"/>
      <c r="AK5587" s="33"/>
      <c r="AL5587" s="33"/>
      <c r="AM5587" s="33"/>
      <c r="AN5587" s="33"/>
      <c r="AO5587" s="33"/>
      <c r="AP5587" s="33"/>
      <c r="AQ5587" s="33"/>
      <c r="AR5587" s="33"/>
      <c r="AS5587" s="33"/>
      <c r="AT5587" s="33"/>
      <c r="AU5587" s="33"/>
      <c r="AV5587" s="33"/>
      <c r="AW5587" s="33"/>
      <c r="AX5587" s="33"/>
      <c r="AY5587" s="33"/>
    </row>
    <row r="5588" spans="1:51" s="12" customFormat="1" ht="39.950000000000003" customHeight="1">
      <c r="A5588" s="3"/>
      <c r="B5588" s="16"/>
      <c r="C5588" s="33"/>
      <c r="D5588" s="33"/>
      <c r="E5588" s="33"/>
      <c r="F5588" s="33"/>
      <c r="G5588" s="33"/>
      <c r="H5588" s="33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3"/>
      <c r="AE5588" s="33"/>
      <c r="AF5588" s="33"/>
      <c r="AG5588" s="35"/>
      <c r="AH5588" s="32"/>
      <c r="AI5588" s="33"/>
      <c r="AJ5588" s="33"/>
      <c r="AK5588" s="33"/>
      <c r="AL5588" s="33"/>
      <c r="AM5588" s="33"/>
      <c r="AN5588" s="33"/>
      <c r="AO5588" s="33"/>
      <c r="AP5588" s="33"/>
      <c r="AQ5588" s="33"/>
      <c r="AR5588" s="33"/>
      <c r="AS5588" s="33"/>
      <c r="AT5588" s="33"/>
      <c r="AU5588" s="33"/>
      <c r="AV5588" s="33"/>
      <c r="AW5588" s="33"/>
      <c r="AX5588" s="33"/>
      <c r="AY5588" s="33"/>
    </row>
    <row r="5589" spans="1:51" s="12" customFormat="1" ht="39.950000000000003" customHeight="1">
      <c r="A5589" s="3"/>
      <c r="B5589" s="16"/>
      <c r="C5589" s="33"/>
      <c r="D5589" s="33"/>
      <c r="E5589" s="33"/>
      <c r="F5589" s="33"/>
      <c r="G5589" s="33"/>
      <c r="H5589" s="33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3"/>
      <c r="AE5589" s="33"/>
      <c r="AF5589" s="33"/>
      <c r="AG5589" s="35"/>
      <c r="AH5589" s="32"/>
      <c r="AI5589" s="33"/>
      <c r="AJ5589" s="33"/>
      <c r="AK5589" s="33"/>
      <c r="AL5589" s="33"/>
      <c r="AM5589" s="33"/>
      <c r="AN5589" s="33"/>
      <c r="AO5589" s="33"/>
      <c r="AP5589" s="33"/>
      <c r="AQ5589" s="33"/>
      <c r="AR5589" s="33"/>
      <c r="AS5589" s="33"/>
      <c r="AT5589" s="33"/>
      <c r="AU5589" s="33"/>
      <c r="AV5589" s="33"/>
      <c r="AW5589" s="33"/>
      <c r="AX5589" s="33"/>
      <c r="AY5589" s="33"/>
    </row>
    <row r="5590" spans="1:51" s="12" customFormat="1" ht="39.950000000000003" customHeight="1">
      <c r="A5590" s="3"/>
      <c r="B5590" s="16"/>
      <c r="C5590" s="33"/>
      <c r="D5590" s="33"/>
      <c r="E5590" s="33"/>
      <c r="F5590" s="33"/>
      <c r="G5590" s="33"/>
      <c r="H5590" s="33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F5590" s="33"/>
      <c r="AG5590" s="35"/>
      <c r="AH5590" s="32"/>
      <c r="AI5590" s="33"/>
      <c r="AJ5590" s="33"/>
      <c r="AK5590" s="33"/>
      <c r="AL5590" s="33"/>
      <c r="AM5590" s="33"/>
      <c r="AN5590" s="33"/>
      <c r="AO5590" s="33"/>
      <c r="AP5590" s="33"/>
      <c r="AQ5590" s="33"/>
      <c r="AR5590" s="33"/>
      <c r="AS5590" s="33"/>
      <c r="AT5590" s="33"/>
      <c r="AU5590" s="33"/>
      <c r="AV5590" s="33"/>
      <c r="AW5590" s="33"/>
      <c r="AX5590" s="33"/>
      <c r="AY5590" s="33"/>
    </row>
    <row r="5591" spans="1:51" s="12" customFormat="1" ht="39.950000000000003" customHeight="1">
      <c r="A5591" s="3"/>
      <c r="B5591" s="16"/>
      <c r="C5591" s="33"/>
      <c r="D5591" s="33"/>
      <c r="E5591" s="33"/>
      <c r="F5591" s="33"/>
      <c r="G5591" s="33"/>
      <c r="H5591" s="3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3"/>
      <c r="AE5591" s="33"/>
      <c r="AF5591" s="33"/>
      <c r="AG5591" s="35"/>
      <c r="AH5591" s="32"/>
      <c r="AI5591" s="33"/>
      <c r="AJ5591" s="33"/>
      <c r="AK5591" s="33"/>
      <c r="AL5591" s="33"/>
      <c r="AM5591" s="33"/>
      <c r="AN5591" s="33"/>
      <c r="AO5591" s="33"/>
      <c r="AP5591" s="33"/>
      <c r="AQ5591" s="33"/>
      <c r="AR5591" s="33"/>
      <c r="AS5591" s="33"/>
      <c r="AT5591" s="33"/>
      <c r="AU5591" s="33"/>
      <c r="AV5591" s="33"/>
      <c r="AW5591" s="33"/>
      <c r="AX5591" s="33"/>
      <c r="AY5591" s="33"/>
    </row>
    <row r="5592" spans="1:51" s="12" customFormat="1" ht="39.950000000000003" customHeight="1">
      <c r="A5592" s="3"/>
      <c r="B5592" s="16"/>
      <c r="C5592" s="33"/>
      <c r="D5592" s="33"/>
      <c r="E5592" s="33"/>
      <c r="F5592" s="33"/>
      <c r="G5592" s="33"/>
      <c r="H5592" s="33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3"/>
      <c r="AE5592" s="33"/>
      <c r="AF5592" s="33"/>
      <c r="AG5592" s="35"/>
      <c r="AH5592" s="32"/>
      <c r="AI5592" s="33"/>
      <c r="AJ5592" s="33"/>
      <c r="AK5592" s="33"/>
      <c r="AL5592" s="33"/>
      <c r="AM5592" s="33"/>
      <c r="AN5592" s="33"/>
      <c r="AO5592" s="33"/>
      <c r="AP5592" s="33"/>
      <c r="AQ5592" s="33"/>
      <c r="AR5592" s="33"/>
      <c r="AS5592" s="33"/>
      <c r="AT5592" s="33"/>
      <c r="AU5592" s="33"/>
      <c r="AV5592" s="33"/>
      <c r="AW5592" s="33"/>
      <c r="AX5592" s="33"/>
      <c r="AY5592" s="33"/>
    </row>
    <row r="5593" spans="1:51" s="12" customFormat="1" ht="39.950000000000003" customHeight="1">
      <c r="A5593" s="3"/>
      <c r="B5593" s="16"/>
      <c r="C5593" s="33"/>
      <c r="D5593" s="33"/>
      <c r="E5593" s="33"/>
      <c r="F5593" s="33"/>
      <c r="G5593" s="33"/>
      <c r="H5593" s="33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3"/>
      <c r="AE5593" s="33"/>
      <c r="AF5593" s="33"/>
      <c r="AG5593" s="35"/>
      <c r="AH5593" s="32"/>
      <c r="AI5593" s="33"/>
      <c r="AJ5593" s="33"/>
      <c r="AK5593" s="33"/>
      <c r="AL5593" s="33"/>
      <c r="AM5593" s="33"/>
      <c r="AN5593" s="33"/>
      <c r="AO5593" s="33"/>
      <c r="AP5593" s="33"/>
      <c r="AQ5593" s="33"/>
      <c r="AR5593" s="33"/>
      <c r="AS5593" s="33"/>
      <c r="AT5593" s="33"/>
      <c r="AU5593" s="33"/>
      <c r="AV5593" s="33"/>
      <c r="AW5593" s="33"/>
      <c r="AX5593" s="33"/>
      <c r="AY5593" s="33"/>
    </row>
    <row r="5594" spans="1:51" s="12" customFormat="1" ht="39.950000000000003" customHeight="1">
      <c r="A5594" s="3"/>
      <c r="B5594" s="16"/>
      <c r="C5594" s="33"/>
      <c r="D5594" s="33"/>
      <c r="E5594" s="33"/>
      <c r="F5594" s="33"/>
      <c r="G5594" s="33"/>
      <c r="H5594" s="33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3"/>
      <c r="AE5594" s="33"/>
      <c r="AF5594" s="33"/>
      <c r="AG5594" s="35"/>
      <c r="AH5594" s="32"/>
      <c r="AI5594" s="33"/>
      <c r="AJ5594" s="33"/>
      <c r="AK5594" s="33"/>
      <c r="AL5594" s="33"/>
      <c r="AM5594" s="33"/>
      <c r="AN5594" s="33"/>
      <c r="AO5594" s="33"/>
      <c r="AP5594" s="33"/>
      <c r="AQ5594" s="33"/>
      <c r="AR5594" s="33"/>
      <c r="AS5594" s="33"/>
      <c r="AT5594" s="33"/>
      <c r="AU5594" s="33"/>
      <c r="AV5594" s="33"/>
      <c r="AW5594" s="33"/>
      <c r="AX5594" s="33"/>
      <c r="AY5594" s="33"/>
    </row>
    <row r="5595" spans="1:51" s="12" customFormat="1" ht="39.950000000000003" customHeight="1">
      <c r="A5595" s="3"/>
      <c r="B5595" s="16"/>
      <c r="C5595" s="33"/>
      <c r="D5595" s="33"/>
      <c r="E5595" s="33"/>
      <c r="F5595" s="33"/>
      <c r="G5595" s="33"/>
      <c r="H5595" s="33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3"/>
      <c r="AE5595" s="33"/>
      <c r="AF5595" s="33"/>
      <c r="AG5595" s="35"/>
      <c r="AH5595" s="32"/>
      <c r="AI5595" s="33"/>
      <c r="AJ5595" s="33"/>
      <c r="AK5595" s="33"/>
      <c r="AL5595" s="33"/>
      <c r="AM5595" s="33"/>
      <c r="AN5595" s="33"/>
      <c r="AO5595" s="33"/>
      <c r="AP5595" s="33"/>
      <c r="AQ5595" s="33"/>
      <c r="AR5595" s="33"/>
      <c r="AS5595" s="33"/>
      <c r="AT5595" s="33"/>
      <c r="AU5595" s="33"/>
      <c r="AV5595" s="33"/>
      <c r="AW5595" s="33"/>
      <c r="AX5595" s="33"/>
      <c r="AY5595" s="33"/>
    </row>
    <row r="5596" spans="1:51" s="12" customFormat="1" ht="39.950000000000003" customHeight="1">
      <c r="A5596" s="3"/>
      <c r="B5596" s="16"/>
      <c r="C5596" s="33"/>
      <c r="D5596" s="33"/>
      <c r="E5596" s="33"/>
      <c r="F5596" s="33"/>
      <c r="G5596" s="33"/>
      <c r="H5596" s="33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3"/>
      <c r="AE5596" s="33"/>
      <c r="AF5596" s="33"/>
      <c r="AG5596" s="35"/>
      <c r="AH5596" s="32"/>
      <c r="AI5596" s="33"/>
      <c r="AJ5596" s="33"/>
      <c r="AK5596" s="33"/>
      <c r="AL5596" s="33"/>
      <c r="AM5596" s="33"/>
      <c r="AN5596" s="33"/>
      <c r="AO5596" s="33"/>
      <c r="AP5596" s="33"/>
      <c r="AQ5596" s="33"/>
      <c r="AR5596" s="33"/>
      <c r="AS5596" s="33"/>
      <c r="AT5596" s="33"/>
      <c r="AU5596" s="33"/>
      <c r="AV5596" s="33"/>
      <c r="AW5596" s="33"/>
      <c r="AX5596" s="33"/>
      <c r="AY5596" s="33"/>
    </row>
    <row r="5597" spans="1:51" s="12" customFormat="1" ht="39.950000000000003" customHeight="1">
      <c r="A5597" s="3"/>
      <c r="B5597" s="16"/>
      <c r="C5597" s="33"/>
      <c r="D5597" s="33"/>
      <c r="E5597" s="33"/>
      <c r="F5597" s="33"/>
      <c r="G5597" s="33"/>
      <c r="H5597" s="3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3"/>
      <c r="AE5597" s="33"/>
      <c r="AF5597" s="33"/>
      <c r="AG5597" s="35"/>
      <c r="AH5597" s="32"/>
      <c r="AI5597" s="33"/>
      <c r="AJ5597" s="33"/>
      <c r="AK5597" s="33"/>
      <c r="AL5597" s="33"/>
      <c r="AM5597" s="33"/>
      <c r="AN5597" s="33"/>
      <c r="AO5597" s="33"/>
      <c r="AP5597" s="33"/>
      <c r="AQ5597" s="33"/>
      <c r="AR5597" s="33"/>
      <c r="AS5597" s="33"/>
      <c r="AT5597" s="33"/>
      <c r="AU5597" s="33"/>
      <c r="AV5597" s="33"/>
      <c r="AW5597" s="33"/>
      <c r="AX5597" s="33"/>
      <c r="AY5597" s="33"/>
    </row>
    <row r="5598" spans="1:51" s="12" customFormat="1" ht="39.950000000000003" customHeight="1">
      <c r="A5598" s="3"/>
      <c r="B5598" s="16"/>
      <c r="C5598" s="33"/>
      <c r="D5598" s="33"/>
      <c r="E5598" s="33"/>
      <c r="F5598" s="33"/>
      <c r="G5598" s="33"/>
      <c r="H5598" s="33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3"/>
      <c r="AE5598" s="33"/>
      <c r="AF5598" s="33"/>
      <c r="AG5598" s="35"/>
      <c r="AH5598" s="32"/>
      <c r="AI5598" s="33"/>
      <c r="AJ5598" s="33"/>
      <c r="AK5598" s="33"/>
      <c r="AL5598" s="33"/>
      <c r="AM5598" s="33"/>
      <c r="AN5598" s="33"/>
      <c r="AO5598" s="33"/>
      <c r="AP5598" s="33"/>
      <c r="AQ5598" s="33"/>
      <c r="AR5598" s="33"/>
      <c r="AS5598" s="33"/>
      <c r="AT5598" s="33"/>
      <c r="AU5598" s="33"/>
      <c r="AV5598" s="33"/>
      <c r="AW5598" s="33"/>
      <c r="AX5598" s="33"/>
      <c r="AY5598" s="33"/>
    </row>
    <row r="5599" spans="1:51" s="12" customFormat="1" ht="39.950000000000003" customHeight="1">
      <c r="A5599" s="3"/>
      <c r="B5599" s="16"/>
      <c r="C5599" s="33"/>
      <c r="D5599" s="33"/>
      <c r="E5599" s="33"/>
      <c r="F5599" s="33"/>
      <c r="G5599" s="33"/>
      <c r="H5599" s="33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  <c r="AB5599" s="33"/>
      <c r="AC5599" s="33"/>
      <c r="AD5599" s="33"/>
      <c r="AE5599" s="33"/>
      <c r="AF5599" s="33"/>
      <c r="AG5599" s="35"/>
      <c r="AH5599" s="32"/>
      <c r="AI5599" s="33"/>
      <c r="AJ5599" s="33"/>
      <c r="AK5599" s="33"/>
      <c r="AL5599" s="33"/>
      <c r="AM5599" s="33"/>
      <c r="AN5599" s="33"/>
      <c r="AO5599" s="33"/>
      <c r="AP5599" s="33"/>
      <c r="AQ5599" s="33"/>
      <c r="AR5599" s="33"/>
      <c r="AS5599" s="33"/>
      <c r="AT5599" s="33"/>
      <c r="AU5599" s="33"/>
      <c r="AV5599" s="33"/>
      <c r="AW5599" s="33"/>
      <c r="AX5599" s="33"/>
      <c r="AY5599" s="33"/>
    </row>
    <row r="5600" spans="1:51" s="12" customFormat="1" ht="39.950000000000003" customHeight="1">
      <c r="A5600" s="3"/>
      <c r="B5600" s="16"/>
      <c r="C5600" s="33"/>
      <c r="D5600" s="33"/>
      <c r="E5600" s="33"/>
      <c r="F5600" s="33"/>
      <c r="G5600" s="33"/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3"/>
      <c r="AD5600" s="33"/>
      <c r="AE5600" s="33"/>
      <c r="AF5600" s="33"/>
      <c r="AG5600" s="35"/>
      <c r="AH5600" s="32"/>
      <c r="AI5600" s="33"/>
      <c r="AJ5600" s="33"/>
      <c r="AK5600" s="33"/>
      <c r="AL5600" s="33"/>
      <c r="AM5600" s="33"/>
      <c r="AN5600" s="33"/>
      <c r="AO5600" s="33"/>
      <c r="AP5600" s="33"/>
      <c r="AQ5600" s="33"/>
      <c r="AR5600" s="33"/>
      <c r="AS5600" s="33"/>
      <c r="AT5600" s="33"/>
      <c r="AU5600" s="33"/>
      <c r="AV5600" s="33"/>
      <c r="AW5600" s="33"/>
      <c r="AX5600" s="33"/>
      <c r="AY5600" s="33"/>
    </row>
    <row r="5601" spans="1:51" s="12" customFormat="1" ht="39.950000000000003" customHeight="1">
      <c r="A5601" s="3"/>
      <c r="B5601" s="16"/>
      <c r="C5601" s="33"/>
      <c r="D5601" s="33"/>
      <c r="E5601" s="33"/>
      <c r="F5601" s="33"/>
      <c r="G5601" s="33"/>
      <c r="H5601" s="33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  <c r="Y5601" s="33"/>
      <c r="Z5601" s="33"/>
      <c r="AA5601" s="33"/>
      <c r="AB5601" s="33"/>
      <c r="AC5601" s="33"/>
      <c r="AD5601" s="33"/>
      <c r="AE5601" s="33"/>
      <c r="AF5601" s="33"/>
      <c r="AG5601" s="35"/>
      <c r="AH5601" s="32"/>
      <c r="AI5601" s="33"/>
      <c r="AJ5601" s="33"/>
      <c r="AK5601" s="33"/>
      <c r="AL5601" s="33"/>
      <c r="AM5601" s="33"/>
      <c r="AN5601" s="33"/>
      <c r="AO5601" s="33"/>
      <c r="AP5601" s="33"/>
      <c r="AQ5601" s="33"/>
      <c r="AR5601" s="33"/>
      <c r="AS5601" s="33"/>
      <c r="AT5601" s="33"/>
      <c r="AU5601" s="33"/>
      <c r="AV5601" s="33"/>
      <c r="AW5601" s="33"/>
      <c r="AX5601" s="33"/>
      <c r="AY5601" s="33"/>
    </row>
    <row r="5602" spans="1:51" s="12" customFormat="1" ht="39.950000000000003" customHeight="1">
      <c r="A5602" s="3"/>
      <c r="B5602" s="16"/>
      <c r="C5602" s="33"/>
      <c r="D5602" s="33"/>
      <c r="E5602" s="33"/>
      <c r="F5602" s="33"/>
      <c r="G5602" s="33"/>
      <c r="H5602" s="3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  <c r="AB5602" s="33"/>
      <c r="AC5602" s="33"/>
      <c r="AD5602" s="33"/>
      <c r="AE5602" s="33"/>
      <c r="AF5602" s="33"/>
      <c r="AG5602" s="35"/>
      <c r="AH5602" s="32"/>
      <c r="AI5602" s="33"/>
      <c r="AJ5602" s="33"/>
      <c r="AK5602" s="33"/>
      <c r="AL5602" s="33"/>
      <c r="AM5602" s="33"/>
      <c r="AN5602" s="33"/>
      <c r="AO5602" s="33"/>
      <c r="AP5602" s="33"/>
      <c r="AQ5602" s="33"/>
      <c r="AR5602" s="33"/>
      <c r="AS5602" s="33"/>
      <c r="AT5602" s="33"/>
      <c r="AU5602" s="33"/>
      <c r="AV5602" s="33"/>
      <c r="AW5602" s="33"/>
      <c r="AX5602" s="33"/>
      <c r="AY5602" s="33"/>
    </row>
    <row r="5603" spans="1:51" s="12" customFormat="1" ht="39.950000000000003" customHeight="1">
      <c r="A5603" s="3"/>
      <c r="B5603" s="16"/>
      <c r="C5603" s="33"/>
      <c r="D5603" s="33"/>
      <c r="E5603" s="33"/>
      <c r="F5603" s="33"/>
      <c r="G5603" s="33"/>
      <c r="H5603" s="3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  <c r="AB5603" s="33"/>
      <c r="AC5603" s="33"/>
      <c r="AD5603" s="33"/>
      <c r="AE5603" s="33"/>
      <c r="AF5603" s="33"/>
      <c r="AG5603" s="35"/>
      <c r="AH5603" s="32"/>
      <c r="AI5603" s="33"/>
      <c r="AJ5603" s="33"/>
      <c r="AK5603" s="33"/>
      <c r="AL5603" s="33"/>
      <c r="AM5603" s="33"/>
      <c r="AN5603" s="33"/>
      <c r="AO5603" s="33"/>
      <c r="AP5603" s="33"/>
      <c r="AQ5603" s="33"/>
      <c r="AR5603" s="33"/>
      <c r="AS5603" s="33"/>
      <c r="AT5603" s="33"/>
      <c r="AU5603" s="33"/>
      <c r="AV5603" s="33"/>
      <c r="AW5603" s="33"/>
      <c r="AX5603" s="33"/>
      <c r="AY5603" s="33"/>
    </row>
    <row r="5604" spans="1:51" s="12" customFormat="1" ht="39.950000000000003" customHeight="1">
      <c r="A5604" s="3"/>
      <c r="B5604" s="16"/>
      <c r="C5604" s="33"/>
      <c r="D5604" s="33"/>
      <c r="E5604" s="33"/>
      <c r="F5604" s="33"/>
      <c r="G5604" s="33"/>
      <c r="H5604" s="33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  <c r="AB5604" s="33"/>
      <c r="AC5604" s="33"/>
      <c r="AD5604" s="33"/>
      <c r="AE5604" s="33"/>
      <c r="AF5604" s="33"/>
      <c r="AG5604" s="35"/>
      <c r="AH5604" s="32"/>
      <c r="AI5604" s="33"/>
      <c r="AJ5604" s="33"/>
      <c r="AK5604" s="33"/>
      <c r="AL5604" s="33"/>
      <c r="AM5604" s="33"/>
      <c r="AN5604" s="33"/>
      <c r="AO5604" s="33"/>
      <c r="AP5604" s="33"/>
      <c r="AQ5604" s="33"/>
      <c r="AR5604" s="33"/>
      <c r="AS5604" s="33"/>
      <c r="AT5604" s="33"/>
      <c r="AU5604" s="33"/>
      <c r="AV5604" s="33"/>
      <c r="AW5604" s="33"/>
      <c r="AX5604" s="33"/>
      <c r="AY5604" s="33"/>
    </row>
    <row r="5605" spans="1:51" s="12" customFormat="1" ht="39.950000000000003" customHeight="1">
      <c r="A5605" s="3"/>
      <c r="B5605" s="16"/>
      <c r="C5605" s="33"/>
      <c r="D5605" s="33"/>
      <c r="E5605" s="33"/>
      <c r="F5605" s="33"/>
      <c r="G5605" s="33"/>
      <c r="H5605" s="33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  <c r="AB5605" s="33"/>
      <c r="AC5605" s="33"/>
      <c r="AD5605" s="33"/>
      <c r="AE5605" s="33"/>
      <c r="AF5605" s="33"/>
      <c r="AG5605" s="35"/>
      <c r="AH5605" s="32"/>
      <c r="AI5605" s="33"/>
      <c r="AJ5605" s="33"/>
      <c r="AK5605" s="33"/>
      <c r="AL5605" s="33"/>
      <c r="AM5605" s="33"/>
      <c r="AN5605" s="33"/>
      <c r="AO5605" s="33"/>
      <c r="AP5605" s="33"/>
      <c r="AQ5605" s="33"/>
      <c r="AR5605" s="33"/>
      <c r="AS5605" s="33"/>
      <c r="AT5605" s="33"/>
      <c r="AU5605" s="33"/>
      <c r="AV5605" s="33"/>
      <c r="AW5605" s="33"/>
      <c r="AX5605" s="33"/>
      <c r="AY5605" s="33"/>
    </row>
    <row r="5606" spans="1:51" s="12" customFormat="1" ht="39.950000000000003" customHeight="1">
      <c r="A5606" s="3"/>
      <c r="B5606" s="16"/>
      <c r="C5606" s="33"/>
      <c r="D5606" s="33"/>
      <c r="E5606" s="33"/>
      <c r="F5606" s="33"/>
      <c r="G5606" s="33"/>
      <c r="H5606" s="33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  <c r="AB5606" s="33"/>
      <c r="AC5606" s="33"/>
      <c r="AD5606" s="33"/>
      <c r="AE5606" s="33"/>
      <c r="AF5606" s="33"/>
      <c r="AG5606" s="35"/>
      <c r="AH5606" s="32"/>
      <c r="AI5606" s="33"/>
      <c r="AJ5606" s="33"/>
      <c r="AK5606" s="33"/>
      <c r="AL5606" s="33"/>
      <c r="AM5606" s="33"/>
      <c r="AN5606" s="33"/>
      <c r="AO5606" s="33"/>
      <c r="AP5606" s="33"/>
      <c r="AQ5606" s="33"/>
      <c r="AR5606" s="33"/>
      <c r="AS5606" s="33"/>
      <c r="AT5606" s="33"/>
      <c r="AU5606" s="33"/>
      <c r="AV5606" s="33"/>
      <c r="AW5606" s="33"/>
      <c r="AX5606" s="33"/>
      <c r="AY5606" s="33"/>
    </row>
    <row r="5607" spans="1:51" s="12" customFormat="1" ht="39.950000000000003" customHeight="1">
      <c r="A5607" s="3"/>
      <c r="B5607" s="16"/>
      <c r="C5607" s="33"/>
      <c r="D5607" s="33"/>
      <c r="E5607" s="33"/>
      <c r="F5607" s="33"/>
      <c r="G5607" s="33"/>
      <c r="H5607" s="33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  <c r="Y5607" s="33"/>
      <c r="Z5607" s="33"/>
      <c r="AA5607" s="33"/>
      <c r="AB5607" s="33"/>
      <c r="AC5607" s="33"/>
      <c r="AD5607" s="33"/>
      <c r="AE5607" s="33"/>
      <c r="AF5607" s="33"/>
      <c r="AG5607" s="35"/>
      <c r="AH5607" s="32"/>
      <c r="AI5607" s="33"/>
      <c r="AJ5607" s="33"/>
      <c r="AK5607" s="33"/>
      <c r="AL5607" s="33"/>
      <c r="AM5607" s="33"/>
      <c r="AN5607" s="33"/>
      <c r="AO5607" s="33"/>
      <c r="AP5607" s="33"/>
      <c r="AQ5607" s="33"/>
      <c r="AR5607" s="33"/>
      <c r="AS5607" s="33"/>
      <c r="AT5607" s="33"/>
      <c r="AU5607" s="33"/>
      <c r="AV5607" s="33"/>
      <c r="AW5607" s="33"/>
      <c r="AX5607" s="33"/>
      <c r="AY5607" s="33"/>
    </row>
    <row r="5608" spans="1:51" s="12" customFormat="1" ht="39.950000000000003" customHeight="1">
      <c r="A5608" s="3"/>
      <c r="B5608" s="16"/>
      <c r="C5608" s="33"/>
      <c r="D5608" s="33"/>
      <c r="E5608" s="33"/>
      <c r="F5608" s="33"/>
      <c r="G5608" s="33"/>
      <c r="H5608" s="33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  <c r="Y5608" s="33"/>
      <c r="Z5608" s="33"/>
      <c r="AA5608" s="33"/>
      <c r="AB5608" s="33"/>
      <c r="AC5608" s="33"/>
      <c r="AD5608" s="33"/>
      <c r="AE5608" s="33"/>
      <c r="AF5608" s="33"/>
      <c r="AG5608" s="35"/>
      <c r="AH5608" s="32"/>
      <c r="AI5608" s="33"/>
      <c r="AJ5608" s="33"/>
      <c r="AK5608" s="33"/>
      <c r="AL5608" s="33"/>
      <c r="AM5608" s="33"/>
      <c r="AN5608" s="33"/>
      <c r="AO5608" s="33"/>
      <c r="AP5608" s="33"/>
      <c r="AQ5608" s="33"/>
      <c r="AR5608" s="33"/>
      <c r="AS5608" s="33"/>
      <c r="AT5608" s="33"/>
      <c r="AU5608" s="33"/>
      <c r="AV5608" s="33"/>
      <c r="AW5608" s="33"/>
      <c r="AX5608" s="33"/>
      <c r="AY5608" s="33"/>
    </row>
    <row r="5609" spans="1:51" s="12" customFormat="1" ht="39.950000000000003" customHeight="1">
      <c r="A5609" s="3"/>
      <c r="B5609" s="16"/>
      <c r="C5609" s="33"/>
      <c r="D5609" s="33"/>
      <c r="E5609" s="33"/>
      <c r="F5609" s="33"/>
      <c r="G5609" s="33"/>
      <c r="H5609" s="33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  <c r="Y5609" s="33"/>
      <c r="Z5609" s="33"/>
      <c r="AA5609" s="33"/>
      <c r="AB5609" s="33"/>
      <c r="AC5609" s="33"/>
      <c r="AD5609" s="33"/>
      <c r="AE5609" s="33"/>
      <c r="AF5609" s="33"/>
      <c r="AG5609" s="35"/>
      <c r="AH5609" s="32"/>
      <c r="AI5609" s="33"/>
      <c r="AJ5609" s="33"/>
      <c r="AK5609" s="33"/>
      <c r="AL5609" s="33"/>
      <c r="AM5609" s="33"/>
      <c r="AN5609" s="33"/>
      <c r="AO5609" s="33"/>
      <c r="AP5609" s="33"/>
      <c r="AQ5609" s="33"/>
      <c r="AR5609" s="33"/>
      <c r="AS5609" s="33"/>
      <c r="AT5609" s="33"/>
      <c r="AU5609" s="33"/>
      <c r="AV5609" s="33"/>
      <c r="AW5609" s="33"/>
      <c r="AX5609" s="33"/>
      <c r="AY5609" s="33"/>
    </row>
    <row r="5610" spans="1:51" s="12" customFormat="1" ht="39.950000000000003" customHeight="1">
      <c r="A5610" s="3"/>
      <c r="B5610" s="16"/>
      <c r="C5610" s="33"/>
      <c r="D5610" s="33"/>
      <c r="E5610" s="33"/>
      <c r="F5610" s="33"/>
      <c r="G5610" s="33"/>
      <c r="H5610" s="33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  <c r="AB5610" s="33"/>
      <c r="AC5610" s="33"/>
      <c r="AD5610" s="33"/>
      <c r="AE5610" s="33"/>
      <c r="AF5610" s="33"/>
      <c r="AG5610" s="35"/>
      <c r="AH5610" s="32"/>
      <c r="AI5610" s="33"/>
      <c r="AJ5610" s="33"/>
      <c r="AK5610" s="33"/>
      <c r="AL5610" s="33"/>
      <c r="AM5610" s="33"/>
      <c r="AN5610" s="33"/>
      <c r="AO5610" s="33"/>
      <c r="AP5610" s="33"/>
      <c r="AQ5610" s="33"/>
      <c r="AR5610" s="33"/>
      <c r="AS5610" s="33"/>
      <c r="AT5610" s="33"/>
      <c r="AU5610" s="33"/>
      <c r="AV5610" s="33"/>
      <c r="AW5610" s="33"/>
      <c r="AX5610" s="33"/>
      <c r="AY5610" s="33"/>
    </row>
    <row r="5611" spans="1:51" s="12" customFormat="1" ht="39.950000000000003" customHeight="1">
      <c r="A5611" s="3"/>
      <c r="B5611" s="16"/>
      <c r="C5611" s="33"/>
      <c r="D5611" s="33"/>
      <c r="E5611" s="33"/>
      <c r="F5611" s="33"/>
      <c r="G5611" s="33"/>
      <c r="H5611" s="33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  <c r="AB5611" s="33"/>
      <c r="AC5611" s="33"/>
      <c r="AD5611" s="33"/>
      <c r="AE5611" s="33"/>
      <c r="AF5611" s="33"/>
      <c r="AG5611" s="35"/>
      <c r="AH5611" s="32"/>
      <c r="AI5611" s="33"/>
      <c r="AJ5611" s="33"/>
      <c r="AK5611" s="33"/>
      <c r="AL5611" s="33"/>
      <c r="AM5611" s="33"/>
      <c r="AN5611" s="33"/>
      <c r="AO5611" s="33"/>
      <c r="AP5611" s="33"/>
      <c r="AQ5611" s="33"/>
      <c r="AR5611" s="33"/>
      <c r="AS5611" s="33"/>
      <c r="AT5611" s="33"/>
      <c r="AU5611" s="33"/>
      <c r="AV5611" s="33"/>
      <c r="AW5611" s="33"/>
      <c r="AX5611" s="33"/>
      <c r="AY5611" s="33"/>
    </row>
    <row r="5612" spans="1:51" s="12" customFormat="1" ht="39.950000000000003" customHeight="1">
      <c r="A5612" s="3"/>
      <c r="B5612" s="16"/>
      <c r="C5612" s="33"/>
      <c r="D5612" s="33"/>
      <c r="E5612" s="33"/>
      <c r="F5612" s="33"/>
      <c r="G5612" s="33"/>
      <c r="H5612" s="33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  <c r="AB5612" s="33"/>
      <c r="AC5612" s="33"/>
      <c r="AD5612" s="33"/>
      <c r="AE5612" s="33"/>
      <c r="AF5612" s="33"/>
      <c r="AG5612" s="35"/>
      <c r="AH5612" s="32"/>
      <c r="AI5612" s="33"/>
      <c r="AJ5612" s="33"/>
      <c r="AK5612" s="33"/>
      <c r="AL5612" s="33"/>
      <c r="AM5612" s="33"/>
      <c r="AN5612" s="33"/>
      <c r="AO5612" s="33"/>
      <c r="AP5612" s="33"/>
      <c r="AQ5612" s="33"/>
      <c r="AR5612" s="33"/>
      <c r="AS5612" s="33"/>
      <c r="AT5612" s="33"/>
      <c r="AU5612" s="33"/>
      <c r="AV5612" s="33"/>
      <c r="AW5612" s="33"/>
      <c r="AX5612" s="33"/>
      <c r="AY5612" s="33"/>
    </row>
    <row r="5613" spans="1:51" s="12" customFormat="1" ht="39.950000000000003" customHeight="1">
      <c r="A5613" s="3"/>
      <c r="B5613" s="16"/>
      <c r="C5613" s="33"/>
      <c r="D5613" s="33"/>
      <c r="E5613" s="33"/>
      <c r="F5613" s="33"/>
      <c r="G5613" s="33"/>
      <c r="H5613" s="33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  <c r="Y5613" s="33"/>
      <c r="Z5613" s="33"/>
      <c r="AA5613" s="33"/>
      <c r="AB5613" s="33"/>
      <c r="AC5613" s="33"/>
      <c r="AD5613" s="33"/>
      <c r="AE5613" s="33"/>
      <c r="AF5613" s="33"/>
      <c r="AG5613" s="35"/>
      <c r="AH5613" s="32"/>
      <c r="AI5613" s="33"/>
      <c r="AJ5613" s="33"/>
      <c r="AK5613" s="33"/>
      <c r="AL5613" s="33"/>
      <c r="AM5613" s="33"/>
      <c r="AN5613" s="33"/>
      <c r="AO5613" s="33"/>
      <c r="AP5613" s="33"/>
      <c r="AQ5613" s="33"/>
      <c r="AR5613" s="33"/>
      <c r="AS5613" s="33"/>
      <c r="AT5613" s="33"/>
      <c r="AU5613" s="33"/>
      <c r="AV5613" s="33"/>
      <c r="AW5613" s="33"/>
      <c r="AX5613" s="33"/>
      <c r="AY5613" s="33"/>
    </row>
    <row r="5614" spans="1:51" s="12" customFormat="1" ht="39.950000000000003" customHeight="1">
      <c r="A5614" s="3"/>
      <c r="B5614" s="16"/>
      <c r="C5614" s="33"/>
      <c r="D5614" s="33"/>
      <c r="E5614" s="33"/>
      <c r="F5614" s="33"/>
      <c r="G5614" s="33"/>
      <c r="H5614" s="33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  <c r="AB5614" s="33"/>
      <c r="AC5614" s="33"/>
      <c r="AD5614" s="33"/>
      <c r="AE5614" s="33"/>
      <c r="AF5614" s="33"/>
      <c r="AG5614" s="35"/>
      <c r="AH5614" s="32"/>
      <c r="AI5614" s="33"/>
      <c r="AJ5614" s="33"/>
      <c r="AK5614" s="33"/>
      <c r="AL5614" s="33"/>
      <c r="AM5614" s="33"/>
      <c r="AN5614" s="33"/>
      <c r="AO5614" s="33"/>
      <c r="AP5614" s="33"/>
      <c r="AQ5614" s="33"/>
      <c r="AR5614" s="33"/>
      <c r="AS5614" s="33"/>
      <c r="AT5614" s="33"/>
      <c r="AU5614" s="33"/>
      <c r="AV5614" s="33"/>
      <c r="AW5614" s="33"/>
      <c r="AX5614" s="33"/>
      <c r="AY5614" s="33"/>
    </row>
    <row r="5615" spans="1:51" s="12" customFormat="1" ht="39.950000000000003" customHeight="1">
      <c r="A5615" s="3"/>
      <c r="B5615" s="16"/>
      <c r="C5615" s="33"/>
      <c r="D5615" s="33"/>
      <c r="E5615" s="33"/>
      <c r="F5615" s="33"/>
      <c r="G5615" s="33"/>
      <c r="H5615" s="33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  <c r="AB5615" s="33"/>
      <c r="AC5615" s="33"/>
      <c r="AD5615" s="33"/>
      <c r="AE5615" s="33"/>
      <c r="AF5615" s="33"/>
      <c r="AG5615" s="35"/>
      <c r="AH5615" s="32"/>
      <c r="AI5615" s="33"/>
      <c r="AJ5615" s="33"/>
      <c r="AK5615" s="33"/>
      <c r="AL5615" s="33"/>
      <c r="AM5615" s="33"/>
      <c r="AN5615" s="33"/>
      <c r="AO5615" s="33"/>
      <c r="AP5615" s="33"/>
      <c r="AQ5615" s="33"/>
      <c r="AR5615" s="33"/>
      <c r="AS5615" s="33"/>
      <c r="AT5615" s="33"/>
      <c r="AU5615" s="33"/>
      <c r="AV5615" s="33"/>
      <c r="AW5615" s="33"/>
      <c r="AX5615" s="33"/>
      <c r="AY5615" s="33"/>
    </row>
    <row r="5616" spans="1:51" s="12" customFormat="1" ht="39.950000000000003" customHeight="1">
      <c r="A5616" s="3"/>
      <c r="B5616" s="16"/>
      <c r="C5616" s="33"/>
      <c r="D5616" s="33"/>
      <c r="E5616" s="33"/>
      <c r="F5616" s="33"/>
      <c r="G5616" s="33"/>
      <c r="H5616" s="33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  <c r="AB5616" s="33"/>
      <c r="AC5616" s="33"/>
      <c r="AD5616" s="33"/>
      <c r="AE5616" s="33"/>
      <c r="AF5616" s="33"/>
      <c r="AG5616" s="35"/>
      <c r="AH5616" s="32"/>
      <c r="AI5616" s="33"/>
      <c r="AJ5616" s="33"/>
      <c r="AK5616" s="33"/>
      <c r="AL5616" s="33"/>
      <c r="AM5616" s="33"/>
      <c r="AN5616" s="33"/>
      <c r="AO5616" s="33"/>
      <c r="AP5616" s="33"/>
      <c r="AQ5616" s="33"/>
      <c r="AR5616" s="33"/>
      <c r="AS5616" s="33"/>
      <c r="AT5616" s="33"/>
      <c r="AU5616" s="33"/>
      <c r="AV5616" s="33"/>
      <c r="AW5616" s="33"/>
      <c r="AX5616" s="33"/>
      <c r="AY5616" s="33"/>
    </row>
    <row r="5617" spans="1:51" s="12" customFormat="1" ht="39.950000000000003" customHeight="1">
      <c r="A5617" s="3"/>
      <c r="B5617" s="16"/>
      <c r="C5617" s="33"/>
      <c r="D5617" s="33"/>
      <c r="E5617" s="33"/>
      <c r="F5617" s="33"/>
      <c r="G5617" s="33"/>
      <c r="H5617" s="33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  <c r="AB5617" s="33"/>
      <c r="AC5617" s="33"/>
      <c r="AD5617" s="33"/>
      <c r="AE5617" s="33"/>
      <c r="AF5617" s="33"/>
      <c r="AG5617" s="35"/>
      <c r="AH5617" s="32"/>
      <c r="AI5617" s="33"/>
      <c r="AJ5617" s="33"/>
      <c r="AK5617" s="33"/>
      <c r="AL5617" s="33"/>
      <c r="AM5617" s="33"/>
      <c r="AN5617" s="33"/>
      <c r="AO5617" s="33"/>
      <c r="AP5617" s="33"/>
      <c r="AQ5617" s="33"/>
      <c r="AR5617" s="33"/>
      <c r="AS5617" s="33"/>
      <c r="AT5617" s="33"/>
      <c r="AU5617" s="33"/>
      <c r="AV5617" s="33"/>
      <c r="AW5617" s="33"/>
      <c r="AX5617" s="33"/>
      <c r="AY5617" s="33"/>
    </row>
    <row r="5618" spans="1:51" s="12" customFormat="1" ht="39.950000000000003" customHeight="1">
      <c r="A5618" s="3"/>
      <c r="B5618" s="16"/>
      <c r="C5618" s="33"/>
      <c r="D5618" s="33"/>
      <c r="E5618" s="33"/>
      <c r="F5618" s="33"/>
      <c r="G5618" s="33"/>
      <c r="H5618" s="33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3"/>
      <c r="AE5618" s="33"/>
      <c r="AF5618" s="33"/>
      <c r="AG5618" s="35"/>
      <c r="AH5618" s="32"/>
      <c r="AI5618" s="33"/>
      <c r="AJ5618" s="33"/>
      <c r="AK5618" s="33"/>
      <c r="AL5618" s="33"/>
      <c r="AM5618" s="33"/>
      <c r="AN5618" s="33"/>
      <c r="AO5618" s="33"/>
      <c r="AP5618" s="33"/>
      <c r="AQ5618" s="33"/>
      <c r="AR5618" s="33"/>
      <c r="AS5618" s="33"/>
      <c r="AT5618" s="33"/>
      <c r="AU5618" s="33"/>
      <c r="AV5618" s="33"/>
      <c r="AW5618" s="33"/>
      <c r="AX5618" s="33"/>
      <c r="AY5618" s="33"/>
    </row>
    <row r="5619" spans="1:51" s="12" customFormat="1" ht="39.950000000000003" customHeight="1">
      <c r="A5619" s="3"/>
      <c r="B5619" s="16"/>
      <c r="C5619" s="33"/>
      <c r="D5619" s="33"/>
      <c r="E5619" s="33"/>
      <c r="F5619" s="33"/>
      <c r="G5619" s="33"/>
      <c r="H5619" s="33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  <c r="AB5619" s="33"/>
      <c r="AC5619" s="33"/>
      <c r="AD5619" s="33"/>
      <c r="AE5619" s="33"/>
      <c r="AF5619" s="33"/>
      <c r="AG5619" s="35"/>
      <c r="AH5619" s="32"/>
      <c r="AI5619" s="33"/>
      <c r="AJ5619" s="33"/>
      <c r="AK5619" s="33"/>
      <c r="AL5619" s="33"/>
      <c r="AM5619" s="33"/>
      <c r="AN5619" s="33"/>
      <c r="AO5619" s="33"/>
      <c r="AP5619" s="33"/>
      <c r="AQ5619" s="33"/>
      <c r="AR5619" s="33"/>
      <c r="AS5619" s="33"/>
      <c r="AT5619" s="33"/>
      <c r="AU5619" s="33"/>
      <c r="AV5619" s="33"/>
      <c r="AW5619" s="33"/>
      <c r="AX5619" s="33"/>
      <c r="AY5619" s="33"/>
    </row>
    <row r="5620" spans="1:51" s="12" customFormat="1" ht="39.950000000000003" customHeight="1">
      <c r="A5620" s="3"/>
      <c r="B5620" s="16"/>
      <c r="C5620" s="33"/>
      <c r="D5620" s="33"/>
      <c r="E5620" s="33"/>
      <c r="F5620" s="33"/>
      <c r="G5620" s="33"/>
      <c r="H5620" s="33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  <c r="Y5620" s="33"/>
      <c r="Z5620" s="33"/>
      <c r="AA5620" s="33"/>
      <c r="AB5620" s="33"/>
      <c r="AC5620" s="33"/>
      <c r="AD5620" s="33"/>
      <c r="AE5620" s="33"/>
      <c r="AF5620" s="33"/>
      <c r="AG5620" s="35"/>
      <c r="AH5620" s="32"/>
      <c r="AI5620" s="33"/>
      <c r="AJ5620" s="33"/>
      <c r="AK5620" s="33"/>
      <c r="AL5620" s="33"/>
      <c r="AM5620" s="33"/>
      <c r="AN5620" s="33"/>
      <c r="AO5620" s="33"/>
      <c r="AP5620" s="33"/>
      <c r="AQ5620" s="33"/>
      <c r="AR5620" s="33"/>
      <c r="AS5620" s="33"/>
      <c r="AT5620" s="33"/>
      <c r="AU5620" s="33"/>
      <c r="AV5620" s="33"/>
      <c r="AW5620" s="33"/>
      <c r="AX5620" s="33"/>
      <c r="AY5620" s="33"/>
    </row>
    <row r="5621" spans="1:51" s="12" customFormat="1" ht="39.950000000000003" customHeight="1">
      <c r="A5621" s="3"/>
      <c r="B5621" s="16"/>
      <c r="C5621" s="33"/>
      <c r="D5621" s="33"/>
      <c r="E5621" s="33"/>
      <c r="F5621" s="33"/>
      <c r="G5621" s="33"/>
      <c r="H5621" s="33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  <c r="AB5621" s="33"/>
      <c r="AC5621" s="33"/>
      <c r="AD5621" s="33"/>
      <c r="AE5621" s="33"/>
      <c r="AF5621" s="33"/>
      <c r="AG5621" s="35"/>
      <c r="AH5621" s="32"/>
      <c r="AI5621" s="33"/>
      <c r="AJ5621" s="33"/>
      <c r="AK5621" s="33"/>
      <c r="AL5621" s="33"/>
      <c r="AM5621" s="33"/>
      <c r="AN5621" s="33"/>
      <c r="AO5621" s="33"/>
      <c r="AP5621" s="33"/>
      <c r="AQ5621" s="33"/>
      <c r="AR5621" s="33"/>
      <c r="AS5621" s="33"/>
      <c r="AT5621" s="33"/>
      <c r="AU5621" s="33"/>
      <c r="AV5621" s="33"/>
      <c r="AW5621" s="33"/>
      <c r="AX5621" s="33"/>
      <c r="AY5621" s="33"/>
    </row>
    <row r="5622" spans="1:51" s="12" customFormat="1" ht="39.950000000000003" customHeight="1">
      <c r="A5622" s="3"/>
      <c r="B5622" s="16"/>
      <c r="C5622" s="33"/>
      <c r="D5622" s="33"/>
      <c r="E5622" s="33"/>
      <c r="F5622" s="33"/>
      <c r="G5622" s="33"/>
      <c r="H5622" s="33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  <c r="Y5622" s="33"/>
      <c r="Z5622" s="33"/>
      <c r="AA5622" s="33"/>
      <c r="AB5622" s="33"/>
      <c r="AC5622" s="33"/>
      <c r="AD5622" s="33"/>
      <c r="AE5622" s="33"/>
      <c r="AF5622" s="33"/>
      <c r="AG5622" s="35"/>
      <c r="AH5622" s="32"/>
      <c r="AI5622" s="33"/>
      <c r="AJ5622" s="33"/>
      <c r="AK5622" s="33"/>
      <c r="AL5622" s="33"/>
      <c r="AM5622" s="33"/>
      <c r="AN5622" s="33"/>
      <c r="AO5622" s="33"/>
      <c r="AP5622" s="33"/>
      <c r="AQ5622" s="33"/>
      <c r="AR5622" s="33"/>
      <c r="AS5622" s="33"/>
      <c r="AT5622" s="33"/>
      <c r="AU5622" s="33"/>
      <c r="AV5622" s="33"/>
      <c r="AW5622" s="33"/>
      <c r="AX5622" s="33"/>
      <c r="AY5622" s="33"/>
    </row>
    <row r="5623" spans="1:51" s="12" customFormat="1" ht="39.950000000000003" customHeight="1">
      <c r="A5623" s="3"/>
      <c r="B5623" s="16"/>
      <c r="C5623" s="33"/>
      <c r="D5623" s="33"/>
      <c r="E5623" s="33"/>
      <c r="F5623" s="33"/>
      <c r="G5623" s="33"/>
      <c r="H5623" s="33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3"/>
      <c r="AE5623" s="33"/>
      <c r="AF5623" s="33"/>
      <c r="AG5623" s="35"/>
      <c r="AH5623" s="32"/>
      <c r="AI5623" s="33"/>
      <c r="AJ5623" s="33"/>
      <c r="AK5623" s="33"/>
      <c r="AL5623" s="33"/>
      <c r="AM5623" s="33"/>
      <c r="AN5623" s="33"/>
      <c r="AO5623" s="33"/>
      <c r="AP5623" s="33"/>
      <c r="AQ5623" s="33"/>
      <c r="AR5623" s="33"/>
      <c r="AS5623" s="33"/>
      <c r="AT5623" s="33"/>
      <c r="AU5623" s="33"/>
      <c r="AV5623" s="33"/>
      <c r="AW5623" s="33"/>
      <c r="AX5623" s="33"/>
      <c r="AY5623" s="33"/>
    </row>
    <row r="5624" spans="1:51" s="12" customFormat="1" ht="39.950000000000003" customHeight="1">
      <c r="A5624" s="3"/>
      <c r="B5624" s="16"/>
      <c r="C5624" s="33"/>
      <c r="D5624" s="33"/>
      <c r="E5624" s="33"/>
      <c r="F5624" s="33"/>
      <c r="G5624" s="33"/>
      <c r="H5624" s="33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  <c r="AB5624" s="33"/>
      <c r="AC5624" s="33"/>
      <c r="AD5624" s="33"/>
      <c r="AE5624" s="33"/>
      <c r="AF5624" s="33"/>
      <c r="AG5624" s="35"/>
      <c r="AH5624" s="32"/>
      <c r="AI5624" s="33"/>
      <c r="AJ5624" s="33"/>
      <c r="AK5624" s="33"/>
      <c r="AL5624" s="33"/>
      <c r="AM5624" s="33"/>
      <c r="AN5624" s="33"/>
      <c r="AO5624" s="33"/>
      <c r="AP5624" s="33"/>
      <c r="AQ5624" s="33"/>
      <c r="AR5624" s="33"/>
      <c r="AS5624" s="33"/>
      <c r="AT5624" s="33"/>
      <c r="AU5624" s="33"/>
      <c r="AV5624" s="33"/>
      <c r="AW5624" s="33"/>
      <c r="AX5624" s="33"/>
      <c r="AY5624" s="33"/>
    </row>
    <row r="5625" spans="1:51" s="12" customFormat="1" ht="39.950000000000003" customHeight="1">
      <c r="A5625" s="3"/>
      <c r="B5625" s="16"/>
      <c r="C5625" s="33"/>
      <c r="D5625" s="33"/>
      <c r="E5625" s="33"/>
      <c r="F5625" s="33"/>
      <c r="G5625" s="33"/>
      <c r="H5625" s="33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  <c r="AB5625" s="33"/>
      <c r="AC5625" s="33"/>
      <c r="AD5625" s="33"/>
      <c r="AE5625" s="33"/>
      <c r="AF5625" s="33"/>
      <c r="AG5625" s="35"/>
      <c r="AH5625" s="32"/>
      <c r="AI5625" s="33"/>
      <c r="AJ5625" s="33"/>
      <c r="AK5625" s="33"/>
      <c r="AL5625" s="33"/>
      <c r="AM5625" s="33"/>
      <c r="AN5625" s="33"/>
      <c r="AO5625" s="33"/>
      <c r="AP5625" s="33"/>
      <c r="AQ5625" s="33"/>
      <c r="AR5625" s="33"/>
      <c r="AS5625" s="33"/>
      <c r="AT5625" s="33"/>
      <c r="AU5625" s="33"/>
      <c r="AV5625" s="33"/>
      <c r="AW5625" s="33"/>
      <c r="AX5625" s="33"/>
      <c r="AY5625" s="33"/>
    </row>
    <row r="5626" spans="1:51" s="12" customFormat="1" ht="39.950000000000003" customHeight="1">
      <c r="A5626" s="3"/>
      <c r="B5626" s="16"/>
      <c r="C5626" s="33"/>
      <c r="D5626" s="33"/>
      <c r="E5626" s="33"/>
      <c r="F5626" s="33"/>
      <c r="G5626" s="33"/>
      <c r="H5626" s="33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  <c r="AB5626" s="33"/>
      <c r="AC5626" s="33"/>
      <c r="AD5626" s="33"/>
      <c r="AE5626" s="33"/>
      <c r="AF5626" s="33"/>
      <c r="AG5626" s="35"/>
      <c r="AH5626" s="32"/>
      <c r="AI5626" s="33"/>
      <c r="AJ5626" s="33"/>
      <c r="AK5626" s="33"/>
      <c r="AL5626" s="33"/>
      <c r="AM5626" s="33"/>
      <c r="AN5626" s="33"/>
      <c r="AO5626" s="33"/>
      <c r="AP5626" s="33"/>
      <c r="AQ5626" s="33"/>
      <c r="AR5626" s="33"/>
      <c r="AS5626" s="33"/>
      <c r="AT5626" s="33"/>
      <c r="AU5626" s="33"/>
      <c r="AV5626" s="33"/>
      <c r="AW5626" s="33"/>
      <c r="AX5626" s="33"/>
      <c r="AY5626" s="33"/>
    </row>
    <row r="5627" spans="1:51" s="12" customFormat="1" ht="39.950000000000003" customHeight="1">
      <c r="A5627" s="3"/>
      <c r="B5627" s="16"/>
      <c r="C5627" s="33"/>
      <c r="D5627" s="33"/>
      <c r="E5627" s="33"/>
      <c r="F5627" s="33"/>
      <c r="G5627" s="33"/>
      <c r="H5627" s="33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3"/>
      <c r="AC5627" s="33"/>
      <c r="AD5627" s="33"/>
      <c r="AE5627" s="33"/>
      <c r="AF5627" s="33"/>
      <c r="AG5627" s="35"/>
      <c r="AH5627" s="32"/>
      <c r="AI5627" s="33"/>
      <c r="AJ5627" s="33"/>
      <c r="AK5627" s="33"/>
      <c r="AL5627" s="33"/>
      <c r="AM5627" s="33"/>
      <c r="AN5627" s="33"/>
      <c r="AO5627" s="33"/>
      <c r="AP5627" s="33"/>
      <c r="AQ5627" s="33"/>
      <c r="AR5627" s="33"/>
      <c r="AS5627" s="33"/>
      <c r="AT5627" s="33"/>
      <c r="AU5627" s="33"/>
      <c r="AV5627" s="33"/>
      <c r="AW5627" s="33"/>
      <c r="AX5627" s="33"/>
      <c r="AY5627" s="33"/>
    </row>
    <row r="5628" spans="1:51" s="12" customFormat="1" ht="39.950000000000003" customHeight="1">
      <c r="A5628" s="3"/>
      <c r="B5628" s="16"/>
      <c r="C5628" s="33"/>
      <c r="D5628" s="33"/>
      <c r="E5628" s="33"/>
      <c r="F5628" s="33"/>
      <c r="G5628" s="33"/>
      <c r="H5628" s="3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  <c r="AB5628" s="33"/>
      <c r="AC5628" s="33"/>
      <c r="AD5628" s="33"/>
      <c r="AE5628" s="33"/>
      <c r="AF5628" s="33"/>
      <c r="AG5628" s="35"/>
      <c r="AH5628" s="32"/>
      <c r="AI5628" s="33"/>
      <c r="AJ5628" s="33"/>
      <c r="AK5628" s="33"/>
      <c r="AL5628" s="33"/>
      <c r="AM5628" s="33"/>
      <c r="AN5628" s="33"/>
      <c r="AO5628" s="33"/>
      <c r="AP5628" s="33"/>
      <c r="AQ5628" s="33"/>
      <c r="AR5628" s="33"/>
      <c r="AS5628" s="33"/>
      <c r="AT5628" s="33"/>
      <c r="AU5628" s="33"/>
      <c r="AV5628" s="33"/>
      <c r="AW5628" s="33"/>
      <c r="AX5628" s="33"/>
      <c r="AY5628" s="33"/>
    </row>
    <row r="5629" spans="1:51" s="12" customFormat="1" ht="39.950000000000003" customHeight="1">
      <c r="A5629" s="3"/>
      <c r="B5629" s="16"/>
      <c r="C5629" s="33"/>
      <c r="D5629" s="33"/>
      <c r="E5629" s="33"/>
      <c r="F5629" s="33"/>
      <c r="G5629" s="33"/>
      <c r="H5629" s="33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  <c r="Y5629" s="33"/>
      <c r="Z5629" s="33"/>
      <c r="AA5629" s="33"/>
      <c r="AB5629" s="33"/>
      <c r="AC5629" s="33"/>
      <c r="AD5629" s="33"/>
      <c r="AE5629" s="33"/>
      <c r="AF5629" s="33"/>
      <c r="AG5629" s="35"/>
      <c r="AH5629" s="32"/>
      <c r="AI5629" s="33"/>
      <c r="AJ5629" s="33"/>
      <c r="AK5629" s="33"/>
      <c r="AL5629" s="33"/>
      <c r="AM5629" s="33"/>
      <c r="AN5629" s="33"/>
      <c r="AO5629" s="33"/>
      <c r="AP5629" s="33"/>
      <c r="AQ5629" s="33"/>
      <c r="AR5629" s="33"/>
      <c r="AS5629" s="33"/>
      <c r="AT5629" s="33"/>
      <c r="AU5629" s="33"/>
      <c r="AV5629" s="33"/>
      <c r="AW5629" s="33"/>
      <c r="AX5629" s="33"/>
      <c r="AY5629" s="33"/>
    </row>
    <row r="5630" spans="1:51" s="12" customFormat="1" ht="39.950000000000003" customHeight="1">
      <c r="A5630" s="3"/>
      <c r="B5630" s="16"/>
      <c r="C5630" s="33"/>
      <c r="D5630" s="33"/>
      <c r="E5630" s="33"/>
      <c r="F5630" s="33"/>
      <c r="G5630" s="33"/>
      <c r="H5630" s="33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  <c r="AB5630" s="33"/>
      <c r="AC5630" s="33"/>
      <c r="AD5630" s="33"/>
      <c r="AE5630" s="33"/>
      <c r="AF5630" s="33"/>
      <c r="AG5630" s="35"/>
      <c r="AH5630" s="32"/>
      <c r="AI5630" s="33"/>
      <c r="AJ5630" s="33"/>
      <c r="AK5630" s="33"/>
      <c r="AL5630" s="33"/>
      <c r="AM5630" s="33"/>
      <c r="AN5630" s="33"/>
      <c r="AO5630" s="33"/>
      <c r="AP5630" s="33"/>
      <c r="AQ5630" s="33"/>
      <c r="AR5630" s="33"/>
      <c r="AS5630" s="33"/>
      <c r="AT5630" s="33"/>
      <c r="AU5630" s="33"/>
      <c r="AV5630" s="33"/>
      <c r="AW5630" s="33"/>
      <c r="AX5630" s="33"/>
      <c r="AY5630" s="33"/>
    </row>
    <row r="5631" spans="1:51" s="12" customFormat="1" ht="39.950000000000003" customHeight="1">
      <c r="A5631" s="3"/>
      <c r="B5631" s="16"/>
      <c r="C5631" s="33"/>
      <c r="D5631" s="33"/>
      <c r="E5631" s="33"/>
      <c r="F5631" s="33"/>
      <c r="G5631" s="33"/>
      <c r="H5631" s="33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  <c r="Y5631" s="33"/>
      <c r="Z5631" s="33"/>
      <c r="AA5631" s="33"/>
      <c r="AB5631" s="33"/>
      <c r="AC5631" s="33"/>
      <c r="AD5631" s="33"/>
      <c r="AE5631" s="33"/>
      <c r="AF5631" s="33"/>
      <c r="AG5631" s="35"/>
      <c r="AH5631" s="32"/>
      <c r="AI5631" s="33"/>
      <c r="AJ5631" s="33"/>
      <c r="AK5631" s="33"/>
      <c r="AL5631" s="33"/>
      <c r="AM5631" s="33"/>
      <c r="AN5631" s="33"/>
      <c r="AO5631" s="33"/>
      <c r="AP5631" s="33"/>
      <c r="AQ5631" s="33"/>
      <c r="AR5631" s="33"/>
      <c r="AS5631" s="33"/>
      <c r="AT5631" s="33"/>
      <c r="AU5631" s="33"/>
      <c r="AV5631" s="33"/>
      <c r="AW5631" s="33"/>
      <c r="AX5631" s="33"/>
      <c r="AY5631" s="33"/>
    </row>
    <row r="5632" spans="1:51" s="12" customFormat="1" ht="39.950000000000003" customHeight="1">
      <c r="A5632" s="3"/>
      <c r="B5632" s="16"/>
      <c r="C5632" s="33"/>
      <c r="D5632" s="33"/>
      <c r="E5632" s="33"/>
      <c r="F5632" s="33"/>
      <c r="G5632" s="33"/>
      <c r="H5632" s="3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3"/>
      <c r="AE5632" s="33"/>
      <c r="AF5632" s="33"/>
      <c r="AG5632" s="35"/>
      <c r="AH5632" s="32"/>
      <c r="AI5632" s="33"/>
      <c r="AJ5632" s="33"/>
      <c r="AK5632" s="33"/>
      <c r="AL5632" s="33"/>
      <c r="AM5632" s="33"/>
      <c r="AN5632" s="33"/>
      <c r="AO5632" s="33"/>
      <c r="AP5632" s="33"/>
      <c r="AQ5632" s="33"/>
      <c r="AR5632" s="33"/>
      <c r="AS5632" s="33"/>
      <c r="AT5632" s="33"/>
      <c r="AU5632" s="33"/>
      <c r="AV5632" s="33"/>
      <c r="AW5632" s="33"/>
      <c r="AX5632" s="33"/>
      <c r="AY5632" s="33"/>
    </row>
    <row r="5633" spans="1:51" s="12" customFormat="1" ht="39.950000000000003" customHeight="1">
      <c r="A5633" s="3"/>
      <c r="B5633" s="16"/>
      <c r="C5633" s="33"/>
      <c r="D5633" s="33"/>
      <c r="E5633" s="33"/>
      <c r="F5633" s="33"/>
      <c r="G5633" s="33"/>
      <c r="H5633" s="33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  <c r="AB5633" s="33"/>
      <c r="AC5633" s="33"/>
      <c r="AD5633" s="33"/>
      <c r="AE5633" s="33"/>
      <c r="AF5633" s="33"/>
      <c r="AG5633" s="35"/>
      <c r="AH5633" s="32"/>
      <c r="AI5633" s="33"/>
      <c r="AJ5633" s="33"/>
      <c r="AK5633" s="33"/>
      <c r="AL5633" s="33"/>
      <c r="AM5633" s="33"/>
      <c r="AN5633" s="33"/>
      <c r="AO5633" s="33"/>
      <c r="AP5633" s="33"/>
      <c r="AQ5633" s="33"/>
      <c r="AR5633" s="33"/>
      <c r="AS5633" s="33"/>
      <c r="AT5633" s="33"/>
      <c r="AU5633" s="33"/>
      <c r="AV5633" s="33"/>
      <c r="AW5633" s="33"/>
      <c r="AX5633" s="33"/>
      <c r="AY5633" s="33"/>
    </row>
    <row r="5634" spans="1:51" s="12" customFormat="1" ht="39.950000000000003" customHeight="1">
      <c r="A5634" s="3"/>
      <c r="B5634" s="16"/>
      <c r="C5634" s="33"/>
      <c r="D5634" s="33"/>
      <c r="E5634" s="33"/>
      <c r="F5634" s="33"/>
      <c r="G5634" s="33"/>
      <c r="H5634" s="33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  <c r="Y5634" s="33"/>
      <c r="Z5634" s="33"/>
      <c r="AA5634" s="33"/>
      <c r="AB5634" s="33"/>
      <c r="AC5634" s="33"/>
      <c r="AD5634" s="33"/>
      <c r="AE5634" s="33"/>
      <c r="AF5634" s="33"/>
      <c r="AG5634" s="35"/>
      <c r="AH5634" s="32"/>
      <c r="AI5634" s="33"/>
      <c r="AJ5634" s="33"/>
      <c r="AK5634" s="33"/>
      <c r="AL5634" s="33"/>
      <c r="AM5634" s="33"/>
      <c r="AN5634" s="33"/>
      <c r="AO5634" s="33"/>
      <c r="AP5634" s="33"/>
      <c r="AQ5634" s="33"/>
      <c r="AR5634" s="33"/>
      <c r="AS5634" s="33"/>
      <c r="AT5634" s="33"/>
      <c r="AU5634" s="33"/>
      <c r="AV5634" s="33"/>
      <c r="AW5634" s="33"/>
      <c r="AX5634" s="33"/>
      <c r="AY5634" s="33"/>
    </row>
    <row r="5635" spans="1:51" s="12" customFormat="1" ht="39.950000000000003" customHeight="1">
      <c r="A5635" s="3"/>
      <c r="B5635" s="16"/>
      <c r="C5635" s="33"/>
      <c r="D5635" s="33"/>
      <c r="E5635" s="33"/>
      <c r="F5635" s="33"/>
      <c r="G5635" s="33"/>
      <c r="H5635" s="33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  <c r="Y5635" s="33"/>
      <c r="Z5635" s="33"/>
      <c r="AA5635" s="33"/>
      <c r="AB5635" s="33"/>
      <c r="AC5635" s="33"/>
      <c r="AD5635" s="33"/>
      <c r="AE5635" s="33"/>
      <c r="AF5635" s="33"/>
      <c r="AG5635" s="35"/>
      <c r="AH5635" s="32"/>
      <c r="AI5635" s="33"/>
      <c r="AJ5635" s="33"/>
      <c r="AK5635" s="33"/>
      <c r="AL5635" s="33"/>
      <c r="AM5635" s="33"/>
      <c r="AN5635" s="33"/>
      <c r="AO5635" s="33"/>
      <c r="AP5635" s="33"/>
      <c r="AQ5635" s="33"/>
      <c r="AR5635" s="33"/>
      <c r="AS5635" s="33"/>
      <c r="AT5635" s="33"/>
      <c r="AU5635" s="33"/>
      <c r="AV5635" s="33"/>
      <c r="AW5635" s="33"/>
      <c r="AX5635" s="33"/>
      <c r="AY5635" s="33"/>
    </row>
    <row r="5636" spans="1:51" s="12" customFormat="1" ht="39.950000000000003" customHeight="1">
      <c r="A5636" s="3"/>
      <c r="B5636" s="16"/>
      <c r="C5636" s="33"/>
      <c r="D5636" s="33"/>
      <c r="E5636" s="33"/>
      <c r="F5636" s="33"/>
      <c r="G5636" s="33"/>
      <c r="H5636" s="33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  <c r="AB5636" s="33"/>
      <c r="AC5636" s="33"/>
      <c r="AD5636" s="33"/>
      <c r="AE5636" s="33"/>
      <c r="AF5636" s="33"/>
      <c r="AG5636" s="35"/>
      <c r="AH5636" s="32"/>
      <c r="AI5636" s="33"/>
      <c r="AJ5636" s="33"/>
      <c r="AK5636" s="33"/>
      <c r="AL5636" s="33"/>
      <c r="AM5636" s="33"/>
      <c r="AN5636" s="33"/>
      <c r="AO5636" s="33"/>
      <c r="AP5636" s="33"/>
      <c r="AQ5636" s="33"/>
      <c r="AR5636" s="33"/>
      <c r="AS5636" s="33"/>
      <c r="AT5636" s="33"/>
      <c r="AU5636" s="33"/>
      <c r="AV5636" s="33"/>
      <c r="AW5636" s="33"/>
      <c r="AX5636" s="33"/>
      <c r="AY5636" s="33"/>
    </row>
    <row r="5637" spans="1:51" s="12" customFormat="1" ht="39.950000000000003" customHeight="1">
      <c r="A5637" s="3"/>
      <c r="B5637" s="16"/>
      <c r="C5637" s="33"/>
      <c r="D5637" s="33"/>
      <c r="E5637" s="33"/>
      <c r="F5637" s="33"/>
      <c r="G5637" s="33"/>
      <c r="H5637" s="33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  <c r="Y5637" s="33"/>
      <c r="Z5637" s="33"/>
      <c r="AA5637" s="33"/>
      <c r="AB5637" s="33"/>
      <c r="AC5637" s="33"/>
      <c r="AD5637" s="33"/>
      <c r="AE5637" s="33"/>
      <c r="AF5637" s="33"/>
      <c r="AG5637" s="35"/>
      <c r="AH5637" s="32"/>
      <c r="AI5637" s="33"/>
      <c r="AJ5637" s="33"/>
      <c r="AK5637" s="33"/>
      <c r="AL5637" s="33"/>
      <c r="AM5637" s="33"/>
      <c r="AN5637" s="33"/>
      <c r="AO5637" s="33"/>
      <c r="AP5637" s="33"/>
      <c r="AQ5637" s="33"/>
      <c r="AR5637" s="33"/>
      <c r="AS5637" s="33"/>
      <c r="AT5637" s="33"/>
      <c r="AU5637" s="33"/>
      <c r="AV5637" s="33"/>
      <c r="AW5637" s="33"/>
      <c r="AX5637" s="33"/>
      <c r="AY5637" s="33"/>
    </row>
    <row r="5638" spans="1:51" s="12" customFormat="1" ht="39.950000000000003" customHeight="1">
      <c r="A5638" s="3"/>
      <c r="B5638" s="16"/>
      <c r="C5638" s="33"/>
      <c r="D5638" s="33"/>
      <c r="E5638" s="33"/>
      <c r="F5638" s="33"/>
      <c r="G5638" s="33"/>
      <c r="H5638" s="33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  <c r="Y5638" s="33"/>
      <c r="Z5638" s="33"/>
      <c r="AA5638" s="33"/>
      <c r="AB5638" s="33"/>
      <c r="AC5638" s="33"/>
      <c r="AD5638" s="33"/>
      <c r="AE5638" s="33"/>
      <c r="AF5638" s="33"/>
      <c r="AG5638" s="35"/>
      <c r="AH5638" s="32"/>
      <c r="AI5638" s="33"/>
      <c r="AJ5638" s="33"/>
      <c r="AK5638" s="33"/>
      <c r="AL5638" s="33"/>
      <c r="AM5638" s="33"/>
      <c r="AN5638" s="33"/>
      <c r="AO5638" s="33"/>
      <c r="AP5638" s="33"/>
      <c r="AQ5638" s="33"/>
      <c r="AR5638" s="33"/>
      <c r="AS5638" s="33"/>
      <c r="AT5638" s="33"/>
      <c r="AU5638" s="33"/>
      <c r="AV5638" s="33"/>
      <c r="AW5638" s="33"/>
      <c r="AX5638" s="33"/>
      <c r="AY5638" s="33"/>
    </row>
    <row r="5639" spans="1:51" s="12" customFormat="1" ht="39.950000000000003" customHeight="1">
      <c r="A5639" s="3"/>
      <c r="B5639" s="16"/>
      <c r="C5639" s="33"/>
      <c r="D5639" s="33"/>
      <c r="E5639" s="33"/>
      <c r="F5639" s="33"/>
      <c r="G5639" s="33"/>
      <c r="H5639" s="33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  <c r="Y5639" s="33"/>
      <c r="Z5639" s="33"/>
      <c r="AA5639" s="33"/>
      <c r="AB5639" s="33"/>
      <c r="AC5639" s="33"/>
      <c r="AD5639" s="33"/>
      <c r="AE5639" s="33"/>
      <c r="AF5639" s="33"/>
      <c r="AG5639" s="35"/>
      <c r="AH5639" s="32"/>
      <c r="AI5639" s="33"/>
      <c r="AJ5639" s="33"/>
      <c r="AK5639" s="33"/>
      <c r="AL5639" s="33"/>
      <c r="AM5639" s="33"/>
      <c r="AN5639" s="33"/>
      <c r="AO5639" s="33"/>
      <c r="AP5639" s="33"/>
      <c r="AQ5639" s="33"/>
      <c r="AR5639" s="33"/>
      <c r="AS5639" s="33"/>
      <c r="AT5639" s="33"/>
      <c r="AU5639" s="33"/>
      <c r="AV5639" s="33"/>
      <c r="AW5639" s="33"/>
      <c r="AX5639" s="33"/>
      <c r="AY5639" s="33"/>
    </row>
    <row r="5640" spans="1:51" s="12" customFormat="1" ht="39.950000000000003" customHeight="1">
      <c r="A5640" s="3"/>
      <c r="B5640" s="16"/>
      <c r="C5640" s="33"/>
      <c r="D5640" s="33"/>
      <c r="E5640" s="33"/>
      <c r="F5640" s="33"/>
      <c r="G5640" s="33"/>
      <c r="H5640" s="33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  <c r="AB5640" s="33"/>
      <c r="AC5640" s="33"/>
      <c r="AD5640" s="33"/>
      <c r="AE5640" s="33"/>
      <c r="AF5640" s="33"/>
      <c r="AG5640" s="35"/>
      <c r="AH5640" s="32"/>
      <c r="AI5640" s="33"/>
      <c r="AJ5640" s="33"/>
      <c r="AK5640" s="33"/>
      <c r="AL5640" s="33"/>
      <c r="AM5640" s="33"/>
      <c r="AN5640" s="33"/>
      <c r="AO5640" s="33"/>
      <c r="AP5640" s="33"/>
      <c r="AQ5640" s="33"/>
      <c r="AR5640" s="33"/>
      <c r="AS5640" s="33"/>
      <c r="AT5640" s="33"/>
      <c r="AU5640" s="33"/>
      <c r="AV5640" s="33"/>
      <c r="AW5640" s="33"/>
      <c r="AX5640" s="33"/>
      <c r="AY5640" s="33"/>
    </row>
    <row r="5641" spans="1:51" s="12" customFormat="1" ht="39.950000000000003" customHeight="1">
      <c r="A5641" s="3"/>
      <c r="B5641" s="16"/>
      <c r="C5641" s="33"/>
      <c r="D5641" s="33"/>
      <c r="E5641" s="33"/>
      <c r="F5641" s="33"/>
      <c r="G5641" s="33"/>
      <c r="H5641" s="33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  <c r="AB5641" s="33"/>
      <c r="AC5641" s="33"/>
      <c r="AD5641" s="33"/>
      <c r="AE5641" s="33"/>
      <c r="AF5641" s="33"/>
      <c r="AG5641" s="35"/>
      <c r="AH5641" s="32"/>
      <c r="AI5641" s="33"/>
      <c r="AJ5641" s="33"/>
      <c r="AK5641" s="33"/>
      <c r="AL5641" s="33"/>
      <c r="AM5641" s="33"/>
      <c r="AN5641" s="33"/>
      <c r="AO5641" s="33"/>
      <c r="AP5641" s="33"/>
      <c r="AQ5641" s="33"/>
      <c r="AR5641" s="33"/>
      <c r="AS5641" s="33"/>
      <c r="AT5641" s="33"/>
      <c r="AU5641" s="33"/>
      <c r="AV5641" s="33"/>
      <c r="AW5641" s="33"/>
      <c r="AX5641" s="33"/>
      <c r="AY5641" s="33"/>
    </row>
    <row r="5642" spans="1:51" s="12" customFormat="1" ht="39.950000000000003" customHeight="1">
      <c r="A5642" s="3"/>
      <c r="B5642" s="16"/>
      <c r="C5642" s="33"/>
      <c r="D5642" s="33"/>
      <c r="E5642" s="33"/>
      <c r="F5642" s="33"/>
      <c r="G5642" s="33"/>
      <c r="H5642" s="33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  <c r="AB5642" s="33"/>
      <c r="AC5642" s="33"/>
      <c r="AD5642" s="33"/>
      <c r="AE5642" s="33"/>
      <c r="AF5642" s="33"/>
      <c r="AG5642" s="35"/>
      <c r="AH5642" s="32"/>
      <c r="AI5642" s="33"/>
      <c r="AJ5642" s="33"/>
      <c r="AK5642" s="33"/>
      <c r="AL5642" s="33"/>
      <c r="AM5642" s="33"/>
      <c r="AN5642" s="33"/>
      <c r="AO5642" s="33"/>
      <c r="AP5642" s="33"/>
      <c r="AQ5642" s="33"/>
      <c r="AR5642" s="33"/>
      <c r="AS5642" s="33"/>
      <c r="AT5642" s="33"/>
      <c r="AU5642" s="33"/>
      <c r="AV5642" s="33"/>
      <c r="AW5642" s="33"/>
      <c r="AX5642" s="33"/>
      <c r="AY5642" s="33"/>
    </row>
    <row r="5643" spans="1:51" s="12" customFormat="1" ht="39.950000000000003" customHeight="1">
      <c r="A5643" s="3"/>
      <c r="B5643" s="16"/>
      <c r="C5643" s="33"/>
      <c r="D5643" s="33"/>
      <c r="E5643" s="33"/>
      <c r="F5643" s="33"/>
      <c r="G5643" s="33"/>
      <c r="H5643" s="33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  <c r="Y5643" s="33"/>
      <c r="Z5643" s="33"/>
      <c r="AA5643" s="33"/>
      <c r="AB5643" s="33"/>
      <c r="AC5643" s="33"/>
      <c r="AD5643" s="33"/>
      <c r="AE5643" s="33"/>
      <c r="AF5643" s="33"/>
      <c r="AG5643" s="35"/>
      <c r="AH5643" s="32"/>
      <c r="AI5643" s="33"/>
      <c r="AJ5643" s="33"/>
      <c r="AK5643" s="33"/>
      <c r="AL5643" s="33"/>
      <c r="AM5643" s="33"/>
      <c r="AN5643" s="33"/>
      <c r="AO5643" s="33"/>
      <c r="AP5643" s="33"/>
      <c r="AQ5643" s="33"/>
      <c r="AR5643" s="33"/>
      <c r="AS5643" s="33"/>
      <c r="AT5643" s="33"/>
      <c r="AU5643" s="33"/>
      <c r="AV5643" s="33"/>
      <c r="AW5643" s="33"/>
      <c r="AX5643" s="33"/>
      <c r="AY5643" s="33"/>
    </row>
    <row r="5644" spans="1:51" s="12" customFormat="1" ht="39.950000000000003" customHeight="1">
      <c r="A5644" s="3"/>
      <c r="B5644" s="16"/>
      <c r="C5644" s="33"/>
      <c r="D5644" s="33"/>
      <c r="E5644" s="33"/>
      <c r="F5644" s="33"/>
      <c r="G5644" s="33"/>
      <c r="H5644" s="33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  <c r="Y5644" s="33"/>
      <c r="Z5644" s="33"/>
      <c r="AA5644" s="33"/>
      <c r="AB5644" s="33"/>
      <c r="AC5644" s="33"/>
      <c r="AD5644" s="33"/>
      <c r="AE5644" s="33"/>
      <c r="AF5644" s="33"/>
      <c r="AG5644" s="35"/>
      <c r="AH5644" s="32"/>
      <c r="AI5644" s="33"/>
      <c r="AJ5644" s="33"/>
      <c r="AK5644" s="33"/>
      <c r="AL5644" s="33"/>
      <c r="AM5644" s="33"/>
      <c r="AN5644" s="33"/>
      <c r="AO5644" s="33"/>
      <c r="AP5644" s="33"/>
      <c r="AQ5644" s="33"/>
      <c r="AR5644" s="33"/>
      <c r="AS5644" s="33"/>
      <c r="AT5644" s="33"/>
      <c r="AU5644" s="33"/>
      <c r="AV5644" s="33"/>
      <c r="AW5644" s="33"/>
      <c r="AX5644" s="33"/>
      <c r="AY5644" s="33"/>
    </row>
    <row r="5645" spans="1:51" s="12" customFormat="1" ht="39.950000000000003" customHeight="1">
      <c r="A5645" s="3"/>
      <c r="B5645" s="16"/>
      <c r="C5645" s="33"/>
      <c r="D5645" s="33"/>
      <c r="E5645" s="33"/>
      <c r="F5645" s="33"/>
      <c r="G5645" s="33"/>
      <c r="H5645" s="33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  <c r="Y5645" s="33"/>
      <c r="Z5645" s="33"/>
      <c r="AA5645" s="33"/>
      <c r="AB5645" s="33"/>
      <c r="AC5645" s="33"/>
      <c r="AD5645" s="33"/>
      <c r="AE5645" s="33"/>
      <c r="AF5645" s="33"/>
      <c r="AG5645" s="35"/>
      <c r="AH5645" s="32"/>
      <c r="AI5645" s="33"/>
      <c r="AJ5645" s="33"/>
      <c r="AK5645" s="33"/>
      <c r="AL5645" s="33"/>
      <c r="AM5645" s="33"/>
      <c r="AN5645" s="33"/>
      <c r="AO5645" s="33"/>
      <c r="AP5645" s="33"/>
      <c r="AQ5645" s="33"/>
      <c r="AR5645" s="33"/>
      <c r="AS5645" s="33"/>
      <c r="AT5645" s="33"/>
      <c r="AU5645" s="33"/>
      <c r="AV5645" s="33"/>
      <c r="AW5645" s="33"/>
      <c r="AX5645" s="33"/>
      <c r="AY5645" s="33"/>
    </row>
    <row r="5646" spans="1:51" s="12" customFormat="1" ht="39.950000000000003" customHeight="1">
      <c r="A5646" s="3"/>
      <c r="B5646" s="16"/>
      <c r="C5646" s="33"/>
      <c r="D5646" s="33"/>
      <c r="E5646" s="33"/>
      <c r="F5646" s="33"/>
      <c r="G5646" s="33"/>
      <c r="H5646" s="33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  <c r="Y5646" s="33"/>
      <c r="Z5646" s="33"/>
      <c r="AA5646" s="33"/>
      <c r="AB5646" s="33"/>
      <c r="AC5646" s="33"/>
      <c r="AD5646" s="33"/>
      <c r="AE5646" s="33"/>
      <c r="AF5646" s="33"/>
      <c r="AG5646" s="35"/>
      <c r="AH5646" s="32"/>
      <c r="AI5646" s="33"/>
      <c r="AJ5646" s="33"/>
      <c r="AK5646" s="33"/>
      <c r="AL5646" s="33"/>
      <c r="AM5646" s="33"/>
      <c r="AN5646" s="33"/>
      <c r="AO5646" s="33"/>
      <c r="AP5646" s="33"/>
      <c r="AQ5646" s="33"/>
      <c r="AR5646" s="33"/>
      <c r="AS5646" s="33"/>
      <c r="AT5646" s="33"/>
      <c r="AU5646" s="33"/>
      <c r="AV5646" s="33"/>
      <c r="AW5646" s="33"/>
      <c r="AX5646" s="33"/>
      <c r="AY5646" s="33"/>
    </row>
    <row r="5647" spans="1:51" s="12" customFormat="1" ht="39.950000000000003" customHeight="1">
      <c r="A5647" s="3"/>
      <c r="B5647" s="16"/>
      <c r="C5647" s="33"/>
      <c r="D5647" s="33"/>
      <c r="E5647" s="33"/>
      <c r="F5647" s="33"/>
      <c r="G5647" s="33"/>
      <c r="H5647" s="33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  <c r="Y5647" s="33"/>
      <c r="Z5647" s="33"/>
      <c r="AA5647" s="33"/>
      <c r="AB5647" s="33"/>
      <c r="AC5647" s="33"/>
      <c r="AD5647" s="33"/>
      <c r="AE5647" s="33"/>
      <c r="AF5647" s="33"/>
      <c r="AG5647" s="35"/>
      <c r="AH5647" s="32"/>
      <c r="AI5647" s="33"/>
      <c r="AJ5647" s="33"/>
      <c r="AK5647" s="33"/>
      <c r="AL5647" s="33"/>
      <c r="AM5647" s="33"/>
      <c r="AN5647" s="33"/>
      <c r="AO5647" s="33"/>
      <c r="AP5647" s="33"/>
      <c r="AQ5647" s="33"/>
      <c r="AR5647" s="33"/>
      <c r="AS5647" s="33"/>
      <c r="AT5647" s="33"/>
      <c r="AU5647" s="33"/>
      <c r="AV5647" s="33"/>
      <c r="AW5647" s="33"/>
      <c r="AX5647" s="33"/>
      <c r="AY5647" s="33"/>
    </row>
    <row r="5648" spans="1:51" s="12" customFormat="1" ht="39.950000000000003" customHeight="1">
      <c r="A5648" s="3"/>
      <c r="B5648" s="16"/>
      <c r="C5648" s="33"/>
      <c r="D5648" s="33"/>
      <c r="E5648" s="33"/>
      <c r="F5648" s="33"/>
      <c r="G5648" s="33"/>
      <c r="H5648" s="33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  <c r="Y5648" s="33"/>
      <c r="Z5648" s="33"/>
      <c r="AA5648" s="33"/>
      <c r="AB5648" s="33"/>
      <c r="AC5648" s="33"/>
      <c r="AD5648" s="33"/>
      <c r="AE5648" s="33"/>
      <c r="AF5648" s="33"/>
      <c r="AG5648" s="35"/>
      <c r="AH5648" s="32"/>
      <c r="AI5648" s="33"/>
      <c r="AJ5648" s="33"/>
      <c r="AK5648" s="33"/>
      <c r="AL5648" s="33"/>
      <c r="AM5648" s="33"/>
      <c r="AN5648" s="33"/>
      <c r="AO5648" s="33"/>
      <c r="AP5648" s="33"/>
      <c r="AQ5648" s="33"/>
      <c r="AR5648" s="33"/>
      <c r="AS5648" s="33"/>
      <c r="AT5648" s="33"/>
      <c r="AU5648" s="33"/>
      <c r="AV5648" s="33"/>
      <c r="AW5648" s="33"/>
      <c r="AX5648" s="33"/>
      <c r="AY5648" s="33"/>
    </row>
    <row r="5649" spans="1:51" s="12" customFormat="1" ht="39.950000000000003" customHeight="1">
      <c r="A5649" s="3"/>
      <c r="B5649" s="16"/>
      <c r="C5649" s="33"/>
      <c r="D5649" s="33"/>
      <c r="E5649" s="33"/>
      <c r="F5649" s="33"/>
      <c r="G5649" s="33"/>
      <c r="H5649" s="33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  <c r="Y5649" s="33"/>
      <c r="Z5649" s="33"/>
      <c r="AA5649" s="33"/>
      <c r="AB5649" s="33"/>
      <c r="AC5649" s="33"/>
      <c r="AD5649" s="33"/>
      <c r="AE5649" s="33"/>
      <c r="AF5649" s="33"/>
      <c r="AG5649" s="35"/>
      <c r="AH5649" s="32"/>
      <c r="AI5649" s="33"/>
      <c r="AJ5649" s="33"/>
      <c r="AK5649" s="33"/>
      <c r="AL5649" s="33"/>
      <c r="AM5649" s="33"/>
      <c r="AN5649" s="33"/>
      <c r="AO5649" s="33"/>
      <c r="AP5649" s="33"/>
      <c r="AQ5649" s="33"/>
      <c r="AR5649" s="33"/>
      <c r="AS5649" s="33"/>
      <c r="AT5649" s="33"/>
      <c r="AU5649" s="33"/>
      <c r="AV5649" s="33"/>
      <c r="AW5649" s="33"/>
      <c r="AX5649" s="33"/>
      <c r="AY5649" s="33"/>
    </row>
    <row r="5650" spans="1:51" s="12" customFormat="1" ht="39.950000000000003" customHeight="1">
      <c r="A5650" s="3"/>
      <c r="B5650" s="16"/>
      <c r="C5650" s="33"/>
      <c r="D5650" s="33"/>
      <c r="E5650" s="33"/>
      <c r="F5650" s="33"/>
      <c r="G5650" s="33"/>
      <c r="H5650" s="33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  <c r="Y5650" s="33"/>
      <c r="Z5650" s="33"/>
      <c r="AA5650" s="33"/>
      <c r="AB5650" s="33"/>
      <c r="AC5650" s="33"/>
      <c r="AD5650" s="33"/>
      <c r="AE5650" s="33"/>
      <c r="AF5650" s="33"/>
      <c r="AG5650" s="35"/>
      <c r="AH5650" s="32"/>
      <c r="AI5650" s="33"/>
      <c r="AJ5650" s="33"/>
      <c r="AK5650" s="33"/>
      <c r="AL5650" s="33"/>
      <c r="AM5650" s="33"/>
      <c r="AN5650" s="33"/>
      <c r="AO5650" s="33"/>
      <c r="AP5650" s="33"/>
      <c r="AQ5650" s="33"/>
      <c r="AR5650" s="33"/>
      <c r="AS5650" s="33"/>
      <c r="AT5650" s="33"/>
      <c r="AU5650" s="33"/>
      <c r="AV5650" s="33"/>
      <c r="AW5650" s="33"/>
      <c r="AX5650" s="33"/>
      <c r="AY5650" s="33"/>
    </row>
    <row r="5651" spans="1:51" s="12" customFormat="1" ht="39.950000000000003" customHeight="1">
      <c r="A5651" s="3"/>
      <c r="B5651" s="16"/>
      <c r="C5651" s="33"/>
      <c r="D5651" s="33"/>
      <c r="E5651" s="33"/>
      <c r="F5651" s="33"/>
      <c r="G5651" s="33"/>
      <c r="H5651" s="33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  <c r="Y5651" s="33"/>
      <c r="Z5651" s="33"/>
      <c r="AA5651" s="33"/>
      <c r="AB5651" s="33"/>
      <c r="AC5651" s="33"/>
      <c r="AD5651" s="33"/>
      <c r="AE5651" s="33"/>
      <c r="AF5651" s="33"/>
      <c r="AG5651" s="35"/>
      <c r="AH5651" s="32"/>
      <c r="AI5651" s="33"/>
      <c r="AJ5651" s="33"/>
      <c r="AK5651" s="33"/>
      <c r="AL5651" s="33"/>
      <c r="AM5651" s="33"/>
      <c r="AN5651" s="33"/>
      <c r="AO5651" s="33"/>
      <c r="AP5651" s="33"/>
      <c r="AQ5651" s="33"/>
      <c r="AR5651" s="33"/>
      <c r="AS5651" s="33"/>
      <c r="AT5651" s="33"/>
      <c r="AU5651" s="33"/>
      <c r="AV5651" s="33"/>
      <c r="AW5651" s="33"/>
      <c r="AX5651" s="33"/>
      <c r="AY5651" s="33"/>
    </row>
    <row r="5652" spans="1:51" s="12" customFormat="1" ht="39.950000000000003" customHeight="1">
      <c r="A5652" s="3"/>
      <c r="B5652" s="16"/>
      <c r="C5652" s="33"/>
      <c r="D5652" s="33"/>
      <c r="E5652" s="33"/>
      <c r="F5652" s="33"/>
      <c r="G5652" s="33"/>
      <c r="H5652" s="33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  <c r="AB5652" s="33"/>
      <c r="AC5652" s="33"/>
      <c r="AD5652" s="33"/>
      <c r="AE5652" s="33"/>
      <c r="AF5652" s="33"/>
      <c r="AG5652" s="35"/>
      <c r="AH5652" s="32"/>
      <c r="AI5652" s="33"/>
      <c r="AJ5652" s="33"/>
      <c r="AK5652" s="33"/>
      <c r="AL5652" s="33"/>
      <c r="AM5652" s="33"/>
      <c r="AN5652" s="33"/>
      <c r="AO5652" s="33"/>
      <c r="AP5652" s="33"/>
      <c r="AQ5652" s="33"/>
      <c r="AR5652" s="33"/>
      <c r="AS5652" s="33"/>
      <c r="AT5652" s="33"/>
      <c r="AU5652" s="33"/>
      <c r="AV5652" s="33"/>
      <c r="AW5652" s="33"/>
      <c r="AX5652" s="33"/>
      <c r="AY5652" s="33"/>
    </row>
    <row r="5653" spans="1:51" s="12" customFormat="1" ht="39.950000000000003" customHeight="1">
      <c r="A5653" s="3"/>
      <c r="B5653" s="16"/>
      <c r="C5653" s="33"/>
      <c r="D5653" s="33"/>
      <c r="E5653" s="33"/>
      <c r="F5653" s="33"/>
      <c r="G5653" s="33"/>
      <c r="H5653" s="33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3"/>
      <c r="AE5653" s="33"/>
      <c r="AF5653" s="33"/>
      <c r="AG5653" s="35"/>
      <c r="AH5653" s="32"/>
      <c r="AI5653" s="33"/>
      <c r="AJ5653" s="33"/>
      <c r="AK5653" s="33"/>
      <c r="AL5653" s="33"/>
      <c r="AM5653" s="33"/>
      <c r="AN5653" s="33"/>
      <c r="AO5653" s="33"/>
      <c r="AP5653" s="33"/>
      <c r="AQ5653" s="33"/>
      <c r="AR5653" s="33"/>
      <c r="AS5653" s="33"/>
      <c r="AT5653" s="33"/>
      <c r="AU5653" s="33"/>
      <c r="AV5653" s="33"/>
      <c r="AW5653" s="33"/>
      <c r="AX5653" s="33"/>
      <c r="AY5653" s="33"/>
    </row>
    <row r="5654" spans="1:51" s="12" customFormat="1" ht="39.950000000000003" customHeight="1">
      <c r="A5654" s="3"/>
      <c r="B5654" s="16"/>
      <c r="C5654" s="33"/>
      <c r="D5654" s="33"/>
      <c r="E5654" s="33"/>
      <c r="F5654" s="33"/>
      <c r="G5654" s="33"/>
      <c r="H5654" s="33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  <c r="AB5654" s="33"/>
      <c r="AC5654" s="33"/>
      <c r="AD5654" s="33"/>
      <c r="AE5654" s="33"/>
      <c r="AF5654" s="33"/>
      <c r="AG5654" s="35"/>
      <c r="AH5654" s="32"/>
      <c r="AI5654" s="33"/>
      <c r="AJ5654" s="33"/>
      <c r="AK5654" s="33"/>
      <c r="AL5654" s="33"/>
      <c r="AM5654" s="33"/>
      <c r="AN5654" s="33"/>
      <c r="AO5654" s="33"/>
      <c r="AP5654" s="33"/>
      <c r="AQ5654" s="33"/>
      <c r="AR5654" s="33"/>
      <c r="AS5654" s="33"/>
      <c r="AT5654" s="33"/>
      <c r="AU5654" s="33"/>
      <c r="AV5654" s="33"/>
      <c r="AW5654" s="33"/>
      <c r="AX5654" s="33"/>
      <c r="AY5654" s="33"/>
    </row>
    <row r="5655" spans="1:51" s="12" customFormat="1" ht="39.950000000000003" customHeight="1">
      <c r="A5655" s="3"/>
      <c r="B5655" s="16"/>
      <c r="C5655" s="33"/>
      <c r="D5655" s="33"/>
      <c r="E5655" s="33"/>
      <c r="F5655" s="33"/>
      <c r="G5655" s="33"/>
      <c r="H5655" s="3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  <c r="Y5655" s="33"/>
      <c r="Z5655" s="33"/>
      <c r="AA5655" s="33"/>
      <c r="AB5655" s="33"/>
      <c r="AC5655" s="33"/>
      <c r="AD5655" s="33"/>
      <c r="AE5655" s="33"/>
      <c r="AF5655" s="33"/>
      <c r="AG5655" s="35"/>
      <c r="AH5655" s="32"/>
      <c r="AI5655" s="33"/>
      <c r="AJ5655" s="33"/>
      <c r="AK5655" s="33"/>
      <c r="AL5655" s="33"/>
      <c r="AM5655" s="33"/>
      <c r="AN5655" s="33"/>
      <c r="AO5655" s="33"/>
      <c r="AP5655" s="33"/>
      <c r="AQ5655" s="33"/>
      <c r="AR5655" s="33"/>
      <c r="AS5655" s="33"/>
      <c r="AT5655" s="33"/>
      <c r="AU5655" s="33"/>
      <c r="AV5655" s="33"/>
      <c r="AW5655" s="33"/>
      <c r="AX5655" s="33"/>
      <c r="AY5655" s="33"/>
    </row>
    <row r="5656" spans="1:51" s="12" customFormat="1" ht="39.950000000000003" customHeight="1">
      <c r="A5656" s="3"/>
      <c r="B5656" s="16"/>
      <c r="C5656" s="33"/>
      <c r="D5656" s="33"/>
      <c r="E5656" s="33"/>
      <c r="F5656" s="33"/>
      <c r="G5656" s="33"/>
      <c r="H5656" s="33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3"/>
      <c r="AE5656" s="33"/>
      <c r="AF5656" s="33"/>
      <c r="AG5656" s="35"/>
      <c r="AH5656" s="32"/>
      <c r="AI5656" s="33"/>
      <c r="AJ5656" s="33"/>
      <c r="AK5656" s="33"/>
      <c r="AL5656" s="33"/>
      <c r="AM5656" s="33"/>
      <c r="AN5656" s="33"/>
      <c r="AO5656" s="33"/>
      <c r="AP5656" s="33"/>
      <c r="AQ5656" s="33"/>
      <c r="AR5656" s="33"/>
      <c r="AS5656" s="33"/>
      <c r="AT5656" s="33"/>
      <c r="AU5656" s="33"/>
      <c r="AV5656" s="33"/>
      <c r="AW5656" s="33"/>
      <c r="AX5656" s="33"/>
      <c r="AY5656" s="33"/>
    </row>
    <row r="5657" spans="1:51" s="12" customFormat="1" ht="39.950000000000003" customHeight="1">
      <c r="A5657" s="3"/>
      <c r="B5657" s="16"/>
      <c r="C5657" s="33"/>
      <c r="D5657" s="33"/>
      <c r="E5657" s="33"/>
      <c r="F5657" s="33"/>
      <c r="G5657" s="33"/>
      <c r="H5657" s="3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  <c r="Y5657" s="33"/>
      <c r="Z5657" s="33"/>
      <c r="AA5657" s="33"/>
      <c r="AB5657" s="33"/>
      <c r="AC5657" s="33"/>
      <c r="AD5657" s="33"/>
      <c r="AE5657" s="33"/>
      <c r="AF5657" s="33"/>
      <c r="AG5657" s="35"/>
      <c r="AH5657" s="32"/>
      <c r="AI5657" s="33"/>
      <c r="AJ5657" s="33"/>
      <c r="AK5657" s="33"/>
      <c r="AL5657" s="33"/>
      <c r="AM5657" s="33"/>
      <c r="AN5657" s="33"/>
      <c r="AO5657" s="33"/>
      <c r="AP5657" s="33"/>
      <c r="AQ5657" s="33"/>
      <c r="AR5657" s="33"/>
      <c r="AS5657" s="33"/>
      <c r="AT5657" s="33"/>
      <c r="AU5657" s="33"/>
      <c r="AV5657" s="33"/>
      <c r="AW5657" s="33"/>
      <c r="AX5657" s="33"/>
      <c r="AY5657" s="33"/>
    </row>
    <row r="5658" spans="1:51" s="12" customFormat="1" ht="39.950000000000003" customHeight="1">
      <c r="A5658" s="3"/>
      <c r="B5658" s="16"/>
      <c r="C5658" s="33"/>
      <c r="D5658" s="33"/>
      <c r="E5658" s="33"/>
      <c r="F5658" s="33"/>
      <c r="G5658" s="33"/>
      <c r="H5658" s="33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  <c r="AB5658" s="33"/>
      <c r="AC5658" s="33"/>
      <c r="AD5658" s="33"/>
      <c r="AE5658" s="33"/>
      <c r="AF5658" s="33"/>
      <c r="AG5658" s="35"/>
      <c r="AH5658" s="32"/>
      <c r="AI5658" s="33"/>
      <c r="AJ5658" s="33"/>
      <c r="AK5658" s="33"/>
      <c r="AL5658" s="33"/>
      <c r="AM5658" s="33"/>
      <c r="AN5658" s="33"/>
      <c r="AO5658" s="33"/>
      <c r="AP5658" s="33"/>
      <c r="AQ5658" s="33"/>
      <c r="AR5658" s="33"/>
      <c r="AS5658" s="33"/>
      <c r="AT5658" s="33"/>
      <c r="AU5658" s="33"/>
      <c r="AV5658" s="33"/>
      <c r="AW5658" s="33"/>
      <c r="AX5658" s="33"/>
      <c r="AY5658" s="33"/>
    </row>
    <row r="5659" spans="1:51" s="12" customFormat="1" ht="39.950000000000003" customHeight="1">
      <c r="A5659" s="3"/>
      <c r="B5659" s="16"/>
      <c r="C5659" s="33"/>
      <c r="D5659" s="33"/>
      <c r="E5659" s="33"/>
      <c r="F5659" s="33"/>
      <c r="G5659" s="33"/>
      <c r="H5659" s="3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  <c r="Y5659" s="33"/>
      <c r="Z5659" s="33"/>
      <c r="AA5659" s="33"/>
      <c r="AB5659" s="33"/>
      <c r="AC5659" s="33"/>
      <c r="AD5659" s="33"/>
      <c r="AE5659" s="33"/>
      <c r="AF5659" s="33"/>
      <c r="AG5659" s="35"/>
      <c r="AH5659" s="32"/>
      <c r="AI5659" s="33"/>
      <c r="AJ5659" s="33"/>
      <c r="AK5659" s="33"/>
      <c r="AL5659" s="33"/>
      <c r="AM5659" s="33"/>
      <c r="AN5659" s="33"/>
      <c r="AO5659" s="33"/>
      <c r="AP5659" s="33"/>
      <c r="AQ5659" s="33"/>
      <c r="AR5659" s="33"/>
      <c r="AS5659" s="33"/>
      <c r="AT5659" s="33"/>
      <c r="AU5659" s="33"/>
      <c r="AV5659" s="33"/>
      <c r="AW5659" s="33"/>
      <c r="AX5659" s="33"/>
      <c r="AY5659" s="33"/>
    </row>
    <row r="5660" spans="1:51" s="12" customFormat="1" ht="39.950000000000003" customHeight="1">
      <c r="A5660" s="3"/>
      <c r="B5660" s="16"/>
      <c r="C5660" s="33"/>
      <c r="D5660" s="33"/>
      <c r="E5660" s="33"/>
      <c r="F5660" s="33"/>
      <c r="G5660" s="33"/>
      <c r="H5660" s="33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  <c r="AB5660" s="33"/>
      <c r="AC5660" s="33"/>
      <c r="AD5660" s="33"/>
      <c r="AE5660" s="33"/>
      <c r="AF5660" s="33"/>
      <c r="AG5660" s="35"/>
      <c r="AH5660" s="32"/>
      <c r="AI5660" s="33"/>
      <c r="AJ5660" s="33"/>
      <c r="AK5660" s="33"/>
      <c r="AL5660" s="33"/>
      <c r="AM5660" s="33"/>
      <c r="AN5660" s="33"/>
      <c r="AO5660" s="33"/>
      <c r="AP5660" s="33"/>
      <c r="AQ5660" s="33"/>
      <c r="AR5660" s="33"/>
      <c r="AS5660" s="33"/>
      <c r="AT5660" s="33"/>
      <c r="AU5660" s="33"/>
      <c r="AV5660" s="33"/>
      <c r="AW5660" s="33"/>
      <c r="AX5660" s="33"/>
      <c r="AY5660" s="33"/>
    </row>
    <row r="5661" spans="1:51" s="12" customFormat="1" ht="39.950000000000003" customHeight="1">
      <c r="A5661" s="3"/>
      <c r="B5661" s="16"/>
      <c r="C5661" s="33"/>
      <c r="D5661" s="33"/>
      <c r="E5661" s="33"/>
      <c r="F5661" s="33"/>
      <c r="G5661" s="33"/>
      <c r="H5661" s="33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  <c r="AB5661" s="33"/>
      <c r="AC5661" s="33"/>
      <c r="AD5661" s="33"/>
      <c r="AE5661" s="33"/>
      <c r="AF5661" s="33"/>
      <c r="AG5661" s="35"/>
      <c r="AH5661" s="32"/>
      <c r="AI5661" s="33"/>
      <c r="AJ5661" s="33"/>
      <c r="AK5661" s="33"/>
      <c r="AL5661" s="33"/>
      <c r="AM5661" s="33"/>
      <c r="AN5661" s="33"/>
      <c r="AO5661" s="33"/>
      <c r="AP5661" s="33"/>
      <c r="AQ5661" s="33"/>
      <c r="AR5661" s="33"/>
      <c r="AS5661" s="33"/>
      <c r="AT5661" s="33"/>
      <c r="AU5661" s="33"/>
      <c r="AV5661" s="33"/>
      <c r="AW5661" s="33"/>
      <c r="AX5661" s="33"/>
      <c r="AY5661" s="33"/>
    </row>
    <row r="5662" spans="1:51" s="12" customFormat="1" ht="39.950000000000003" customHeight="1">
      <c r="A5662" s="3"/>
      <c r="B5662" s="16"/>
      <c r="C5662" s="33"/>
      <c r="D5662" s="33"/>
      <c r="E5662" s="33"/>
      <c r="F5662" s="33"/>
      <c r="G5662" s="33"/>
      <c r="H5662" s="33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  <c r="Y5662" s="33"/>
      <c r="Z5662" s="33"/>
      <c r="AA5662" s="33"/>
      <c r="AB5662" s="33"/>
      <c r="AC5662" s="33"/>
      <c r="AD5662" s="33"/>
      <c r="AE5662" s="33"/>
      <c r="AF5662" s="33"/>
      <c r="AG5662" s="35"/>
      <c r="AH5662" s="32"/>
      <c r="AI5662" s="33"/>
      <c r="AJ5662" s="33"/>
      <c r="AK5662" s="33"/>
      <c r="AL5662" s="33"/>
      <c r="AM5662" s="33"/>
      <c r="AN5662" s="33"/>
      <c r="AO5662" s="33"/>
      <c r="AP5662" s="33"/>
      <c r="AQ5662" s="33"/>
      <c r="AR5662" s="33"/>
      <c r="AS5662" s="33"/>
      <c r="AT5662" s="33"/>
      <c r="AU5662" s="33"/>
      <c r="AV5662" s="33"/>
      <c r="AW5662" s="33"/>
      <c r="AX5662" s="33"/>
      <c r="AY5662" s="33"/>
    </row>
    <row r="5663" spans="1:51" s="12" customFormat="1" ht="39.950000000000003" customHeight="1">
      <c r="A5663" s="3"/>
      <c r="B5663" s="16"/>
      <c r="C5663" s="33"/>
      <c r="D5663" s="33"/>
      <c r="E5663" s="33"/>
      <c r="F5663" s="33"/>
      <c r="G5663" s="33"/>
      <c r="H5663" s="33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  <c r="Y5663" s="33"/>
      <c r="Z5663" s="33"/>
      <c r="AA5663" s="33"/>
      <c r="AB5663" s="33"/>
      <c r="AC5663" s="33"/>
      <c r="AD5663" s="33"/>
      <c r="AE5663" s="33"/>
      <c r="AF5663" s="33"/>
      <c r="AG5663" s="35"/>
      <c r="AH5663" s="32"/>
      <c r="AI5663" s="33"/>
      <c r="AJ5663" s="33"/>
      <c r="AK5663" s="33"/>
      <c r="AL5663" s="33"/>
      <c r="AM5663" s="33"/>
      <c r="AN5663" s="33"/>
      <c r="AO5663" s="33"/>
      <c r="AP5663" s="33"/>
      <c r="AQ5663" s="33"/>
      <c r="AR5663" s="33"/>
      <c r="AS5663" s="33"/>
      <c r="AT5663" s="33"/>
      <c r="AU5663" s="33"/>
      <c r="AV5663" s="33"/>
      <c r="AW5663" s="33"/>
      <c r="AX5663" s="33"/>
      <c r="AY5663" s="33"/>
    </row>
    <row r="5664" spans="1:51" s="12" customFormat="1" ht="39.950000000000003" customHeight="1">
      <c r="A5664" s="3"/>
      <c r="B5664" s="16"/>
      <c r="C5664" s="33"/>
      <c r="D5664" s="33"/>
      <c r="E5664" s="33"/>
      <c r="F5664" s="33"/>
      <c r="G5664" s="33"/>
      <c r="H5664" s="33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  <c r="Y5664" s="33"/>
      <c r="Z5664" s="33"/>
      <c r="AA5664" s="33"/>
      <c r="AB5664" s="33"/>
      <c r="AC5664" s="33"/>
      <c r="AD5664" s="33"/>
      <c r="AE5664" s="33"/>
      <c r="AF5664" s="33"/>
      <c r="AG5664" s="35"/>
      <c r="AH5664" s="32"/>
      <c r="AI5664" s="33"/>
      <c r="AJ5664" s="33"/>
      <c r="AK5664" s="33"/>
      <c r="AL5664" s="33"/>
      <c r="AM5664" s="33"/>
      <c r="AN5664" s="33"/>
      <c r="AO5664" s="33"/>
      <c r="AP5664" s="33"/>
      <c r="AQ5664" s="33"/>
      <c r="AR5664" s="33"/>
      <c r="AS5664" s="33"/>
      <c r="AT5664" s="33"/>
      <c r="AU5664" s="33"/>
      <c r="AV5664" s="33"/>
      <c r="AW5664" s="33"/>
      <c r="AX5664" s="33"/>
      <c r="AY5664" s="33"/>
    </row>
    <row r="5665" spans="1:51" s="12" customFormat="1" ht="39.950000000000003" customHeight="1">
      <c r="A5665" s="3"/>
      <c r="B5665" s="16"/>
      <c r="C5665" s="33"/>
      <c r="D5665" s="33"/>
      <c r="E5665" s="33"/>
      <c r="F5665" s="33"/>
      <c r="G5665" s="33"/>
      <c r="H5665" s="33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  <c r="Y5665" s="33"/>
      <c r="Z5665" s="33"/>
      <c r="AA5665" s="33"/>
      <c r="AB5665" s="33"/>
      <c r="AC5665" s="33"/>
      <c r="AD5665" s="33"/>
      <c r="AE5665" s="33"/>
      <c r="AF5665" s="33"/>
      <c r="AG5665" s="35"/>
      <c r="AH5665" s="32"/>
      <c r="AI5665" s="33"/>
      <c r="AJ5665" s="33"/>
      <c r="AK5665" s="33"/>
      <c r="AL5665" s="33"/>
      <c r="AM5665" s="33"/>
      <c r="AN5665" s="33"/>
      <c r="AO5665" s="33"/>
      <c r="AP5665" s="33"/>
      <c r="AQ5665" s="33"/>
      <c r="AR5665" s="33"/>
      <c r="AS5665" s="33"/>
      <c r="AT5665" s="33"/>
      <c r="AU5665" s="33"/>
      <c r="AV5665" s="33"/>
      <c r="AW5665" s="33"/>
      <c r="AX5665" s="33"/>
      <c r="AY5665" s="33"/>
    </row>
    <row r="5666" spans="1:51" s="12" customFormat="1" ht="39.950000000000003" customHeight="1">
      <c r="A5666" s="3"/>
      <c r="B5666" s="16"/>
      <c r="C5666" s="33"/>
      <c r="D5666" s="33"/>
      <c r="E5666" s="33"/>
      <c r="F5666" s="33"/>
      <c r="G5666" s="33"/>
      <c r="H5666" s="33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  <c r="AB5666" s="33"/>
      <c r="AC5666" s="33"/>
      <c r="AD5666" s="33"/>
      <c r="AE5666" s="33"/>
      <c r="AF5666" s="33"/>
      <c r="AG5666" s="35"/>
      <c r="AH5666" s="32"/>
      <c r="AI5666" s="33"/>
      <c r="AJ5666" s="33"/>
      <c r="AK5666" s="33"/>
      <c r="AL5666" s="33"/>
      <c r="AM5666" s="33"/>
      <c r="AN5666" s="33"/>
      <c r="AO5666" s="33"/>
      <c r="AP5666" s="33"/>
      <c r="AQ5666" s="33"/>
      <c r="AR5666" s="33"/>
      <c r="AS5666" s="33"/>
      <c r="AT5666" s="33"/>
      <c r="AU5666" s="33"/>
      <c r="AV5666" s="33"/>
      <c r="AW5666" s="33"/>
      <c r="AX5666" s="33"/>
      <c r="AY5666" s="33"/>
    </row>
    <row r="5667" spans="1:51" s="12" customFormat="1" ht="39.950000000000003" customHeight="1">
      <c r="A5667" s="3"/>
      <c r="B5667" s="16"/>
      <c r="C5667" s="33"/>
      <c r="D5667" s="33"/>
      <c r="E5667" s="33"/>
      <c r="F5667" s="33"/>
      <c r="G5667" s="33"/>
      <c r="H5667" s="33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  <c r="Y5667" s="33"/>
      <c r="Z5667" s="33"/>
      <c r="AA5667" s="33"/>
      <c r="AB5667" s="33"/>
      <c r="AC5667" s="33"/>
      <c r="AD5667" s="33"/>
      <c r="AE5667" s="33"/>
      <c r="AF5667" s="33"/>
      <c r="AG5667" s="35"/>
      <c r="AH5667" s="32"/>
      <c r="AI5667" s="33"/>
      <c r="AJ5667" s="33"/>
      <c r="AK5667" s="33"/>
      <c r="AL5667" s="33"/>
      <c r="AM5667" s="33"/>
      <c r="AN5667" s="33"/>
      <c r="AO5667" s="33"/>
      <c r="AP5667" s="33"/>
      <c r="AQ5667" s="33"/>
      <c r="AR5667" s="33"/>
      <c r="AS5667" s="33"/>
      <c r="AT5667" s="33"/>
      <c r="AU5667" s="33"/>
      <c r="AV5667" s="33"/>
      <c r="AW5667" s="33"/>
      <c r="AX5667" s="33"/>
      <c r="AY5667" s="33"/>
    </row>
    <row r="5668" spans="1:51" s="12" customFormat="1" ht="39.950000000000003" customHeight="1">
      <c r="A5668" s="3"/>
      <c r="B5668" s="16"/>
      <c r="C5668" s="33"/>
      <c r="D5668" s="33"/>
      <c r="E5668" s="33"/>
      <c r="F5668" s="33"/>
      <c r="G5668" s="33"/>
      <c r="H5668" s="33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  <c r="AB5668" s="33"/>
      <c r="AC5668" s="33"/>
      <c r="AD5668" s="33"/>
      <c r="AE5668" s="33"/>
      <c r="AF5668" s="33"/>
      <c r="AG5668" s="35"/>
      <c r="AH5668" s="32"/>
      <c r="AI5668" s="33"/>
      <c r="AJ5668" s="33"/>
      <c r="AK5668" s="33"/>
      <c r="AL5668" s="33"/>
      <c r="AM5668" s="33"/>
      <c r="AN5668" s="33"/>
      <c r="AO5668" s="33"/>
      <c r="AP5668" s="33"/>
      <c r="AQ5668" s="33"/>
      <c r="AR5668" s="33"/>
      <c r="AS5668" s="33"/>
      <c r="AT5668" s="33"/>
      <c r="AU5668" s="33"/>
      <c r="AV5668" s="33"/>
      <c r="AW5668" s="33"/>
      <c r="AX5668" s="33"/>
      <c r="AY5668" s="33"/>
    </row>
    <row r="5669" spans="1:51" s="12" customFormat="1" ht="39.950000000000003" customHeight="1">
      <c r="A5669" s="3"/>
      <c r="B5669" s="16"/>
      <c r="C5669" s="33"/>
      <c r="D5669" s="33"/>
      <c r="E5669" s="33"/>
      <c r="F5669" s="33"/>
      <c r="G5669" s="33"/>
      <c r="H5669" s="33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  <c r="Y5669" s="33"/>
      <c r="Z5669" s="33"/>
      <c r="AA5669" s="33"/>
      <c r="AB5669" s="33"/>
      <c r="AC5669" s="33"/>
      <c r="AD5669" s="33"/>
      <c r="AE5669" s="33"/>
      <c r="AF5669" s="33"/>
      <c r="AG5669" s="35"/>
      <c r="AH5669" s="32"/>
      <c r="AI5669" s="33"/>
      <c r="AJ5669" s="33"/>
      <c r="AK5669" s="33"/>
      <c r="AL5669" s="33"/>
      <c r="AM5669" s="33"/>
      <c r="AN5669" s="33"/>
      <c r="AO5669" s="33"/>
      <c r="AP5669" s="33"/>
      <c r="AQ5669" s="33"/>
      <c r="AR5669" s="33"/>
      <c r="AS5669" s="33"/>
      <c r="AT5669" s="33"/>
      <c r="AU5669" s="33"/>
      <c r="AV5669" s="33"/>
      <c r="AW5669" s="33"/>
      <c r="AX5669" s="33"/>
      <c r="AY5669" s="33"/>
    </row>
    <row r="5670" spans="1:51" s="12" customFormat="1" ht="39.950000000000003" customHeight="1">
      <c r="A5670" s="3"/>
      <c r="B5670" s="16"/>
      <c r="C5670" s="33"/>
      <c r="D5670" s="33"/>
      <c r="E5670" s="33"/>
      <c r="F5670" s="33"/>
      <c r="G5670" s="33"/>
      <c r="H5670" s="33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  <c r="AB5670" s="33"/>
      <c r="AC5670" s="33"/>
      <c r="AD5670" s="33"/>
      <c r="AE5670" s="33"/>
      <c r="AF5670" s="33"/>
      <c r="AG5670" s="35"/>
      <c r="AH5670" s="32"/>
      <c r="AI5670" s="33"/>
      <c r="AJ5670" s="33"/>
      <c r="AK5670" s="33"/>
      <c r="AL5670" s="33"/>
      <c r="AM5670" s="33"/>
      <c r="AN5670" s="33"/>
      <c r="AO5670" s="33"/>
      <c r="AP5670" s="33"/>
      <c r="AQ5670" s="33"/>
      <c r="AR5670" s="33"/>
      <c r="AS5670" s="33"/>
      <c r="AT5670" s="33"/>
      <c r="AU5670" s="33"/>
      <c r="AV5670" s="33"/>
      <c r="AW5670" s="33"/>
      <c r="AX5670" s="33"/>
      <c r="AY5670" s="33"/>
    </row>
    <row r="5671" spans="1:51" s="12" customFormat="1" ht="39.950000000000003" customHeight="1">
      <c r="A5671" s="3"/>
      <c r="B5671" s="16"/>
      <c r="C5671" s="33"/>
      <c r="D5671" s="33"/>
      <c r="E5671" s="33"/>
      <c r="F5671" s="33"/>
      <c r="G5671" s="33"/>
      <c r="H5671" s="33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  <c r="AB5671" s="33"/>
      <c r="AC5671" s="33"/>
      <c r="AD5671" s="33"/>
      <c r="AE5671" s="33"/>
      <c r="AF5671" s="33"/>
      <c r="AG5671" s="35"/>
      <c r="AH5671" s="32"/>
      <c r="AI5671" s="33"/>
      <c r="AJ5671" s="33"/>
      <c r="AK5671" s="33"/>
      <c r="AL5671" s="33"/>
      <c r="AM5671" s="33"/>
      <c r="AN5671" s="33"/>
      <c r="AO5671" s="33"/>
      <c r="AP5671" s="33"/>
      <c r="AQ5671" s="33"/>
      <c r="AR5671" s="33"/>
      <c r="AS5671" s="33"/>
      <c r="AT5671" s="33"/>
      <c r="AU5671" s="33"/>
      <c r="AV5671" s="33"/>
      <c r="AW5671" s="33"/>
      <c r="AX5671" s="33"/>
      <c r="AY5671" s="33"/>
    </row>
    <row r="5672" spans="1:51" s="12" customFormat="1" ht="39.950000000000003" customHeight="1">
      <c r="A5672" s="3"/>
      <c r="B5672" s="16"/>
      <c r="C5672" s="33"/>
      <c r="D5672" s="33"/>
      <c r="E5672" s="33"/>
      <c r="F5672" s="33"/>
      <c r="G5672" s="33"/>
      <c r="H5672" s="33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  <c r="AB5672" s="33"/>
      <c r="AC5672" s="33"/>
      <c r="AD5672" s="33"/>
      <c r="AE5672" s="33"/>
      <c r="AF5672" s="33"/>
      <c r="AG5672" s="35"/>
      <c r="AH5672" s="32"/>
      <c r="AI5672" s="33"/>
      <c r="AJ5672" s="33"/>
      <c r="AK5672" s="33"/>
      <c r="AL5672" s="33"/>
      <c r="AM5672" s="33"/>
      <c r="AN5672" s="33"/>
      <c r="AO5672" s="33"/>
      <c r="AP5672" s="33"/>
      <c r="AQ5672" s="33"/>
      <c r="AR5672" s="33"/>
      <c r="AS5672" s="33"/>
      <c r="AT5672" s="33"/>
      <c r="AU5672" s="33"/>
      <c r="AV5672" s="33"/>
      <c r="AW5672" s="33"/>
      <c r="AX5672" s="33"/>
      <c r="AY5672" s="33"/>
    </row>
    <row r="5673" spans="1:51" s="12" customFormat="1" ht="39.950000000000003" customHeight="1">
      <c r="A5673" s="3"/>
      <c r="B5673" s="16"/>
      <c r="C5673" s="33"/>
      <c r="D5673" s="33"/>
      <c r="E5673" s="33"/>
      <c r="F5673" s="33"/>
      <c r="G5673" s="33"/>
      <c r="H5673" s="33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3"/>
      <c r="AE5673" s="33"/>
      <c r="AF5673" s="33"/>
      <c r="AG5673" s="35"/>
      <c r="AH5673" s="32"/>
      <c r="AI5673" s="33"/>
      <c r="AJ5673" s="33"/>
      <c r="AK5673" s="33"/>
      <c r="AL5673" s="33"/>
      <c r="AM5673" s="33"/>
      <c r="AN5673" s="33"/>
      <c r="AO5673" s="33"/>
      <c r="AP5673" s="33"/>
      <c r="AQ5673" s="33"/>
      <c r="AR5673" s="33"/>
      <c r="AS5673" s="33"/>
      <c r="AT5673" s="33"/>
      <c r="AU5673" s="33"/>
      <c r="AV5673" s="33"/>
      <c r="AW5673" s="33"/>
      <c r="AX5673" s="33"/>
      <c r="AY5673" s="33"/>
    </row>
    <row r="5674" spans="1:51" s="12" customFormat="1" ht="39.950000000000003" customHeight="1">
      <c r="A5674" s="3"/>
      <c r="B5674" s="16"/>
      <c r="C5674" s="33"/>
      <c r="D5674" s="33"/>
      <c r="E5674" s="33"/>
      <c r="F5674" s="33"/>
      <c r="G5674" s="33"/>
      <c r="H5674" s="33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  <c r="AB5674" s="33"/>
      <c r="AC5674" s="33"/>
      <c r="AD5674" s="33"/>
      <c r="AE5674" s="33"/>
      <c r="AF5674" s="33"/>
      <c r="AG5674" s="35"/>
      <c r="AH5674" s="32"/>
      <c r="AI5674" s="33"/>
      <c r="AJ5674" s="33"/>
      <c r="AK5674" s="33"/>
      <c r="AL5674" s="33"/>
      <c r="AM5674" s="33"/>
      <c r="AN5674" s="33"/>
      <c r="AO5674" s="33"/>
      <c r="AP5674" s="33"/>
      <c r="AQ5674" s="33"/>
      <c r="AR5674" s="33"/>
      <c r="AS5674" s="33"/>
      <c r="AT5674" s="33"/>
      <c r="AU5674" s="33"/>
      <c r="AV5674" s="33"/>
      <c r="AW5674" s="33"/>
      <c r="AX5674" s="33"/>
      <c r="AY5674" s="33"/>
    </row>
    <row r="5675" spans="1:51" s="12" customFormat="1" ht="39.950000000000003" customHeight="1">
      <c r="A5675" s="3"/>
      <c r="B5675" s="16"/>
      <c r="C5675" s="33"/>
      <c r="D5675" s="33"/>
      <c r="E5675" s="33"/>
      <c r="F5675" s="33"/>
      <c r="G5675" s="33"/>
      <c r="H5675" s="33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  <c r="Y5675" s="33"/>
      <c r="Z5675" s="33"/>
      <c r="AA5675" s="33"/>
      <c r="AB5675" s="33"/>
      <c r="AC5675" s="33"/>
      <c r="AD5675" s="33"/>
      <c r="AE5675" s="33"/>
      <c r="AF5675" s="33"/>
      <c r="AG5675" s="35"/>
      <c r="AH5675" s="32"/>
      <c r="AI5675" s="33"/>
      <c r="AJ5675" s="33"/>
      <c r="AK5675" s="33"/>
      <c r="AL5675" s="33"/>
      <c r="AM5675" s="33"/>
      <c r="AN5675" s="33"/>
      <c r="AO5675" s="33"/>
      <c r="AP5675" s="33"/>
      <c r="AQ5675" s="33"/>
      <c r="AR5675" s="33"/>
      <c r="AS5675" s="33"/>
      <c r="AT5675" s="33"/>
      <c r="AU5675" s="33"/>
      <c r="AV5675" s="33"/>
      <c r="AW5675" s="33"/>
      <c r="AX5675" s="33"/>
      <c r="AY5675" s="33"/>
    </row>
    <row r="5676" spans="1:51" s="12" customFormat="1" ht="39.950000000000003" customHeight="1">
      <c r="A5676" s="3"/>
      <c r="B5676" s="16"/>
      <c r="C5676" s="33"/>
      <c r="D5676" s="33"/>
      <c r="E5676" s="33"/>
      <c r="F5676" s="33"/>
      <c r="G5676" s="33"/>
      <c r="H5676" s="33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  <c r="AB5676" s="33"/>
      <c r="AC5676" s="33"/>
      <c r="AD5676" s="33"/>
      <c r="AE5676" s="33"/>
      <c r="AF5676" s="33"/>
      <c r="AG5676" s="35"/>
      <c r="AH5676" s="32"/>
      <c r="AI5676" s="33"/>
      <c r="AJ5676" s="33"/>
      <c r="AK5676" s="33"/>
      <c r="AL5676" s="33"/>
      <c r="AM5676" s="33"/>
      <c r="AN5676" s="33"/>
      <c r="AO5676" s="33"/>
      <c r="AP5676" s="33"/>
      <c r="AQ5676" s="33"/>
      <c r="AR5676" s="33"/>
      <c r="AS5676" s="33"/>
      <c r="AT5676" s="33"/>
      <c r="AU5676" s="33"/>
      <c r="AV5676" s="33"/>
      <c r="AW5676" s="33"/>
      <c r="AX5676" s="33"/>
      <c r="AY5676" s="33"/>
    </row>
    <row r="5677" spans="1:51" s="12" customFormat="1" ht="39.950000000000003" customHeight="1">
      <c r="A5677" s="3"/>
      <c r="B5677" s="16"/>
      <c r="C5677" s="33"/>
      <c r="D5677" s="33"/>
      <c r="E5677" s="33"/>
      <c r="F5677" s="33"/>
      <c r="G5677" s="33"/>
      <c r="H5677" s="33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  <c r="Y5677" s="33"/>
      <c r="Z5677" s="33"/>
      <c r="AA5677" s="33"/>
      <c r="AB5677" s="33"/>
      <c r="AC5677" s="33"/>
      <c r="AD5677" s="33"/>
      <c r="AE5677" s="33"/>
      <c r="AF5677" s="33"/>
      <c r="AG5677" s="35"/>
      <c r="AH5677" s="32"/>
      <c r="AI5677" s="33"/>
      <c r="AJ5677" s="33"/>
      <c r="AK5677" s="33"/>
      <c r="AL5677" s="33"/>
      <c r="AM5677" s="33"/>
      <c r="AN5677" s="33"/>
      <c r="AO5677" s="33"/>
      <c r="AP5677" s="33"/>
      <c r="AQ5677" s="33"/>
      <c r="AR5677" s="33"/>
      <c r="AS5677" s="33"/>
      <c r="AT5677" s="33"/>
      <c r="AU5677" s="33"/>
      <c r="AV5677" s="33"/>
      <c r="AW5677" s="33"/>
      <c r="AX5677" s="33"/>
      <c r="AY5677" s="33"/>
    </row>
    <row r="5678" spans="1:51" s="12" customFormat="1" ht="39.950000000000003" customHeight="1">
      <c r="A5678" s="3"/>
      <c r="B5678" s="16"/>
      <c r="C5678" s="33"/>
      <c r="D5678" s="33"/>
      <c r="E5678" s="33"/>
      <c r="F5678" s="33"/>
      <c r="G5678" s="33"/>
      <c r="H5678" s="33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  <c r="AB5678" s="33"/>
      <c r="AC5678" s="33"/>
      <c r="AD5678" s="33"/>
      <c r="AE5678" s="33"/>
      <c r="AF5678" s="33"/>
      <c r="AG5678" s="35"/>
      <c r="AH5678" s="32"/>
      <c r="AI5678" s="33"/>
      <c r="AJ5678" s="33"/>
      <c r="AK5678" s="33"/>
      <c r="AL5678" s="33"/>
      <c r="AM5678" s="33"/>
      <c r="AN5678" s="33"/>
      <c r="AO5678" s="33"/>
      <c r="AP5678" s="33"/>
      <c r="AQ5678" s="33"/>
      <c r="AR5678" s="33"/>
      <c r="AS5678" s="33"/>
      <c r="AT5678" s="33"/>
      <c r="AU5678" s="33"/>
      <c r="AV5678" s="33"/>
      <c r="AW5678" s="33"/>
      <c r="AX5678" s="33"/>
      <c r="AY5678" s="33"/>
    </row>
    <row r="5679" spans="1:51" s="12" customFormat="1" ht="39.950000000000003" customHeight="1">
      <c r="A5679" s="3"/>
      <c r="B5679" s="16"/>
      <c r="C5679" s="33"/>
      <c r="D5679" s="33"/>
      <c r="E5679" s="33"/>
      <c r="F5679" s="33"/>
      <c r="G5679" s="33"/>
      <c r="H5679" s="33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  <c r="AB5679" s="33"/>
      <c r="AC5679" s="33"/>
      <c r="AD5679" s="33"/>
      <c r="AE5679" s="33"/>
      <c r="AF5679" s="33"/>
      <c r="AG5679" s="35"/>
      <c r="AH5679" s="32"/>
      <c r="AI5679" s="33"/>
      <c r="AJ5679" s="33"/>
      <c r="AK5679" s="33"/>
      <c r="AL5679" s="33"/>
      <c r="AM5679" s="33"/>
      <c r="AN5679" s="33"/>
      <c r="AO5679" s="33"/>
      <c r="AP5679" s="33"/>
      <c r="AQ5679" s="33"/>
      <c r="AR5679" s="33"/>
      <c r="AS5679" s="33"/>
      <c r="AT5679" s="33"/>
      <c r="AU5679" s="33"/>
      <c r="AV5679" s="33"/>
      <c r="AW5679" s="33"/>
      <c r="AX5679" s="33"/>
      <c r="AY5679" s="33"/>
    </row>
    <row r="5680" spans="1:51" s="12" customFormat="1" ht="39.950000000000003" customHeight="1">
      <c r="A5680" s="3"/>
      <c r="B5680" s="16"/>
      <c r="C5680" s="33"/>
      <c r="D5680" s="33"/>
      <c r="E5680" s="33"/>
      <c r="F5680" s="33"/>
      <c r="G5680" s="33"/>
      <c r="H5680" s="33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  <c r="AB5680" s="33"/>
      <c r="AC5680" s="33"/>
      <c r="AD5680" s="33"/>
      <c r="AE5680" s="33"/>
      <c r="AF5680" s="33"/>
      <c r="AG5680" s="35"/>
      <c r="AH5680" s="32"/>
      <c r="AI5680" s="33"/>
      <c r="AJ5680" s="33"/>
      <c r="AK5680" s="33"/>
      <c r="AL5680" s="33"/>
      <c r="AM5680" s="33"/>
      <c r="AN5680" s="33"/>
      <c r="AO5680" s="33"/>
      <c r="AP5680" s="33"/>
      <c r="AQ5680" s="33"/>
      <c r="AR5680" s="33"/>
      <c r="AS5680" s="33"/>
      <c r="AT5680" s="33"/>
      <c r="AU5680" s="33"/>
      <c r="AV5680" s="33"/>
      <c r="AW5680" s="33"/>
      <c r="AX5680" s="33"/>
      <c r="AY5680" s="33"/>
    </row>
    <row r="5681" spans="1:51" s="12" customFormat="1" ht="39.950000000000003" customHeight="1">
      <c r="A5681" s="3"/>
      <c r="B5681" s="16"/>
      <c r="C5681" s="33"/>
      <c r="D5681" s="33"/>
      <c r="E5681" s="33"/>
      <c r="F5681" s="33"/>
      <c r="G5681" s="33"/>
      <c r="H5681" s="33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  <c r="AB5681" s="33"/>
      <c r="AC5681" s="33"/>
      <c r="AD5681" s="33"/>
      <c r="AE5681" s="33"/>
      <c r="AF5681" s="33"/>
      <c r="AG5681" s="35"/>
      <c r="AH5681" s="32"/>
      <c r="AI5681" s="33"/>
      <c r="AJ5681" s="33"/>
      <c r="AK5681" s="33"/>
      <c r="AL5681" s="33"/>
      <c r="AM5681" s="33"/>
      <c r="AN5681" s="33"/>
      <c r="AO5681" s="33"/>
      <c r="AP5681" s="33"/>
      <c r="AQ5681" s="33"/>
      <c r="AR5681" s="33"/>
      <c r="AS5681" s="33"/>
      <c r="AT5681" s="33"/>
      <c r="AU5681" s="33"/>
      <c r="AV5681" s="33"/>
      <c r="AW5681" s="33"/>
      <c r="AX5681" s="33"/>
      <c r="AY5681" s="33"/>
    </row>
    <row r="5682" spans="1:51" s="12" customFormat="1" ht="39.950000000000003" customHeight="1">
      <c r="A5682" s="3"/>
      <c r="B5682" s="16"/>
      <c r="C5682" s="33"/>
      <c r="D5682" s="33"/>
      <c r="E5682" s="33"/>
      <c r="F5682" s="33"/>
      <c r="G5682" s="33"/>
      <c r="H5682" s="33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  <c r="Y5682" s="33"/>
      <c r="Z5682" s="33"/>
      <c r="AA5682" s="33"/>
      <c r="AB5682" s="33"/>
      <c r="AC5682" s="33"/>
      <c r="AD5682" s="33"/>
      <c r="AE5682" s="33"/>
      <c r="AF5682" s="33"/>
      <c r="AG5682" s="35"/>
      <c r="AH5682" s="32"/>
      <c r="AI5682" s="33"/>
      <c r="AJ5682" s="33"/>
      <c r="AK5682" s="33"/>
      <c r="AL5682" s="33"/>
      <c r="AM5682" s="33"/>
      <c r="AN5682" s="33"/>
      <c r="AO5682" s="33"/>
      <c r="AP5682" s="33"/>
      <c r="AQ5682" s="33"/>
      <c r="AR5682" s="33"/>
      <c r="AS5682" s="33"/>
      <c r="AT5682" s="33"/>
      <c r="AU5682" s="33"/>
      <c r="AV5682" s="33"/>
      <c r="AW5682" s="33"/>
      <c r="AX5682" s="33"/>
      <c r="AY5682" s="33"/>
    </row>
    <row r="5683" spans="1:51" s="12" customFormat="1" ht="39.950000000000003" customHeight="1">
      <c r="A5683" s="3"/>
      <c r="B5683" s="16"/>
      <c r="C5683" s="33"/>
      <c r="D5683" s="33"/>
      <c r="E5683" s="33"/>
      <c r="F5683" s="33"/>
      <c r="G5683" s="33"/>
      <c r="H5683" s="33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3"/>
      <c r="AE5683" s="33"/>
      <c r="AF5683" s="33"/>
      <c r="AG5683" s="35"/>
      <c r="AH5683" s="32"/>
      <c r="AI5683" s="33"/>
      <c r="AJ5683" s="33"/>
      <c r="AK5683" s="33"/>
      <c r="AL5683" s="33"/>
      <c r="AM5683" s="33"/>
      <c r="AN5683" s="33"/>
      <c r="AO5683" s="33"/>
      <c r="AP5683" s="33"/>
      <c r="AQ5683" s="33"/>
      <c r="AR5683" s="33"/>
      <c r="AS5683" s="33"/>
      <c r="AT5683" s="33"/>
      <c r="AU5683" s="33"/>
      <c r="AV5683" s="33"/>
      <c r="AW5683" s="33"/>
      <c r="AX5683" s="33"/>
      <c r="AY5683" s="33"/>
    </row>
    <row r="5684" spans="1:51" s="12" customFormat="1" ht="39.950000000000003" customHeight="1">
      <c r="A5684" s="3"/>
      <c r="B5684" s="16"/>
      <c r="C5684" s="33"/>
      <c r="D5684" s="33"/>
      <c r="E5684" s="33"/>
      <c r="F5684" s="33"/>
      <c r="G5684" s="33"/>
      <c r="H5684" s="3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  <c r="AB5684" s="33"/>
      <c r="AC5684" s="33"/>
      <c r="AD5684" s="33"/>
      <c r="AE5684" s="33"/>
      <c r="AF5684" s="33"/>
      <c r="AG5684" s="35"/>
      <c r="AH5684" s="32"/>
      <c r="AI5684" s="33"/>
      <c r="AJ5684" s="33"/>
      <c r="AK5684" s="33"/>
      <c r="AL5684" s="33"/>
      <c r="AM5684" s="33"/>
      <c r="AN5684" s="33"/>
      <c r="AO5684" s="33"/>
      <c r="AP5684" s="33"/>
      <c r="AQ5684" s="33"/>
      <c r="AR5684" s="33"/>
      <c r="AS5684" s="33"/>
      <c r="AT5684" s="33"/>
      <c r="AU5684" s="33"/>
      <c r="AV5684" s="33"/>
      <c r="AW5684" s="33"/>
      <c r="AX5684" s="33"/>
      <c r="AY5684" s="33"/>
    </row>
    <row r="5685" spans="1:51" s="12" customFormat="1" ht="39.950000000000003" customHeight="1">
      <c r="A5685" s="3"/>
      <c r="B5685" s="16"/>
      <c r="C5685" s="33"/>
      <c r="D5685" s="33"/>
      <c r="E5685" s="33"/>
      <c r="F5685" s="33"/>
      <c r="G5685" s="33"/>
      <c r="H5685" s="33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  <c r="Y5685" s="33"/>
      <c r="Z5685" s="33"/>
      <c r="AA5685" s="33"/>
      <c r="AB5685" s="33"/>
      <c r="AC5685" s="33"/>
      <c r="AD5685" s="33"/>
      <c r="AE5685" s="33"/>
      <c r="AF5685" s="33"/>
      <c r="AG5685" s="35"/>
      <c r="AH5685" s="32"/>
      <c r="AI5685" s="33"/>
      <c r="AJ5685" s="33"/>
      <c r="AK5685" s="33"/>
      <c r="AL5685" s="33"/>
      <c r="AM5685" s="33"/>
      <c r="AN5685" s="33"/>
      <c r="AO5685" s="33"/>
      <c r="AP5685" s="33"/>
      <c r="AQ5685" s="33"/>
      <c r="AR5685" s="33"/>
      <c r="AS5685" s="33"/>
      <c r="AT5685" s="33"/>
      <c r="AU5685" s="33"/>
      <c r="AV5685" s="33"/>
      <c r="AW5685" s="33"/>
      <c r="AX5685" s="33"/>
      <c r="AY5685" s="33"/>
    </row>
    <row r="5686" spans="1:51" s="12" customFormat="1" ht="39.950000000000003" customHeight="1">
      <c r="A5686" s="3"/>
      <c r="B5686" s="16"/>
      <c r="C5686" s="33"/>
      <c r="D5686" s="33"/>
      <c r="E5686" s="33"/>
      <c r="F5686" s="33"/>
      <c r="G5686" s="33"/>
      <c r="H5686" s="33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3"/>
      <c r="AB5686" s="33"/>
      <c r="AC5686" s="33"/>
      <c r="AD5686" s="33"/>
      <c r="AE5686" s="33"/>
      <c r="AF5686" s="33"/>
      <c r="AG5686" s="35"/>
      <c r="AH5686" s="32"/>
      <c r="AI5686" s="33"/>
      <c r="AJ5686" s="33"/>
      <c r="AK5686" s="33"/>
      <c r="AL5686" s="33"/>
      <c r="AM5686" s="33"/>
      <c r="AN5686" s="33"/>
      <c r="AO5686" s="33"/>
      <c r="AP5686" s="33"/>
      <c r="AQ5686" s="33"/>
      <c r="AR5686" s="33"/>
      <c r="AS5686" s="33"/>
      <c r="AT5686" s="33"/>
      <c r="AU5686" s="33"/>
      <c r="AV5686" s="33"/>
      <c r="AW5686" s="33"/>
      <c r="AX5686" s="33"/>
      <c r="AY5686" s="33"/>
    </row>
    <row r="5687" spans="1:51" s="12" customFormat="1" ht="39.950000000000003" customHeight="1">
      <c r="A5687" s="3"/>
      <c r="B5687" s="16"/>
      <c r="C5687" s="33"/>
      <c r="D5687" s="33"/>
      <c r="E5687" s="33"/>
      <c r="F5687" s="33"/>
      <c r="G5687" s="33"/>
      <c r="H5687" s="33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  <c r="AB5687" s="33"/>
      <c r="AC5687" s="33"/>
      <c r="AD5687" s="33"/>
      <c r="AE5687" s="33"/>
      <c r="AF5687" s="33"/>
      <c r="AG5687" s="35"/>
      <c r="AH5687" s="32"/>
      <c r="AI5687" s="33"/>
      <c r="AJ5687" s="33"/>
      <c r="AK5687" s="33"/>
      <c r="AL5687" s="33"/>
      <c r="AM5687" s="33"/>
      <c r="AN5687" s="33"/>
      <c r="AO5687" s="33"/>
      <c r="AP5687" s="33"/>
      <c r="AQ5687" s="33"/>
      <c r="AR5687" s="33"/>
      <c r="AS5687" s="33"/>
      <c r="AT5687" s="33"/>
      <c r="AU5687" s="33"/>
      <c r="AV5687" s="33"/>
      <c r="AW5687" s="33"/>
      <c r="AX5687" s="33"/>
      <c r="AY5687" s="33"/>
    </row>
    <row r="5688" spans="1:51" s="12" customFormat="1" ht="39.950000000000003" customHeight="1">
      <c r="A5688" s="3"/>
      <c r="B5688" s="16"/>
      <c r="C5688" s="33"/>
      <c r="D5688" s="33"/>
      <c r="E5688" s="33"/>
      <c r="F5688" s="33"/>
      <c r="G5688" s="33"/>
      <c r="H5688" s="33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  <c r="AB5688" s="33"/>
      <c r="AC5688" s="33"/>
      <c r="AD5688" s="33"/>
      <c r="AE5688" s="33"/>
      <c r="AF5688" s="33"/>
      <c r="AG5688" s="35"/>
      <c r="AH5688" s="32"/>
      <c r="AI5688" s="33"/>
      <c r="AJ5688" s="33"/>
      <c r="AK5688" s="33"/>
      <c r="AL5688" s="33"/>
      <c r="AM5688" s="33"/>
      <c r="AN5688" s="33"/>
      <c r="AO5688" s="33"/>
      <c r="AP5688" s="33"/>
      <c r="AQ5688" s="33"/>
      <c r="AR5688" s="33"/>
      <c r="AS5688" s="33"/>
      <c r="AT5688" s="33"/>
      <c r="AU5688" s="33"/>
      <c r="AV5688" s="33"/>
      <c r="AW5688" s="33"/>
      <c r="AX5688" s="33"/>
      <c r="AY5688" s="33"/>
    </row>
    <row r="5689" spans="1:51" s="12" customFormat="1" ht="39.950000000000003" customHeight="1">
      <c r="A5689" s="3"/>
      <c r="B5689" s="16"/>
      <c r="C5689" s="33"/>
      <c r="D5689" s="33"/>
      <c r="E5689" s="33"/>
      <c r="F5689" s="33"/>
      <c r="G5689" s="33"/>
      <c r="H5689" s="33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  <c r="Y5689" s="33"/>
      <c r="Z5689" s="33"/>
      <c r="AA5689" s="33"/>
      <c r="AB5689" s="33"/>
      <c r="AC5689" s="33"/>
      <c r="AD5689" s="33"/>
      <c r="AE5689" s="33"/>
      <c r="AF5689" s="33"/>
      <c r="AG5689" s="35"/>
      <c r="AH5689" s="32"/>
      <c r="AI5689" s="33"/>
      <c r="AJ5689" s="33"/>
      <c r="AK5689" s="33"/>
      <c r="AL5689" s="33"/>
      <c r="AM5689" s="33"/>
      <c r="AN5689" s="33"/>
      <c r="AO5689" s="33"/>
      <c r="AP5689" s="33"/>
      <c r="AQ5689" s="33"/>
      <c r="AR5689" s="33"/>
      <c r="AS5689" s="33"/>
      <c r="AT5689" s="33"/>
      <c r="AU5689" s="33"/>
      <c r="AV5689" s="33"/>
      <c r="AW5689" s="33"/>
      <c r="AX5689" s="33"/>
      <c r="AY5689" s="33"/>
    </row>
    <row r="5690" spans="1:51" s="12" customFormat="1" ht="39.950000000000003" customHeight="1">
      <c r="A5690" s="3"/>
      <c r="B5690" s="16"/>
      <c r="C5690" s="33"/>
      <c r="D5690" s="33"/>
      <c r="E5690" s="33"/>
      <c r="F5690" s="33"/>
      <c r="G5690" s="33"/>
      <c r="H5690" s="33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  <c r="Y5690" s="33"/>
      <c r="Z5690" s="33"/>
      <c r="AA5690" s="33"/>
      <c r="AB5690" s="33"/>
      <c r="AC5690" s="33"/>
      <c r="AD5690" s="33"/>
      <c r="AE5690" s="33"/>
      <c r="AF5690" s="33"/>
      <c r="AG5690" s="35"/>
      <c r="AH5690" s="32"/>
      <c r="AI5690" s="33"/>
      <c r="AJ5690" s="33"/>
      <c r="AK5690" s="33"/>
      <c r="AL5690" s="33"/>
      <c r="AM5690" s="33"/>
      <c r="AN5690" s="33"/>
      <c r="AO5690" s="33"/>
      <c r="AP5690" s="33"/>
      <c r="AQ5690" s="33"/>
      <c r="AR5690" s="33"/>
      <c r="AS5690" s="33"/>
      <c r="AT5690" s="33"/>
      <c r="AU5690" s="33"/>
      <c r="AV5690" s="33"/>
      <c r="AW5690" s="33"/>
      <c r="AX5690" s="33"/>
      <c r="AY5690" s="33"/>
    </row>
    <row r="5691" spans="1:51" s="12" customFormat="1" ht="39.950000000000003" customHeight="1">
      <c r="A5691" s="3"/>
      <c r="B5691" s="16"/>
      <c r="C5691" s="33"/>
      <c r="D5691" s="33"/>
      <c r="E5691" s="33"/>
      <c r="F5691" s="33"/>
      <c r="G5691" s="33"/>
      <c r="H5691" s="33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3"/>
      <c r="AE5691" s="33"/>
      <c r="AF5691" s="33"/>
      <c r="AG5691" s="35"/>
      <c r="AH5691" s="32"/>
      <c r="AI5691" s="33"/>
      <c r="AJ5691" s="33"/>
      <c r="AK5691" s="33"/>
      <c r="AL5691" s="33"/>
      <c r="AM5691" s="33"/>
      <c r="AN5691" s="33"/>
      <c r="AO5691" s="33"/>
      <c r="AP5691" s="33"/>
      <c r="AQ5691" s="33"/>
      <c r="AR5691" s="33"/>
      <c r="AS5691" s="33"/>
      <c r="AT5691" s="33"/>
      <c r="AU5691" s="33"/>
      <c r="AV5691" s="33"/>
      <c r="AW5691" s="33"/>
      <c r="AX5691" s="33"/>
      <c r="AY5691" s="33"/>
    </row>
    <row r="5692" spans="1:51" s="12" customFormat="1" ht="39.950000000000003" customHeight="1">
      <c r="A5692" s="3"/>
      <c r="B5692" s="16"/>
      <c r="C5692" s="33"/>
      <c r="D5692" s="33"/>
      <c r="E5692" s="33"/>
      <c r="F5692" s="33"/>
      <c r="G5692" s="33"/>
      <c r="H5692" s="33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3"/>
      <c r="AE5692" s="33"/>
      <c r="AF5692" s="33"/>
      <c r="AG5692" s="35"/>
      <c r="AH5692" s="32"/>
      <c r="AI5692" s="33"/>
      <c r="AJ5692" s="33"/>
      <c r="AK5692" s="33"/>
      <c r="AL5692" s="33"/>
      <c r="AM5692" s="33"/>
      <c r="AN5692" s="33"/>
      <c r="AO5692" s="33"/>
      <c r="AP5692" s="33"/>
      <c r="AQ5692" s="33"/>
      <c r="AR5692" s="33"/>
      <c r="AS5692" s="33"/>
      <c r="AT5692" s="33"/>
      <c r="AU5692" s="33"/>
      <c r="AV5692" s="33"/>
      <c r="AW5692" s="33"/>
      <c r="AX5692" s="33"/>
      <c r="AY5692" s="33"/>
    </row>
    <row r="5693" spans="1:51" s="12" customFormat="1" ht="39.950000000000003" customHeight="1">
      <c r="A5693" s="3"/>
      <c r="B5693" s="16"/>
      <c r="C5693" s="33"/>
      <c r="D5693" s="33"/>
      <c r="E5693" s="33"/>
      <c r="F5693" s="33"/>
      <c r="G5693" s="33"/>
      <c r="H5693" s="33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  <c r="AB5693" s="33"/>
      <c r="AC5693" s="33"/>
      <c r="AD5693" s="33"/>
      <c r="AE5693" s="33"/>
      <c r="AF5693" s="33"/>
      <c r="AG5693" s="35"/>
      <c r="AH5693" s="32"/>
      <c r="AI5693" s="33"/>
      <c r="AJ5693" s="33"/>
      <c r="AK5693" s="33"/>
      <c r="AL5693" s="33"/>
      <c r="AM5693" s="33"/>
      <c r="AN5693" s="33"/>
      <c r="AO5693" s="33"/>
      <c r="AP5693" s="33"/>
      <c r="AQ5693" s="33"/>
      <c r="AR5693" s="33"/>
      <c r="AS5693" s="33"/>
      <c r="AT5693" s="33"/>
      <c r="AU5693" s="33"/>
      <c r="AV5693" s="33"/>
      <c r="AW5693" s="33"/>
      <c r="AX5693" s="33"/>
      <c r="AY5693" s="33"/>
    </row>
    <row r="5694" spans="1:51" s="12" customFormat="1" ht="39.950000000000003" customHeight="1">
      <c r="A5694" s="3"/>
      <c r="B5694" s="16"/>
      <c r="C5694" s="33"/>
      <c r="D5694" s="33"/>
      <c r="E5694" s="33"/>
      <c r="F5694" s="33"/>
      <c r="G5694" s="33"/>
      <c r="H5694" s="33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  <c r="Y5694" s="33"/>
      <c r="Z5694" s="33"/>
      <c r="AA5694" s="33"/>
      <c r="AB5694" s="33"/>
      <c r="AC5694" s="33"/>
      <c r="AD5694" s="33"/>
      <c r="AE5694" s="33"/>
      <c r="AF5694" s="33"/>
      <c r="AG5694" s="35"/>
      <c r="AH5694" s="32"/>
      <c r="AI5694" s="33"/>
      <c r="AJ5694" s="33"/>
      <c r="AK5694" s="33"/>
      <c r="AL5694" s="33"/>
      <c r="AM5694" s="33"/>
      <c r="AN5694" s="33"/>
      <c r="AO5694" s="33"/>
      <c r="AP5694" s="33"/>
      <c r="AQ5694" s="33"/>
      <c r="AR5694" s="33"/>
      <c r="AS5694" s="33"/>
      <c r="AT5694" s="33"/>
      <c r="AU5694" s="33"/>
      <c r="AV5694" s="33"/>
      <c r="AW5694" s="33"/>
      <c r="AX5694" s="33"/>
      <c r="AY5694" s="33"/>
    </row>
    <row r="5695" spans="1:51" s="12" customFormat="1" ht="39.950000000000003" customHeight="1">
      <c r="A5695" s="3"/>
      <c r="B5695" s="16"/>
      <c r="C5695" s="33"/>
      <c r="D5695" s="33"/>
      <c r="E5695" s="33"/>
      <c r="F5695" s="33"/>
      <c r="G5695" s="33"/>
      <c r="H5695" s="3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3"/>
      <c r="AE5695" s="33"/>
      <c r="AF5695" s="33"/>
      <c r="AG5695" s="35"/>
      <c r="AH5695" s="32"/>
      <c r="AI5695" s="33"/>
      <c r="AJ5695" s="33"/>
      <c r="AK5695" s="33"/>
      <c r="AL5695" s="33"/>
      <c r="AM5695" s="33"/>
      <c r="AN5695" s="33"/>
      <c r="AO5695" s="33"/>
      <c r="AP5695" s="33"/>
      <c r="AQ5695" s="33"/>
      <c r="AR5695" s="33"/>
      <c r="AS5695" s="33"/>
      <c r="AT5695" s="33"/>
      <c r="AU5695" s="33"/>
      <c r="AV5695" s="33"/>
      <c r="AW5695" s="33"/>
      <c r="AX5695" s="33"/>
      <c r="AY5695" s="33"/>
    </row>
    <row r="5696" spans="1:51" s="12" customFormat="1" ht="39.950000000000003" customHeight="1">
      <c r="A5696" s="3"/>
      <c r="B5696" s="16"/>
      <c r="C5696" s="33"/>
      <c r="D5696" s="33"/>
      <c r="E5696" s="33"/>
      <c r="F5696" s="33"/>
      <c r="G5696" s="33"/>
      <c r="H5696" s="3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  <c r="AB5696" s="33"/>
      <c r="AC5696" s="33"/>
      <c r="AD5696" s="33"/>
      <c r="AE5696" s="33"/>
      <c r="AF5696" s="33"/>
      <c r="AG5696" s="35"/>
      <c r="AH5696" s="32"/>
      <c r="AI5696" s="33"/>
      <c r="AJ5696" s="33"/>
      <c r="AK5696" s="33"/>
      <c r="AL5696" s="33"/>
      <c r="AM5696" s="33"/>
      <c r="AN5696" s="33"/>
      <c r="AO5696" s="33"/>
      <c r="AP5696" s="33"/>
      <c r="AQ5696" s="33"/>
      <c r="AR5696" s="33"/>
      <c r="AS5696" s="33"/>
      <c r="AT5696" s="33"/>
      <c r="AU5696" s="33"/>
      <c r="AV5696" s="33"/>
      <c r="AW5696" s="33"/>
      <c r="AX5696" s="33"/>
      <c r="AY5696" s="33"/>
    </row>
    <row r="5697" spans="1:51" s="12" customFormat="1" ht="39.950000000000003" customHeight="1">
      <c r="A5697" s="3"/>
      <c r="B5697" s="16"/>
      <c r="C5697" s="33"/>
      <c r="D5697" s="33"/>
      <c r="E5697" s="33"/>
      <c r="F5697" s="33"/>
      <c r="G5697" s="33"/>
      <c r="H5697" s="33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  <c r="Y5697" s="33"/>
      <c r="Z5697" s="33"/>
      <c r="AA5697" s="33"/>
      <c r="AB5697" s="33"/>
      <c r="AC5697" s="33"/>
      <c r="AD5697" s="33"/>
      <c r="AE5697" s="33"/>
      <c r="AF5697" s="33"/>
      <c r="AG5697" s="35"/>
      <c r="AH5697" s="32"/>
      <c r="AI5697" s="33"/>
      <c r="AJ5697" s="33"/>
      <c r="AK5697" s="33"/>
      <c r="AL5697" s="33"/>
      <c r="AM5697" s="33"/>
      <c r="AN5697" s="33"/>
      <c r="AO5697" s="33"/>
      <c r="AP5697" s="33"/>
      <c r="AQ5697" s="33"/>
      <c r="AR5697" s="33"/>
      <c r="AS5697" s="33"/>
      <c r="AT5697" s="33"/>
      <c r="AU5697" s="33"/>
      <c r="AV5697" s="33"/>
      <c r="AW5697" s="33"/>
      <c r="AX5697" s="33"/>
      <c r="AY5697" s="33"/>
    </row>
    <row r="5698" spans="1:51" s="12" customFormat="1" ht="39.950000000000003" customHeight="1">
      <c r="A5698" s="3"/>
      <c r="B5698" s="16"/>
      <c r="C5698" s="33"/>
      <c r="D5698" s="33"/>
      <c r="E5698" s="33"/>
      <c r="F5698" s="33"/>
      <c r="G5698" s="33"/>
      <c r="H5698" s="33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  <c r="Y5698" s="33"/>
      <c r="Z5698" s="33"/>
      <c r="AA5698" s="33"/>
      <c r="AB5698" s="33"/>
      <c r="AC5698" s="33"/>
      <c r="AD5698" s="33"/>
      <c r="AE5698" s="33"/>
      <c r="AF5698" s="33"/>
      <c r="AG5698" s="35"/>
      <c r="AH5698" s="32"/>
      <c r="AI5698" s="33"/>
      <c r="AJ5698" s="33"/>
      <c r="AK5698" s="33"/>
      <c r="AL5698" s="33"/>
      <c r="AM5698" s="33"/>
      <c r="AN5698" s="33"/>
      <c r="AO5698" s="33"/>
      <c r="AP5698" s="33"/>
      <c r="AQ5698" s="33"/>
      <c r="AR5698" s="33"/>
      <c r="AS5698" s="33"/>
      <c r="AT5698" s="33"/>
      <c r="AU5698" s="33"/>
      <c r="AV5698" s="33"/>
      <c r="AW5698" s="33"/>
      <c r="AX5698" s="33"/>
      <c r="AY5698" s="33"/>
    </row>
    <row r="5699" spans="1:51" s="12" customFormat="1" ht="39.950000000000003" customHeight="1">
      <c r="A5699" s="3"/>
      <c r="B5699" s="16"/>
      <c r="C5699" s="33"/>
      <c r="D5699" s="33"/>
      <c r="E5699" s="33"/>
      <c r="F5699" s="33"/>
      <c r="G5699" s="33"/>
      <c r="H5699" s="33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  <c r="Y5699" s="33"/>
      <c r="Z5699" s="33"/>
      <c r="AA5699" s="33"/>
      <c r="AB5699" s="33"/>
      <c r="AC5699" s="33"/>
      <c r="AD5699" s="33"/>
      <c r="AE5699" s="33"/>
      <c r="AF5699" s="33"/>
      <c r="AG5699" s="35"/>
      <c r="AH5699" s="32"/>
      <c r="AI5699" s="33"/>
      <c r="AJ5699" s="33"/>
      <c r="AK5699" s="33"/>
      <c r="AL5699" s="33"/>
      <c r="AM5699" s="33"/>
      <c r="AN5699" s="33"/>
      <c r="AO5699" s="33"/>
      <c r="AP5699" s="33"/>
      <c r="AQ5699" s="33"/>
      <c r="AR5699" s="33"/>
      <c r="AS5699" s="33"/>
      <c r="AT5699" s="33"/>
      <c r="AU5699" s="33"/>
      <c r="AV5699" s="33"/>
      <c r="AW5699" s="33"/>
      <c r="AX5699" s="33"/>
      <c r="AY5699" s="33"/>
    </row>
    <row r="5700" spans="1:51" s="12" customFormat="1" ht="39.950000000000003" customHeight="1">
      <c r="A5700" s="3"/>
      <c r="B5700" s="16"/>
      <c r="C5700" s="33"/>
      <c r="D5700" s="33"/>
      <c r="E5700" s="33"/>
      <c r="F5700" s="33"/>
      <c r="G5700" s="33"/>
      <c r="H5700" s="33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  <c r="AB5700" s="33"/>
      <c r="AC5700" s="33"/>
      <c r="AD5700" s="33"/>
      <c r="AE5700" s="33"/>
      <c r="AF5700" s="33"/>
      <c r="AG5700" s="35"/>
      <c r="AH5700" s="32"/>
      <c r="AI5700" s="33"/>
      <c r="AJ5700" s="33"/>
      <c r="AK5700" s="33"/>
      <c r="AL5700" s="33"/>
      <c r="AM5700" s="33"/>
      <c r="AN5700" s="33"/>
      <c r="AO5700" s="33"/>
      <c r="AP5700" s="33"/>
      <c r="AQ5700" s="33"/>
      <c r="AR5700" s="33"/>
      <c r="AS5700" s="33"/>
      <c r="AT5700" s="33"/>
      <c r="AU5700" s="33"/>
      <c r="AV5700" s="33"/>
      <c r="AW5700" s="33"/>
      <c r="AX5700" s="33"/>
      <c r="AY5700" s="33"/>
    </row>
    <row r="5701" spans="1:51" s="12" customFormat="1" ht="39.950000000000003" customHeight="1">
      <c r="A5701" s="3"/>
      <c r="B5701" s="16"/>
      <c r="C5701" s="33"/>
      <c r="D5701" s="33"/>
      <c r="E5701" s="33"/>
      <c r="F5701" s="33"/>
      <c r="G5701" s="33"/>
      <c r="H5701" s="33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  <c r="Y5701" s="33"/>
      <c r="Z5701" s="33"/>
      <c r="AA5701" s="33"/>
      <c r="AB5701" s="33"/>
      <c r="AC5701" s="33"/>
      <c r="AD5701" s="33"/>
      <c r="AE5701" s="33"/>
      <c r="AF5701" s="33"/>
      <c r="AG5701" s="35"/>
      <c r="AH5701" s="32"/>
      <c r="AI5701" s="33"/>
      <c r="AJ5701" s="33"/>
      <c r="AK5701" s="33"/>
      <c r="AL5701" s="33"/>
      <c r="AM5701" s="33"/>
      <c r="AN5701" s="33"/>
      <c r="AO5701" s="33"/>
      <c r="AP5701" s="33"/>
      <c r="AQ5701" s="33"/>
      <c r="AR5701" s="33"/>
      <c r="AS5701" s="33"/>
      <c r="AT5701" s="33"/>
      <c r="AU5701" s="33"/>
      <c r="AV5701" s="33"/>
      <c r="AW5701" s="33"/>
      <c r="AX5701" s="33"/>
      <c r="AY5701" s="33"/>
    </row>
    <row r="5702" spans="1:51" s="12" customFormat="1" ht="39.950000000000003" customHeight="1">
      <c r="A5702" s="3"/>
      <c r="B5702" s="16"/>
      <c r="C5702" s="33"/>
      <c r="D5702" s="33"/>
      <c r="E5702" s="33"/>
      <c r="F5702" s="33"/>
      <c r="G5702" s="33"/>
      <c r="H5702" s="33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3"/>
      <c r="AE5702" s="33"/>
      <c r="AF5702" s="33"/>
      <c r="AG5702" s="35"/>
      <c r="AH5702" s="32"/>
      <c r="AI5702" s="33"/>
      <c r="AJ5702" s="33"/>
      <c r="AK5702" s="33"/>
      <c r="AL5702" s="33"/>
      <c r="AM5702" s="33"/>
      <c r="AN5702" s="33"/>
      <c r="AO5702" s="33"/>
      <c r="AP5702" s="33"/>
      <c r="AQ5702" s="33"/>
      <c r="AR5702" s="33"/>
      <c r="AS5702" s="33"/>
      <c r="AT5702" s="33"/>
      <c r="AU5702" s="33"/>
      <c r="AV5702" s="33"/>
      <c r="AW5702" s="33"/>
      <c r="AX5702" s="33"/>
      <c r="AY5702" s="33"/>
    </row>
    <row r="5703" spans="1:51" s="12" customFormat="1" ht="39.950000000000003" customHeight="1">
      <c r="A5703" s="3"/>
      <c r="B5703" s="16"/>
      <c r="C5703" s="33"/>
      <c r="D5703" s="33"/>
      <c r="E5703" s="33"/>
      <c r="F5703" s="33"/>
      <c r="G5703" s="33"/>
      <c r="H5703" s="33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  <c r="AB5703" s="33"/>
      <c r="AC5703" s="33"/>
      <c r="AD5703" s="33"/>
      <c r="AE5703" s="33"/>
      <c r="AF5703" s="33"/>
      <c r="AG5703" s="35"/>
      <c r="AH5703" s="32"/>
      <c r="AI5703" s="33"/>
      <c r="AJ5703" s="33"/>
      <c r="AK5703" s="33"/>
      <c r="AL5703" s="33"/>
      <c r="AM5703" s="33"/>
      <c r="AN5703" s="33"/>
      <c r="AO5703" s="33"/>
      <c r="AP5703" s="33"/>
      <c r="AQ5703" s="33"/>
      <c r="AR5703" s="33"/>
      <c r="AS5703" s="33"/>
      <c r="AT5703" s="33"/>
      <c r="AU5703" s="33"/>
      <c r="AV5703" s="33"/>
      <c r="AW5703" s="33"/>
      <c r="AX5703" s="33"/>
      <c r="AY5703" s="33"/>
    </row>
    <row r="5704" spans="1:51" s="12" customFormat="1" ht="39.950000000000003" customHeight="1">
      <c r="A5704" s="3"/>
      <c r="B5704" s="16"/>
      <c r="C5704" s="33"/>
      <c r="D5704" s="33"/>
      <c r="E5704" s="33"/>
      <c r="F5704" s="33"/>
      <c r="G5704" s="33"/>
      <c r="H5704" s="33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  <c r="AB5704" s="33"/>
      <c r="AC5704" s="33"/>
      <c r="AD5704" s="33"/>
      <c r="AE5704" s="33"/>
      <c r="AF5704" s="33"/>
      <c r="AG5704" s="35"/>
      <c r="AH5704" s="32"/>
      <c r="AI5704" s="33"/>
      <c r="AJ5704" s="33"/>
      <c r="AK5704" s="33"/>
      <c r="AL5704" s="33"/>
      <c r="AM5704" s="33"/>
      <c r="AN5704" s="33"/>
      <c r="AO5704" s="33"/>
      <c r="AP5704" s="33"/>
      <c r="AQ5704" s="33"/>
      <c r="AR5704" s="33"/>
      <c r="AS5704" s="33"/>
      <c r="AT5704" s="33"/>
      <c r="AU5704" s="33"/>
      <c r="AV5704" s="33"/>
      <c r="AW5704" s="33"/>
      <c r="AX5704" s="33"/>
      <c r="AY5704" s="33"/>
    </row>
    <row r="5705" spans="1:51" s="12" customFormat="1" ht="39.950000000000003" customHeight="1">
      <c r="A5705" s="3"/>
      <c r="B5705" s="16"/>
      <c r="C5705" s="33"/>
      <c r="D5705" s="33"/>
      <c r="E5705" s="33"/>
      <c r="F5705" s="33"/>
      <c r="G5705" s="33"/>
      <c r="H5705" s="3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  <c r="AB5705" s="33"/>
      <c r="AC5705" s="33"/>
      <c r="AD5705" s="33"/>
      <c r="AE5705" s="33"/>
      <c r="AF5705" s="33"/>
      <c r="AG5705" s="35"/>
      <c r="AH5705" s="32"/>
      <c r="AI5705" s="33"/>
      <c r="AJ5705" s="33"/>
      <c r="AK5705" s="33"/>
      <c r="AL5705" s="33"/>
      <c r="AM5705" s="33"/>
      <c r="AN5705" s="33"/>
      <c r="AO5705" s="33"/>
      <c r="AP5705" s="33"/>
      <c r="AQ5705" s="33"/>
      <c r="AR5705" s="33"/>
      <c r="AS5705" s="33"/>
      <c r="AT5705" s="33"/>
      <c r="AU5705" s="33"/>
      <c r="AV5705" s="33"/>
      <c r="AW5705" s="33"/>
      <c r="AX5705" s="33"/>
      <c r="AY5705" s="33"/>
    </row>
    <row r="5706" spans="1:51" s="12" customFormat="1" ht="39.950000000000003" customHeight="1">
      <c r="A5706" s="3"/>
      <c r="B5706" s="16"/>
      <c r="C5706" s="33"/>
      <c r="D5706" s="33"/>
      <c r="E5706" s="33"/>
      <c r="F5706" s="33"/>
      <c r="G5706" s="33"/>
      <c r="H5706" s="33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  <c r="AB5706" s="33"/>
      <c r="AC5706" s="33"/>
      <c r="AD5706" s="33"/>
      <c r="AE5706" s="33"/>
      <c r="AF5706" s="33"/>
      <c r="AG5706" s="35"/>
      <c r="AH5706" s="32"/>
      <c r="AI5706" s="33"/>
      <c r="AJ5706" s="33"/>
      <c r="AK5706" s="33"/>
      <c r="AL5706" s="33"/>
      <c r="AM5706" s="33"/>
      <c r="AN5706" s="33"/>
      <c r="AO5706" s="33"/>
      <c r="AP5706" s="33"/>
      <c r="AQ5706" s="33"/>
      <c r="AR5706" s="33"/>
      <c r="AS5706" s="33"/>
      <c r="AT5706" s="33"/>
      <c r="AU5706" s="33"/>
      <c r="AV5706" s="33"/>
      <c r="AW5706" s="33"/>
      <c r="AX5706" s="33"/>
      <c r="AY5706" s="33"/>
    </row>
    <row r="5707" spans="1:51" s="12" customFormat="1" ht="39.950000000000003" customHeight="1">
      <c r="A5707" s="3"/>
      <c r="B5707" s="16"/>
      <c r="C5707" s="33"/>
      <c r="D5707" s="33"/>
      <c r="E5707" s="33"/>
      <c r="F5707" s="33"/>
      <c r="G5707" s="33"/>
      <c r="H5707" s="3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  <c r="AB5707" s="33"/>
      <c r="AC5707" s="33"/>
      <c r="AD5707" s="33"/>
      <c r="AE5707" s="33"/>
      <c r="AF5707" s="33"/>
      <c r="AG5707" s="35"/>
      <c r="AH5707" s="32"/>
      <c r="AI5707" s="33"/>
      <c r="AJ5707" s="33"/>
      <c r="AK5707" s="33"/>
      <c r="AL5707" s="33"/>
      <c r="AM5707" s="33"/>
      <c r="AN5707" s="33"/>
      <c r="AO5707" s="33"/>
      <c r="AP5707" s="33"/>
      <c r="AQ5707" s="33"/>
      <c r="AR5707" s="33"/>
      <c r="AS5707" s="33"/>
      <c r="AT5707" s="33"/>
      <c r="AU5707" s="33"/>
      <c r="AV5707" s="33"/>
      <c r="AW5707" s="33"/>
      <c r="AX5707" s="33"/>
      <c r="AY5707" s="33"/>
    </row>
    <row r="5708" spans="1:51" s="12" customFormat="1" ht="39.950000000000003" customHeight="1">
      <c r="A5708" s="3"/>
      <c r="B5708" s="16"/>
      <c r="C5708" s="33"/>
      <c r="D5708" s="33"/>
      <c r="E5708" s="33"/>
      <c r="F5708" s="33"/>
      <c r="G5708" s="33"/>
      <c r="H5708" s="33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  <c r="AB5708" s="33"/>
      <c r="AC5708" s="33"/>
      <c r="AD5708" s="33"/>
      <c r="AE5708" s="33"/>
      <c r="AF5708" s="33"/>
      <c r="AG5708" s="35"/>
      <c r="AH5708" s="32"/>
      <c r="AI5708" s="33"/>
      <c r="AJ5708" s="33"/>
      <c r="AK5708" s="33"/>
      <c r="AL5708" s="33"/>
      <c r="AM5708" s="33"/>
      <c r="AN5708" s="33"/>
      <c r="AO5708" s="33"/>
      <c r="AP5708" s="33"/>
      <c r="AQ5708" s="33"/>
      <c r="AR5708" s="33"/>
      <c r="AS5708" s="33"/>
      <c r="AT5708" s="33"/>
      <c r="AU5708" s="33"/>
      <c r="AV5708" s="33"/>
      <c r="AW5708" s="33"/>
      <c r="AX5708" s="33"/>
      <c r="AY5708" s="33"/>
    </row>
    <row r="5709" spans="1:51" s="12" customFormat="1" ht="39.950000000000003" customHeight="1">
      <c r="A5709" s="3"/>
      <c r="B5709" s="16"/>
      <c r="C5709" s="33"/>
      <c r="D5709" s="33"/>
      <c r="E5709" s="33"/>
      <c r="F5709" s="33"/>
      <c r="G5709" s="33"/>
      <c r="H5709" s="33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  <c r="Y5709" s="33"/>
      <c r="Z5709" s="33"/>
      <c r="AA5709" s="33"/>
      <c r="AB5709" s="33"/>
      <c r="AC5709" s="33"/>
      <c r="AD5709" s="33"/>
      <c r="AE5709" s="33"/>
      <c r="AF5709" s="33"/>
      <c r="AG5709" s="35"/>
      <c r="AH5709" s="32"/>
      <c r="AI5709" s="33"/>
      <c r="AJ5709" s="33"/>
      <c r="AK5709" s="33"/>
      <c r="AL5709" s="33"/>
      <c r="AM5709" s="33"/>
      <c r="AN5709" s="33"/>
      <c r="AO5709" s="33"/>
      <c r="AP5709" s="33"/>
      <c r="AQ5709" s="33"/>
      <c r="AR5709" s="33"/>
      <c r="AS5709" s="33"/>
      <c r="AT5709" s="33"/>
      <c r="AU5709" s="33"/>
      <c r="AV5709" s="33"/>
      <c r="AW5709" s="33"/>
      <c r="AX5709" s="33"/>
      <c r="AY5709" s="33"/>
    </row>
    <row r="5710" spans="1:51" s="12" customFormat="1" ht="39.950000000000003" customHeight="1">
      <c r="A5710" s="3"/>
      <c r="B5710" s="16"/>
      <c r="C5710" s="33"/>
      <c r="D5710" s="33"/>
      <c r="E5710" s="33"/>
      <c r="F5710" s="33"/>
      <c r="G5710" s="33"/>
      <c r="H5710" s="3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  <c r="Y5710" s="33"/>
      <c r="Z5710" s="33"/>
      <c r="AA5710" s="33"/>
      <c r="AB5710" s="33"/>
      <c r="AC5710" s="33"/>
      <c r="AD5710" s="33"/>
      <c r="AE5710" s="33"/>
      <c r="AF5710" s="33"/>
      <c r="AG5710" s="35"/>
      <c r="AH5710" s="32"/>
      <c r="AI5710" s="33"/>
      <c r="AJ5710" s="33"/>
      <c r="AK5710" s="33"/>
      <c r="AL5710" s="33"/>
      <c r="AM5710" s="33"/>
      <c r="AN5710" s="33"/>
      <c r="AO5710" s="33"/>
      <c r="AP5710" s="33"/>
      <c r="AQ5710" s="33"/>
      <c r="AR5710" s="33"/>
      <c r="AS5710" s="33"/>
      <c r="AT5710" s="33"/>
      <c r="AU5710" s="33"/>
      <c r="AV5710" s="33"/>
      <c r="AW5710" s="33"/>
      <c r="AX5710" s="33"/>
      <c r="AY5710" s="33"/>
    </row>
    <row r="5711" spans="1:51" s="12" customFormat="1" ht="39.950000000000003" customHeight="1">
      <c r="A5711" s="3"/>
      <c r="B5711" s="16"/>
      <c r="C5711" s="33"/>
      <c r="D5711" s="33"/>
      <c r="E5711" s="33"/>
      <c r="F5711" s="33"/>
      <c r="G5711" s="33"/>
      <c r="H5711" s="3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  <c r="AB5711" s="33"/>
      <c r="AC5711" s="33"/>
      <c r="AD5711" s="33"/>
      <c r="AE5711" s="33"/>
      <c r="AF5711" s="33"/>
      <c r="AG5711" s="35"/>
      <c r="AH5711" s="32"/>
      <c r="AI5711" s="33"/>
      <c r="AJ5711" s="33"/>
      <c r="AK5711" s="33"/>
      <c r="AL5711" s="33"/>
      <c r="AM5711" s="33"/>
      <c r="AN5711" s="33"/>
      <c r="AO5711" s="33"/>
      <c r="AP5711" s="33"/>
      <c r="AQ5711" s="33"/>
      <c r="AR5711" s="33"/>
      <c r="AS5711" s="33"/>
      <c r="AT5711" s="33"/>
      <c r="AU5711" s="33"/>
      <c r="AV5711" s="33"/>
      <c r="AW5711" s="33"/>
      <c r="AX5711" s="33"/>
      <c r="AY5711" s="33"/>
    </row>
    <row r="5712" spans="1:51" s="12" customFormat="1" ht="39.950000000000003" customHeight="1">
      <c r="A5712" s="3"/>
      <c r="B5712" s="16"/>
      <c r="C5712" s="33"/>
      <c r="D5712" s="33"/>
      <c r="E5712" s="33"/>
      <c r="F5712" s="33"/>
      <c r="G5712" s="33"/>
      <c r="H5712" s="33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  <c r="AB5712" s="33"/>
      <c r="AC5712" s="33"/>
      <c r="AD5712" s="33"/>
      <c r="AE5712" s="33"/>
      <c r="AF5712" s="33"/>
      <c r="AG5712" s="35"/>
      <c r="AH5712" s="32"/>
      <c r="AI5712" s="33"/>
      <c r="AJ5712" s="33"/>
      <c r="AK5712" s="33"/>
      <c r="AL5712" s="33"/>
      <c r="AM5712" s="33"/>
      <c r="AN5712" s="33"/>
      <c r="AO5712" s="33"/>
      <c r="AP5712" s="33"/>
      <c r="AQ5712" s="33"/>
      <c r="AR5712" s="33"/>
      <c r="AS5712" s="33"/>
      <c r="AT5712" s="33"/>
      <c r="AU5712" s="33"/>
      <c r="AV5712" s="33"/>
      <c r="AW5712" s="33"/>
      <c r="AX5712" s="33"/>
      <c r="AY5712" s="33"/>
    </row>
    <row r="5713" spans="1:51" s="12" customFormat="1" ht="39.950000000000003" customHeight="1">
      <c r="A5713" s="3"/>
      <c r="B5713" s="16"/>
      <c r="C5713" s="33"/>
      <c r="D5713" s="33"/>
      <c r="E5713" s="33"/>
      <c r="F5713" s="33"/>
      <c r="G5713" s="33"/>
      <c r="H5713" s="3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  <c r="AB5713" s="33"/>
      <c r="AC5713" s="33"/>
      <c r="AD5713" s="33"/>
      <c r="AE5713" s="33"/>
      <c r="AF5713" s="33"/>
      <c r="AG5713" s="35"/>
      <c r="AH5713" s="32"/>
      <c r="AI5713" s="33"/>
      <c r="AJ5713" s="33"/>
      <c r="AK5713" s="33"/>
      <c r="AL5713" s="33"/>
      <c r="AM5713" s="33"/>
      <c r="AN5713" s="33"/>
      <c r="AO5713" s="33"/>
      <c r="AP5713" s="33"/>
      <c r="AQ5713" s="33"/>
      <c r="AR5713" s="33"/>
      <c r="AS5713" s="33"/>
      <c r="AT5713" s="33"/>
      <c r="AU5713" s="33"/>
      <c r="AV5713" s="33"/>
      <c r="AW5713" s="33"/>
      <c r="AX5713" s="33"/>
      <c r="AY5713" s="33"/>
    </row>
    <row r="5714" spans="1:51" s="12" customFormat="1" ht="39.950000000000003" customHeight="1">
      <c r="A5714" s="3"/>
      <c r="B5714" s="16"/>
      <c r="C5714" s="33"/>
      <c r="D5714" s="33"/>
      <c r="E5714" s="33"/>
      <c r="F5714" s="33"/>
      <c r="G5714" s="33"/>
      <c r="H5714" s="33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  <c r="Y5714" s="33"/>
      <c r="Z5714" s="33"/>
      <c r="AA5714" s="33"/>
      <c r="AB5714" s="33"/>
      <c r="AC5714" s="33"/>
      <c r="AD5714" s="33"/>
      <c r="AE5714" s="33"/>
      <c r="AF5714" s="33"/>
      <c r="AG5714" s="35"/>
      <c r="AH5714" s="32"/>
      <c r="AI5714" s="33"/>
      <c r="AJ5714" s="33"/>
      <c r="AK5714" s="33"/>
      <c r="AL5714" s="33"/>
      <c r="AM5714" s="33"/>
      <c r="AN5714" s="33"/>
      <c r="AO5714" s="33"/>
      <c r="AP5714" s="33"/>
      <c r="AQ5714" s="33"/>
      <c r="AR5714" s="33"/>
      <c r="AS5714" s="33"/>
      <c r="AT5714" s="33"/>
      <c r="AU5714" s="33"/>
      <c r="AV5714" s="33"/>
      <c r="AW5714" s="33"/>
      <c r="AX5714" s="33"/>
      <c r="AY5714" s="33"/>
    </row>
    <row r="5715" spans="1:51" s="12" customFormat="1" ht="39.950000000000003" customHeight="1">
      <c r="A5715" s="3"/>
      <c r="B5715" s="16"/>
      <c r="C5715" s="33"/>
      <c r="D5715" s="33"/>
      <c r="E5715" s="33"/>
      <c r="F5715" s="33"/>
      <c r="G5715" s="33"/>
      <c r="H5715" s="33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  <c r="Y5715" s="33"/>
      <c r="Z5715" s="33"/>
      <c r="AA5715" s="33"/>
      <c r="AB5715" s="33"/>
      <c r="AC5715" s="33"/>
      <c r="AD5715" s="33"/>
      <c r="AE5715" s="33"/>
      <c r="AF5715" s="33"/>
      <c r="AG5715" s="35"/>
      <c r="AH5715" s="32"/>
      <c r="AI5715" s="33"/>
      <c r="AJ5715" s="33"/>
      <c r="AK5715" s="33"/>
      <c r="AL5715" s="33"/>
      <c r="AM5715" s="33"/>
      <c r="AN5715" s="33"/>
      <c r="AO5715" s="33"/>
      <c r="AP5715" s="33"/>
      <c r="AQ5715" s="33"/>
      <c r="AR5715" s="33"/>
      <c r="AS5715" s="33"/>
      <c r="AT5715" s="33"/>
      <c r="AU5715" s="33"/>
      <c r="AV5715" s="33"/>
      <c r="AW5715" s="33"/>
      <c r="AX5715" s="33"/>
      <c r="AY5715" s="33"/>
    </row>
    <row r="5716" spans="1:51" s="12" customFormat="1" ht="39.950000000000003" customHeight="1">
      <c r="A5716" s="3"/>
      <c r="B5716" s="16"/>
      <c r="C5716" s="33"/>
      <c r="D5716" s="33"/>
      <c r="E5716" s="33"/>
      <c r="F5716" s="33"/>
      <c r="G5716" s="33"/>
      <c r="H5716" s="33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  <c r="AB5716" s="33"/>
      <c r="AC5716" s="33"/>
      <c r="AD5716" s="33"/>
      <c r="AE5716" s="33"/>
      <c r="AF5716" s="33"/>
      <c r="AG5716" s="35"/>
      <c r="AH5716" s="32"/>
      <c r="AI5716" s="33"/>
      <c r="AJ5716" s="33"/>
      <c r="AK5716" s="33"/>
      <c r="AL5716" s="33"/>
      <c r="AM5716" s="33"/>
      <c r="AN5716" s="33"/>
      <c r="AO5716" s="33"/>
      <c r="AP5716" s="33"/>
      <c r="AQ5716" s="33"/>
      <c r="AR5716" s="33"/>
      <c r="AS5716" s="33"/>
      <c r="AT5716" s="33"/>
      <c r="AU5716" s="33"/>
      <c r="AV5716" s="33"/>
      <c r="AW5716" s="33"/>
      <c r="AX5716" s="33"/>
      <c r="AY5716" s="33"/>
    </row>
    <row r="5717" spans="1:51" s="12" customFormat="1" ht="39.950000000000003" customHeight="1">
      <c r="A5717" s="3"/>
      <c r="B5717" s="16"/>
      <c r="C5717" s="33"/>
      <c r="D5717" s="33"/>
      <c r="E5717" s="33"/>
      <c r="F5717" s="33"/>
      <c r="G5717" s="33"/>
      <c r="H5717" s="3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  <c r="AB5717" s="33"/>
      <c r="AC5717" s="33"/>
      <c r="AD5717" s="33"/>
      <c r="AE5717" s="33"/>
      <c r="AF5717" s="33"/>
      <c r="AG5717" s="35"/>
      <c r="AH5717" s="32"/>
      <c r="AI5717" s="33"/>
      <c r="AJ5717" s="33"/>
      <c r="AK5717" s="33"/>
      <c r="AL5717" s="33"/>
      <c r="AM5717" s="33"/>
      <c r="AN5717" s="33"/>
      <c r="AO5717" s="33"/>
      <c r="AP5717" s="33"/>
      <c r="AQ5717" s="33"/>
      <c r="AR5717" s="33"/>
      <c r="AS5717" s="33"/>
      <c r="AT5717" s="33"/>
      <c r="AU5717" s="33"/>
      <c r="AV5717" s="33"/>
      <c r="AW5717" s="33"/>
      <c r="AX5717" s="33"/>
      <c r="AY5717" s="33"/>
    </row>
    <row r="5718" spans="1:51" s="12" customFormat="1" ht="39.950000000000003" customHeight="1">
      <c r="A5718" s="3"/>
      <c r="B5718" s="16"/>
      <c r="C5718" s="33"/>
      <c r="D5718" s="33"/>
      <c r="E5718" s="33"/>
      <c r="F5718" s="33"/>
      <c r="G5718" s="33"/>
      <c r="H5718" s="33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  <c r="AB5718" s="33"/>
      <c r="AC5718" s="33"/>
      <c r="AD5718" s="33"/>
      <c r="AE5718" s="33"/>
      <c r="AF5718" s="33"/>
      <c r="AG5718" s="35"/>
      <c r="AH5718" s="32"/>
      <c r="AI5718" s="33"/>
      <c r="AJ5718" s="33"/>
      <c r="AK5718" s="33"/>
      <c r="AL5718" s="33"/>
      <c r="AM5718" s="33"/>
      <c r="AN5718" s="33"/>
      <c r="AO5718" s="33"/>
      <c r="AP5718" s="33"/>
      <c r="AQ5718" s="33"/>
      <c r="AR5718" s="33"/>
      <c r="AS5718" s="33"/>
      <c r="AT5718" s="33"/>
      <c r="AU5718" s="33"/>
      <c r="AV5718" s="33"/>
      <c r="AW5718" s="33"/>
      <c r="AX5718" s="33"/>
      <c r="AY5718" s="33"/>
    </row>
    <row r="5719" spans="1:51" s="12" customFormat="1" ht="39.950000000000003" customHeight="1">
      <c r="A5719" s="3"/>
      <c r="B5719" s="16"/>
      <c r="C5719" s="33"/>
      <c r="D5719" s="33"/>
      <c r="E5719" s="33"/>
      <c r="F5719" s="33"/>
      <c r="G5719" s="33"/>
      <c r="H5719" s="33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  <c r="Y5719" s="33"/>
      <c r="Z5719" s="33"/>
      <c r="AA5719" s="33"/>
      <c r="AB5719" s="33"/>
      <c r="AC5719" s="33"/>
      <c r="AD5719" s="33"/>
      <c r="AE5719" s="33"/>
      <c r="AF5719" s="33"/>
      <c r="AG5719" s="35"/>
      <c r="AH5719" s="32"/>
      <c r="AI5719" s="33"/>
      <c r="AJ5719" s="33"/>
      <c r="AK5719" s="33"/>
      <c r="AL5719" s="33"/>
      <c r="AM5719" s="33"/>
      <c r="AN5719" s="33"/>
      <c r="AO5719" s="33"/>
      <c r="AP5719" s="33"/>
      <c r="AQ5719" s="33"/>
      <c r="AR5719" s="33"/>
      <c r="AS5719" s="33"/>
      <c r="AT5719" s="33"/>
      <c r="AU5719" s="33"/>
      <c r="AV5719" s="33"/>
      <c r="AW5719" s="33"/>
      <c r="AX5719" s="33"/>
      <c r="AY5719" s="33"/>
    </row>
    <row r="5720" spans="1:51" s="12" customFormat="1" ht="39.950000000000003" customHeight="1">
      <c r="A5720" s="3"/>
      <c r="B5720" s="16"/>
      <c r="C5720" s="33"/>
      <c r="D5720" s="33"/>
      <c r="E5720" s="33"/>
      <c r="F5720" s="33"/>
      <c r="G5720" s="33"/>
      <c r="H5720" s="33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  <c r="AB5720" s="33"/>
      <c r="AC5720" s="33"/>
      <c r="AD5720" s="33"/>
      <c r="AE5720" s="33"/>
      <c r="AF5720" s="33"/>
      <c r="AG5720" s="35"/>
      <c r="AH5720" s="32"/>
      <c r="AI5720" s="33"/>
      <c r="AJ5720" s="33"/>
      <c r="AK5720" s="33"/>
      <c r="AL5720" s="33"/>
      <c r="AM5720" s="33"/>
      <c r="AN5720" s="33"/>
      <c r="AO5720" s="33"/>
      <c r="AP5720" s="33"/>
      <c r="AQ5720" s="33"/>
      <c r="AR5720" s="33"/>
      <c r="AS5720" s="33"/>
      <c r="AT5720" s="33"/>
      <c r="AU5720" s="33"/>
      <c r="AV5720" s="33"/>
      <c r="AW5720" s="33"/>
      <c r="AX5720" s="33"/>
      <c r="AY5720" s="33"/>
    </row>
    <row r="5721" spans="1:51" s="12" customFormat="1" ht="39.950000000000003" customHeight="1">
      <c r="A5721" s="3"/>
      <c r="B5721" s="16"/>
      <c r="C5721" s="33"/>
      <c r="D5721" s="33"/>
      <c r="E5721" s="33"/>
      <c r="F5721" s="33"/>
      <c r="G5721" s="33"/>
      <c r="H5721" s="33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  <c r="AB5721" s="33"/>
      <c r="AC5721" s="33"/>
      <c r="AD5721" s="33"/>
      <c r="AE5721" s="33"/>
      <c r="AF5721" s="33"/>
      <c r="AG5721" s="35"/>
      <c r="AH5721" s="32"/>
      <c r="AI5721" s="33"/>
      <c r="AJ5721" s="33"/>
      <c r="AK5721" s="33"/>
      <c r="AL5721" s="33"/>
      <c r="AM5721" s="33"/>
      <c r="AN5721" s="33"/>
      <c r="AO5721" s="33"/>
      <c r="AP5721" s="33"/>
      <c r="AQ5721" s="33"/>
      <c r="AR5721" s="33"/>
      <c r="AS5721" s="33"/>
      <c r="AT5721" s="33"/>
      <c r="AU5721" s="33"/>
      <c r="AV5721" s="33"/>
      <c r="AW5721" s="33"/>
      <c r="AX5721" s="33"/>
      <c r="AY5721" s="33"/>
    </row>
    <row r="5722" spans="1:51" s="12" customFormat="1" ht="39.950000000000003" customHeight="1">
      <c r="A5722" s="3"/>
      <c r="B5722" s="16"/>
      <c r="C5722" s="33"/>
      <c r="D5722" s="33"/>
      <c r="E5722" s="33"/>
      <c r="F5722" s="33"/>
      <c r="G5722" s="33"/>
      <c r="H5722" s="3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3"/>
      <c r="AE5722" s="33"/>
      <c r="AF5722" s="33"/>
      <c r="AG5722" s="35"/>
      <c r="AH5722" s="32"/>
      <c r="AI5722" s="33"/>
      <c r="AJ5722" s="33"/>
      <c r="AK5722" s="33"/>
      <c r="AL5722" s="33"/>
      <c r="AM5722" s="33"/>
      <c r="AN5722" s="33"/>
      <c r="AO5722" s="33"/>
      <c r="AP5722" s="33"/>
      <c r="AQ5722" s="33"/>
      <c r="AR5722" s="33"/>
      <c r="AS5722" s="33"/>
      <c r="AT5722" s="33"/>
      <c r="AU5722" s="33"/>
      <c r="AV5722" s="33"/>
      <c r="AW5722" s="33"/>
      <c r="AX5722" s="33"/>
      <c r="AY5722" s="33"/>
    </row>
    <row r="5723" spans="1:51" s="12" customFormat="1" ht="39.950000000000003" customHeight="1">
      <c r="A5723" s="3"/>
      <c r="B5723" s="16"/>
      <c r="C5723" s="33"/>
      <c r="D5723" s="33"/>
      <c r="E5723" s="33"/>
      <c r="F5723" s="33"/>
      <c r="G5723" s="33"/>
      <c r="H5723" s="3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3"/>
      <c r="AE5723" s="33"/>
      <c r="AF5723" s="33"/>
      <c r="AG5723" s="35"/>
      <c r="AH5723" s="32"/>
      <c r="AI5723" s="33"/>
      <c r="AJ5723" s="33"/>
      <c r="AK5723" s="33"/>
      <c r="AL5723" s="33"/>
      <c r="AM5723" s="33"/>
      <c r="AN5723" s="33"/>
      <c r="AO5723" s="33"/>
      <c r="AP5723" s="33"/>
      <c r="AQ5723" s="33"/>
      <c r="AR5723" s="33"/>
      <c r="AS5723" s="33"/>
      <c r="AT5723" s="33"/>
      <c r="AU5723" s="33"/>
      <c r="AV5723" s="33"/>
      <c r="AW5723" s="33"/>
      <c r="AX5723" s="33"/>
      <c r="AY5723" s="33"/>
    </row>
    <row r="5724" spans="1:51" s="12" customFormat="1" ht="39.950000000000003" customHeight="1">
      <c r="A5724" s="3"/>
      <c r="B5724" s="16"/>
      <c r="C5724" s="33"/>
      <c r="D5724" s="33"/>
      <c r="E5724" s="33"/>
      <c r="F5724" s="33"/>
      <c r="G5724" s="33"/>
      <c r="H5724" s="33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3"/>
      <c r="AE5724" s="33"/>
      <c r="AF5724" s="33"/>
      <c r="AG5724" s="35"/>
      <c r="AH5724" s="32"/>
      <c r="AI5724" s="33"/>
      <c r="AJ5724" s="33"/>
      <c r="AK5724" s="33"/>
      <c r="AL5724" s="33"/>
      <c r="AM5724" s="33"/>
      <c r="AN5724" s="33"/>
      <c r="AO5724" s="33"/>
      <c r="AP5724" s="33"/>
      <c r="AQ5724" s="33"/>
      <c r="AR5724" s="33"/>
      <c r="AS5724" s="33"/>
      <c r="AT5724" s="33"/>
      <c r="AU5724" s="33"/>
      <c r="AV5724" s="33"/>
      <c r="AW5724" s="33"/>
      <c r="AX5724" s="33"/>
      <c r="AY5724" s="33"/>
    </row>
    <row r="5725" spans="1:51" s="12" customFormat="1" ht="39.950000000000003" customHeight="1">
      <c r="A5725" s="3"/>
      <c r="B5725" s="16"/>
      <c r="C5725" s="33"/>
      <c r="D5725" s="33"/>
      <c r="E5725" s="33"/>
      <c r="F5725" s="33"/>
      <c r="G5725" s="33"/>
      <c r="H5725" s="33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  <c r="Y5725" s="33"/>
      <c r="Z5725" s="33"/>
      <c r="AA5725" s="33"/>
      <c r="AB5725" s="33"/>
      <c r="AC5725" s="33"/>
      <c r="AD5725" s="33"/>
      <c r="AE5725" s="33"/>
      <c r="AF5725" s="33"/>
      <c r="AG5725" s="35"/>
      <c r="AH5725" s="32"/>
      <c r="AI5725" s="33"/>
      <c r="AJ5725" s="33"/>
      <c r="AK5725" s="33"/>
      <c r="AL5725" s="33"/>
      <c r="AM5725" s="33"/>
      <c r="AN5725" s="33"/>
      <c r="AO5725" s="33"/>
      <c r="AP5725" s="33"/>
      <c r="AQ5725" s="33"/>
      <c r="AR5725" s="33"/>
      <c r="AS5725" s="33"/>
      <c r="AT5725" s="33"/>
      <c r="AU5725" s="33"/>
      <c r="AV5725" s="33"/>
      <c r="AW5725" s="33"/>
      <c r="AX5725" s="33"/>
      <c r="AY5725" s="33"/>
    </row>
    <row r="5726" spans="1:51" s="12" customFormat="1" ht="39.950000000000003" customHeight="1">
      <c r="A5726" s="3"/>
      <c r="B5726" s="16"/>
      <c r="C5726" s="33"/>
      <c r="D5726" s="33"/>
      <c r="E5726" s="33"/>
      <c r="F5726" s="33"/>
      <c r="G5726" s="33"/>
      <c r="H5726" s="33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  <c r="AB5726" s="33"/>
      <c r="AC5726" s="33"/>
      <c r="AD5726" s="33"/>
      <c r="AE5726" s="33"/>
      <c r="AF5726" s="33"/>
      <c r="AG5726" s="35"/>
      <c r="AH5726" s="32"/>
      <c r="AI5726" s="33"/>
      <c r="AJ5726" s="33"/>
      <c r="AK5726" s="33"/>
      <c r="AL5726" s="33"/>
      <c r="AM5726" s="33"/>
      <c r="AN5726" s="33"/>
      <c r="AO5726" s="33"/>
      <c r="AP5726" s="33"/>
      <c r="AQ5726" s="33"/>
      <c r="AR5726" s="33"/>
      <c r="AS5726" s="33"/>
      <c r="AT5726" s="33"/>
      <c r="AU5726" s="33"/>
      <c r="AV5726" s="33"/>
      <c r="AW5726" s="33"/>
      <c r="AX5726" s="33"/>
      <c r="AY5726" s="33"/>
    </row>
    <row r="5727" spans="1:51" s="12" customFormat="1" ht="39.950000000000003" customHeight="1">
      <c r="A5727" s="3"/>
      <c r="B5727" s="16"/>
      <c r="C5727" s="33"/>
      <c r="D5727" s="33"/>
      <c r="E5727" s="33"/>
      <c r="F5727" s="33"/>
      <c r="G5727" s="33"/>
      <c r="H5727" s="33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  <c r="Y5727" s="33"/>
      <c r="Z5727" s="33"/>
      <c r="AA5727" s="33"/>
      <c r="AB5727" s="33"/>
      <c r="AC5727" s="33"/>
      <c r="AD5727" s="33"/>
      <c r="AE5727" s="33"/>
      <c r="AF5727" s="33"/>
      <c r="AG5727" s="35"/>
      <c r="AH5727" s="32"/>
      <c r="AI5727" s="33"/>
      <c r="AJ5727" s="33"/>
      <c r="AK5727" s="33"/>
      <c r="AL5727" s="33"/>
      <c r="AM5727" s="33"/>
      <c r="AN5727" s="33"/>
      <c r="AO5727" s="33"/>
      <c r="AP5727" s="33"/>
      <c r="AQ5727" s="33"/>
      <c r="AR5727" s="33"/>
      <c r="AS5727" s="33"/>
      <c r="AT5727" s="33"/>
      <c r="AU5727" s="33"/>
      <c r="AV5727" s="33"/>
      <c r="AW5727" s="33"/>
      <c r="AX5727" s="33"/>
      <c r="AY5727" s="33"/>
    </row>
    <row r="5728" spans="1:51" s="12" customFormat="1" ht="39.950000000000003" customHeight="1">
      <c r="A5728" s="3"/>
      <c r="B5728" s="16"/>
      <c r="C5728" s="33"/>
      <c r="D5728" s="33"/>
      <c r="E5728" s="33"/>
      <c r="F5728" s="33"/>
      <c r="G5728" s="33"/>
      <c r="H5728" s="33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  <c r="Y5728" s="33"/>
      <c r="Z5728" s="33"/>
      <c r="AA5728" s="33"/>
      <c r="AB5728" s="33"/>
      <c r="AC5728" s="33"/>
      <c r="AD5728" s="33"/>
      <c r="AE5728" s="33"/>
      <c r="AF5728" s="33"/>
      <c r="AG5728" s="35"/>
      <c r="AH5728" s="32"/>
      <c r="AI5728" s="33"/>
      <c r="AJ5728" s="33"/>
      <c r="AK5728" s="33"/>
      <c r="AL5728" s="33"/>
      <c r="AM5728" s="33"/>
      <c r="AN5728" s="33"/>
      <c r="AO5728" s="33"/>
      <c r="AP5728" s="33"/>
      <c r="AQ5728" s="33"/>
      <c r="AR5728" s="33"/>
      <c r="AS5728" s="33"/>
      <c r="AT5728" s="33"/>
      <c r="AU5728" s="33"/>
      <c r="AV5728" s="33"/>
      <c r="AW5728" s="33"/>
      <c r="AX5728" s="33"/>
      <c r="AY5728" s="33"/>
    </row>
    <row r="5729" spans="1:51" s="12" customFormat="1" ht="39.950000000000003" customHeight="1">
      <c r="A5729" s="3"/>
      <c r="B5729" s="16"/>
      <c r="C5729" s="33"/>
      <c r="D5729" s="33"/>
      <c r="E5729" s="33"/>
      <c r="F5729" s="33"/>
      <c r="G5729" s="33"/>
      <c r="H5729" s="33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  <c r="AB5729" s="33"/>
      <c r="AC5729" s="33"/>
      <c r="AD5729" s="33"/>
      <c r="AE5729" s="33"/>
      <c r="AF5729" s="33"/>
      <c r="AG5729" s="35"/>
      <c r="AH5729" s="32"/>
      <c r="AI5729" s="33"/>
      <c r="AJ5729" s="33"/>
      <c r="AK5729" s="33"/>
      <c r="AL5729" s="33"/>
      <c r="AM5729" s="33"/>
      <c r="AN5729" s="33"/>
      <c r="AO5729" s="33"/>
      <c r="AP5729" s="33"/>
      <c r="AQ5729" s="33"/>
      <c r="AR5729" s="33"/>
      <c r="AS5729" s="33"/>
      <c r="AT5729" s="33"/>
      <c r="AU5729" s="33"/>
      <c r="AV5729" s="33"/>
      <c r="AW5729" s="33"/>
      <c r="AX5729" s="33"/>
      <c r="AY5729" s="33"/>
    </row>
    <row r="5730" spans="1:51" s="12" customFormat="1" ht="39.950000000000003" customHeight="1">
      <c r="A5730" s="3"/>
      <c r="B5730" s="16"/>
      <c r="C5730" s="33"/>
      <c r="D5730" s="33"/>
      <c r="E5730" s="33"/>
      <c r="F5730" s="33"/>
      <c r="G5730" s="33"/>
      <c r="H5730" s="33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  <c r="AB5730" s="33"/>
      <c r="AC5730" s="33"/>
      <c r="AD5730" s="33"/>
      <c r="AE5730" s="33"/>
      <c r="AF5730" s="33"/>
      <c r="AG5730" s="35"/>
      <c r="AH5730" s="32"/>
      <c r="AI5730" s="33"/>
      <c r="AJ5730" s="33"/>
      <c r="AK5730" s="33"/>
      <c r="AL5730" s="33"/>
      <c r="AM5730" s="33"/>
      <c r="AN5730" s="33"/>
      <c r="AO5730" s="33"/>
      <c r="AP5730" s="33"/>
      <c r="AQ5730" s="33"/>
      <c r="AR5730" s="33"/>
      <c r="AS5730" s="33"/>
      <c r="AT5730" s="33"/>
      <c r="AU5730" s="33"/>
      <c r="AV5730" s="33"/>
      <c r="AW5730" s="33"/>
      <c r="AX5730" s="33"/>
      <c r="AY5730" s="33"/>
    </row>
    <row r="5731" spans="1:51" s="12" customFormat="1" ht="39.950000000000003" customHeight="1">
      <c r="A5731" s="3"/>
      <c r="B5731" s="16"/>
      <c r="C5731" s="33"/>
      <c r="D5731" s="33"/>
      <c r="E5731" s="33"/>
      <c r="F5731" s="33"/>
      <c r="G5731" s="33"/>
      <c r="H5731" s="33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  <c r="Y5731" s="33"/>
      <c r="Z5731" s="33"/>
      <c r="AA5731" s="33"/>
      <c r="AB5731" s="33"/>
      <c r="AC5731" s="33"/>
      <c r="AD5731" s="33"/>
      <c r="AE5731" s="33"/>
      <c r="AF5731" s="33"/>
      <c r="AG5731" s="35"/>
      <c r="AH5731" s="32"/>
      <c r="AI5731" s="33"/>
      <c r="AJ5731" s="33"/>
      <c r="AK5731" s="33"/>
      <c r="AL5731" s="33"/>
      <c r="AM5731" s="33"/>
      <c r="AN5731" s="33"/>
      <c r="AO5731" s="33"/>
      <c r="AP5731" s="33"/>
      <c r="AQ5731" s="33"/>
      <c r="AR5731" s="33"/>
      <c r="AS5731" s="33"/>
      <c r="AT5731" s="33"/>
      <c r="AU5731" s="33"/>
      <c r="AV5731" s="33"/>
      <c r="AW5731" s="33"/>
      <c r="AX5731" s="33"/>
      <c r="AY5731" s="33"/>
    </row>
    <row r="5732" spans="1:51" s="12" customFormat="1" ht="39.950000000000003" customHeight="1">
      <c r="A5732" s="3"/>
      <c r="B5732" s="16"/>
      <c r="C5732" s="33"/>
      <c r="D5732" s="33"/>
      <c r="E5732" s="33"/>
      <c r="F5732" s="33"/>
      <c r="G5732" s="33"/>
      <c r="H5732" s="33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3"/>
      <c r="AE5732" s="33"/>
      <c r="AF5732" s="33"/>
      <c r="AG5732" s="35"/>
      <c r="AH5732" s="32"/>
      <c r="AI5732" s="33"/>
      <c r="AJ5732" s="33"/>
      <c r="AK5732" s="33"/>
      <c r="AL5732" s="33"/>
      <c r="AM5732" s="33"/>
      <c r="AN5732" s="33"/>
      <c r="AO5732" s="33"/>
      <c r="AP5732" s="33"/>
      <c r="AQ5732" s="33"/>
      <c r="AR5732" s="33"/>
      <c r="AS5732" s="33"/>
      <c r="AT5732" s="33"/>
      <c r="AU5732" s="33"/>
      <c r="AV5732" s="33"/>
      <c r="AW5732" s="33"/>
      <c r="AX5732" s="33"/>
      <c r="AY5732" s="33"/>
    </row>
    <row r="5733" spans="1:51" s="12" customFormat="1" ht="39.950000000000003" customHeight="1">
      <c r="A5733" s="3"/>
      <c r="B5733" s="16"/>
      <c r="C5733" s="33"/>
      <c r="D5733" s="33"/>
      <c r="E5733" s="33"/>
      <c r="F5733" s="33"/>
      <c r="G5733" s="33"/>
      <c r="H5733" s="33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3"/>
      <c r="AE5733" s="33"/>
      <c r="AF5733" s="33"/>
      <c r="AG5733" s="35"/>
      <c r="AH5733" s="32"/>
      <c r="AI5733" s="33"/>
      <c r="AJ5733" s="33"/>
      <c r="AK5733" s="33"/>
      <c r="AL5733" s="33"/>
      <c r="AM5733" s="33"/>
      <c r="AN5733" s="33"/>
      <c r="AO5733" s="33"/>
      <c r="AP5733" s="33"/>
      <c r="AQ5733" s="33"/>
      <c r="AR5733" s="33"/>
      <c r="AS5733" s="33"/>
      <c r="AT5733" s="33"/>
      <c r="AU5733" s="33"/>
      <c r="AV5733" s="33"/>
      <c r="AW5733" s="33"/>
      <c r="AX5733" s="33"/>
      <c r="AY5733" s="33"/>
    </row>
    <row r="5734" spans="1:51" s="12" customFormat="1" ht="39.950000000000003" customHeight="1">
      <c r="A5734" s="3"/>
      <c r="B5734" s="16"/>
      <c r="C5734" s="33"/>
      <c r="D5734" s="33"/>
      <c r="E5734" s="33"/>
      <c r="F5734" s="33"/>
      <c r="G5734" s="33"/>
      <c r="H5734" s="33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  <c r="Y5734" s="33"/>
      <c r="Z5734" s="33"/>
      <c r="AA5734" s="33"/>
      <c r="AB5734" s="33"/>
      <c r="AC5734" s="33"/>
      <c r="AD5734" s="33"/>
      <c r="AE5734" s="33"/>
      <c r="AF5734" s="33"/>
      <c r="AG5734" s="35"/>
      <c r="AH5734" s="32"/>
      <c r="AI5734" s="33"/>
      <c r="AJ5734" s="33"/>
      <c r="AK5734" s="33"/>
      <c r="AL5734" s="33"/>
      <c r="AM5734" s="33"/>
      <c r="AN5734" s="33"/>
      <c r="AO5734" s="33"/>
      <c r="AP5734" s="33"/>
      <c r="AQ5734" s="33"/>
      <c r="AR5734" s="33"/>
      <c r="AS5734" s="33"/>
      <c r="AT5734" s="33"/>
      <c r="AU5734" s="33"/>
      <c r="AV5734" s="33"/>
      <c r="AW5734" s="33"/>
      <c r="AX5734" s="33"/>
      <c r="AY5734" s="33"/>
    </row>
    <row r="5735" spans="1:51" s="12" customFormat="1" ht="39.950000000000003" customHeight="1">
      <c r="A5735" s="3"/>
      <c r="B5735" s="16"/>
      <c r="C5735" s="33"/>
      <c r="D5735" s="33"/>
      <c r="E5735" s="33"/>
      <c r="F5735" s="33"/>
      <c r="G5735" s="33"/>
      <c r="H5735" s="33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  <c r="AB5735" s="33"/>
      <c r="AC5735" s="33"/>
      <c r="AD5735" s="33"/>
      <c r="AE5735" s="33"/>
      <c r="AF5735" s="33"/>
      <c r="AG5735" s="35"/>
      <c r="AH5735" s="32"/>
      <c r="AI5735" s="33"/>
      <c r="AJ5735" s="33"/>
      <c r="AK5735" s="33"/>
      <c r="AL5735" s="33"/>
      <c r="AM5735" s="33"/>
      <c r="AN5735" s="33"/>
      <c r="AO5735" s="33"/>
      <c r="AP5735" s="33"/>
      <c r="AQ5735" s="33"/>
      <c r="AR5735" s="33"/>
      <c r="AS5735" s="33"/>
      <c r="AT5735" s="33"/>
      <c r="AU5735" s="33"/>
      <c r="AV5735" s="33"/>
      <c r="AW5735" s="33"/>
      <c r="AX5735" s="33"/>
      <c r="AY5735" s="33"/>
    </row>
    <row r="5736" spans="1:51" s="12" customFormat="1" ht="39.950000000000003" customHeight="1">
      <c r="A5736" s="3"/>
      <c r="B5736" s="16"/>
      <c r="C5736" s="33"/>
      <c r="D5736" s="33"/>
      <c r="E5736" s="33"/>
      <c r="F5736" s="33"/>
      <c r="G5736" s="33"/>
      <c r="H5736" s="33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  <c r="AB5736" s="33"/>
      <c r="AC5736" s="33"/>
      <c r="AD5736" s="33"/>
      <c r="AE5736" s="33"/>
      <c r="AF5736" s="33"/>
      <c r="AG5736" s="35"/>
      <c r="AH5736" s="32"/>
      <c r="AI5736" s="33"/>
      <c r="AJ5736" s="33"/>
      <c r="AK5736" s="33"/>
      <c r="AL5736" s="33"/>
      <c r="AM5736" s="33"/>
      <c r="AN5736" s="33"/>
      <c r="AO5736" s="33"/>
      <c r="AP5736" s="33"/>
      <c r="AQ5736" s="33"/>
      <c r="AR5736" s="33"/>
      <c r="AS5736" s="33"/>
      <c r="AT5736" s="33"/>
      <c r="AU5736" s="33"/>
      <c r="AV5736" s="33"/>
      <c r="AW5736" s="33"/>
      <c r="AX5736" s="33"/>
      <c r="AY5736" s="33"/>
    </row>
    <row r="5737" spans="1:51" s="12" customFormat="1" ht="39.950000000000003" customHeight="1">
      <c r="A5737" s="3"/>
      <c r="B5737" s="16"/>
      <c r="C5737" s="33"/>
      <c r="D5737" s="33"/>
      <c r="E5737" s="33"/>
      <c r="F5737" s="33"/>
      <c r="G5737" s="33"/>
      <c r="H5737" s="33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  <c r="AB5737" s="33"/>
      <c r="AC5737" s="33"/>
      <c r="AD5737" s="33"/>
      <c r="AE5737" s="33"/>
      <c r="AF5737" s="33"/>
      <c r="AG5737" s="35"/>
      <c r="AH5737" s="32"/>
      <c r="AI5737" s="33"/>
      <c r="AJ5737" s="33"/>
      <c r="AK5737" s="33"/>
      <c r="AL5737" s="33"/>
      <c r="AM5737" s="33"/>
      <c r="AN5737" s="33"/>
      <c r="AO5737" s="33"/>
      <c r="AP5737" s="33"/>
      <c r="AQ5737" s="33"/>
      <c r="AR5737" s="33"/>
      <c r="AS5737" s="33"/>
      <c r="AT5737" s="33"/>
      <c r="AU5737" s="33"/>
      <c r="AV5737" s="33"/>
      <c r="AW5737" s="33"/>
      <c r="AX5737" s="33"/>
      <c r="AY5737" s="33"/>
    </row>
    <row r="5738" spans="1:51" s="12" customFormat="1" ht="39.950000000000003" customHeight="1">
      <c r="A5738" s="3"/>
      <c r="B5738" s="16"/>
      <c r="C5738" s="33"/>
      <c r="D5738" s="33"/>
      <c r="E5738" s="33"/>
      <c r="F5738" s="33"/>
      <c r="G5738" s="33"/>
      <c r="H5738" s="33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  <c r="AB5738" s="33"/>
      <c r="AC5738" s="33"/>
      <c r="AD5738" s="33"/>
      <c r="AE5738" s="33"/>
      <c r="AF5738" s="33"/>
      <c r="AG5738" s="35"/>
      <c r="AH5738" s="32"/>
      <c r="AI5738" s="33"/>
      <c r="AJ5738" s="33"/>
      <c r="AK5738" s="33"/>
      <c r="AL5738" s="33"/>
      <c r="AM5738" s="33"/>
      <c r="AN5738" s="33"/>
      <c r="AO5738" s="33"/>
      <c r="AP5738" s="33"/>
      <c r="AQ5738" s="33"/>
      <c r="AR5738" s="33"/>
      <c r="AS5738" s="33"/>
      <c r="AT5738" s="33"/>
      <c r="AU5738" s="33"/>
      <c r="AV5738" s="33"/>
      <c r="AW5738" s="33"/>
      <c r="AX5738" s="33"/>
      <c r="AY5738" s="33"/>
    </row>
    <row r="5739" spans="1:51" s="12" customFormat="1" ht="39.950000000000003" customHeight="1">
      <c r="A5739" s="3"/>
      <c r="B5739" s="16"/>
      <c r="C5739" s="33"/>
      <c r="D5739" s="33"/>
      <c r="E5739" s="33"/>
      <c r="F5739" s="33"/>
      <c r="G5739" s="33"/>
      <c r="H5739" s="33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  <c r="AB5739" s="33"/>
      <c r="AC5739" s="33"/>
      <c r="AD5739" s="33"/>
      <c r="AE5739" s="33"/>
      <c r="AF5739" s="33"/>
      <c r="AG5739" s="35"/>
      <c r="AH5739" s="32"/>
      <c r="AI5739" s="33"/>
      <c r="AJ5739" s="33"/>
      <c r="AK5739" s="33"/>
      <c r="AL5739" s="33"/>
      <c r="AM5739" s="33"/>
      <c r="AN5739" s="33"/>
      <c r="AO5739" s="33"/>
      <c r="AP5739" s="33"/>
      <c r="AQ5739" s="33"/>
      <c r="AR5739" s="33"/>
      <c r="AS5739" s="33"/>
      <c r="AT5739" s="33"/>
      <c r="AU5739" s="33"/>
      <c r="AV5739" s="33"/>
      <c r="AW5739" s="33"/>
      <c r="AX5739" s="33"/>
      <c r="AY5739" s="33"/>
    </row>
    <row r="5740" spans="1:51" s="12" customFormat="1" ht="39.950000000000003" customHeight="1">
      <c r="A5740" s="3"/>
      <c r="B5740" s="16"/>
      <c r="C5740" s="33"/>
      <c r="D5740" s="33"/>
      <c r="E5740" s="33"/>
      <c r="F5740" s="33"/>
      <c r="G5740" s="33"/>
      <c r="H5740" s="33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  <c r="AB5740" s="33"/>
      <c r="AC5740" s="33"/>
      <c r="AD5740" s="33"/>
      <c r="AE5740" s="33"/>
      <c r="AF5740" s="33"/>
      <c r="AG5740" s="35"/>
      <c r="AH5740" s="32"/>
      <c r="AI5740" s="33"/>
      <c r="AJ5740" s="33"/>
      <c r="AK5740" s="33"/>
      <c r="AL5740" s="33"/>
      <c r="AM5740" s="33"/>
      <c r="AN5740" s="33"/>
      <c r="AO5740" s="33"/>
      <c r="AP5740" s="33"/>
      <c r="AQ5740" s="33"/>
      <c r="AR5740" s="33"/>
      <c r="AS5740" s="33"/>
      <c r="AT5740" s="33"/>
      <c r="AU5740" s="33"/>
      <c r="AV5740" s="33"/>
      <c r="AW5740" s="33"/>
      <c r="AX5740" s="33"/>
      <c r="AY5740" s="33"/>
    </row>
    <row r="5741" spans="1:51" s="12" customFormat="1" ht="39.950000000000003" customHeight="1">
      <c r="A5741" s="3"/>
      <c r="B5741" s="16"/>
      <c r="C5741" s="33"/>
      <c r="D5741" s="33"/>
      <c r="E5741" s="33"/>
      <c r="F5741" s="33"/>
      <c r="G5741" s="33"/>
      <c r="H5741" s="33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  <c r="AB5741" s="33"/>
      <c r="AC5741" s="33"/>
      <c r="AD5741" s="33"/>
      <c r="AE5741" s="33"/>
      <c r="AF5741" s="33"/>
      <c r="AG5741" s="35"/>
      <c r="AH5741" s="32"/>
      <c r="AI5741" s="33"/>
      <c r="AJ5741" s="33"/>
      <c r="AK5741" s="33"/>
      <c r="AL5741" s="33"/>
      <c r="AM5741" s="33"/>
      <c r="AN5741" s="33"/>
      <c r="AO5741" s="33"/>
      <c r="AP5741" s="33"/>
      <c r="AQ5741" s="33"/>
      <c r="AR5741" s="33"/>
      <c r="AS5741" s="33"/>
      <c r="AT5741" s="33"/>
      <c r="AU5741" s="33"/>
      <c r="AV5741" s="33"/>
      <c r="AW5741" s="33"/>
      <c r="AX5741" s="33"/>
      <c r="AY5741" s="33"/>
    </row>
    <row r="5742" spans="1:51" s="12" customFormat="1" ht="39.950000000000003" customHeight="1">
      <c r="A5742" s="3"/>
      <c r="B5742" s="16"/>
      <c r="C5742" s="33"/>
      <c r="D5742" s="33"/>
      <c r="E5742" s="33"/>
      <c r="F5742" s="33"/>
      <c r="G5742" s="33"/>
      <c r="H5742" s="3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3"/>
      <c r="AE5742" s="33"/>
      <c r="AF5742" s="33"/>
      <c r="AG5742" s="35"/>
      <c r="AH5742" s="32"/>
      <c r="AI5742" s="33"/>
      <c r="AJ5742" s="33"/>
      <c r="AK5742" s="33"/>
      <c r="AL5742" s="33"/>
      <c r="AM5742" s="33"/>
      <c r="AN5742" s="33"/>
      <c r="AO5742" s="33"/>
      <c r="AP5742" s="33"/>
      <c r="AQ5742" s="33"/>
      <c r="AR5742" s="33"/>
      <c r="AS5742" s="33"/>
      <c r="AT5742" s="33"/>
      <c r="AU5742" s="33"/>
      <c r="AV5742" s="33"/>
      <c r="AW5742" s="33"/>
      <c r="AX5742" s="33"/>
      <c r="AY5742" s="33"/>
    </row>
    <row r="5743" spans="1:51" s="12" customFormat="1" ht="39.950000000000003" customHeight="1">
      <c r="A5743" s="3"/>
      <c r="B5743" s="16"/>
      <c r="C5743" s="33"/>
      <c r="D5743" s="33"/>
      <c r="E5743" s="33"/>
      <c r="F5743" s="33"/>
      <c r="G5743" s="33"/>
      <c r="H5743" s="33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  <c r="Y5743" s="33"/>
      <c r="Z5743" s="33"/>
      <c r="AA5743" s="33"/>
      <c r="AB5743" s="33"/>
      <c r="AC5743" s="33"/>
      <c r="AD5743" s="33"/>
      <c r="AE5743" s="33"/>
      <c r="AF5743" s="33"/>
      <c r="AG5743" s="35"/>
      <c r="AH5743" s="32"/>
      <c r="AI5743" s="33"/>
      <c r="AJ5743" s="33"/>
      <c r="AK5743" s="33"/>
      <c r="AL5743" s="33"/>
      <c r="AM5743" s="33"/>
      <c r="AN5743" s="33"/>
      <c r="AO5743" s="33"/>
      <c r="AP5743" s="33"/>
      <c r="AQ5743" s="33"/>
      <c r="AR5743" s="33"/>
      <c r="AS5743" s="33"/>
      <c r="AT5743" s="33"/>
      <c r="AU5743" s="33"/>
      <c r="AV5743" s="33"/>
      <c r="AW5743" s="33"/>
      <c r="AX5743" s="33"/>
      <c r="AY5743" s="33"/>
    </row>
    <row r="5744" spans="1:51" s="12" customFormat="1" ht="39.950000000000003" customHeight="1">
      <c r="A5744" s="3"/>
      <c r="B5744" s="16"/>
      <c r="C5744" s="33"/>
      <c r="D5744" s="33"/>
      <c r="E5744" s="33"/>
      <c r="F5744" s="33"/>
      <c r="G5744" s="33"/>
      <c r="H5744" s="33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  <c r="AB5744" s="33"/>
      <c r="AC5744" s="33"/>
      <c r="AD5744" s="33"/>
      <c r="AE5744" s="33"/>
      <c r="AF5744" s="33"/>
      <c r="AG5744" s="35"/>
      <c r="AH5744" s="32"/>
      <c r="AI5744" s="33"/>
      <c r="AJ5744" s="33"/>
      <c r="AK5744" s="33"/>
      <c r="AL5744" s="33"/>
      <c r="AM5744" s="33"/>
      <c r="AN5744" s="33"/>
      <c r="AO5744" s="33"/>
      <c r="AP5744" s="33"/>
      <c r="AQ5744" s="33"/>
      <c r="AR5744" s="33"/>
      <c r="AS5744" s="33"/>
      <c r="AT5744" s="33"/>
      <c r="AU5744" s="33"/>
      <c r="AV5744" s="33"/>
      <c r="AW5744" s="33"/>
      <c r="AX5744" s="33"/>
      <c r="AY5744" s="33"/>
    </row>
    <row r="5745" spans="1:51" s="12" customFormat="1" ht="39.950000000000003" customHeight="1">
      <c r="A5745" s="3"/>
      <c r="B5745" s="16"/>
      <c r="C5745" s="33"/>
      <c r="D5745" s="33"/>
      <c r="E5745" s="33"/>
      <c r="F5745" s="33"/>
      <c r="G5745" s="33"/>
      <c r="H5745" s="33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  <c r="AB5745" s="33"/>
      <c r="AC5745" s="33"/>
      <c r="AD5745" s="33"/>
      <c r="AE5745" s="33"/>
      <c r="AF5745" s="33"/>
      <c r="AG5745" s="35"/>
      <c r="AH5745" s="32"/>
      <c r="AI5745" s="33"/>
      <c r="AJ5745" s="33"/>
      <c r="AK5745" s="33"/>
      <c r="AL5745" s="33"/>
      <c r="AM5745" s="33"/>
      <c r="AN5745" s="33"/>
      <c r="AO5745" s="33"/>
      <c r="AP5745" s="33"/>
      <c r="AQ5745" s="33"/>
      <c r="AR5745" s="33"/>
      <c r="AS5745" s="33"/>
      <c r="AT5745" s="33"/>
      <c r="AU5745" s="33"/>
      <c r="AV5745" s="33"/>
      <c r="AW5745" s="33"/>
      <c r="AX5745" s="33"/>
      <c r="AY5745" s="33"/>
    </row>
    <row r="5746" spans="1:51" s="12" customFormat="1" ht="39.950000000000003" customHeight="1">
      <c r="A5746" s="3"/>
      <c r="B5746" s="16"/>
      <c r="C5746" s="33"/>
      <c r="D5746" s="33"/>
      <c r="E5746" s="33"/>
      <c r="F5746" s="33"/>
      <c r="G5746" s="33"/>
      <c r="H5746" s="33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  <c r="Y5746" s="33"/>
      <c r="Z5746" s="33"/>
      <c r="AA5746" s="33"/>
      <c r="AB5746" s="33"/>
      <c r="AC5746" s="33"/>
      <c r="AD5746" s="33"/>
      <c r="AE5746" s="33"/>
      <c r="AF5746" s="33"/>
      <c r="AG5746" s="35"/>
      <c r="AH5746" s="32"/>
      <c r="AI5746" s="33"/>
      <c r="AJ5746" s="33"/>
      <c r="AK5746" s="33"/>
      <c r="AL5746" s="33"/>
      <c r="AM5746" s="33"/>
      <c r="AN5746" s="33"/>
      <c r="AO5746" s="33"/>
      <c r="AP5746" s="33"/>
      <c r="AQ5746" s="33"/>
      <c r="AR5746" s="33"/>
      <c r="AS5746" s="33"/>
      <c r="AT5746" s="33"/>
      <c r="AU5746" s="33"/>
      <c r="AV5746" s="33"/>
      <c r="AW5746" s="33"/>
      <c r="AX5746" s="33"/>
      <c r="AY5746" s="33"/>
    </row>
    <row r="5747" spans="1:51" s="12" customFormat="1" ht="39.950000000000003" customHeight="1">
      <c r="A5747" s="3"/>
      <c r="B5747" s="16"/>
      <c r="C5747" s="33"/>
      <c r="D5747" s="33"/>
      <c r="E5747" s="33"/>
      <c r="F5747" s="33"/>
      <c r="G5747" s="33"/>
      <c r="H5747" s="33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  <c r="AB5747" s="33"/>
      <c r="AC5747" s="33"/>
      <c r="AD5747" s="33"/>
      <c r="AE5747" s="33"/>
      <c r="AF5747" s="33"/>
      <c r="AG5747" s="35"/>
      <c r="AH5747" s="32"/>
      <c r="AI5747" s="33"/>
      <c r="AJ5747" s="33"/>
      <c r="AK5747" s="33"/>
      <c r="AL5747" s="33"/>
      <c r="AM5747" s="33"/>
      <c r="AN5747" s="33"/>
      <c r="AO5747" s="33"/>
      <c r="AP5747" s="33"/>
      <c r="AQ5747" s="33"/>
      <c r="AR5747" s="33"/>
      <c r="AS5747" s="33"/>
      <c r="AT5747" s="33"/>
      <c r="AU5747" s="33"/>
      <c r="AV5747" s="33"/>
      <c r="AW5747" s="33"/>
      <c r="AX5747" s="33"/>
      <c r="AY5747" s="33"/>
    </row>
    <row r="5748" spans="1:51" s="12" customFormat="1" ht="39.950000000000003" customHeight="1">
      <c r="A5748" s="3"/>
      <c r="B5748" s="16"/>
      <c r="C5748" s="33"/>
      <c r="D5748" s="33"/>
      <c r="E5748" s="33"/>
      <c r="F5748" s="33"/>
      <c r="G5748" s="33"/>
      <c r="H5748" s="33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  <c r="Y5748" s="33"/>
      <c r="Z5748" s="33"/>
      <c r="AA5748" s="33"/>
      <c r="AB5748" s="33"/>
      <c r="AC5748" s="33"/>
      <c r="AD5748" s="33"/>
      <c r="AE5748" s="33"/>
      <c r="AF5748" s="33"/>
      <c r="AG5748" s="35"/>
      <c r="AH5748" s="32"/>
      <c r="AI5748" s="33"/>
      <c r="AJ5748" s="33"/>
      <c r="AK5748" s="33"/>
      <c r="AL5748" s="33"/>
      <c r="AM5748" s="33"/>
      <c r="AN5748" s="33"/>
      <c r="AO5748" s="33"/>
      <c r="AP5748" s="33"/>
      <c r="AQ5748" s="33"/>
      <c r="AR5748" s="33"/>
      <c r="AS5748" s="33"/>
      <c r="AT5748" s="33"/>
      <c r="AU5748" s="33"/>
      <c r="AV5748" s="33"/>
      <c r="AW5748" s="33"/>
      <c r="AX5748" s="33"/>
      <c r="AY5748" s="33"/>
    </row>
    <row r="5749" spans="1:51" s="12" customFormat="1" ht="39.950000000000003" customHeight="1">
      <c r="A5749" s="3"/>
      <c r="B5749" s="16"/>
      <c r="C5749" s="33"/>
      <c r="D5749" s="33"/>
      <c r="E5749" s="33"/>
      <c r="F5749" s="33"/>
      <c r="G5749" s="33"/>
      <c r="H5749" s="33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  <c r="AB5749" s="33"/>
      <c r="AC5749" s="33"/>
      <c r="AD5749" s="33"/>
      <c r="AE5749" s="33"/>
      <c r="AF5749" s="33"/>
      <c r="AG5749" s="35"/>
      <c r="AH5749" s="32"/>
      <c r="AI5749" s="33"/>
      <c r="AJ5749" s="33"/>
      <c r="AK5749" s="33"/>
      <c r="AL5749" s="33"/>
      <c r="AM5749" s="33"/>
      <c r="AN5749" s="33"/>
      <c r="AO5749" s="33"/>
      <c r="AP5749" s="33"/>
      <c r="AQ5749" s="33"/>
      <c r="AR5749" s="33"/>
      <c r="AS5749" s="33"/>
      <c r="AT5749" s="33"/>
      <c r="AU5749" s="33"/>
      <c r="AV5749" s="33"/>
      <c r="AW5749" s="33"/>
      <c r="AX5749" s="33"/>
      <c r="AY5749" s="33"/>
    </row>
    <row r="5750" spans="1:51" s="12" customFormat="1" ht="39.950000000000003" customHeight="1">
      <c r="A5750" s="3"/>
      <c r="B5750" s="16"/>
      <c r="C5750" s="33"/>
      <c r="D5750" s="33"/>
      <c r="E5750" s="33"/>
      <c r="F5750" s="33"/>
      <c r="G5750" s="33"/>
      <c r="H5750" s="33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  <c r="AB5750" s="33"/>
      <c r="AC5750" s="33"/>
      <c r="AD5750" s="33"/>
      <c r="AE5750" s="33"/>
      <c r="AF5750" s="33"/>
      <c r="AG5750" s="35"/>
      <c r="AH5750" s="32"/>
      <c r="AI5750" s="33"/>
      <c r="AJ5750" s="33"/>
      <c r="AK5750" s="33"/>
      <c r="AL5750" s="33"/>
      <c r="AM5750" s="33"/>
      <c r="AN5750" s="33"/>
      <c r="AO5750" s="33"/>
      <c r="AP5750" s="33"/>
      <c r="AQ5750" s="33"/>
      <c r="AR5750" s="33"/>
      <c r="AS5750" s="33"/>
      <c r="AT5750" s="33"/>
      <c r="AU5750" s="33"/>
      <c r="AV5750" s="33"/>
      <c r="AW5750" s="33"/>
      <c r="AX5750" s="33"/>
      <c r="AY5750" s="33"/>
    </row>
    <row r="5751" spans="1:51" s="12" customFormat="1" ht="39.950000000000003" customHeight="1">
      <c r="A5751" s="3"/>
      <c r="B5751" s="16"/>
      <c r="C5751" s="33"/>
      <c r="D5751" s="33"/>
      <c r="E5751" s="33"/>
      <c r="F5751" s="33"/>
      <c r="G5751" s="33"/>
      <c r="H5751" s="33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  <c r="Y5751" s="33"/>
      <c r="Z5751" s="33"/>
      <c r="AA5751" s="33"/>
      <c r="AB5751" s="33"/>
      <c r="AC5751" s="33"/>
      <c r="AD5751" s="33"/>
      <c r="AE5751" s="33"/>
      <c r="AF5751" s="33"/>
      <c r="AG5751" s="35"/>
      <c r="AH5751" s="32"/>
      <c r="AI5751" s="33"/>
      <c r="AJ5751" s="33"/>
      <c r="AK5751" s="33"/>
      <c r="AL5751" s="33"/>
      <c r="AM5751" s="33"/>
      <c r="AN5751" s="33"/>
      <c r="AO5751" s="33"/>
      <c r="AP5751" s="33"/>
      <c r="AQ5751" s="33"/>
      <c r="AR5751" s="33"/>
      <c r="AS5751" s="33"/>
      <c r="AT5751" s="33"/>
      <c r="AU5751" s="33"/>
      <c r="AV5751" s="33"/>
      <c r="AW5751" s="33"/>
      <c r="AX5751" s="33"/>
      <c r="AY5751" s="33"/>
    </row>
    <row r="5752" spans="1:51" s="12" customFormat="1" ht="39.950000000000003" customHeight="1">
      <c r="A5752" s="3"/>
      <c r="B5752" s="16"/>
      <c r="C5752" s="33"/>
      <c r="D5752" s="33"/>
      <c r="E5752" s="33"/>
      <c r="F5752" s="33"/>
      <c r="G5752" s="33"/>
      <c r="H5752" s="33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  <c r="Y5752" s="33"/>
      <c r="Z5752" s="33"/>
      <c r="AA5752" s="33"/>
      <c r="AB5752" s="33"/>
      <c r="AC5752" s="33"/>
      <c r="AD5752" s="33"/>
      <c r="AE5752" s="33"/>
      <c r="AF5752" s="33"/>
      <c r="AG5752" s="35"/>
      <c r="AH5752" s="32"/>
      <c r="AI5752" s="33"/>
      <c r="AJ5752" s="33"/>
      <c r="AK5752" s="33"/>
      <c r="AL5752" s="33"/>
      <c r="AM5752" s="33"/>
      <c r="AN5752" s="33"/>
      <c r="AO5752" s="33"/>
      <c r="AP5752" s="33"/>
      <c r="AQ5752" s="33"/>
      <c r="AR5752" s="33"/>
      <c r="AS5752" s="33"/>
      <c r="AT5752" s="33"/>
      <c r="AU5752" s="33"/>
      <c r="AV5752" s="33"/>
      <c r="AW5752" s="33"/>
      <c r="AX5752" s="33"/>
      <c r="AY5752" s="33"/>
    </row>
    <row r="5753" spans="1:51" s="12" customFormat="1" ht="39.950000000000003" customHeight="1">
      <c r="A5753" s="3"/>
      <c r="B5753" s="16"/>
      <c r="C5753" s="33"/>
      <c r="D5753" s="33"/>
      <c r="E5753" s="33"/>
      <c r="F5753" s="33"/>
      <c r="G5753" s="33"/>
      <c r="H5753" s="33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  <c r="AB5753" s="33"/>
      <c r="AC5753" s="33"/>
      <c r="AD5753" s="33"/>
      <c r="AE5753" s="33"/>
      <c r="AF5753" s="33"/>
      <c r="AG5753" s="35"/>
      <c r="AH5753" s="32"/>
      <c r="AI5753" s="33"/>
      <c r="AJ5753" s="33"/>
      <c r="AK5753" s="33"/>
      <c r="AL5753" s="33"/>
      <c r="AM5753" s="33"/>
      <c r="AN5753" s="33"/>
      <c r="AO5753" s="33"/>
      <c r="AP5753" s="33"/>
      <c r="AQ5753" s="33"/>
      <c r="AR5753" s="33"/>
      <c r="AS5753" s="33"/>
      <c r="AT5753" s="33"/>
      <c r="AU5753" s="33"/>
      <c r="AV5753" s="33"/>
      <c r="AW5753" s="33"/>
      <c r="AX5753" s="33"/>
      <c r="AY5753" s="33"/>
    </row>
    <row r="5754" spans="1:51" s="12" customFormat="1" ht="39.950000000000003" customHeight="1">
      <c r="A5754" s="3"/>
      <c r="B5754" s="16"/>
      <c r="C5754" s="33"/>
      <c r="D5754" s="33"/>
      <c r="E5754" s="33"/>
      <c r="F5754" s="33"/>
      <c r="G5754" s="33"/>
      <c r="H5754" s="33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  <c r="AB5754" s="33"/>
      <c r="AC5754" s="33"/>
      <c r="AD5754" s="33"/>
      <c r="AE5754" s="33"/>
      <c r="AF5754" s="33"/>
      <c r="AG5754" s="35"/>
      <c r="AH5754" s="32"/>
      <c r="AI5754" s="33"/>
      <c r="AJ5754" s="33"/>
      <c r="AK5754" s="33"/>
      <c r="AL5754" s="33"/>
      <c r="AM5754" s="33"/>
      <c r="AN5754" s="33"/>
      <c r="AO5754" s="33"/>
      <c r="AP5754" s="33"/>
      <c r="AQ5754" s="33"/>
      <c r="AR5754" s="33"/>
      <c r="AS5754" s="33"/>
      <c r="AT5754" s="33"/>
      <c r="AU5754" s="33"/>
      <c r="AV5754" s="33"/>
      <c r="AW5754" s="33"/>
      <c r="AX5754" s="33"/>
      <c r="AY5754" s="33"/>
    </row>
    <row r="5755" spans="1:51" s="12" customFormat="1" ht="39.950000000000003" customHeight="1">
      <c r="A5755" s="3"/>
      <c r="B5755" s="16"/>
      <c r="C5755" s="33"/>
      <c r="D5755" s="33"/>
      <c r="E5755" s="33"/>
      <c r="F5755" s="33"/>
      <c r="G5755" s="33"/>
      <c r="H5755" s="33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  <c r="Y5755" s="33"/>
      <c r="Z5755" s="33"/>
      <c r="AA5755" s="33"/>
      <c r="AB5755" s="33"/>
      <c r="AC5755" s="33"/>
      <c r="AD5755" s="33"/>
      <c r="AE5755" s="33"/>
      <c r="AF5755" s="33"/>
      <c r="AG5755" s="35"/>
      <c r="AH5755" s="32"/>
      <c r="AI5755" s="33"/>
      <c r="AJ5755" s="33"/>
      <c r="AK5755" s="33"/>
      <c r="AL5755" s="33"/>
      <c r="AM5755" s="33"/>
      <c r="AN5755" s="33"/>
      <c r="AO5755" s="33"/>
      <c r="AP5755" s="33"/>
      <c r="AQ5755" s="33"/>
      <c r="AR5755" s="33"/>
      <c r="AS5755" s="33"/>
      <c r="AT5755" s="33"/>
      <c r="AU5755" s="33"/>
      <c r="AV5755" s="33"/>
      <c r="AW5755" s="33"/>
      <c r="AX5755" s="33"/>
      <c r="AY5755" s="33"/>
    </row>
    <row r="5756" spans="1:51" s="12" customFormat="1" ht="39.950000000000003" customHeight="1">
      <c r="A5756" s="3"/>
      <c r="B5756" s="16"/>
      <c r="C5756" s="33"/>
      <c r="D5756" s="33"/>
      <c r="E5756" s="33"/>
      <c r="F5756" s="33"/>
      <c r="G5756" s="33"/>
      <c r="H5756" s="33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  <c r="AB5756" s="33"/>
      <c r="AC5756" s="33"/>
      <c r="AD5756" s="33"/>
      <c r="AE5756" s="33"/>
      <c r="AF5756" s="33"/>
      <c r="AG5756" s="35"/>
      <c r="AH5756" s="32"/>
      <c r="AI5756" s="33"/>
      <c r="AJ5756" s="33"/>
      <c r="AK5756" s="33"/>
      <c r="AL5756" s="33"/>
      <c r="AM5756" s="33"/>
      <c r="AN5756" s="33"/>
      <c r="AO5756" s="33"/>
      <c r="AP5756" s="33"/>
      <c r="AQ5756" s="33"/>
      <c r="AR5756" s="33"/>
      <c r="AS5756" s="33"/>
      <c r="AT5756" s="33"/>
      <c r="AU5756" s="33"/>
      <c r="AV5756" s="33"/>
      <c r="AW5756" s="33"/>
      <c r="AX5756" s="33"/>
      <c r="AY5756" s="33"/>
    </row>
    <row r="5757" spans="1:51" s="12" customFormat="1" ht="39.950000000000003" customHeight="1">
      <c r="A5757" s="3"/>
      <c r="B5757" s="16"/>
      <c r="C5757" s="33"/>
      <c r="D5757" s="33"/>
      <c r="E5757" s="33"/>
      <c r="F5757" s="33"/>
      <c r="G5757" s="33"/>
      <c r="H5757" s="33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  <c r="AB5757" s="33"/>
      <c r="AC5757" s="33"/>
      <c r="AD5757" s="33"/>
      <c r="AE5757" s="33"/>
      <c r="AF5757" s="33"/>
      <c r="AG5757" s="35"/>
      <c r="AH5757" s="32"/>
      <c r="AI5757" s="33"/>
      <c r="AJ5757" s="33"/>
      <c r="AK5757" s="33"/>
      <c r="AL5757" s="33"/>
      <c r="AM5757" s="33"/>
      <c r="AN5757" s="33"/>
      <c r="AO5757" s="33"/>
      <c r="AP5757" s="33"/>
      <c r="AQ5757" s="33"/>
      <c r="AR5757" s="33"/>
      <c r="AS5757" s="33"/>
      <c r="AT5757" s="33"/>
      <c r="AU5757" s="33"/>
      <c r="AV5757" s="33"/>
      <c r="AW5757" s="33"/>
      <c r="AX5757" s="33"/>
      <c r="AY5757" s="33"/>
    </row>
    <row r="5758" spans="1:51" s="12" customFormat="1" ht="39.950000000000003" customHeight="1">
      <c r="A5758" s="3"/>
      <c r="B5758" s="16"/>
      <c r="C5758" s="33"/>
      <c r="D5758" s="33"/>
      <c r="E5758" s="33"/>
      <c r="F5758" s="33"/>
      <c r="G5758" s="33"/>
      <c r="H5758" s="33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  <c r="Y5758" s="33"/>
      <c r="Z5758" s="33"/>
      <c r="AA5758" s="33"/>
      <c r="AB5758" s="33"/>
      <c r="AC5758" s="33"/>
      <c r="AD5758" s="33"/>
      <c r="AE5758" s="33"/>
      <c r="AF5758" s="33"/>
      <c r="AG5758" s="35"/>
      <c r="AH5758" s="32"/>
      <c r="AI5758" s="33"/>
      <c r="AJ5758" s="33"/>
      <c r="AK5758" s="33"/>
      <c r="AL5758" s="33"/>
      <c r="AM5758" s="33"/>
      <c r="AN5758" s="33"/>
      <c r="AO5758" s="33"/>
      <c r="AP5758" s="33"/>
      <c r="AQ5758" s="33"/>
      <c r="AR5758" s="33"/>
      <c r="AS5758" s="33"/>
      <c r="AT5758" s="33"/>
      <c r="AU5758" s="33"/>
      <c r="AV5758" s="33"/>
      <c r="AW5758" s="33"/>
      <c r="AX5758" s="33"/>
      <c r="AY5758" s="33"/>
    </row>
    <row r="5759" spans="1:51" s="12" customFormat="1" ht="39.950000000000003" customHeight="1">
      <c r="A5759" s="3"/>
      <c r="B5759" s="16"/>
      <c r="C5759" s="33"/>
      <c r="D5759" s="33"/>
      <c r="E5759" s="33"/>
      <c r="F5759" s="33"/>
      <c r="G5759" s="33"/>
      <c r="H5759" s="33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  <c r="Y5759" s="33"/>
      <c r="Z5759" s="33"/>
      <c r="AA5759" s="33"/>
      <c r="AB5759" s="33"/>
      <c r="AC5759" s="33"/>
      <c r="AD5759" s="33"/>
      <c r="AE5759" s="33"/>
      <c r="AF5759" s="33"/>
      <c r="AG5759" s="35"/>
      <c r="AH5759" s="32"/>
      <c r="AI5759" s="33"/>
      <c r="AJ5759" s="33"/>
      <c r="AK5759" s="33"/>
      <c r="AL5759" s="33"/>
      <c r="AM5759" s="33"/>
      <c r="AN5759" s="33"/>
      <c r="AO5759" s="33"/>
      <c r="AP5759" s="33"/>
      <c r="AQ5759" s="33"/>
      <c r="AR5759" s="33"/>
      <c r="AS5759" s="33"/>
      <c r="AT5759" s="33"/>
      <c r="AU5759" s="33"/>
      <c r="AV5759" s="33"/>
      <c r="AW5759" s="33"/>
      <c r="AX5759" s="33"/>
      <c r="AY5759" s="33"/>
    </row>
    <row r="5760" spans="1:51" s="12" customFormat="1" ht="39.950000000000003" customHeight="1">
      <c r="A5760" s="3"/>
      <c r="B5760" s="16"/>
      <c r="C5760" s="33"/>
      <c r="D5760" s="33"/>
      <c r="E5760" s="33"/>
      <c r="F5760" s="33"/>
      <c r="G5760" s="33"/>
      <c r="H5760" s="33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  <c r="Y5760" s="33"/>
      <c r="Z5760" s="33"/>
      <c r="AA5760" s="33"/>
      <c r="AB5760" s="33"/>
      <c r="AC5760" s="33"/>
      <c r="AD5760" s="33"/>
      <c r="AE5760" s="33"/>
      <c r="AF5760" s="33"/>
      <c r="AG5760" s="35"/>
      <c r="AH5760" s="32"/>
      <c r="AI5760" s="33"/>
      <c r="AJ5760" s="33"/>
      <c r="AK5760" s="33"/>
      <c r="AL5760" s="33"/>
      <c r="AM5760" s="33"/>
      <c r="AN5760" s="33"/>
      <c r="AO5760" s="33"/>
      <c r="AP5760" s="33"/>
      <c r="AQ5760" s="33"/>
      <c r="AR5760" s="33"/>
      <c r="AS5760" s="33"/>
      <c r="AT5760" s="33"/>
      <c r="AU5760" s="33"/>
      <c r="AV5760" s="33"/>
      <c r="AW5760" s="33"/>
      <c r="AX5760" s="33"/>
      <c r="AY5760" s="33"/>
    </row>
    <row r="5761" spans="1:51" s="12" customFormat="1" ht="39.950000000000003" customHeight="1">
      <c r="A5761" s="3"/>
      <c r="B5761" s="16"/>
      <c r="C5761" s="33"/>
      <c r="D5761" s="33"/>
      <c r="E5761" s="33"/>
      <c r="F5761" s="33"/>
      <c r="G5761" s="33"/>
      <c r="H5761" s="33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  <c r="Y5761" s="33"/>
      <c r="Z5761" s="33"/>
      <c r="AA5761" s="33"/>
      <c r="AB5761" s="33"/>
      <c r="AC5761" s="33"/>
      <c r="AD5761" s="33"/>
      <c r="AE5761" s="33"/>
      <c r="AF5761" s="33"/>
      <c r="AG5761" s="35"/>
      <c r="AH5761" s="32"/>
      <c r="AI5761" s="33"/>
      <c r="AJ5761" s="33"/>
      <c r="AK5761" s="33"/>
      <c r="AL5761" s="33"/>
      <c r="AM5761" s="33"/>
      <c r="AN5761" s="33"/>
      <c r="AO5761" s="33"/>
      <c r="AP5761" s="33"/>
      <c r="AQ5761" s="33"/>
      <c r="AR5761" s="33"/>
      <c r="AS5761" s="33"/>
      <c r="AT5761" s="33"/>
      <c r="AU5761" s="33"/>
      <c r="AV5761" s="33"/>
      <c r="AW5761" s="33"/>
      <c r="AX5761" s="33"/>
      <c r="AY5761" s="33"/>
    </row>
    <row r="5762" spans="1:51" s="12" customFormat="1" ht="39.950000000000003" customHeight="1">
      <c r="A5762" s="3"/>
      <c r="B5762" s="16"/>
      <c r="C5762" s="33"/>
      <c r="D5762" s="33"/>
      <c r="E5762" s="33"/>
      <c r="F5762" s="33"/>
      <c r="G5762" s="33"/>
      <c r="H5762" s="33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  <c r="Y5762" s="33"/>
      <c r="Z5762" s="33"/>
      <c r="AA5762" s="33"/>
      <c r="AB5762" s="33"/>
      <c r="AC5762" s="33"/>
      <c r="AD5762" s="33"/>
      <c r="AE5762" s="33"/>
      <c r="AF5762" s="33"/>
      <c r="AG5762" s="35"/>
      <c r="AH5762" s="32"/>
      <c r="AI5762" s="33"/>
      <c r="AJ5762" s="33"/>
      <c r="AK5762" s="33"/>
      <c r="AL5762" s="33"/>
      <c r="AM5762" s="33"/>
      <c r="AN5762" s="33"/>
      <c r="AO5762" s="33"/>
      <c r="AP5762" s="33"/>
      <c r="AQ5762" s="33"/>
      <c r="AR5762" s="33"/>
      <c r="AS5762" s="33"/>
      <c r="AT5762" s="33"/>
      <c r="AU5762" s="33"/>
      <c r="AV5762" s="33"/>
      <c r="AW5762" s="33"/>
      <c r="AX5762" s="33"/>
      <c r="AY5762" s="33"/>
    </row>
    <row r="5763" spans="1:51" s="12" customFormat="1" ht="39.950000000000003" customHeight="1">
      <c r="A5763" s="3"/>
      <c r="B5763" s="16"/>
      <c r="C5763" s="33"/>
      <c r="D5763" s="33"/>
      <c r="E5763" s="33"/>
      <c r="F5763" s="33"/>
      <c r="G5763" s="33"/>
      <c r="H5763" s="33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  <c r="Y5763" s="33"/>
      <c r="Z5763" s="33"/>
      <c r="AA5763" s="33"/>
      <c r="AB5763" s="33"/>
      <c r="AC5763" s="33"/>
      <c r="AD5763" s="33"/>
      <c r="AE5763" s="33"/>
      <c r="AF5763" s="33"/>
      <c r="AG5763" s="35"/>
      <c r="AH5763" s="32"/>
      <c r="AI5763" s="33"/>
      <c r="AJ5763" s="33"/>
      <c r="AK5763" s="33"/>
      <c r="AL5763" s="33"/>
      <c r="AM5763" s="33"/>
      <c r="AN5763" s="33"/>
      <c r="AO5763" s="33"/>
      <c r="AP5763" s="33"/>
      <c r="AQ5763" s="33"/>
      <c r="AR5763" s="33"/>
      <c r="AS5763" s="33"/>
      <c r="AT5763" s="33"/>
      <c r="AU5763" s="33"/>
      <c r="AV5763" s="33"/>
      <c r="AW5763" s="33"/>
      <c r="AX5763" s="33"/>
      <c r="AY5763" s="33"/>
    </row>
    <row r="5764" spans="1:51" s="12" customFormat="1" ht="39.950000000000003" customHeight="1">
      <c r="A5764" s="3"/>
      <c r="B5764" s="16"/>
      <c r="C5764" s="33"/>
      <c r="D5764" s="33"/>
      <c r="E5764" s="33"/>
      <c r="F5764" s="33"/>
      <c r="G5764" s="33"/>
      <c r="H5764" s="33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  <c r="Y5764" s="33"/>
      <c r="Z5764" s="33"/>
      <c r="AA5764" s="33"/>
      <c r="AB5764" s="33"/>
      <c r="AC5764" s="33"/>
      <c r="AD5764" s="33"/>
      <c r="AE5764" s="33"/>
      <c r="AF5764" s="33"/>
      <c r="AG5764" s="35"/>
      <c r="AH5764" s="32"/>
      <c r="AI5764" s="33"/>
      <c r="AJ5764" s="33"/>
      <c r="AK5764" s="33"/>
      <c r="AL5764" s="33"/>
      <c r="AM5764" s="33"/>
      <c r="AN5764" s="33"/>
      <c r="AO5764" s="33"/>
      <c r="AP5764" s="33"/>
      <c r="AQ5764" s="33"/>
      <c r="AR5764" s="33"/>
      <c r="AS5764" s="33"/>
      <c r="AT5764" s="33"/>
      <c r="AU5764" s="33"/>
      <c r="AV5764" s="33"/>
      <c r="AW5764" s="33"/>
      <c r="AX5764" s="33"/>
      <c r="AY5764" s="33"/>
    </row>
    <row r="5765" spans="1:51" s="12" customFormat="1" ht="39.950000000000003" customHeight="1">
      <c r="A5765" s="3"/>
      <c r="B5765" s="16"/>
      <c r="C5765" s="33"/>
      <c r="D5765" s="33"/>
      <c r="E5765" s="33"/>
      <c r="F5765" s="33"/>
      <c r="G5765" s="33"/>
      <c r="H5765" s="3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  <c r="Y5765" s="33"/>
      <c r="Z5765" s="33"/>
      <c r="AA5765" s="33"/>
      <c r="AB5765" s="33"/>
      <c r="AC5765" s="33"/>
      <c r="AD5765" s="33"/>
      <c r="AE5765" s="33"/>
      <c r="AF5765" s="33"/>
      <c r="AG5765" s="35"/>
      <c r="AH5765" s="32"/>
      <c r="AI5765" s="33"/>
      <c r="AJ5765" s="33"/>
      <c r="AK5765" s="33"/>
      <c r="AL5765" s="33"/>
      <c r="AM5765" s="33"/>
      <c r="AN5765" s="33"/>
      <c r="AO5765" s="33"/>
      <c r="AP5765" s="33"/>
      <c r="AQ5765" s="33"/>
      <c r="AR5765" s="33"/>
      <c r="AS5765" s="33"/>
      <c r="AT5765" s="33"/>
      <c r="AU5765" s="33"/>
      <c r="AV5765" s="33"/>
      <c r="AW5765" s="33"/>
      <c r="AX5765" s="33"/>
      <c r="AY5765" s="33"/>
    </row>
    <row r="5766" spans="1:51" s="12" customFormat="1" ht="39.950000000000003" customHeight="1">
      <c r="A5766" s="3"/>
      <c r="B5766" s="16"/>
      <c r="C5766" s="33"/>
      <c r="D5766" s="33"/>
      <c r="E5766" s="33"/>
      <c r="F5766" s="33"/>
      <c r="G5766" s="33"/>
      <c r="H5766" s="33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  <c r="Y5766" s="33"/>
      <c r="Z5766" s="33"/>
      <c r="AA5766" s="33"/>
      <c r="AB5766" s="33"/>
      <c r="AC5766" s="33"/>
      <c r="AD5766" s="33"/>
      <c r="AE5766" s="33"/>
      <c r="AF5766" s="33"/>
      <c r="AG5766" s="35"/>
      <c r="AH5766" s="32"/>
      <c r="AI5766" s="33"/>
      <c r="AJ5766" s="33"/>
      <c r="AK5766" s="33"/>
      <c r="AL5766" s="33"/>
      <c r="AM5766" s="33"/>
      <c r="AN5766" s="33"/>
      <c r="AO5766" s="33"/>
      <c r="AP5766" s="33"/>
      <c r="AQ5766" s="33"/>
      <c r="AR5766" s="33"/>
      <c r="AS5766" s="33"/>
      <c r="AT5766" s="33"/>
      <c r="AU5766" s="33"/>
      <c r="AV5766" s="33"/>
      <c r="AW5766" s="33"/>
      <c r="AX5766" s="33"/>
      <c r="AY5766" s="33"/>
    </row>
    <row r="5767" spans="1:51" s="12" customFormat="1" ht="39.950000000000003" customHeight="1">
      <c r="A5767" s="3"/>
      <c r="B5767" s="16"/>
      <c r="C5767" s="33"/>
      <c r="D5767" s="33"/>
      <c r="E5767" s="33"/>
      <c r="F5767" s="33"/>
      <c r="G5767" s="33"/>
      <c r="H5767" s="33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  <c r="Y5767" s="33"/>
      <c r="Z5767" s="33"/>
      <c r="AA5767" s="33"/>
      <c r="AB5767" s="33"/>
      <c r="AC5767" s="33"/>
      <c r="AD5767" s="33"/>
      <c r="AE5767" s="33"/>
      <c r="AF5767" s="33"/>
      <c r="AG5767" s="35"/>
      <c r="AH5767" s="32"/>
      <c r="AI5767" s="33"/>
      <c r="AJ5767" s="33"/>
      <c r="AK5767" s="33"/>
      <c r="AL5767" s="33"/>
      <c r="AM5767" s="33"/>
      <c r="AN5767" s="33"/>
      <c r="AO5767" s="33"/>
      <c r="AP5767" s="33"/>
      <c r="AQ5767" s="33"/>
      <c r="AR5767" s="33"/>
      <c r="AS5767" s="33"/>
      <c r="AT5767" s="33"/>
      <c r="AU5767" s="33"/>
      <c r="AV5767" s="33"/>
      <c r="AW5767" s="33"/>
      <c r="AX5767" s="33"/>
      <c r="AY5767" s="33"/>
    </row>
    <row r="5768" spans="1:51" s="12" customFormat="1" ht="39.950000000000003" customHeight="1">
      <c r="A5768" s="3"/>
      <c r="B5768" s="16"/>
      <c r="C5768" s="33"/>
      <c r="D5768" s="33"/>
      <c r="E5768" s="33"/>
      <c r="F5768" s="33"/>
      <c r="G5768" s="33"/>
      <c r="H5768" s="33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  <c r="Y5768" s="33"/>
      <c r="Z5768" s="33"/>
      <c r="AA5768" s="33"/>
      <c r="AB5768" s="33"/>
      <c r="AC5768" s="33"/>
      <c r="AD5768" s="33"/>
      <c r="AE5768" s="33"/>
      <c r="AF5768" s="33"/>
      <c r="AG5768" s="35"/>
      <c r="AH5768" s="32"/>
      <c r="AI5768" s="33"/>
      <c r="AJ5768" s="33"/>
      <c r="AK5768" s="33"/>
      <c r="AL5768" s="33"/>
      <c r="AM5768" s="33"/>
      <c r="AN5768" s="33"/>
      <c r="AO5768" s="33"/>
      <c r="AP5768" s="33"/>
      <c r="AQ5768" s="33"/>
      <c r="AR5768" s="33"/>
      <c r="AS5768" s="33"/>
      <c r="AT5768" s="33"/>
      <c r="AU5768" s="33"/>
      <c r="AV5768" s="33"/>
      <c r="AW5768" s="33"/>
      <c r="AX5768" s="33"/>
      <c r="AY5768" s="33"/>
    </row>
    <row r="5769" spans="1:51" s="12" customFormat="1" ht="39.950000000000003" customHeight="1">
      <c r="A5769" s="3"/>
      <c r="B5769" s="16"/>
      <c r="C5769" s="33"/>
      <c r="D5769" s="33"/>
      <c r="E5769" s="33"/>
      <c r="F5769" s="33"/>
      <c r="G5769" s="33"/>
      <c r="H5769" s="33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  <c r="Y5769" s="33"/>
      <c r="Z5769" s="33"/>
      <c r="AA5769" s="33"/>
      <c r="AB5769" s="33"/>
      <c r="AC5769" s="33"/>
      <c r="AD5769" s="33"/>
      <c r="AE5769" s="33"/>
      <c r="AF5769" s="33"/>
      <c r="AG5769" s="35"/>
      <c r="AH5769" s="32"/>
      <c r="AI5769" s="33"/>
      <c r="AJ5769" s="33"/>
      <c r="AK5769" s="33"/>
      <c r="AL5769" s="33"/>
      <c r="AM5769" s="33"/>
      <c r="AN5769" s="33"/>
      <c r="AO5769" s="33"/>
      <c r="AP5769" s="33"/>
      <c r="AQ5769" s="33"/>
      <c r="AR5769" s="33"/>
      <c r="AS5769" s="33"/>
      <c r="AT5769" s="33"/>
      <c r="AU5769" s="33"/>
      <c r="AV5769" s="33"/>
      <c r="AW5769" s="33"/>
      <c r="AX5769" s="33"/>
      <c r="AY5769" s="33"/>
    </row>
    <row r="5770" spans="1:51" s="12" customFormat="1" ht="39.950000000000003" customHeight="1">
      <c r="A5770" s="3"/>
      <c r="B5770" s="16"/>
      <c r="C5770" s="33"/>
      <c r="D5770" s="33"/>
      <c r="E5770" s="33"/>
      <c r="F5770" s="33"/>
      <c r="G5770" s="33"/>
      <c r="H5770" s="33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  <c r="Y5770" s="33"/>
      <c r="Z5770" s="33"/>
      <c r="AA5770" s="33"/>
      <c r="AB5770" s="33"/>
      <c r="AC5770" s="33"/>
      <c r="AD5770" s="33"/>
      <c r="AE5770" s="33"/>
      <c r="AF5770" s="33"/>
      <c r="AG5770" s="35"/>
      <c r="AH5770" s="32"/>
      <c r="AI5770" s="33"/>
      <c r="AJ5770" s="33"/>
      <c r="AK5770" s="33"/>
      <c r="AL5770" s="33"/>
      <c r="AM5770" s="33"/>
      <c r="AN5770" s="33"/>
      <c r="AO5770" s="33"/>
      <c r="AP5770" s="33"/>
      <c r="AQ5770" s="33"/>
      <c r="AR5770" s="33"/>
      <c r="AS5770" s="33"/>
      <c r="AT5770" s="33"/>
      <c r="AU5770" s="33"/>
      <c r="AV5770" s="33"/>
      <c r="AW5770" s="33"/>
      <c r="AX5770" s="33"/>
      <c r="AY5770" s="33"/>
    </row>
    <row r="5771" spans="1:51" s="12" customFormat="1" ht="39.950000000000003" customHeight="1">
      <c r="A5771" s="3"/>
      <c r="B5771" s="16"/>
      <c r="C5771" s="33"/>
      <c r="D5771" s="33"/>
      <c r="E5771" s="33"/>
      <c r="F5771" s="33"/>
      <c r="G5771" s="33"/>
      <c r="H5771" s="33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  <c r="Y5771" s="33"/>
      <c r="Z5771" s="33"/>
      <c r="AA5771" s="33"/>
      <c r="AB5771" s="33"/>
      <c r="AC5771" s="33"/>
      <c r="AD5771" s="33"/>
      <c r="AE5771" s="33"/>
      <c r="AF5771" s="33"/>
      <c r="AG5771" s="35"/>
      <c r="AH5771" s="32"/>
      <c r="AI5771" s="33"/>
      <c r="AJ5771" s="33"/>
      <c r="AK5771" s="33"/>
      <c r="AL5771" s="33"/>
      <c r="AM5771" s="33"/>
      <c r="AN5771" s="33"/>
      <c r="AO5771" s="33"/>
      <c r="AP5771" s="33"/>
      <c r="AQ5771" s="33"/>
      <c r="AR5771" s="33"/>
      <c r="AS5771" s="33"/>
      <c r="AT5771" s="33"/>
      <c r="AU5771" s="33"/>
      <c r="AV5771" s="33"/>
      <c r="AW5771" s="33"/>
      <c r="AX5771" s="33"/>
      <c r="AY5771" s="33"/>
    </row>
    <row r="5772" spans="1:51" s="12" customFormat="1" ht="39.950000000000003" customHeight="1">
      <c r="A5772" s="3"/>
      <c r="B5772" s="16"/>
      <c r="C5772" s="33"/>
      <c r="D5772" s="33"/>
      <c r="E5772" s="33"/>
      <c r="F5772" s="33"/>
      <c r="G5772" s="33"/>
      <c r="H5772" s="33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  <c r="Y5772" s="33"/>
      <c r="Z5772" s="33"/>
      <c r="AA5772" s="33"/>
      <c r="AB5772" s="33"/>
      <c r="AC5772" s="33"/>
      <c r="AD5772" s="33"/>
      <c r="AE5772" s="33"/>
      <c r="AF5772" s="33"/>
      <c r="AG5772" s="35"/>
      <c r="AH5772" s="32"/>
      <c r="AI5772" s="33"/>
      <c r="AJ5772" s="33"/>
      <c r="AK5772" s="33"/>
      <c r="AL5772" s="33"/>
      <c r="AM5772" s="33"/>
      <c r="AN5772" s="33"/>
      <c r="AO5772" s="33"/>
      <c r="AP5772" s="33"/>
      <c r="AQ5772" s="33"/>
      <c r="AR5772" s="33"/>
      <c r="AS5772" s="33"/>
      <c r="AT5772" s="33"/>
      <c r="AU5772" s="33"/>
      <c r="AV5772" s="33"/>
      <c r="AW5772" s="33"/>
      <c r="AX5772" s="33"/>
      <c r="AY5772" s="33"/>
    </row>
    <row r="5773" spans="1:51" s="12" customFormat="1" ht="39.950000000000003" customHeight="1">
      <c r="A5773" s="3"/>
      <c r="B5773" s="16"/>
      <c r="C5773" s="33"/>
      <c r="D5773" s="33"/>
      <c r="E5773" s="33"/>
      <c r="F5773" s="33"/>
      <c r="G5773" s="33"/>
      <c r="H5773" s="33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  <c r="Y5773" s="33"/>
      <c r="Z5773" s="33"/>
      <c r="AA5773" s="33"/>
      <c r="AB5773" s="33"/>
      <c r="AC5773" s="33"/>
      <c r="AD5773" s="33"/>
      <c r="AE5773" s="33"/>
      <c r="AF5773" s="33"/>
      <c r="AG5773" s="35"/>
      <c r="AH5773" s="32"/>
      <c r="AI5773" s="33"/>
      <c r="AJ5773" s="33"/>
      <c r="AK5773" s="33"/>
      <c r="AL5773" s="33"/>
      <c r="AM5773" s="33"/>
      <c r="AN5773" s="33"/>
      <c r="AO5773" s="33"/>
      <c r="AP5773" s="33"/>
      <c r="AQ5773" s="33"/>
      <c r="AR5773" s="33"/>
      <c r="AS5773" s="33"/>
      <c r="AT5773" s="33"/>
      <c r="AU5773" s="33"/>
      <c r="AV5773" s="33"/>
      <c r="AW5773" s="33"/>
      <c r="AX5773" s="33"/>
      <c r="AY5773" s="33"/>
    </row>
    <row r="5774" spans="1:51" s="12" customFormat="1" ht="39.950000000000003" customHeight="1">
      <c r="A5774" s="3"/>
      <c r="B5774" s="16"/>
      <c r="C5774" s="33"/>
      <c r="D5774" s="33"/>
      <c r="E5774" s="33"/>
      <c r="F5774" s="33"/>
      <c r="G5774" s="33"/>
      <c r="H5774" s="33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  <c r="Y5774" s="33"/>
      <c r="Z5774" s="33"/>
      <c r="AA5774" s="33"/>
      <c r="AB5774" s="33"/>
      <c r="AC5774" s="33"/>
      <c r="AD5774" s="33"/>
      <c r="AE5774" s="33"/>
      <c r="AF5774" s="33"/>
      <c r="AG5774" s="35"/>
      <c r="AH5774" s="32"/>
      <c r="AI5774" s="33"/>
      <c r="AJ5774" s="33"/>
      <c r="AK5774" s="33"/>
      <c r="AL5774" s="33"/>
      <c r="AM5774" s="33"/>
      <c r="AN5774" s="33"/>
      <c r="AO5774" s="33"/>
      <c r="AP5774" s="33"/>
      <c r="AQ5774" s="33"/>
      <c r="AR5774" s="33"/>
      <c r="AS5774" s="33"/>
      <c r="AT5774" s="33"/>
      <c r="AU5774" s="33"/>
      <c r="AV5774" s="33"/>
      <c r="AW5774" s="33"/>
      <c r="AX5774" s="33"/>
      <c r="AY5774" s="33"/>
    </row>
    <row r="5775" spans="1:51" s="12" customFormat="1" ht="39.950000000000003" customHeight="1">
      <c r="A5775" s="3"/>
      <c r="B5775" s="16"/>
      <c r="C5775" s="33"/>
      <c r="D5775" s="33"/>
      <c r="E5775" s="33"/>
      <c r="F5775" s="33"/>
      <c r="G5775" s="33"/>
      <c r="H5775" s="33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  <c r="Y5775" s="33"/>
      <c r="Z5775" s="33"/>
      <c r="AA5775" s="33"/>
      <c r="AB5775" s="33"/>
      <c r="AC5775" s="33"/>
      <c r="AD5775" s="33"/>
      <c r="AE5775" s="33"/>
      <c r="AF5775" s="33"/>
      <c r="AG5775" s="35"/>
      <c r="AH5775" s="32"/>
      <c r="AI5775" s="33"/>
      <c r="AJ5775" s="33"/>
      <c r="AK5775" s="33"/>
      <c r="AL5775" s="33"/>
      <c r="AM5775" s="33"/>
      <c r="AN5775" s="33"/>
      <c r="AO5775" s="33"/>
      <c r="AP5775" s="33"/>
      <c r="AQ5775" s="33"/>
      <c r="AR5775" s="33"/>
      <c r="AS5775" s="33"/>
      <c r="AT5775" s="33"/>
      <c r="AU5775" s="33"/>
      <c r="AV5775" s="33"/>
      <c r="AW5775" s="33"/>
      <c r="AX5775" s="33"/>
      <c r="AY5775" s="33"/>
    </row>
    <row r="5776" spans="1:51" s="12" customFormat="1" ht="39.950000000000003" customHeight="1">
      <c r="A5776" s="3"/>
      <c r="B5776" s="16"/>
      <c r="C5776" s="33"/>
      <c r="D5776" s="33"/>
      <c r="E5776" s="33"/>
      <c r="F5776" s="33"/>
      <c r="G5776" s="33"/>
      <c r="H5776" s="33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  <c r="Y5776" s="33"/>
      <c r="Z5776" s="33"/>
      <c r="AA5776" s="33"/>
      <c r="AB5776" s="33"/>
      <c r="AC5776" s="33"/>
      <c r="AD5776" s="33"/>
      <c r="AE5776" s="33"/>
      <c r="AF5776" s="33"/>
      <c r="AG5776" s="35"/>
      <c r="AH5776" s="32"/>
      <c r="AI5776" s="33"/>
      <c r="AJ5776" s="33"/>
      <c r="AK5776" s="33"/>
      <c r="AL5776" s="33"/>
      <c r="AM5776" s="33"/>
      <c r="AN5776" s="33"/>
      <c r="AO5776" s="33"/>
      <c r="AP5776" s="33"/>
      <c r="AQ5776" s="33"/>
      <c r="AR5776" s="33"/>
      <c r="AS5776" s="33"/>
      <c r="AT5776" s="33"/>
      <c r="AU5776" s="33"/>
      <c r="AV5776" s="33"/>
      <c r="AW5776" s="33"/>
      <c r="AX5776" s="33"/>
      <c r="AY5776" s="33"/>
    </row>
    <row r="5777" spans="1:51" s="12" customFormat="1" ht="39.950000000000003" customHeight="1">
      <c r="A5777" s="3"/>
      <c r="B5777" s="16"/>
      <c r="C5777" s="33"/>
      <c r="D5777" s="33"/>
      <c r="E5777" s="33"/>
      <c r="F5777" s="33"/>
      <c r="G5777" s="33"/>
      <c r="H5777" s="33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  <c r="Y5777" s="33"/>
      <c r="Z5777" s="33"/>
      <c r="AA5777" s="33"/>
      <c r="AB5777" s="33"/>
      <c r="AC5777" s="33"/>
      <c r="AD5777" s="33"/>
      <c r="AE5777" s="33"/>
      <c r="AF5777" s="33"/>
      <c r="AG5777" s="35"/>
      <c r="AH5777" s="32"/>
      <c r="AI5777" s="33"/>
      <c r="AJ5777" s="33"/>
      <c r="AK5777" s="33"/>
      <c r="AL5777" s="33"/>
      <c r="AM5777" s="33"/>
      <c r="AN5777" s="33"/>
      <c r="AO5777" s="33"/>
      <c r="AP5777" s="33"/>
      <c r="AQ5777" s="33"/>
      <c r="AR5777" s="33"/>
      <c r="AS5777" s="33"/>
      <c r="AT5777" s="33"/>
      <c r="AU5777" s="33"/>
      <c r="AV5777" s="33"/>
      <c r="AW5777" s="33"/>
      <c r="AX5777" s="33"/>
      <c r="AY5777" s="33"/>
    </row>
    <row r="5778" spans="1:51" s="12" customFormat="1" ht="39.950000000000003" customHeight="1">
      <c r="A5778" s="3"/>
      <c r="B5778" s="16"/>
      <c r="C5778" s="33"/>
      <c r="D5778" s="33"/>
      <c r="E5778" s="33"/>
      <c r="F5778" s="33"/>
      <c r="G5778" s="33"/>
      <c r="H5778" s="33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  <c r="Y5778" s="33"/>
      <c r="Z5778" s="33"/>
      <c r="AA5778" s="33"/>
      <c r="AB5778" s="33"/>
      <c r="AC5778" s="33"/>
      <c r="AD5778" s="33"/>
      <c r="AE5778" s="33"/>
      <c r="AF5778" s="33"/>
      <c r="AG5778" s="35"/>
      <c r="AH5778" s="32"/>
      <c r="AI5778" s="33"/>
      <c r="AJ5778" s="33"/>
      <c r="AK5778" s="33"/>
      <c r="AL5778" s="33"/>
      <c r="AM5778" s="33"/>
      <c r="AN5778" s="33"/>
      <c r="AO5778" s="33"/>
      <c r="AP5778" s="33"/>
      <c r="AQ5778" s="33"/>
      <c r="AR5778" s="33"/>
      <c r="AS5778" s="33"/>
      <c r="AT5778" s="33"/>
      <c r="AU5778" s="33"/>
      <c r="AV5778" s="33"/>
      <c r="AW5778" s="33"/>
      <c r="AX5778" s="33"/>
      <c r="AY5778" s="33"/>
    </row>
    <row r="5779" spans="1:51" s="12" customFormat="1" ht="39.950000000000003" customHeight="1">
      <c r="A5779" s="3"/>
      <c r="B5779" s="16"/>
      <c r="C5779" s="33"/>
      <c r="D5779" s="33"/>
      <c r="E5779" s="33"/>
      <c r="F5779" s="33"/>
      <c r="G5779" s="33"/>
      <c r="H5779" s="33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  <c r="Y5779" s="33"/>
      <c r="Z5779" s="33"/>
      <c r="AA5779" s="33"/>
      <c r="AB5779" s="33"/>
      <c r="AC5779" s="33"/>
      <c r="AD5779" s="33"/>
      <c r="AE5779" s="33"/>
      <c r="AF5779" s="33"/>
      <c r="AG5779" s="35"/>
      <c r="AH5779" s="32"/>
      <c r="AI5779" s="33"/>
      <c r="AJ5779" s="33"/>
      <c r="AK5779" s="33"/>
      <c r="AL5779" s="33"/>
      <c r="AM5779" s="33"/>
      <c r="AN5779" s="33"/>
      <c r="AO5779" s="33"/>
      <c r="AP5779" s="33"/>
      <c r="AQ5779" s="33"/>
      <c r="AR5779" s="33"/>
      <c r="AS5779" s="33"/>
      <c r="AT5779" s="33"/>
      <c r="AU5779" s="33"/>
      <c r="AV5779" s="33"/>
      <c r="AW5779" s="33"/>
      <c r="AX5779" s="33"/>
      <c r="AY5779" s="33"/>
    </row>
    <row r="5780" spans="1:51" s="12" customFormat="1" ht="39.950000000000003" customHeight="1">
      <c r="A5780" s="3"/>
      <c r="B5780" s="16"/>
      <c r="C5780" s="33"/>
      <c r="D5780" s="33"/>
      <c r="E5780" s="33"/>
      <c r="F5780" s="33"/>
      <c r="G5780" s="33"/>
      <c r="H5780" s="33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  <c r="Y5780" s="33"/>
      <c r="Z5780" s="33"/>
      <c r="AA5780" s="33"/>
      <c r="AB5780" s="33"/>
      <c r="AC5780" s="33"/>
      <c r="AD5780" s="33"/>
      <c r="AE5780" s="33"/>
      <c r="AF5780" s="33"/>
      <c r="AG5780" s="35"/>
      <c r="AH5780" s="32"/>
      <c r="AI5780" s="33"/>
      <c r="AJ5780" s="33"/>
      <c r="AK5780" s="33"/>
      <c r="AL5780" s="33"/>
      <c r="AM5780" s="33"/>
      <c r="AN5780" s="33"/>
      <c r="AO5780" s="33"/>
      <c r="AP5780" s="33"/>
      <c r="AQ5780" s="33"/>
      <c r="AR5780" s="33"/>
      <c r="AS5780" s="33"/>
      <c r="AT5780" s="33"/>
      <c r="AU5780" s="33"/>
      <c r="AV5780" s="33"/>
      <c r="AW5780" s="33"/>
      <c r="AX5780" s="33"/>
      <c r="AY5780" s="33"/>
    </row>
    <row r="5781" spans="1:51" s="12" customFormat="1" ht="39.950000000000003" customHeight="1">
      <c r="A5781" s="3"/>
      <c r="B5781" s="16"/>
      <c r="C5781" s="33"/>
      <c r="D5781" s="33"/>
      <c r="E5781" s="33"/>
      <c r="F5781" s="33"/>
      <c r="G5781" s="33"/>
      <c r="H5781" s="33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  <c r="Y5781" s="33"/>
      <c r="Z5781" s="33"/>
      <c r="AA5781" s="33"/>
      <c r="AB5781" s="33"/>
      <c r="AC5781" s="33"/>
      <c r="AD5781" s="33"/>
      <c r="AE5781" s="33"/>
      <c r="AF5781" s="33"/>
      <c r="AG5781" s="35"/>
      <c r="AH5781" s="32"/>
      <c r="AI5781" s="33"/>
      <c r="AJ5781" s="33"/>
      <c r="AK5781" s="33"/>
      <c r="AL5781" s="33"/>
      <c r="AM5781" s="33"/>
      <c r="AN5781" s="33"/>
      <c r="AO5781" s="33"/>
      <c r="AP5781" s="33"/>
      <c r="AQ5781" s="33"/>
      <c r="AR5781" s="33"/>
      <c r="AS5781" s="33"/>
      <c r="AT5781" s="33"/>
      <c r="AU5781" s="33"/>
      <c r="AV5781" s="33"/>
      <c r="AW5781" s="33"/>
      <c r="AX5781" s="33"/>
      <c r="AY5781" s="33"/>
    </row>
    <row r="5782" spans="1:51" s="12" customFormat="1" ht="39.950000000000003" customHeight="1">
      <c r="A5782" s="3"/>
      <c r="B5782" s="16"/>
      <c r="C5782" s="33"/>
      <c r="D5782" s="33"/>
      <c r="E5782" s="33"/>
      <c r="F5782" s="33"/>
      <c r="G5782" s="33"/>
      <c r="H5782" s="3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  <c r="Y5782" s="33"/>
      <c r="Z5782" s="33"/>
      <c r="AA5782" s="33"/>
      <c r="AB5782" s="33"/>
      <c r="AC5782" s="33"/>
      <c r="AD5782" s="33"/>
      <c r="AE5782" s="33"/>
      <c r="AF5782" s="33"/>
      <c r="AG5782" s="35"/>
      <c r="AH5782" s="32"/>
      <c r="AI5782" s="33"/>
      <c r="AJ5782" s="33"/>
      <c r="AK5782" s="33"/>
      <c r="AL5782" s="33"/>
      <c r="AM5782" s="33"/>
      <c r="AN5782" s="33"/>
      <c r="AO5782" s="33"/>
      <c r="AP5782" s="33"/>
      <c r="AQ5782" s="33"/>
      <c r="AR5782" s="33"/>
      <c r="AS5782" s="33"/>
      <c r="AT5782" s="33"/>
      <c r="AU5782" s="33"/>
      <c r="AV5782" s="33"/>
      <c r="AW5782" s="33"/>
      <c r="AX5782" s="33"/>
      <c r="AY5782" s="33"/>
    </row>
    <row r="5783" spans="1:51" s="12" customFormat="1" ht="39.950000000000003" customHeight="1">
      <c r="A5783" s="3"/>
      <c r="B5783" s="16"/>
      <c r="C5783" s="33"/>
      <c r="D5783" s="33"/>
      <c r="E5783" s="33"/>
      <c r="F5783" s="33"/>
      <c r="G5783" s="33"/>
      <c r="H5783" s="33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  <c r="Y5783" s="33"/>
      <c r="Z5783" s="33"/>
      <c r="AA5783" s="33"/>
      <c r="AB5783" s="33"/>
      <c r="AC5783" s="33"/>
      <c r="AD5783" s="33"/>
      <c r="AE5783" s="33"/>
      <c r="AF5783" s="33"/>
      <c r="AG5783" s="35"/>
      <c r="AH5783" s="32"/>
      <c r="AI5783" s="33"/>
      <c r="AJ5783" s="33"/>
      <c r="AK5783" s="33"/>
      <c r="AL5783" s="33"/>
      <c r="AM5783" s="33"/>
      <c r="AN5783" s="33"/>
      <c r="AO5783" s="33"/>
      <c r="AP5783" s="33"/>
      <c r="AQ5783" s="33"/>
      <c r="AR5783" s="33"/>
      <c r="AS5783" s="33"/>
      <c r="AT5783" s="33"/>
      <c r="AU5783" s="33"/>
      <c r="AV5783" s="33"/>
      <c r="AW5783" s="33"/>
      <c r="AX5783" s="33"/>
      <c r="AY5783" s="33"/>
    </row>
    <row r="5784" spans="1:51" s="12" customFormat="1" ht="39.950000000000003" customHeight="1">
      <c r="A5784" s="3"/>
      <c r="B5784" s="16"/>
      <c r="C5784" s="33"/>
      <c r="D5784" s="33"/>
      <c r="E5784" s="33"/>
      <c r="F5784" s="33"/>
      <c r="G5784" s="33"/>
      <c r="H5784" s="33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  <c r="Y5784" s="33"/>
      <c r="Z5784" s="33"/>
      <c r="AA5784" s="33"/>
      <c r="AB5784" s="33"/>
      <c r="AC5784" s="33"/>
      <c r="AD5784" s="33"/>
      <c r="AE5784" s="33"/>
      <c r="AF5784" s="33"/>
      <c r="AG5784" s="35"/>
      <c r="AH5784" s="32"/>
      <c r="AI5784" s="33"/>
      <c r="AJ5784" s="33"/>
      <c r="AK5784" s="33"/>
      <c r="AL5784" s="33"/>
      <c r="AM5784" s="33"/>
      <c r="AN5784" s="33"/>
      <c r="AO5784" s="33"/>
      <c r="AP5784" s="33"/>
      <c r="AQ5784" s="33"/>
      <c r="AR5784" s="33"/>
      <c r="AS5784" s="33"/>
      <c r="AT5784" s="33"/>
      <c r="AU5784" s="33"/>
      <c r="AV5784" s="33"/>
      <c r="AW5784" s="33"/>
      <c r="AX5784" s="33"/>
      <c r="AY5784" s="33"/>
    </row>
    <row r="5785" spans="1:51" s="12" customFormat="1" ht="39.950000000000003" customHeight="1">
      <c r="A5785" s="3"/>
      <c r="B5785" s="16"/>
      <c r="C5785" s="33"/>
      <c r="D5785" s="33"/>
      <c r="E5785" s="33"/>
      <c r="F5785" s="33"/>
      <c r="G5785" s="33"/>
      <c r="H5785" s="33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  <c r="Y5785" s="33"/>
      <c r="Z5785" s="33"/>
      <c r="AA5785" s="33"/>
      <c r="AB5785" s="33"/>
      <c r="AC5785" s="33"/>
      <c r="AD5785" s="33"/>
      <c r="AE5785" s="33"/>
      <c r="AF5785" s="33"/>
      <c r="AG5785" s="35"/>
      <c r="AH5785" s="32"/>
      <c r="AI5785" s="33"/>
      <c r="AJ5785" s="33"/>
      <c r="AK5785" s="33"/>
      <c r="AL5785" s="33"/>
      <c r="AM5785" s="33"/>
      <c r="AN5785" s="33"/>
      <c r="AO5785" s="33"/>
      <c r="AP5785" s="33"/>
      <c r="AQ5785" s="33"/>
      <c r="AR5785" s="33"/>
      <c r="AS5785" s="33"/>
      <c r="AT5785" s="33"/>
      <c r="AU5785" s="33"/>
      <c r="AV5785" s="33"/>
      <c r="AW5785" s="33"/>
      <c r="AX5785" s="33"/>
      <c r="AY5785" s="33"/>
    </row>
    <row r="5786" spans="1:51" s="12" customFormat="1" ht="39.950000000000003" customHeight="1">
      <c r="A5786" s="3"/>
      <c r="B5786" s="16"/>
      <c r="C5786" s="33"/>
      <c r="D5786" s="33"/>
      <c r="E5786" s="33"/>
      <c r="F5786" s="33"/>
      <c r="G5786" s="33"/>
      <c r="H5786" s="33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  <c r="Y5786" s="33"/>
      <c r="Z5786" s="33"/>
      <c r="AA5786" s="33"/>
      <c r="AB5786" s="33"/>
      <c r="AC5786" s="33"/>
      <c r="AD5786" s="33"/>
      <c r="AE5786" s="33"/>
      <c r="AF5786" s="33"/>
      <c r="AG5786" s="35"/>
      <c r="AH5786" s="32"/>
      <c r="AI5786" s="33"/>
      <c r="AJ5786" s="33"/>
      <c r="AK5786" s="33"/>
      <c r="AL5786" s="33"/>
      <c r="AM5786" s="33"/>
      <c r="AN5786" s="33"/>
      <c r="AO5786" s="33"/>
      <c r="AP5786" s="33"/>
      <c r="AQ5786" s="33"/>
      <c r="AR5786" s="33"/>
      <c r="AS5786" s="33"/>
      <c r="AT5786" s="33"/>
      <c r="AU5786" s="33"/>
      <c r="AV5786" s="33"/>
      <c r="AW5786" s="33"/>
      <c r="AX5786" s="33"/>
      <c r="AY5786" s="33"/>
    </row>
    <row r="5787" spans="1:51" s="12" customFormat="1" ht="39.950000000000003" customHeight="1">
      <c r="A5787" s="3"/>
      <c r="B5787" s="16"/>
      <c r="C5787" s="33"/>
      <c r="D5787" s="33"/>
      <c r="E5787" s="33"/>
      <c r="F5787" s="33"/>
      <c r="G5787" s="33"/>
      <c r="H5787" s="33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  <c r="Y5787" s="33"/>
      <c r="Z5787" s="33"/>
      <c r="AA5787" s="33"/>
      <c r="AB5787" s="33"/>
      <c r="AC5787" s="33"/>
      <c r="AD5787" s="33"/>
      <c r="AE5787" s="33"/>
      <c r="AF5787" s="33"/>
      <c r="AG5787" s="35"/>
      <c r="AH5787" s="32"/>
      <c r="AI5787" s="33"/>
      <c r="AJ5787" s="33"/>
      <c r="AK5787" s="33"/>
      <c r="AL5787" s="33"/>
      <c r="AM5787" s="33"/>
      <c r="AN5787" s="33"/>
      <c r="AO5787" s="33"/>
      <c r="AP5787" s="33"/>
      <c r="AQ5787" s="33"/>
      <c r="AR5787" s="33"/>
      <c r="AS5787" s="33"/>
      <c r="AT5787" s="33"/>
      <c r="AU5787" s="33"/>
      <c r="AV5787" s="33"/>
      <c r="AW5787" s="33"/>
      <c r="AX5787" s="33"/>
      <c r="AY5787" s="33"/>
    </row>
    <row r="5788" spans="1:51" s="12" customFormat="1" ht="39.950000000000003" customHeight="1">
      <c r="A5788" s="3"/>
      <c r="B5788" s="16"/>
      <c r="C5788" s="33"/>
      <c r="D5788" s="33"/>
      <c r="E5788" s="33"/>
      <c r="F5788" s="33"/>
      <c r="G5788" s="33"/>
      <c r="H5788" s="33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  <c r="Y5788" s="33"/>
      <c r="Z5788" s="33"/>
      <c r="AA5788" s="33"/>
      <c r="AB5788" s="33"/>
      <c r="AC5788" s="33"/>
      <c r="AD5788" s="33"/>
      <c r="AE5788" s="33"/>
      <c r="AF5788" s="33"/>
      <c r="AG5788" s="35"/>
      <c r="AH5788" s="32"/>
      <c r="AI5788" s="33"/>
      <c r="AJ5788" s="33"/>
      <c r="AK5788" s="33"/>
      <c r="AL5788" s="33"/>
      <c r="AM5788" s="33"/>
      <c r="AN5788" s="33"/>
      <c r="AO5788" s="33"/>
      <c r="AP5788" s="33"/>
      <c r="AQ5788" s="33"/>
      <c r="AR5788" s="33"/>
      <c r="AS5788" s="33"/>
      <c r="AT5788" s="33"/>
      <c r="AU5788" s="33"/>
      <c r="AV5788" s="33"/>
      <c r="AW5788" s="33"/>
      <c r="AX5788" s="33"/>
      <c r="AY5788" s="33"/>
    </row>
    <row r="5789" spans="1:51" s="12" customFormat="1" ht="39.950000000000003" customHeight="1">
      <c r="A5789" s="3"/>
      <c r="B5789" s="16"/>
      <c r="C5789" s="33"/>
      <c r="D5789" s="33"/>
      <c r="E5789" s="33"/>
      <c r="F5789" s="33"/>
      <c r="G5789" s="33"/>
      <c r="H5789" s="3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  <c r="AB5789" s="33"/>
      <c r="AC5789" s="33"/>
      <c r="AD5789" s="33"/>
      <c r="AE5789" s="33"/>
      <c r="AF5789" s="33"/>
      <c r="AG5789" s="35"/>
      <c r="AH5789" s="32"/>
      <c r="AI5789" s="33"/>
      <c r="AJ5789" s="33"/>
      <c r="AK5789" s="33"/>
      <c r="AL5789" s="33"/>
      <c r="AM5789" s="33"/>
      <c r="AN5789" s="33"/>
      <c r="AO5789" s="33"/>
      <c r="AP5789" s="33"/>
      <c r="AQ5789" s="33"/>
      <c r="AR5789" s="33"/>
      <c r="AS5789" s="33"/>
      <c r="AT5789" s="33"/>
      <c r="AU5789" s="33"/>
      <c r="AV5789" s="33"/>
      <c r="AW5789" s="33"/>
      <c r="AX5789" s="33"/>
      <c r="AY5789" s="33"/>
    </row>
    <row r="5790" spans="1:51" s="12" customFormat="1" ht="39.950000000000003" customHeight="1">
      <c r="A5790" s="3"/>
      <c r="B5790" s="16"/>
      <c r="C5790" s="33"/>
      <c r="D5790" s="33"/>
      <c r="E5790" s="33"/>
      <c r="F5790" s="33"/>
      <c r="G5790" s="33"/>
      <c r="H5790" s="33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  <c r="Y5790" s="33"/>
      <c r="Z5790" s="33"/>
      <c r="AA5790" s="33"/>
      <c r="AB5790" s="33"/>
      <c r="AC5790" s="33"/>
      <c r="AD5790" s="33"/>
      <c r="AE5790" s="33"/>
      <c r="AF5790" s="33"/>
      <c r="AG5790" s="35"/>
      <c r="AH5790" s="32"/>
      <c r="AI5790" s="33"/>
      <c r="AJ5790" s="33"/>
      <c r="AK5790" s="33"/>
      <c r="AL5790" s="33"/>
      <c r="AM5790" s="33"/>
      <c r="AN5790" s="33"/>
      <c r="AO5790" s="33"/>
      <c r="AP5790" s="33"/>
      <c r="AQ5790" s="33"/>
      <c r="AR5790" s="33"/>
      <c r="AS5790" s="33"/>
      <c r="AT5790" s="33"/>
      <c r="AU5790" s="33"/>
      <c r="AV5790" s="33"/>
      <c r="AW5790" s="33"/>
      <c r="AX5790" s="33"/>
      <c r="AY5790" s="33"/>
    </row>
    <row r="5791" spans="1:51" s="12" customFormat="1" ht="39.950000000000003" customHeight="1">
      <c r="A5791" s="3"/>
      <c r="B5791" s="16"/>
      <c r="C5791" s="33"/>
      <c r="D5791" s="33"/>
      <c r="E5791" s="33"/>
      <c r="F5791" s="33"/>
      <c r="G5791" s="33"/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3"/>
      <c r="AE5791" s="33"/>
      <c r="AF5791" s="33"/>
      <c r="AG5791" s="35"/>
      <c r="AH5791" s="32"/>
      <c r="AI5791" s="33"/>
      <c r="AJ5791" s="33"/>
      <c r="AK5791" s="33"/>
      <c r="AL5791" s="33"/>
      <c r="AM5791" s="33"/>
      <c r="AN5791" s="33"/>
      <c r="AO5791" s="33"/>
      <c r="AP5791" s="33"/>
      <c r="AQ5791" s="33"/>
      <c r="AR5791" s="33"/>
      <c r="AS5791" s="33"/>
      <c r="AT5791" s="33"/>
      <c r="AU5791" s="33"/>
      <c r="AV5791" s="33"/>
      <c r="AW5791" s="33"/>
      <c r="AX5791" s="33"/>
      <c r="AY5791" s="33"/>
    </row>
    <row r="5792" spans="1:51" s="12" customFormat="1" ht="39.950000000000003" customHeight="1">
      <c r="A5792" s="3"/>
      <c r="B5792" s="16"/>
      <c r="C5792" s="33"/>
      <c r="D5792" s="33"/>
      <c r="E5792" s="33"/>
      <c r="F5792" s="33"/>
      <c r="G5792" s="33"/>
      <c r="H5792" s="33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  <c r="Y5792" s="33"/>
      <c r="Z5792" s="33"/>
      <c r="AA5792" s="33"/>
      <c r="AB5792" s="33"/>
      <c r="AC5792" s="33"/>
      <c r="AD5792" s="33"/>
      <c r="AE5792" s="33"/>
      <c r="AF5792" s="33"/>
      <c r="AG5792" s="35"/>
      <c r="AH5792" s="32"/>
      <c r="AI5792" s="33"/>
      <c r="AJ5792" s="33"/>
      <c r="AK5792" s="33"/>
      <c r="AL5792" s="33"/>
      <c r="AM5792" s="33"/>
      <c r="AN5792" s="33"/>
      <c r="AO5792" s="33"/>
      <c r="AP5792" s="33"/>
      <c r="AQ5792" s="33"/>
      <c r="AR5792" s="33"/>
      <c r="AS5792" s="33"/>
      <c r="AT5792" s="33"/>
      <c r="AU5792" s="33"/>
      <c r="AV5792" s="33"/>
      <c r="AW5792" s="33"/>
      <c r="AX5792" s="33"/>
      <c r="AY5792" s="33"/>
    </row>
    <row r="5793" spans="1:51" s="12" customFormat="1" ht="39.950000000000003" customHeight="1">
      <c r="A5793" s="3"/>
      <c r="B5793" s="16"/>
      <c r="C5793" s="33"/>
      <c r="D5793" s="33"/>
      <c r="E5793" s="33"/>
      <c r="F5793" s="33"/>
      <c r="G5793" s="33"/>
      <c r="H5793" s="33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  <c r="Y5793" s="33"/>
      <c r="Z5793" s="33"/>
      <c r="AA5793" s="33"/>
      <c r="AB5793" s="33"/>
      <c r="AC5793" s="33"/>
      <c r="AD5793" s="33"/>
      <c r="AE5793" s="33"/>
      <c r="AF5793" s="33"/>
      <c r="AG5793" s="35"/>
      <c r="AH5793" s="32"/>
      <c r="AI5793" s="33"/>
      <c r="AJ5793" s="33"/>
      <c r="AK5793" s="33"/>
      <c r="AL5793" s="33"/>
      <c r="AM5793" s="33"/>
      <c r="AN5793" s="33"/>
      <c r="AO5793" s="33"/>
      <c r="AP5793" s="33"/>
      <c r="AQ5793" s="33"/>
      <c r="AR5793" s="33"/>
      <c r="AS5793" s="33"/>
      <c r="AT5793" s="33"/>
      <c r="AU5793" s="33"/>
      <c r="AV5793" s="33"/>
      <c r="AW5793" s="33"/>
      <c r="AX5793" s="33"/>
      <c r="AY5793" s="33"/>
    </row>
    <row r="5794" spans="1:51" s="12" customFormat="1" ht="39.950000000000003" customHeight="1">
      <c r="A5794" s="3"/>
      <c r="B5794" s="16"/>
      <c r="C5794" s="33"/>
      <c r="D5794" s="33"/>
      <c r="E5794" s="33"/>
      <c r="F5794" s="33"/>
      <c r="G5794" s="33"/>
      <c r="H5794" s="33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  <c r="Y5794" s="33"/>
      <c r="Z5794" s="33"/>
      <c r="AA5794" s="33"/>
      <c r="AB5794" s="33"/>
      <c r="AC5794" s="33"/>
      <c r="AD5794" s="33"/>
      <c r="AE5794" s="33"/>
      <c r="AF5794" s="33"/>
      <c r="AG5794" s="35"/>
      <c r="AH5794" s="32"/>
      <c r="AI5794" s="33"/>
      <c r="AJ5794" s="33"/>
      <c r="AK5794" s="33"/>
      <c r="AL5794" s="33"/>
      <c r="AM5794" s="33"/>
      <c r="AN5794" s="33"/>
      <c r="AO5794" s="33"/>
      <c r="AP5794" s="33"/>
      <c r="AQ5794" s="33"/>
      <c r="AR5794" s="33"/>
      <c r="AS5794" s="33"/>
      <c r="AT5794" s="33"/>
      <c r="AU5794" s="33"/>
      <c r="AV5794" s="33"/>
      <c r="AW5794" s="33"/>
      <c r="AX5794" s="33"/>
      <c r="AY5794" s="33"/>
    </row>
    <row r="5795" spans="1:51" s="12" customFormat="1" ht="39.950000000000003" customHeight="1">
      <c r="A5795" s="3"/>
      <c r="B5795" s="16"/>
      <c r="C5795" s="33"/>
      <c r="D5795" s="33"/>
      <c r="E5795" s="33"/>
      <c r="F5795" s="33"/>
      <c r="G5795" s="33"/>
      <c r="H5795" s="33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  <c r="Y5795" s="33"/>
      <c r="Z5795" s="33"/>
      <c r="AA5795" s="33"/>
      <c r="AB5795" s="33"/>
      <c r="AC5795" s="33"/>
      <c r="AD5795" s="33"/>
      <c r="AE5795" s="33"/>
      <c r="AF5795" s="33"/>
      <c r="AG5795" s="35"/>
      <c r="AH5795" s="32"/>
      <c r="AI5795" s="33"/>
      <c r="AJ5795" s="33"/>
      <c r="AK5795" s="33"/>
      <c r="AL5795" s="33"/>
      <c r="AM5795" s="33"/>
      <c r="AN5795" s="33"/>
      <c r="AO5795" s="33"/>
      <c r="AP5795" s="33"/>
      <c r="AQ5795" s="33"/>
      <c r="AR5795" s="33"/>
      <c r="AS5795" s="33"/>
      <c r="AT5795" s="33"/>
      <c r="AU5795" s="33"/>
      <c r="AV5795" s="33"/>
      <c r="AW5795" s="33"/>
      <c r="AX5795" s="33"/>
      <c r="AY5795" s="33"/>
    </row>
    <row r="5796" spans="1:51" s="12" customFormat="1" ht="39.950000000000003" customHeight="1">
      <c r="A5796" s="3"/>
      <c r="B5796" s="16"/>
      <c r="C5796" s="33"/>
      <c r="D5796" s="33"/>
      <c r="E5796" s="33"/>
      <c r="F5796" s="33"/>
      <c r="G5796" s="33"/>
      <c r="H5796" s="33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  <c r="Y5796" s="33"/>
      <c r="Z5796" s="33"/>
      <c r="AA5796" s="33"/>
      <c r="AB5796" s="33"/>
      <c r="AC5796" s="33"/>
      <c r="AD5796" s="33"/>
      <c r="AE5796" s="33"/>
      <c r="AF5796" s="33"/>
      <c r="AG5796" s="35"/>
      <c r="AH5796" s="32"/>
      <c r="AI5796" s="33"/>
      <c r="AJ5796" s="33"/>
      <c r="AK5796" s="33"/>
      <c r="AL5796" s="33"/>
      <c r="AM5796" s="33"/>
      <c r="AN5796" s="33"/>
      <c r="AO5796" s="33"/>
      <c r="AP5796" s="33"/>
      <c r="AQ5796" s="33"/>
      <c r="AR5796" s="33"/>
      <c r="AS5796" s="33"/>
      <c r="AT5796" s="33"/>
      <c r="AU5796" s="33"/>
      <c r="AV5796" s="33"/>
      <c r="AW5796" s="33"/>
      <c r="AX5796" s="33"/>
      <c r="AY5796" s="33"/>
    </row>
    <row r="5797" spans="1:51" s="12" customFormat="1" ht="39.950000000000003" customHeight="1">
      <c r="A5797" s="3"/>
      <c r="B5797" s="16"/>
      <c r="C5797" s="33"/>
      <c r="D5797" s="33"/>
      <c r="E5797" s="33"/>
      <c r="F5797" s="33"/>
      <c r="G5797" s="33"/>
      <c r="H5797" s="33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  <c r="Y5797" s="33"/>
      <c r="Z5797" s="33"/>
      <c r="AA5797" s="33"/>
      <c r="AB5797" s="33"/>
      <c r="AC5797" s="33"/>
      <c r="AD5797" s="33"/>
      <c r="AE5797" s="33"/>
      <c r="AF5797" s="33"/>
      <c r="AG5797" s="35"/>
      <c r="AH5797" s="32"/>
      <c r="AI5797" s="33"/>
      <c r="AJ5797" s="33"/>
      <c r="AK5797" s="33"/>
      <c r="AL5797" s="33"/>
      <c r="AM5797" s="33"/>
      <c r="AN5797" s="33"/>
      <c r="AO5797" s="33"/>
      <c r="AP5797" s="33"/>
      <c r="AQ5797" s="33"/>
      <c r="AR5797" s="33"/>
      <c r="AS5797" s="33"/>
      <c r="AT5797" s="33"/>
      <c r="AU5797" s="33"/>
      <c r="AV5797" s="33"/>
      <c r="AW5797" s="33"/>
      <c r="AX5797" s="33"/>
      <c r="AY5797" s="33"/>
    </row>
    <row r="5798" spans="1:51" s="12" customFormat="1" ht="39.950000000000003" customHeight="1">
      <c r="A5798" s="3"/>
      <c r="B5798" s="16"/>
      <c r="C5798" s="33"/>
      <c r="D5798" s="33"/>
      <c r="E5798" s="33"/>
      <c r="F5798" s="33"/>
      <c r="G5798" s="33"/>
      <c r="H5798" s="33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  <c r="Y5798" s="33"/>
      <c r="Z5798" s="33"/>
      <c r="AA5798" s="33"/>
      <c r="AB5798" s="33"/>
      <c r="AC5798" s="33"/>
      <c r="AD5798" s="33"/>
      <c r="AE5798" s="33"/>
      <c r="AF5798" s="33"/>
      <c r="AG5798" s="35"/>
      <c r="AH5798" s="32"/>
      <c r="AI5798" s="33"/>
      <c r="AJ5798" s="33"/>
      <c r="AK5798" s="33"/>
      <c r="AL5798" s="33"/>
      <c r="AM5798" s="33"/>
      <c r="AN5798" s="33"/>
      <c r="AO5798" s="33"/>
      <c r="AP5798" s="33"/>
      <c r="AQ5798" s="33"/>
      <c r="AR5798" s="33"/>
      <c r="AS5798" s="33"/>
      <c r="AT5798" s="33"/>
      <c r="AU5798" s="33"/>
      <c r="AV5798" s="33"/>
      <c r="AW5798" s="33"/>
      <c r="AX5798" s="33"/>
      <c r="AY5798" s="33"/>
    </row>
    <row r="5799" spans="1:51" s="12" customFormat="1" ht="39.950000000000003" customHeight="1">
      <c r="A5799" s="3"/>
      <c r="B5799" s="16"/>
      <c r="C5799" s="33"/>
      <c r="D5799" s="33"/>
      <c r="E5799" s="33"/>
      <c r="F5799" s="33"/>
      <c r="G5799" s="33"/>
      <c r="H5799" s="33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3"/>
      <c r="AE5799" s="33"/>
      <c r="AF5799" s="33"/>
      <c r="AG5799" s="35"/>
      <c r="AH5799" s="32"/>
      <c r="AI5799" s="33"/>
      <c r="AJ5799" s="33"/>
      <c r="AK5799" s="33"/>
      <c r="AL5799" s="33"/>
      <c r="AM5799" s="33"/>
      <c r="AN5799" s="33"/>
      <c r="AO5799" s="33"/>
      <c r="AP5799" s="33"/>
      <c r="AQ5799" s="33"/>
      <c r="AR5799" s="33"/>
      <c r="AS5799" s="33"/>
      <c r="AT5799" s="33"/>
      <c r="AU5799" s="33"/>
      <c r="AV5799" s="33"/>
      <c r="AW5799" s="33"/>
      <c r="AX5799" s="33"/>
      <c r="AY5799" s="33"/>
    </row>
    <row r="5800" spans="1:51" s="12" customFormat="1" ht="39.950000000000003" customHeight="1">
      <c r="A5800" s="3"/>
      <c r="B5800" s="16"/>
      <c r="C5800" s="33"/>
      <c r="D5800" s="33"/>
      <c r="E5800" s="33"/>
      <c r="F5800" s="33"/>
      <c r="G5800" s="33"/>
      <c r="H5800" s="33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  <c r="Y5800" s="33"/>
      <c r="Z5800" s="33"/>
      <c r="AA5800" s="33"/>
      <c r="AB5800" s="33"/>
      <c r="AC5800" s="33"/>
      <c r="AD5800" s="33"/>
      <c r="AE5800" s="33"/>
      <c r="AF5800" s="33"/>
      <c r="AG5800" s="35"/>
      <c r="AH5800" s="32"/>
      <c r="AI5800" s="33"/>
      <c r="AJ5800" s="33"/>
      <c r="AK5800" s="33"/>
      <c r="AL5800" s="33"/>
      <c r="AM5800" s="33"/>
      <c r="AN5800" s="33"/>
      <c r="AO5800" s="33"/>
      <c r="AP5800" s="33"/>
      <c r="AQ5800" s="33"/>
      <c r="AR5800" s="33"/>
      <c r="AS5800" s="33"/>
      <c r="AT5800" s="33"/>
      <c r="AU5800" s="33"/>
      <c r="AV5800" s="33"/>
      <c r="AW5800" s="33"/>
      <c r="AX5800" s="33"/>
      <c r="AY5800" s="33"/>
    </row>
    <row r="5801" spans="1:51" s="12" customFormat="1" ht="39.950000000000003" customHeight="1">
      <c r="A5801" s="3"/>
      <c r="B5801" s="16"/>
      <c r="C5801" s="33"/>
      <c r="D5801" s="33"/>
      <c r="E5801" s="33"/>
      <c r="F5801" s="33"/>
      <c r="G5801" s="33"/>
      <c r="H5801" s="33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  <c r="Y5801" s="33"/>
      <c r="Z5801" s="33"/>
      <c r="AA5801" s="33"/>
      <c r="AB5801" s="33"/>
      <c r="AC5801" s="33"/>
      <c r="AD5801" s="33"/>
      <c r="AE5801" s="33"/>
      <c r="AF5801" s="33"/>
      <c r="AG5801" s="35"/>
      <c r="AH5801" s="32"/>
      <c r="AI5801" s="33"/>
      <c r="AJ5801" s="33"/>
      <c r="AK5801" s="33"/>
      <c r="AL5801" s="33"/>
      <c r="AM5801" s="33"/>
      <c r="AN5801" s="33"/>
      <c r="AO5801" s="33"/>
      <c r="AP5801" s="33"/>
      <c r="AQ5801" s="33"/>
      <c r="AR5801" s="33"/>
      <c r="AS5801" s="33"/>
      <c r="AT5801" s="33"/>
      <c r="AU5801" s="33"/>
      <c r="AV5801" s="33"/>
      <c r="AW5801" s="33"/>
      <c r="AX5801" s="33"/>
      <c r="AY5801" s="33"/>
    </row>
    <row r="5802" spans="1:51" s="12" customFormat="1" ht="39.950000000000003" customHeight="1">
      <c r="A5802" s="3"/>
      <c r="B5802" s="16"/>
      <c r="C5802" s="33"/>
      <c r="D5802" s="33"/>
      <c r="E5802" s="33"/>
      <c r="F5802" s="33"/>
      <c r="G5802" s="33"/>
      <c r="H5802" s="33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  <c r="Y5802" s="33"/>
      <c r="Z5802" s="33"/>
      <c r="AA5802" s="33"/>
      <c r="AB5802" s="33"/>
      <c r="AC5802" s="33"/>
      <c r="AD5802" s="33"/>
      <c r="AE5802" s="33"/>
      <c r="AF5802" s="33"/>
      <c r="AG5802" s="35"/>
      <c r="AH5802" s="32"/>
      <c r="AI5802" s="33"/>
      <c r="AJ5802" s="33"/>
      <c r="AK5802" s="33"/>
      <c r="AL5802" s="33"/>
      <c r="AM5802" s="33"/>
      <c r="AN5802" s="33"/>
      <c r="AO5802" s="33"/>
      <c r="AP5802" s="33"/>
      <c r="AQ5802" s="33"/>
      <c r="AR5802" s="33"/>
      <c r="AS5802" s="33"/>
      <c r="AT5802" s="33"/>
      <c r="AU5802" s="33"/>
      <c r="AV5802" s="33"/>
      <c r="AW5802" s="33"/>
      <c r="AX5802" s="33"/>
      <c r="AY5802" s="33"/>
    </row>
    <row r="5803" spans="1:51" s="12" customFormat="1" ht="39.950000000000003" customHeight="1">
      <c r="A5803" s="3"/>
      <c r="B5803" s="16"/>
      <c r="C5803" s="33"/>
      <c r="D5803" s="33"/>
      <c r="E5803" s="33"/>
      <c r="F5803" s="33"/>
      <c r="G5803" s="33"/>
      <c r="H5803" s="33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  <c r="Y5803" s="33"/>
      <c r="Z5803" s="33"/>
      <c r="AA5803" s="33"/>
      <c r="AB5803" s="33"/>
      <c r="AC5803" s="33"/>
      <c r="AD5803" s="33"/>
      <c r="AE5803" s="33"/>
      <c r="AF5803" s="33"/>
      <c r="AG5803" s="35"/>
      <c r="AH5803" s="32"/>
      <c r="AI5803" s="33"/>
      <c r="AJ5803" s="33"/>
      <c r="AK5803" s="33"/>
      <c r="AL5803" s="33"/>
      <c r="AM5803" s="33"/>
      <c r="AN5803" s="33"/>
      <c r="AO5803" s="33"/>
      <c r="AP5803" s="33"/>
      <c r="AQ5803" s="33"/>
      <c r="AR5803" s="33"/>
      <c r="AS5803" s="33"/>
      <c r="AT5803" s="33"/>
      <c r="AU5803" s="33"/>
      <c r="AV5803" s="33"/>
      <c r="AW5803" s="33"/>
      <c r="AX5803" s="33"/>
      <c r="AY5803" s="33"/>
    </row>
    <row r="5804" spans="1:51" s="12" customFormat="1" ht="39.950000000000003" customHeight="1">
      <c r="A5804" s="3"/>
      <c r="B5804" s="16"/>
      <c r="C5804" s="33"/>
      <c r="D5804" s="33"/>
      <c r="E5804" s="33"/>
      <c r="F5804" s="33"/>
      <c r="G5804" s="33"/>
      <c r="H5804" s="33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  <c r="Y5804" s="33"/>
      <c r="Z5804" s="33"/>
      <c r="AA5804" s="33"/>
      <c r="AB5804" s="33"/>
      <c r="AC5804" s="33"/>
      <c r="AD5804" s="33"/>
      <c r="AE5804" s="33"/>
      <c r="AF5804" s="33"/>
      <c r="AG5804" s="35"/>
      <c r="AH5804" s="32"/>
      <c r="AI5804" s="33"/>
      <c r="AJ5804" s="33"/>
      <c r="AK5804" s="33"/>
      <c r="AL5804" s="33"/>
      <c r="AM5804" s="33"/>
      <c r="AN5804" s="33"/>
      <c r="AO5804" s="33"/>
      <c r="AP5804" s="33"/>
      <c r="AQ5804" s="33"/>
      <c r="AR5804" s="33"/>
      <c r="AS5804" s="33"/>
      <c r="AT5804" s="33"/>
      <c r="AU5804" s="33"/>
      <c r="AV5804" s="33"/>
      <c r="AW5804" s="33"/>
      <c r="AX5804" s="33"/>
      <c r="AY5804" s="33"/>
    </row>
    <row r="5805" spans="1:51" s="12" customFormat="1" ht="39.950000000000003" customHeight="1">
      <c r="A5805" s="3"/>
      <c r="B5805" s="16"/>
      <c r="C5805" s="33"/>
      <c r="D5805" s="33"/>
      <c r="E5805" s="33"/>
      <c r="F5805" s="33"/>
      <c r="G5805" s="33"/>
      <c r="H5805" s="3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  <c r="Y5805" s="33"/>
      <c r="Z5805" s="33"/>
      <c r="AA5805" s="33"/>
      <c r="AB5805" s="33"/>
      <c r="AC5805" s="33"/>
      <c r="AD5805" s="33"/>
      <c r="AE5805" s="33"/>
      <c r="AF5805" s="33"/>
      <c r="AG5805" s="35"/>
      <c r="AH5805" s="32"/>
      <c r="AI5805" s="33"/>
      <c r="AJ5805" s="33"/>
      <c r="AK5805" s="33"/>
      <c r="AL5805" s="33"/>
      <c r="AM5805" s="33"/>
      <c r="AN5805" s="33"/>
      <c r="AO5805" s="33"/>
      <c r="AP5805" s="33"/>
      <c r="AQ5805" s="33"/>
      <c r="AR5805" s="33"/>
      <c r="AS5805" s="33"/>
      <c r="AT5805" s="33"/>
      <c r="AU5805" s="33"/>
      <c r="AV5805" s="33"/>
      <c r="AW5805" s="33"/>
      <c r="AX5805" s="33"/>
      <c r="AY5805" s="33"/>
    </row>
    <row r="5806" spans="1:51" s="12" customFormat="1" ht="39.950000000000003" customHeight="1">
      <c r="A5806" s="3"/>
      <c r="B5806" s="16"/>
      <c r="C5806" s="33"/>
      <c r="D5806" s="33"/>
      <c r="E5806" s="33"/>
      <c r="F5806" s="33"/>
      <c r="G5806" s="33"/>
      <c r="H5806" s="33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  <c r="Y5806" s="33"/>
      <c r="Z5806" s="33"/>
      <c r="AA5806" s="33"/>
      <c r="AB5806" s="33"/>
      <c r="AC5806" s="33"/>
      <c r="AD5806" s="33"/>
      <c r="AE5806" s="33"/>
      <c r="AF5806" s="33"/>
      <c r="AG5806" s="35"/>
      <c r="AH5806" s="32"/>
      <c r="AI5806" s="33"/>
      <c r="AJ5806" s="33"/>
      <c r="AK5806" s="33"/>
      <c r="AL5806" s="33"/>
      <c r="AM5806" s="33"/>
      <c r="AN5806" s="33"/>
      <c r="AO5806" s="33"/>
      <c r="AP5806" s="33"/>
      <c r="AQ5806" s="33"/>
      <c r="AR5806" s="33"/>
      <c r="AS5806" s="33"/>
      <c r="AT5806" s="33"/>
      <c r="AU5806" s="33"/>
      <c r="AV5806" s="33"/>
      <c r="AW5806" s="33"/>
      <c r="AX5806" s="33"/>
      <c r="AY5806" s="33"/>
    </row>
    <row r="5807" spans="1:51" s="12" customFormat="1" ht="39.950000000000003" customHeight="1">
      <c r="A5807" s="3"/>
      <c r="B5807" s="16"/>
      <c r="C5807" s="33"/>
      <c r="D5807" s="33"/>
      <c r="E5807" s="33"/>
      <c r="F5807" s="33"/>
      <c r="G5807" s="33"/>
      <c r="H5807" s="33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  <c r="Y5807" s="33"/>
      <c r="Z5807" s="33"/>
      <c r="AA5807" s="33"/>
      <c r="AB5807" s="33"/>
      <c r="AC5807" s="33"/>
      <c r="AD5807" s="33"/>
      <c r="AE5807" s="33"/>
      <c r="AF5807" s="33"/>
      <c r="AG5807" s="35"/>
      <c r="AH5807" s="32"/>
      <c r="AI5807" s="33"/>
      <c r="AJ5807" s="33"/>
      <c r="AK5807" s="33"/>
      <c r="AL5807" s="33"/>
      <c r="AM5807" s="33"/>
      <c r="AN5807" s="33"/>
      <c r="AO5807" s="33"/>
      <c r="AP5807" s="33"/>
      <c r="AQ5807" s="33"/>
      <c r="AR5807" s="33"/>
      <c r="AS5807" s="33"/>
      <c r="AT5807" s="33"/>
      <c r="AU5807" s="33"/>
      <c r="AV5807" s="33"/>
      <c r="AW5807" s="33"/>
      <c r="AX5807" s="33"/>
      <c r="AY5807" s="33"/>
    </row>
    <row r="5808" spans="1:51" s="12" customFormat="1" ht="39.950000000000003" customHeight="1">
      <c r="A5808" s="3"/>
      <c r="B5808" s="16"/>
      <c r="C5808" s="33"/>
      <c r="D5808" s="33"/>
      <c r="E5808" s="33"/>
      <c r="F5808" s="33"/>
      <c r="G5808" s="33"/>
      <c r="H5808" s="33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  <c r="Y5808" s="33"/>
      <c r="Z5808" s="33"/>
      <c r="AA5808" s="33"/>
      <c r="AB5808" s="33"/>
      <c r="AC5808" s="33"/>
      <c r="AD5808" s="33"/>
      <c r="AE5808" s="33"/>
      <c r="AF5808" s="33"/>
      <c r="AG5808" s="35"/>
      <c r="AH5808" s="32"/>
      <c r="AI5808" s="33"/>
      <c r="AJ5808" s="33"/>
      <c r="AK5808" s="33"/>
      <c r="AL5808" s="33"/>
      <c r="AM5808" s="33"/>
      <c r="AN5808" s="33"/>
      <c r="AO5808" s="33"/>
      <c r="AP5808" s="33"/>
      <c r="AQ5808" s="33"/>
      <c r="AR5808" s="33"/>
      <c r="AS5808" s="33"/>
      <c r="AT5808" s="33"/>
      <c r="AU5808" s="33"/>
      <c r="AV5808" s="33"/>
      <c r="AW5808" s="33"/>
      <c r="AX5808" s="33"/>
      <c r="AY5808" s="33"/>
    </row>
    <row r="5809" spans="1:51" s="12" customFormat="1" ht="39.950000000000003" customHeight="1">
      <c r="A5809" s="3"/>
      <c r="B5809" s="16"/>
      <c r="C5809" s="33"/>
      <c r="D5809" s="33"/>
      <c r="E5809" s="33"/>
      <c r="F5809" s="33"/>
      <c r="G5809" s="33"/>
      <c r="H5809" s="3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  <c r="Y5809" s="33"/>
      <c r="Z5809" s="33"/>
      <c r="AA5809" s="33"/>
      <c r="AB5809" s="33"/>
      <c r="AC5809" s="33"/>
      <c r="AD5809" s="33"/>
      <c r="AE5809" s="33"/>
      <c r="AF5809" s="33"/>
      <c r="AG5809" s="35"/>
      <c r="AH5809" s="32"/>
      <c r="AI5809" s="33"/>
      <c r="AJ5809" s="33"/>
      <c r="AK5809" s="33"/>
      <c r="AL5809" s="33"/>
      <c r="AM5809" s="33"/>
      <c r="AN5809" s="33"/>
      <c r="AO5809" s="33"/>
      <c r="AP5809" s="33"/>
      <c r="AQ5809" s="33"/>
      <c r="AR5809" s="33"/>
      <c r="AS5809" s="33"/>
      <c r="AT5809" s="33"/>
      <c r="AU5809" s="33"/>
      <c r="AV5809" s="33"/>
      <c r="AW5809" s="33"/>
      <c r="AX5809" s="33"/>
      <c r="AY5809" s="33"/>
    </row>
    <row r="5810" spans="1:51" s="12" customFormat="1" ht="39.950000000000003" customHeight="1">
      <c r="A5810" s="3"/>
      <c r="B5810" s="16"/>
      <c r="C5810" s="33"/>
      <c r="D5810" s="33"/>
      <c r="E5810" s="33"/>
      <c r="F5810" s="33"/>
      <c r="G5810" s="33"/>
      <c r="H5810" s="33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  <c r="AB5810" s="33"/>
      <c r="AC5810" s="33"/>
      <c r="AD5810" s="33"/>
      <c r="AE5810" s="33"/>
      <c r="AF5810" s="33"/>
      <c r="AG5810" s="35"/>
      <c r="AH5810" s="32"/>
      <c r="AI5810" s="33"/>
      <c r="AJ5810" s="33"/>
      <c r="AK5810" s="33"/>
      <c r="AL5810" s="33"/>
      <c r="AM5810" s="33"/>
      <c r="AN5810" s="33"/>
      <c r="AO5810" s="33"/>
      <c r="AP5810" s="33"/>
      <c r="AQ5810" s="33"/>
      <c r="AR5810" s="33"/>
      <c r="AS5810" s="33"/>
      <c r="AT5810" s="33"/>
      <c r="AU5810" s="33"/>
      <c r="AV5810" s="33"/>
      <c r="AW5810" s="33"/>
      <c r="AX5810" s="33"/>
      <c r="AY5810" s="33"/>
    </row>
    <row r="5811" spans="1:51" s="12" customFormat="1" ht="39.950000000000003" customHeight="1">
      <c r="A5811" s="3"/>
      <c r="B5811" s="16"/>
      <c r="C5811" s="33"/>
      <c r="D5811" s="33"/>
      <c r="E5811" s="33"/>
      <c r="F5811" s="33"/>
      <c r="G5811" s="33"/>
      <c r="H5811" s="33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  <c r="AB5811" s="33"/>
      <c r="AC5811" s="33"/>
      <c r="AD5811" s="33"/>
      <c r="AE5811" s="33"/>
      <c r="AF5811" s="33"/>
      <c r="AG5811" s="35"/>
      <c r="AH5811" s="32"/>
      <c r="AI5811" s="33"/>
      <c r="AJ5811" s="33"/>
      <c r="AK5811" s="33"/>
      <c r="AL5811" s="33"/>
      <c r="AM5811" s="33"/>
      <c r="AN5811" s="33"/>
      <c r="AO5811" s="33"/>
      <c r="AP5811" s="33"/>
      <c r="AQ5811" s="33"/>
      <c r="AR5811" s="33"/>
      <c r="AS5811" s="33"/>
      <c r="AT5811" s="33"/>
      <c r="AU5811" s="33"/>
      <c r="AV5811" s="33"/>
      <c r="AW5811" s="33"/>
      <c r="AX5811" s="33"/>
      <c r="AY5811" s="33"/>
    </row>
    <row r="5812" spans="1:51" s="12" customFormat="1" ht="39.950000000000003" customHeight="1">
      <c r="A5812" s="3"/>
      <c r="B5812" s="16"/>
      <c r="C5812" s="33"/>
      <c r="D5812" s="33"/>
      <c r="E5812" s="33"/>
      <c r="F5812" s="33"/>
      <c r="G5812" s="33"/>
      <c r="H5812" s="33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  <c r="Y5812" s="33"/>
      <c r="Z5812" s="33"/>
      <c r="AA5812" s="33"/>
      <c r="AB5812" s="33"/>
      <c r="AC5812" s="33"/>
      <c r="AD5812" s="33"/>
      <c r="AE5812" s="33"/>
      <c r="AF5812" s="33"/>
      <c r="AG5812" s="35"/>
      <c r="AH5812" s="32"/>
      <c r="AI5812" s="33"/>
      <c r="AJ5812" s="33"/>
      <c r="AK5812" s="33"/>
      <c r="AL5812" s="33"/>
      <c r="AM5812" s="33"/>
      <c r="AN5812" s="33"/>
      <c r="AO5812" s="33"/>
      <c r="AP5812" s="33"/>
      <c r="AQ5812" s="33"/>
      <c r="AR5812" s="33"/>
      <c r="AS5812" s="33"/>
      <c r="AT5812" s="33"/>
      <c r="AU5812" s="33"/>
      <c r="AV5812" s="33"/>
      <c r="AW5812" s="33"/>
      <c r="AX5812" s="33"/>
      <c r="AY5812" s="33"/>
    </row>
    <row r="5813" spans="1:51" s="12" customFormat="1" ht="39.950000000000003" customHeight="1">
      <c r="A5813" s="3"/>
      <c r="B5813" s="16"/>
      <c r="C5813" s="33"/>
      <c r="D5813" s="33"/>
      <c r="E5813" s="33"/>
      <c r="F5813" s="33"/>
      <c r="G5813" s="33"/>
      <c r="H5813" s="33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  <c r="Y5813" s="33"/>
      <c r="Z5813" s="33"/>
      <c r="AA5813" s="33"/>
      <c r="AB5813" s="33"/>
      <c r="AC5813" s="33"/>
      <c r="AD5813" s="33"/>
      <c r="AE5813" s="33"/>
      <c r="AF5813" s="33"/>
      <c r="AG5813" s="35"/>
      <c r="AH5813" s="32"/>
      <c r="AI5813" s="33"/>
      <c r="AJ5813" s="33"/>
      <c r="AK5813" s="33"/>
      <c r="AL5813" s="33"/>
      <c r="AM5813" s="33"/>
      <c r="AN5813" s="33"/>
      <c r="AO5813" s="33"/>
      <c r="AP5813" s="33"/>
      <c r="AQ5813" s="33"/>
      <c r="AR5813" s="33"/>
      <c r="AS5813" s="33"/>
      <c r="AT5813" s="33"/>
      <c r="AU5813" s="33"/>
      <c r="AV5813" s="33"/>
      <c r="AW5813" s="33"/>
      <c r="AX5813" s="33"/>
      <c r="AY5813" s="33"/>
    </row>
    <row r="5814" spans="1:51" s="12" customFormat="1" ht="39.950000000000003" customHeight="1">
      <c r="A5814" s="3"/>
      <c r="B5814" s="16"/>
      <c r="C5814" s="33"/>
      <c r="D5814" s="33"/>
      <c r="E5814" s="33"/>
      <c r="F5814" s="33"/>
      <c r="G5814" s="33"/>
      <c r="H5814" s="33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  <c r="Y5814" s="33"/>
      <c r="Z5814" s="33"/>
      <c r="AA5814" s="33"/>
      <c r="AB5814" s="33"/>
      <c r="AC5814" s="33"/>
      <c r="AD5814" s="33"/>
      <c r="AE5814" s="33"/>
      <c r="AF5814" s="33"/>
      <c r="AG5814" s="35"/>
      <c r="AH5814" s="32"/>
      <c r="AI5814" s="33"/>
      <c r="AJ5814" s="33"/>
      <c r="AK5814" s="33"/>
      <c r="AL5814" s="33"/>
      <c r="AM5814" s="33"/>
      <c r="AN5814" s="33"/>
      <c r="AO5814" s="33"/>
      <c r="AP5814" s="33"/>
      <c r="AQ5814" s="33"/>
      <c r="AR5814" s="33"/>
      <c r="AS5814" s="33"/>
      <c r="AT5814" s="33"/>
      <c r="AU5814" s="33"/>
      <c r="AV5814" s="33"/>
      <c r="AW5814" s="33"/>
      <c r="AX5814" s="33"/>
      <c r="AY5814" s="33"/>
    </row>
    <row r="5815" spans="1:51" s="12" customFormat="1" ht="39.950000000000003" customHeight="1">
      <c r="A5815" s="3"/>
      <c r="B5815" s="16"/>
      <c r="C5815" s="33"/>
      <c r="D5815" s="33"/>
      <c r="E5815" s="33"/>
      <c r="F5815" s="33"/>
      <c r="G5815" s="33"/>
      <c r="H5815" s="33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  <c r="Y5815" s="33"/>
      <c r="Z5815" s="33"/>
      <c r="AA5815" s="33"/>
      <c r="AB5815" s="33"/>
      <c r="AC5815" s="33"/>
      <c r="AD5815" s="33"/>
      <c r="AE5815" s="33"/>
      <c r="AF5815" s="33"/>
      <c r="AG5815" s="35"/>
      <c r="AH5815" s="32"/>
      <c r="AI5815" s="33"/>
      <c r="AJ5815" s="33"/>
      <c r="AK5815" s="33"/>
      <c r="AL5815" s="33"/>
      <c r="AM5815" s="33"/>
      <c r="AN5815" s="33"/>
      <c r="AO5815" s="33"/>
      <c r="AP5815" s="33"/>
      <c r="AQ5815" s="33"/>
      <c r="AR5815" s="33"/>
      <c r="AS5815" s="33"/>
      <c r="AT5815" s="33"/>
      <c r="AU5815" s="33"/>
      <c r="AV5815" s="33"/>
      <c r="AW5815" s="33"/>
      <c r="AX5815" s="33"/>
      <c r="AY5815" s="33"/>
    </row>
    <row r="5816" spans="1:51" s="12" customFormat="1" ht="39.950000000000003" customHeight="1">
      <c r="A5816" s="3"/>
      <c r="B5816" s="16"/>
      <c r="C5816" s="33"/>
      <c r="D5816" s="33"/>
      <c r="E5816" s="33"/>
      <c r="F5816" s="33"/>
      <c r="G5816" s="33"/>
      <c r="H5816" s="33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  <c r="Y5816" s="33"/>
      <c r="Z5816" s="33"/>
      <c r="AA5816" s="33"/>
      <c r="AB5816" s="33"/>
      <c r="AC5816" s="33"/>
      <c r="AD5816" s="33"/>
      <c r="AE5816" s="33"/>
      <c r="AF5816" s="33"/>
      <c r="AG5816" s="35"/>
      <c r="AH5816" s="32"/>
      <c r="AI5816" s="33"/>
      <c r="AJ5816" s="33"/>
      <c r="AK5816" s="33"/>
      <c r="AL5816" s="33"/>
      <c r="AM5816" s="33"/>
      <c r="AN5816" s="33"/>
      <c r="AO5816" s="33"/>
      <c r="AP5816" s="33"/>
      <c r="AQ5816" s="33"/>
      <c r="AR5816" s="33"/>
      <c r="AS5816" s="33"/>
      <c r="AT5816" s="33"/>
      <c r="AU5816" s="33"/>
      <c r="AV5816" s="33"/>
      <c r="AW5816" s="33"/>
      <c r="AX5816" s="33"/>
      <c r="AY5816" s="33"/>
    </row>
    <row r="5817" spans="1:51" s="12" customFormat="1" ht="39.950000000000003" customHeight="1">
      <c r="A5817" s="3"/>
      <c r="B5817" s="16"/>
      <c r="C5817" s="33"/>
      <c r="D5817" s="33"/>
      <c r="E5817" s="33"/>
      <c r="F5817" s="33"/>
      <c r="G5817" s="33"/>
      <c r="H5817" s="33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  <c r="AB5817" s="33"/>
      <c r="AC5817" s="33"/>
      <c r="AD5817" s="33"/>
      <c r="AE5817" s="33"/>
      <c r="AF5817" s="33"/>
      <c r="AG5817" s="35"/>
      <c r="AH5817" s="32"/>
      <c r="AI5817" s="33"/>
      <c r="AJ5817" s="33"/>
      <c r="AK5817" s="33"/>
      <c r="AL5817" s="33"/>
      <c r="AM5817" s="33"/>
      <c r="AN5817" s="33"/>
      <c r="AO5817" s="33"/>
      <c r="AP5817" s="33"/>
      <c r="AQ5817" s="33"/>
      <c r="AR5817" s="33"/>
      <c r="AS5817" s="33"/>
      <c r="AT5817" s="33"/>
      <c r="AU5817" s="33"/>
      <c r="AV5817" s="33"/>
      <c r="AW5817" s="33"/>
      <c r="AX5817" s="33"/>
      <c r="AY5817" s="33"/>
    </row>
    <row r="5818" spans="1:51" s="12" customFormat="1" ht="39.950000000000003" customHeight="1">
      <c r="A5818" s="3"/>
      <c r="B5818" s="16"/>
      <c r="C5818" s="33"/>
      <c r="D5818" s="33"/>
      <c r="E5818" s="33"/>
      <c r="F5818" s="33"/>
      <c r="G5818" s="33"/>
      <c r="H5818" s="33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  <c r="Y5818" s="33"/>
      <c r="Z5818" s="33"/>
      <c r="AA5818" s="33"/>
      <c r="AB5818" s="33"/>
      <c r="AC5818" s="33"/>
      <c r="AD5818" s="33"/>
      <c r="AE5818" s="33"/>
      <c r="AF5818" s="33"/>
      <c r="AG5818" s="35"/>
      <c r="AH5818" s="32"/>
      <c r="AI5818" s="33"/>
      <c r="AJ5818" s="33"/>
      <c r="AK5818" s="33"/>
      <c r="AL5818" s="33"/>
      <c r="AM5818" s="33"/>
      <c r="AN5818" s="33"/>
      <c r="AO5818" s="33"/>
      <c r="AP5818" s="33"/>
      <c r="AQ5818" s="33"/>
      <c r="AR5818" s="33"/>
      <c r="AS5818" s="33"/>
      <c r="AT5818" s="33"/>
      <c r="AU5818" s="33"/>
      <c r="AV5818" s="33"/>
      <c r="AW5818" s="33"/>
      <c r="AX5818" s="33"/>
      <c r="AY5818" s="33"/>
    </row>
    <row r="5819" spans="1:51" s="12" customFormat="1" ht="39.950000000000003" customHeight="1">
      <c r="A5819" s="3"/>
      <c r="B5819" s="16"/>
      <c r="C5819" s="33"/>
      <c r="D5819" s="33"/>
      <c r="E5819" s="33"/>
      <c r="F5819" s="33"/>
      <c r="G5819" s="33"/>
      <c r="H5819" s="33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  <c r="Y5819" s="33"/>
      <c r="Z5819" s="33"/>
      <c r="AA5819" s="33"/>
      <c r="AB5819" s="33"/>
      <c r="AC5819" s="33"/>
      <c r="AD5819" s="33"/>
      <c r="AE5819" s="33"/>
      <c r="AF5819" s="33"/>
      <c r="AG5819" s="35"/>
      <c r="AH5819" s="32"/>
      <c r="AI5819" s="33"/>
      <c r="AJ5819" s="33"/>
      <c r="AK5819" s="33"/>
      <c r="AL5819" s="33"/>
      <c r="AM5819" s="33"/>
      <c r="AN5819" s="33"/>
      <c r="AO5819" s="33"/>
      <c r="AP5819" s="33"/>
      <c r="AQ5819" s="33"/>
      <c r="AR5819" s="33"/>
      <c r="AS5819" s="33"/>
      <c r="AT5819" s="33"/>
      <c r="AU5819" s="33"/>
      <c r="AV5819" s="33"/>
      <c r="AW5819" s="33"/>
      <c r="AX5819" s="33"/>
      <c r="AY5819" s="33"/>
    </row>
    <row r="5820" spans="1:51" s="12" customFormat="1" ht="39.950000000000003" customHeight="1">
      <c r="A5820" s="3"/>
      <c r="B5820" s="16"/>
      <c r="C5820" s="33"/>
      <c r="D5820" s="33"/>
      <c r="E5820" s="33"/>
      <c r="F5820" s="33"/>
      <c r="G5820" s="33"/>
      <c r="H5820" s="33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  <c r="AB5820" s="33"/>
      <c r="AC5820" s="33"/>
      <c r="AD5820" s="33"/>
      <c r="AE5820" s="33"/>
      <c r="AF5820" s="33"/>
      <c r="AG5820" s="35"/>
      <c r="AH5820" s="32"/>
      <c r="AI5820" s="33"/>
      <c r="AJ5820" s="33"/>
      <c r="AK5820" s="33"/>
      <c r="AL5820" s="33"/>
      <c r="AM5820" s="33"/>
      <c r="AN5820" s="33"/>
      <c r="AO5820" s="33"/>
      <c r="AP5820" s="33"/>
      <c r="AQ5820" s="33"/>
      <c r="AR5820" s="33"/>
      <c r="AS5820" s="33"/>
      <c r="AT5820" s="33"/>
      <c r="AU5820" s="33"/>
      <c r="AV5820" s="33"/>
      <c r="AW5820" s="33"/>
      <c r="AX5820" s="33"/>
      <c r="AY5820" s="33"/>
    </row>
    <row r="5821" spans="1:51" s="12" customFormat="1" ht="39.950000000000003" customHeight="1">
      <c r="A5821" s="3"/>
      <c r="B5821" s="16"/>
      <c r="C5821" s="33"/>
      <c r="D5821" s="33"/>
      <c r="E5821" s="33"/>
      <c r="F5821" s="33"/>
      <c r="G5821" s="33"/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  <c r="AB5821" s="33"/>
      <c r="AC5821" s="33"/>
      <c r="AD5821" s="33"/>
      <c r="AE5821" s="33"/>
      <c r="AF5821" s="33"/>
      <c r="AG5821" s="35"/>
      <c r="AH5821" s="32"/>
      <c r="AI5821" s="33"/>
      <c r="AJ5821" s="33"/>
      <c r="AK5821" s="33"/>
      <c r="AL5821" s="33"/>
      <c r="AM5821" s="33"/>
      <c r="AN5821" s="33"/>
      <c r="AO5821" s="33"/>
      <c r="AP5821" s="33"/>
      <c r="AQ5821" s="33"/>
      <c r="AR5821" s="33"/>
      <c r="AS5821" s="33"/>
      <c r="AT5821" s="33"/>
      <c r="AU5821" s="33"/>
      <c r="AV5821" s="33"/>
      <c r="AW5821" s="33"/>
      <c r="AX5821" s="33"/>
      <c r="AY5821" s="33"/>
    </row>
    <row r="5822" spans="1:51" s="12" customFormat="1" ht="39.950000000000003" customHeight="1">
      <c r="A5822" s="3"/>
      <c r="B5822" s="16"/>
      <c r="C5822" s="33"/>
      <c r="D5822" s="33"/>
      <c r="E5822" s="33"/>
      <c r="F5822" s="33"/>
      <c r="G5822" s="33"/>
      <c r="H5822" s="33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  <c r="Y5822" s="33"/>
      <c r="Z5822" s="33"/>
      <c r="AA5822" s="33"/>
      <c r="AB5822" s="33"/>
      <c r="AC5822" s="33"/>
      <c r="AD5822" s="33"/>
      <c r="AE5822" s="33"/>
      <c r="AF5822" s="33"/>
      <c r="AG5822" s="35"/>
      <c r="AH5822" s="32"/>
      <c r="AI5822" s="33"/>
      <c r="AJ5822" s="33"/>
      <c r="AK5822" s="33"/>
      <c r="AL5822" s="33"/>
      <c r="AM5822" s="33"/>
      <c r="AN5822" s="33"/>
      <c r="AO5822" s="33"/>
      <c r="AP5822" s="33"/>
      <c r="AQ5822" s="33"/>
      <c r="AR5822" s="33"/>
      <c r="AS5822" s="33"/>
      <c r="AT5822" s="33"/>
      <c r="AU5822" s="33"/>
      <c r="AV5822" s="33"/>
      <c r="AW5822" s="33"/>
      <c r="AX5822" s="33"/>
      <c r="AY5822" s="33"/>
    </row>
    <row r="5823" spans="1:51" s="12" customFormat="1" ht="39.950000000000003" customHeight="1">
      <c r="A5823" s="3"/>
      <c r="B5823" s="16"/>
      <c r="C5823" s="33"/>
      <c r="D5823" s="33"/>
      <c r="E5823" s="33"/>
      <c r="F5823" s="33"/>
      <c r="G5823" s="33"/>
      <c r="H5823" s="33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  <c r="Y5823" s="33"/>
      <c r="Z5823" s="33"/>
      <c r="AA5823" s="33"/>
      <c r="AB5823" s="33"/>
      <c r="AC5823" s="33"/>
      <c r="AD5823" s="33"/>
      <c r="AE5823" s="33"/>
      <c r="AF5823" s="33"/>
      <c r="AG5823" s="35"/>
      <c r="AH5823" s="32"/>
      <c r="AI5823" s="33"/>
      <c r="AJ5823" s="33"/>
      <c r="AK5823" s="33"/>
      <c r="AL5823" s="33"/>
      <c r="AM5823" s="33"/>
      <c r="AN5823" s="33"/>
      <c r="AO5823" s="33"/>
      <c r="AP5823" s="33"/>
      <c r="AQ5823" s="33"/>
      <c r="AR5823" s="33"/>
      <c r="AS5823" s="33"/>
      <c r="AT5823" s="33"/>
      <c r="AU5823" s="33"/>
      <c r="AV5823" s="33"/>
      <c r="AW5823" s="33"/>
      <c r="AX5823" s="33"/>
      <c r="AY5823" s="33"/>
    </row>
    <row r="5824" spans="1:51" s="12" customFormat="1" ht="39.950000000000003" customHeight="1">
      <c r="A5824" s="3"/>
      <c r="B5824" s="16"/>
      <c r="C5824" s="33"/>
      <c r="D5824" s="33"/>
      <c r="E5824" s="33"/>
      <c r="F5824" s="33"/>
      <c r="G5824" s="33"/>
      <c r="H5824" s="33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  <c r="Y5824" s="33"/>
      <c r="Z5824" s="33"/>
      <c r="AA5824" s="33"/>
      <c r="AB5824" s="33"/>
      <c r="AC5824" s="33"/>
      <c r="AD5824" s="33"/>
      <c r="AE5824" s="33"/>
      <c r="AF5824" s="33"/>
      <c r="AG5824" s="35"/>
      <c r="AH5824" s="32"/>
      <c r="AI5824" s="33"/>
      <c r="AJ5824" s="33"/>
      <c r="AK5824" s="33"/>
      <c r="AL5824" s="33"/>
      <c r="AM5824" s="33"/>
      <c r="AN5824" s="33"/>
      <c r="AO5824" s="33"/>
      <c r="AP5824" s="33"/>
      <c r="AQ5824" s="33"/>
      <c r="AR5824" s="33"/>
      <c r="AS5824" s="33"/>
      <c r="AT5824" s="33"/>
      <c r="AU5824" s="33"/>
      <c r="AV5824" s="33"/>
      <c r="AW5824" s="33"/>
      <c r="AX5824" s="33"/>
      <c r="AY5824" s="33"/>
    </row>
    <row r="5825" spans="1:51" s="12" customFormat="1" ht="39.950000000000003" customHeight="1">
      <c r="A5825" s="3"/>
      <c r="B5825" s="16"/>
      <c r="C5825" s="33"/>
      <c r="D5825" s="33"/>
      <c r="E5825" s="33"/>
      <c r="F5825" s="33"/>
      <c r="G5825" s="33"/>
      <c r="H5825" s="33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  <c r="Y5825" s="33"/>
      <c r="Z5825" s="33"/>
      <c r="AA5825" s="33"/>
      <c r="AB5825" s="33"/>
      <c r="AC5825" s="33"/>
      <c r="AD5825" s="33"/>
      <c r="AE5825" s="33"/>
      <c r="AF5825" s="33"/>
      <c r="AG5825" s="35"/>
      <c r="AH5825" s="32"/>
      <c r="AI5825" s="33"/>
      <c r="AJ5825" s="33"/>
      <c r="AK5825" s="33"/>
      <c r="AL5825" s="33"/>
      <c r="AM5825" s="33"/>
      <c r="AN5825" s="33"/>
      <c r="AO5825" s="33"/>
      <c r="AP5825" s="33"/>
      <c r="AQ5825" s="33"/>
      <c r="AR5825" s="33"/>
      <c r="AS5825" s="33"/>
      <c r="AT5825" s="33"/>
      <c r="AU5825" s="33"/>
      <c r="AV5825" s="33"/>
      <c r="AW5825" s="33"/>
      <c r="AX5825" s="33"/>
      <c r="AY5825" s="33"/>
    </row>
    <row r="5826" spans="1:51" s="12" customFormat="1" ht="39.950000000000003" customHeight="1">
      <c r="A5826" s="3"/>
      <c r="B5826" s="16"/>
      <c r="C5826" s="33"/>
      <c r="D5826" s="33"/>
      <c r="E5826" s="33"/>
      <c r="F5826" s="33"/>
      <c r="G5826" s="33"/>
      <c r="H5826" s="33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  <c r="Y5826" s="33"/>
      <c r="Z5826" s="33"/>
      <c r="AA5826" s="33"/>
      <c r="AB5826" s="33"/>
      <c r="AC5826" s="33"/>
      <c r="AD5826" s="33"/>
      <c r="AE5826" s="33"/>
      <c r="AF5826" s="33"/>
      <c r="AG5826" s="35"/>
      <c r="AH5826" s="32"/>
      <c r="AI5826" s="33"/>
      <c r="AJ5826" s="33"/>
      <c r="AK5826" s="33"/>
      <c r="AL5826" s="33"/>
      <c r="AM5826" s="33"/>
      <c r="AN5826" s="33"/>
      <c r="AO5826" s="33"/>
      <c r="AP5826" s="33"/>
      <c r="AQ5826" s="33"/>
      <c r="AR5826" s="33"/>
      <c r="AS5826" s="33"/>
      <c r="AT5826" s="33"/>
      <c r="AU5826" s="33"/>
      <c r="AV5826" s="33"/>
      <c r="AW5826" s="33"/>
      <c r="AX5826" s="33"/>
      <c r="AY5826" s="33"/>
    </row>
    <row r="5827" spans="1:51" s="12" customFormat="1" ht="39.950000000000003" customHeight="1">
      <c r="A5827" s="3"/>
      <c r="B5827" s="16"/>
      <c r="C5827" s="33"/>
      <c r="D5827" s="33"/>
      <c r="E5827" s="33"/>
      <c r="F5827" s="33"/>
      <c r="G5827" s="33"/>
      <c r="H5827" s="33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  <c r="AB5827" s="33"/>
      <c r="AC5827" s="33"/>
      <c r="AD5827" s="33"/>
      <c r="AE5827" s="33"/>
      <c r="AF5827" s="33"/>
      <c r="AG5827" s="35"/>
      <c r="AH5827" s="32"/>
      <c r="AI5827" s="33"/>
      <c r="AJ5827" s="33"/>
      <c r="AK5827" s="33"/>
      <c r="AL5827" s="33"/>
      <c r="AM5827" s="33"/>
      <c r="AN5827" s="33"/>
      <c r="AO5827" s="33"/>
      <c r="AP5827" s="33"/>
      <c r="AQ5827" s="33"/>
      <c r="AR5827" s="33"/>
      <c r="AS5827" s="33"/>
      <c r="AT5827" s="33"/>
      <c r="AU5827" s="33"/>
      <c r="AV5827" s="33"/>
      <c r="AW5827" s="33"/>
      <c r="AX5827" s="33"/>
      <c r="AY5827" s="33"/>
    </row>
    <row r="5828" spans="1:51" s="12" customFormat="1" ht="39.950000000000003" customHeight="1">
      <c r="A5828" s="3"/>
      <c r="B5828" s="16"/>
      <c r="C5828" s="33"/>
      <c r="D5828" s="33"/>
      <c r="E5828" s="33"/>
      <c r="F5828" s="33"/>
      <c r="G5828" s="33"/>
      <c r="H5828" s="3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  <c r="AB5828" s="33"/>
      <c r="AC5828" s="33"/>
      <c r="AD5828" s="33"/>
      <c r="AE5828" s="33"/>
      <c r="AF5828" s="33"/>
      <c r="AG5828" s="35"/>
      <c r="AH5828" s="32"/>
      <c r="AI5828" s="33"/>
      <c r="AJ5828" s="33"/>
      <c r="AK5828" s="33"/>
      <c r="AL5828" s="33"/>
      <c r="AM5828" s="33"/>
      <c r="AN5828" s="33"/>
      <c r="AO5828" s="33"/>
      <c r="AP5828" s="33"/>
      <c r="AQ5828" s="33"/>
      <c r="AR5828" s="33"/>
      <c r="AS5828" s="33"/>
      <c r="AT5828" s="33"/>
      <c r="AU5828" s="33"/>
      <c r="AV5828" s="33"/>
      <c r="AW5828" s="33"/>
      <c r="AX5828" s="33"/>
      <c r="AY5828" s="33"/>
    </row>
    <row r="5829" spans="1:51" s="12" customFormat="1" ht="39.950000000000003" customHeight="1">
      <c r="A5829" s="3"/>
      <c r="B5829" s="16"/>
      <c r="C5829" s="33"/>
      <c r="D5829" s="33"/>
      <c r="E5829" s="33"/>
      <c r="F5829" s="33"/>
      <c r="G5829" s="33"/>
      <c r="H5829" s="33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  <c r="Y5829" s="33"/>
      <c r="Z5829" s="33"/>
      <c r="AA5829" s="33"/>
      <c r="AB5829" s="33"/>
      <c r="AC5829" s="33"/>
      <c r="AD5829" s="33"/>
      <c r="AE5829" s="33"/>
      <c r="AF5829" s="33"/>
      <c r="AG5829" s="35"/>
      <c r="AH5829" s="32"/>
      <c r="AI5829" s="33"/>
      <c r="AJ5829" s="33"/>
      <c r="AK5829" s="33"/>
      <c r="AL5829" s="33"/>
      <c r="AM5829" s="33"/>
      <c r="AN5829" s="33"/>
      <c r="AO5829" s="33"/>
      <c r="AP5829" s="33"/>
      <c r="AQ5829" s="33"/>
      <c r="AR5829" s="33"/>
      <c r="AS5829" s="33"/>
      <c r="AT5829" s="33"/>
      <c r="AU5829" s="33"/>
      <c r="AV5829" s="33"/>
      <c r="AW5829" s="33"/>
      <c r="AX5829" s="33"/>
      <c r="AY5829" s="33"/>
    </row>
    <row r="5830" spans="1:51" s="12" customFormat="1" ht="39.950000000000003" customHeight="1">
      <c r="A5830" s="3"/>
      <c r="B5830" s="16"/>
      <c r="C5830" s="33"/>
      <c r="D5830" s="33"/>
      <c r="E5830" s="33"/>
      <c r="F5830" s="33"/>
      <c r="G5830" s="33"/>
      <c r="H5830" s="33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  <c r="Y5830" s="33"/>
      <c r="Z5830" s="33"/>
      <c r="AA5830" s="33"/>
      <c r="AB5830" s="33"/>
      <c r="AC5830" s="33"/>
      <c r="AD5830" s="33"/>
      <c r="AE5830" s="33"/>
      <c r="AF5830" s="33"/>
      <c r="AG5830" s="35"/>
      <c r="AH5830" s="32"/>
      <c r="AI5830" s="33"/>
      <c r="AJ5830" s="33"/>
      <c r="AK5830" s="33"/>
      <c r="AL5830" s="33"/>
      <c r="AM5830" s="33"/>
      <c r="AN5830" s="33"/>
      <c r="AO5830" s="33"/>
      <c r="AP5830" s="33"/>
      <c r="AQ5830" s="33"/>
      <c r="AR5830" s="33"/>
      <c r="AS5830" s="33"/>
      <c r="AT5830" s="33"/>
      <c r="AU5830" s="33"/>
      <c r="AV5830" s="33"/>
      <c r="AW5830" s="33"/>
      <c r="AX5830" s="33"/>
      <c r="AY5830" s="33"/>
    </row>
    <row r="5831" spans="1:51" s="12" customFormat="1" ht="39.950000000000003" customHeight="1">
      <c r="A5831" s="3"/>
      <c r="B5831" s="16"/>
      <c r="C5831" s="33"/>
      <c r="D5831" s="33"/>
      <c r="E5831" s="33"/>
      <c r="F5831" s="33"/>
      <c r="G5831" s="33"/>
      <c r="H5831" s="33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  <c r="Y5831" s="33"/>
      <c r="Z5831" s="33"/>
      <c r="AA5831" s="33"/>
      <c r="AB5831" s="33"/>
      <c r="AC5831" s="33"/>
      <c r="AD5831" s="33"/>
      <c r="AE5831" s="33"/>
      <c r="AF5831" s="33"/>
      <c r="AG5831" s="35"/>
      <c r="AH5831" s="32"/>
      <c r="AI5831" s="33"/>
      <c r="AJ5831" s="33"/>
      <c r="AK5831" s="33"/>
      <c r="AL5831" s="33"/>
      <c r="AM5831" s="33"/>
      <c r="AN5831" s="33"/>
      <c r="AO5831" s="33"/>
      <c r="AP5831" s="33"/>
      <c r="AQ5831" s="33"/>
      <c r="AR5831" s="33"/>
      <c r="AS5831" s="33"/>
      <c r="AT5831" s="33"/>
      <c r="AU5831" s="33"/>
      <c r="AV5831" s="33"/>
      <c r="AW5831" s="33"/>
      <c r="AX5831" s="33"/>
      <c r="AY5831" s="33"/>
    </row>
    <row r="5832" spans="1:51" s="12" customFormat="1" ht="39.950000000000003" customHeight="1">
      <c r="A5832" s="3"/>
      <c r="B5832" s="16"/>
      <c r="C5832" s="33"/>
      <c r="D5832" s="33"/>
      <c r="E5832" s="33"/>
      <c r="F5832" s="33"/>
      <c r="G5832" s="33"/>
      <c r="H5832" s="33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  <c r="AB5832" s="33"/>
      <c r="AC5832" s="33"/>
      <c r="AD5832" s="33"/>
      <c r="AE5832" s="33"/>
      <c r="AF5832" s="33"/>
      <c r="AG5832" s="35"/>
      <c r="AH5832" s="32"/>
      <c r="AI5832" s="33"/>
      <c r="AJ5832" s="33"/>
      <c r="AK5832" s="33"/>
      <c r="AL5832" s="33"/>
      <c r="AM5832" s="33"/>
      <c r="AN5832" s="33"/>
      <c r="AO5832" s="33"/>
      <c r="AP5832" s="33"/>
      <c r="AQ5832" s="33"/>
      <c r="AR5832" s="33"/>
      <c r="AS5832" s="33"/>
      <c r="AT5832" s="33"/>
      <c r="AU5832" s="33"/>
      <c r="AV5832" s="33"/>
      <c r="AW5832" s="33"/>
      <c r="AX5832" s="33"/>
      <c r="AY5832" s="33"/>
    </row>
    <row r="5833" spans="1:51" s="12" customFormat="1" ht="39.950000000000003" customHeight="1">
      <c r="A5833" s="3"/>
      <c r="B5833" s="16"/>
      <c r="C5833" s="33"/>
      <c r="D5833" s="33"/>
      <c r="E5833" s="33"/>
      <c r="F5833" s="33"/>
      <c r="G5833" s="33"/>
      <c r="H5833" s="33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  <c r="Y5833" s="33"/>
      <c r="Z5833" s="33"/>
      <c r="AA5833" s="33"/>
      <c r="AB5833" s="33"/>
      <c r="AC5833" s="33"/>
      <c r="AD5833" s="33"/>
      <c r="AE5833" s="33"/>
      <c r="AF5833" s="33"/>
      <c r="AG5833" s="35"/>
      <c r="AH5833" s="32"/>
      <c r="AI5833" s="33"/>
      <c r="AJ5833" s="33"/>
      <c r="AK5833" s="33"/>
      <c r="AL5833" s="33"/>
      <c r="AM5833" s="33"/>
      <c r="AN5833" s="33"/>
      <c r="AO5833" s="33"/>
      <c r="AP5833" s="33"/>
      <c r="AQ5833" s="33"/>
      <c r="AR5833" s="33"/>
      <c r="AS5833" s="33"/>
      <c r="AT5833" s="33"/>
      <c r="AU5833" s="33"/>
      <c r="AV5833" s="33"/>
      <c r="AW5833" s="33"/>
      <c r="AX5833" s="33"/>
      <c r="AY5833" s="33"/>
    </row>
    <row r="5834" spans="1:51" s="12" customFormat="1" ht="39.950000000000003" customHeight="1">
      <c r="A5834" s="3"/>
      <c r="B5834" s="16"/>
      <c r="C5834" s="33"/>
      <c r="D5834" s="33"/>
      <c r="E5834" s="33"/>
      <c r="F5834" s="33"/>
      <c r="G5834" s="33"/>
      <c r="H5834" s="33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  <c r="Y5834" s="33"/>
      <c r="Z5834" s="33"/>
      <c r="AA5834" s="33"/>
      <c r="AB5834" s="33"/>
      <c r="AC5834" s="33"/>
      <c r="AD5834" s="33"/>
      <c r="AE5834" s="33"/>
      <c r="AF5834" s="33"/>
      <c r="AG5834" s="35"/>
      <c r="AH5834" s="32"/>
      <c r="AI5834" s="33"/>
      <c r="AJ5834" s="33"/>
      <c r="AK5834" s="33"/>
      <c r="AL5834" s="33"/>
      <c r="AM5834" s="33"/>
      <c r="AN5834" s="33"/>
      <c r="AO5834" s="33"/>
      <c r="AP5834" s="33"/>
      <c r="AQ5834" s="33"/>
      <c r="AR5834" s="33"/>
      <c r="AS5834" s="33"/>
      <c r="AT5834" s="33"/>
      <c r="AU5834" s="33"/>
      <c r="AV5834" s="33"/>
      <c r="AW5834" s="33"/>
      <c r="AX5834" s="33"/>
      <c r="AY5834" s="33"/>
    </row>
    <row r="5835" spans="1:51" s="12" customFormat="1" ht="39.950000000000003" customHeight="1">
      <c r="A5835" s="3"/>
      <c r="B5835" s="16"/>
      <c r="C5835" s="33"/>
      <c r="D5835" s="33"/>
      <c r="E5835" s="33"/>
      <c r="F5835" s="33"/>
      <c r="G5835" s="33"/>
      <c r="H5835" s="33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  <c r="Y5835" s="33"/>
      <c r="Z5835" s="33"/>
      <c r="AA5835" s="33"/>
      <c r="AB5835" s="33"/>
      <c r="AC5835" s="33"/>
      <c r="AD5835" s="33"/>
      <c r="AE5835" s="33"/>
      <c r="AF5835" s="33"/>
      <c r="AG5835" s="35"/>
      <c r="AH5835" s="32"/>
      <c r="AI5835" s="33"/>
      <c r="AJ5835" s="33"/>
      <c r="AK5835" s="33"/>
      <c r="AL5835" s="33"/>
      <c r="AM5835" s="33"/>
      <c r="AN5835" s="33"/>
      <c r="AO5835" s="33"/>
      <c r="AP5835" s="33"/>
      <c r="AQ5835" s="33"/>
      <c r="AR5835" s="33"/>
      <c r="AS5835" s="33"/>
      <c r="AT5835" s="33"/>
      <c r="AU5835" s="33"/>
      <c r="AV5835" s="33"/>
      <c r="AW5835" s="33"/>
      <c r="AX5835" s="33"/>
      <c r="AY5835" s="33"/>
    </row>
    <row r="5836" spans="1:51" s="12" customFormat="1" ht="39.950000000000003" customHeight="1">
      <c r="A5836" s="3"/>
      <c r="B5836" s="16"/>
      <c r="C5836" s="33"/>
      <c r="D5836" s="33"/>
      <c r="E5836" s="33"/>
      <c r="F5836" s="33"/>
      <c r="G5836" s="33"/>
      <c r="H5836" s="3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3"/>
      <c r="AE5836" s="33"/>
      <c r="AF5836" s="33"/>
      <c r="AG5836" s="35"/>
      <c r="AH5836" s="32"/>
      <c r="AI5836" s="33"/>
      <c r="AJ5836" s="33"/>
      <c r="AK5836" s="33"/>
      <c r="AL5836" s="33"/>
      <c r="AM5836" s="33"/>
      <c r="AN5836" s="33"/>
      <c r="AO5836" s="33"/>
      <c r="AP5836" s="33"/>
      <c r="AQ5836" s="33"/>
      <c r="AR5836" s="33"/>
      <c r="AS5836" s="33"/>
      <c r="AT5836" s="33"/>
      <c r="AU5836" s="33"/>
      <c r="AV5836" s="33"/>
      <c r="AW5836" s="33"/>
      <c r="AX5836" s="33"/>
      <c r="AY5836" s="33"/>
    </row>
    <row r="5837" spans="1:51" s="12" customFormat="1" ht="39.950000000000003" customHeight="1">
      <c r="A5837" s="3"/>
      <c r="B5837" s="16"/>
      <c r="C5837" s="33"/>
      <c r="D5837" s="33"/>
      <c r="E5837" s="33"/>
      <c r="F5837" s="33"/>
      <c r="G5837" s="33"/>
      <c r="H5837" s="33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  <c r="Y5837" s="33"/>
      <c r="Z5837" s="33"/>
      <c r="AA5837" s="33"/>
      <c r="AB5837" s="33"/>
      <c r="AC5837" s="33"/>
      <c r="AD5837" s="33"/>
      <c r="AE5837" s="33"/>
      <c r="AF5837" s="33"/>
      <c r="AG5837" s="35"/>
      <c r="AH5837" s="32"/>
      <c r="AI5837" s="33"/>
      <c r="AJ5837" s="33"/>
      <c r="AK5837" s="33"/>
      <c r="AL5837" s="33"/>
      <c r="AM5837" s="33"/>
      <c r="AN5837" s="33"/>
      <c r="AO5837" s="33"/>
      <c r="AP5837" s="33"/>
      <c r="AQ5837" s="33"/>
      <c r="AR5837" s="33"/>
      <c r="AS5837" s="33"/>
      <c r="AT5837" s="33"/>
      <c r="AU5837" s="33"/>
      <c r="AV5837" s="33"/>
      <c r="AW5837" s="33"/>
      <c r="AX5837" s="33"/>
      <c r="AY5837" s="33"/>
    </row>
    <row r="5838" spans="1:51" s="12" customFormat="1" ht="39.950000000000003" customHeight="1">
      <c r="A5838" s="3"/>
      <c r="B5838" s="16"/>
      <c r="C5838" s="33"/>
      <c r="D5838" s="33"/>
      <c r="E5838" s="33"/>
      <c r="F5838" s="33"/>
      <c r="G5838" s="33"/>
      <c r="H5838" s="33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  <c r="Y5838" s="33"/>
      <c r="Z5838" s="33"/>
      <c r="AA5838" s="33"/>
      <c r="AB5838" s="33"/>
      <c r="AC5838" s="33"/>
      <c r="AD5838" s="33"/>
      <c r="AE5838" s="33"/>
      <c r="AF5838" s="33"/>
      <c r="AG5838" s="35"/>
      <c r="AH5838" s="32"/>
      <c r="AI5838" s="33"/>
      <c r="AJ5838" s="33"/>
      <c r="AK5838" s="33"/>
      <c r="AL5838" s="33"/>
      <c r="AM5838" s="33"/>
      <c r="AN5838" s="33"/>
      <c r="AO5838" s="33"/>
      <c r="AP5838" s="33"/>
      <c r="AQ5838" s="33"/>
      <c r="AR5838" s="33"/>
      <c r="AS5838" s="33"/>
      <c r="AT5838" s="33"/>
      <c r="AU5838" s="33"/>
      <c r="AV5838" s="33"/>
      <c r="AW5838" s="33"/>
      <c r="AX5838" s="33"/>
      <c r="AY5838" s="33"/>
    </row>
    <row r="5839" spans="1:51" s="12" customFormat="1" ht="39.950000000000003" customHeight="1">
      <c r="A5839" s="3"/>
      <c r="B5839" s="16"/>
      <c r="C5839" s="33"/>
      <c r="D5839" s="33"/>
      <c r="E5839" s="33"/>
      <c r="F5839" s="33"/>
      <c r="G5839" s="33"/>
      <c r="H5839" s="33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  <c r="Y5839" s="33"/>
      <c r="Z5839" s="33"/>
      <c r="AA5839" s="33"/>
      <c r="AB5839" s="33"/>
      <c r="AC5839" s="33"/>
      <c r="AD5839" s="33"/>
      <c r="AE5839" s="33"/>
      <c r="AF5839" s="33"/>
      <c r="AG5839" s="35"/>
      <c r="AH5839" s="32"/>
      <c r="AI5839" s="33"/>
      <c r="AJ5839" s="33"/>
      <c r="AK5839" s="33"/>
      <c r="AL5839" s="33"/>
      <c r="AM5839" s="33"/>
      <c r="AN5839" s="33"/>
      <c r="AO5839" s="33"/>
      <c r="AP5839" s="33"/>
      <c r="AQ5839" s="33"/>
      <c r="AR5839" s="33"/>
      <c r="AS5839" s="33"/>
      <c r="AT5839" s="33"/>
      <c r="AU5839" s="33"/>
      <c r="AV5839" s="33"/>
      <c r="AW5839" s="33"/>
      <c r="AX5839" s="33"/>
      <c r="AY5839" s="33"/>
    </row>
    <row r="5840" spans="1:51" s="12" customFormat="1" ht="39.950000000000003" customHeight="1">
      <c r="A5840" s="3"/>
      <c r="B5840" s="16"/>
      <c r="C5840" s="33"/>
      <c r="D5840" s="33"/>
      <c r="E5840" s="33"/>
      <c r="F5840" s="33"/>
      <c r="G5840" s="33"/>
      <c r="H5840" s="33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  <c r="Y5840" s="33"/>
      <c r="Z5840" s="33"/>
      <c r="AA5840" s="33"/>
      <c r="AB5840" s="33"/>
      <c r="AC5840" s="33"/>
      <c r="AD5840" s="33"/>
      <c r="AE5840" s="33"/>
      <c r="AF5840" s="33"/>
      <c r="AG5840" s="35"/>
      <c r="AH5840" s="32"/>
      <c r="AI5840" s="33"/>
      <c r="AJ5840" s="33"/>
      <c r="AK5840" s="33"/>
      <c r="AL5840" s="33"/>
      <c r="AM5840" s="33"/>
      <c r="AN5840" s="33"/>
      <c r="AO5840" s="33"/>
      <c r="AP5840" s="33"/>
      <c r="AQ5840" s="33"/>
      <c r="AR5840" s="33"/>
      <c r="AS5840" s="33"/>
      <c r="AT5840" s="33"/>
      <c r="AU5840" s="33"/>
      <c r="AV5840" s="33"/>
      <c r="AW5840" s="33"/>
      <c r="AX5840" s="33"/>
      <c r="AY5840" s="33"/>
    </row>
    <row r="5841" spans="1:51" s="12" customFormat="1" ht="39.950000000000003" customHeight="1">
      <c r="A5841" s="3"/>
      <c r="B5841" s="16"/>
      <c r="C5841" s="33"/>
      <c r="D5841" s="33"/>
      <c r="E5841" s="33"/>
      <c r="F5841" s="33"/>
      <c r="G5841" s="33"/>
      <c r="H5841" s="33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  <c r="Y5841" s="33"/>
      <c r="Z5841" s="33"/>
      <c r="AA5841" s="33"/>
      <c r="AB5841" s="33"/>
      <c r="AC5841" s="33"/>
      <c r="AD5841" s="33"/>
      <c r="AE5841" s="33"/>
      <c r="AF5841" s="33"/>
      <c r="AG5841" s="35"/>
      <c r="AH5841" s="32"/>
      <c r="AI5841" s="33"/>
      <c r="AJ5841" s="33"/>
      <c r="AK5841" s="33"/>
      <c r="AL5841" s="33"/>
      <c r="AM5841" s="33"/>
      <c r="AN5841" s="33"/>
      <c r="AO5841" s="33"/>
      <c r="AP5841" s="33"/>
      <c r="AQ5841" s="33"/>
      <c r="AR5841" s="33"/>
      <c r="AS5841" s="33"/>
      <c r="AT5841" s="33"/>
      <c r="AU5841" s="33"/>
      <c r="AV5841" s="33"/>
      <c r="AW5841" s="33"/>
      <c r="AX5841" s="33"/>
      <c r="AY5841" s="33"/>
    </row>
    <row r="5842" spans="1:51" s="12" customFormat="1" ht="39.950000000000003" customHeight="1">
      <c r="A5842" s="3"/>
      <c r="B5842" s="16"/>
      <c r="C5842" s="33"/>
      <c r="D5842" s="33"/>
      <c r="E5842" s="33"/>
      <c r="F5842" s="33"/>
      <c r="G5842" s="33"/>
      <c r="H5842" s="33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  <c r="Y5842" s="33"/>
      <c r="Z5842" s="33"/>
      <c r="AA5842" s="33"/>
      <c r="AB5842" s="33"/>
      <c r="AC5842" s="33"/>
      <c r="AD5842" s="33"/>
      <c r="AE5842" s="33"/>
      <c r="AF5842" s="33"/>
      <c r="AG5842" s="35"/>
      <c r="AH5842" s="32"/>
      <c r="AI5842" s="33"/>
      <c r="AJ5842" s="33"/>
      <c r="AK5842" s="33"/>
      <c r="AL5842" s="33"/>
      <c r="AM5842" s="33"/>
      <c r="AN5842" s="33"/>
      <c r="AO5842" s="33"/>
      <c r="AP5842" s="33"/>
      <c r="AQ5842" s="33"/>
      <c r="AR5842" s="33"/>
      <c r="AS5842" s="33"/>
      <c r="AT5842" s="33"/>
      <c r="AU5842" s="33"/>
      <c r="AV5842" s="33"/>
      <c r="AW5842" s="33"/>
      <c r="AX5842" s="33"/>
      <c r="AY5842" s="33"/>
    </row>
    <row r="5843" spans="1:51" s="12" customFormat="1" ht="39.950000000000003" customHeight="1">
      <c r="A5843" s="3"/>
      <c r="B5843" s="16"/>
      <c r="C5843" s="33"/>
      <c r="D5843" s="33"/>
      <c r="E5843" s="33"/>
      <c r="F5843" s="33"/>
      <c r="G5843" s="33"/>
      <c r="H5843" s="3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  <c r="AB5843" s="33"/>
      <c r="AC5843" s="33"/>
      <c r="AD5843" s="33"/>
      <c r="AE5843" s="33"/>
      <c r="AF5843" s="33"/>
      <c r="AG5843" s="35"/>
      <c r="AH5843" s="32"/>
      <c r="AI5843" s="33"/>
      <c r="AJ5843" s="33"/>
      <c r="AK5843" s="33"/>
      <c r="AL5843" s="33"/>
      <c r="AM5843" s="33"/>
      <c r="AN5843" s="33"/>
      <c r="AO5843" s="33"/>
      <c r="AP5843" s="33"/>
      <c r="AQ5843" s="33"/>
      <c r="AR5843" s="33"/>
      <c r="AS5843" s="33"/>
      <c r="AT5843" s="33"/>
      <c r="AU5843" s="33"/>
      <c r="AV5843" s="33"/>
      <c r="AW5843" s="33"/>
      <c r="AX5843" s="33"/>
      <c r="AY5843" s="33"/>
    </row>
    <row r="5844" spans="1:51" s="12" customFormat="1" ht="39.950000000000003" customHeight="1">
      <c r="A5844" s="3"/>
      <c r="B5844" s="16"/>
      <c r="C5844" s="33"/>
      <c r="D5844" s="33"/>
      <c r="E5844" s="33"/>
      <c r="F5844" s="33"/>
      <c r="G5844" s="33"/>
      <c r="H5844" s="33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  <c r="Y5844" s="33"/>
      <c r="Z5844" s="33"/>
      <c r="AA5844" s="33"/>
      <c r="AB5844" s="33"/>
      <c r="AC5844" s="33"/>
      <c r="AD5844" s="33"/>
      <c r="AE5844" s="33"/>
      <c r="AF5844" s="33"/>
      <c r="AG5844" s="35"/>
      <c r="AH5844" s="32"/>
      <c r="AI5844" s="33"/>
      <c r="AJ5844" s="33"/>
      <c r="AK5844" s="33"/>
      <c r="AL5844" s="33"/>
      <c r="AM5844" s="33"/>
      <c r="AN5844" s="33"/>
      <c r="AO5844" s="33"/>
      <c r="AP5844" s="33"/>
      <c r="AQ5844" s="33"/>
      <c r="AR5844" s="33"/>
      <c r="AS5844" s="33"/>
      <c r="AT5844" s="33"/>
      <c r="AU5844" s="33"/>
      <c r="AV5844" s="33"/>
      <c r="AW5844" s="33"/>
      <c r="AX5844" s="33"/>
      <c r="AY5844" s="33"/>
    </row>
    <row r="5845" spans="1:51" s="12" customFormat="1" ht="39.950000000000003" customHeight="1">
      <c r="A5845" s="3"/>
      <c r="B5845" s="16"/>
      <c r="C5845" s="33"/>
      <c r="D5845" s="33"/>
      <c r="E5845" s="33"/>
      <c r="F5845" s="33"/>
      <c r="G5845" s="33"/>
      <c r="H5845" s="3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  <c r="AB5845" s="33"/>
      <c r="AC5845" s="33"/>
      <c r="AD5845" s="33"/>
      <c r="AE5845" s="33"/>
      <c r="AF5845" s="33"/>
      <c r="AG5845" s="35"/>
      <c r="AH5845" s="32"/>
      <c r="AI5845" s="33"/>
      <c r="AJ5845" s="33"/>
      <c r="AK5845" s="33"/>
      <c r="AL5845" s="33"/>
      <c r="AM5845" s="33"/>
      <c r="AN5845" s="33"/>
      <c r="AO5845" s="33"/>
      <c r="AP5845" s="33"/>
      <c r="AQ5845" s="33"/>
      <c r="AR5845" s="33"/>
      <c r="AS5845" s="33"/>
      <c r="AT5845" s="33"/>
      <c r="AU5845" s="33"/>
      <c r="AV5845" s="33"/>
      <c r="AW5845" s="33"/>
      <c r="AX5845" s="33"/>
      <c r="AY5845" s="33"/>
    </row>
    <row r="5846" spans="1:51" s="12" customFormat="1" ht="39.950000000000003" customHeight="1">
      <c r="A5846" s="3"/>
      <c r="B5846" s="16"/>
      <c r="C5846" s="33"/>
      <c r="D5846" s="33"/>
      <c r="E5846" s="33"/>
      <c r="F5846" s="33"/>
      <c r="G5846" s="33"/>
      <c r="H5846" s="33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  <c r="Y5846" s="33"/>
      <c r="Z5846" s="33"/>
      <c r="AA5846" s="33"/>
      <c r="AB5846" s="33"/>
      <c r="AC5846" s="33"/>
      <c r="AD5846" s="33"/>
      <c r="AE5846" s="33"/>
      <c r="AF5846" s="33"/>
      <c r="AG5846" s="35"/>
      <c r="AH5846" s="32"/>
      <c r="AI5846" s="33"/>
      <c r="AJ5846" s="33"/>
      <c r="AK5846" s="33"/>
      <c r="AL5846" s="33"/>
      <c r="AM5846" s="33"/>
      <c r="AN5846" s="33"/>
      <c r="AO5846" s="33"/>
      <c r="AP5846" s="33"/>
      <c r="AQ5846" s="33"/>
      <c r="AR5846" s="33"/>
      <c r="AS5846" s="33"/>
      <c r="AT5846" s="33"/>
      <c r="AU5846" s="33"/>
      <c r="AV5846" s="33"/>
      <c r="AW5846" s="33"/>
      <c r="AX5846" s="33"/>
      <c r="AY5846" s="33"/>
    </row>
    <row r="5847" spans="1:51" s="12" customFormat="1" ht="39.950000000000003" customHeight="1">
      <c r="A5847" s="3"/>
      <c r="B5847" s="16"/>
      <c r="C5847" s="33"/>
      <c r="D5847" s="33"/>
      <c r="E5847" s="33"/>
      <c r="F5847" s="33"/>
      <c r="G5847" s="33"/>
      <c r="H5847" s="33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  <c r="Y5847" s="33"/>
      <c r="Z5847" s="33"/>
      <c r="AA5847" s="33"/>
      <c r="AB5847" s="33"/>
      <c r="AC5847" s="33"/>
      <c r="AD5847" s="33"/>
      <c r="AE5847" s="33"/>
      <c r="AF5847" s="33"/>
      <c r="AG5847" s="35"/>
      <c r="AH5847" s="32"/>
      <c r="AI5847" s="33"/>
      <c r="AJ5847" s="33"/>
      <c r="AK5847" s="33"/>
      <c r="AL5847" s="33"/>
      <c r="AM5847" s="33"/>
      <c r="AN5847" s="33"/>
      <c r="AO5847" s="33"/>
      <c r="AP5847" s="33"/>
      <c r="AQ5847" s="33"/>
      <c r="AR5847" s="33"/>
      <c r="AS5847" s="33"/>
      <c r="AT5847" s="33"/>
      <c r="AU5847" s="33"/>
      <c r="AV5847" s="33"/>
      <c r="AW5847" s="33"/>
      <c r="AX5847" s="33"/>
      <c r="AY5847" s="33"/>
    </row>
    <row r="5848" spans="1:51" s="12" customFormat="1" ht="39.950000000000003" customHeight="1">
      <c r="A5848" s="3"/>
      <c r="B5848" s="16"/>
      <c r="C5848" s="33"/>
      <c r="D5848" s="33"/>
      <c r="E5848" s="33"/>
      <c r="F5848" s="33"/>
      <c r="G5848" s="33"/>
      <c r="H5848" s="33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  <c r="Y5848" s="33"/>
      <c r="Z5848" s="33"/>
      <c r="AA5848" s="33"/>
      <c r="AB5848" s="33"/>
      <c r="AC5848" s="33"/>
      <c r="AD5848" s="33"/>
      <c r="AE5848" s="33"/>
      <c r="AF5848" s="33"/>
      <c r="AG5848" s="35"/>
      <c r="AH5848" s="32"/>
      <c r="AI5848" s="33"/>
      <c r="AJ5848" s="33"/>
      <c r="AK5848" s="33"/>
      <c r="AL5848" s="33"/>
      <c r="AM5848" s="33"/>
      <c r="AN5848" s="33"/>
      <c r="AO5848" s="33"/>
      <c r="AP5848" s="33"/>
      <c r="AQ5848" s="33"/>
      <c r="AR5848" s="33"/>
      <c r="AS5848" s="33"/>
      <c r="AT5848" s="33"/>
      <c r="AU5848" s="33"/>
      <c r="AV5848" s="33"/>
      <c r="AW5848" s="33"/>
      <c r="AX5848" s="33"/>
      <c r="AY5848" s="33"/>
    </row>
    <row r="5849" spans="1:51" s="12" customFormat="1" ht="39.950000000000003" customHeight="1">
      <c r="A5849" s="3"/>
      <c r="B5849" s="16"/>
      <c r="C5849" s="33"/>
      <c r="D5849" s="33"/>
      <c r="E5849" s="33"/>
      <c r="F5849" s="33"/>
      <c r="G5849" s="33"/>
      <c r="H5849" s="33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  <c r="Y5849" s="33"/>
      <c r="Z5849" s="33"/>
      <c r="AA5849" s="33"/>
      <c r="AB5849" s="33"/>
      <c r="AC5849" s="33"/>
      <c r="AD5849" s="33"/>
      <c r="AE5849" s="33"/>
      <c r="AF5849" s="33"/>
      <c r="AG5849" s="35"/>
      <c r="AH5849" s="32"/>
      <c r="AI5849" s="33"/>
      <c r="AJ5849" s="33"/>
      <c r="AK5849" s="33"/>
      <c r="AL5849" s="33"/>
      <c r="AM5849" s="33"/>
      <c r="AN5849" s="33"/>
      <c r="AO5849" s="33"/>
      <c r="AP5849" s="33"/>
      <c r="AQ5849" s="33"/>
      <c r="AR5849" s="33"/>
      <c r="AS5849" s="33"/>
      <c r="AT5849" s="33"/>
      <c r="AU5849" s="33"/>
      <c r="AV5849" s="33"/>
      <c r="AW5849" s="33"/>
      <c r="AX5849" s="33"/>
      <c r="AY5849" s="33"/>
    </row>
    <row r="5850" spans="1:51" s="12" customFormat="1" ht="39.950000000000003" customHeight="1">
      <c r="A5850" s="3"/>
      <c r="B5850" s="16"/>
      <c r="C5850" s="33"/>
      <c r="D5850" s="33"/>
      <c r="E5850" s="33"/>
      <c r="F5850" s="33"/>
      <c r="G5850" s="33"/>
      <c r="H5850" s="33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  <c r="Y5850" s="33"/>
      <c r="Z5850" s="33"/>
      <c r="AA5850" s="33"/>
      <c r="AB5850" s="33"/>
      <c r="AC5850" s="33"/>
      <c r="AD5850" s="33"/>
      <c r="AE5850" s="33"/>
      <c r="AF5850" s="33"/>
      <c r="AG5850" s="35"/>
      <c r="AH5850" s="32"/>
      <c r="AI5850" s="33"/>
      <c r="AJ5850" s="33"/>
      <c r="AK5850" s="33"/>
      <c r="AL5850" s="33"/>
      <c r="AM5850" s="33"/>
      <c r="AN5850" s="33"/>
      <c r="AO5850" s="33"/>
      <c r="AP5850" s="33"/>
      <c r="AQ5850" s="33"/>
      <c r="AR5850" s="33"/>
      <c r="AS5850" s="33"/>
      <c r="AT5850" s="33"/>
      <c r="AU5850" s="33"/>
      <c r="AV5850" s="33"/>
      <c r="AW5850" s="33"/>
      <c r="AX5850" s="33"/>
      <c r="AY5850" s="33"/>
    </row>
    <row r="5851" spans="1:51" s="12" customFormat="1" ht="39.950000000000003" customHeight="1">
      <c r="A5851" s="3"/>
      <c r="B5851" s="16"/>
      <c r="C5851" s="33"/>
      <c r="D5851" s="33"/>
      <c r="E5851" s="33"/>
      <c r="F5851" s="33"/>
      <c r="G5851" s="33"/>
      <c r="H5851" s="33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  <c r="Y5851" s="33"/>
      <c r="Z5851" s="33"/>
      <c r="AA5851" s="33"/>
      <c r="AB5851" s="33"/>
      <c r="AC5851" s="33"/>
      <c r="AD5851" s="33"/>
      <c r="AE5851" s="33"/>
      <c r="AF5851" s="33"/>
      <c r="AG5851" s="35"/>
      <c r="AH5851" s="32"/>
      <c r="AI5851" s="33"/>
      <c r="AJ5851" s="33"/>
      <c r="AK5851" s="33"/>
      <c r="AL5851" s="33"/>
      <c r="AM5851" s="33"/>
      <c r="AN5851" s="33"/>
      <c r="AO5851" s="33"/>
      <c r="AP5851" s="33"/>
      <c r="AQ5851" s="33"/>
      <c r="AR5851" s="33"/>
      <c r="AS5851" s="33"/>
      <c r="AT5851" s="33"/>
      <c r="AU5851" s="33"/>
      <c r="AV5851" s="33"/>
      <c r="AW5851" s="33"/>
      <c r="AX5851" s="33"/>
      <c r="AY5851" s="33"/>
    </row>
    <row r="5852" spans="1:51" s="12" customFormat="1" ht="39.950000000000003" customHeight="1">
      <c r="A5852" s="3"/>
      <c r="B5852" s="16"/>
      <c r="C5852" s="33"/>
      <c r="D5852" s="33"/>
      <c r="E5852" s="33"/>
      <c r="F5852" s="33"/>
      <c r="G5852" s="33"/>
      <c r="H5852" s="33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  <c r="Y5852" s="33"/>
      <c r="Z5852" s="33"/>
      <c r="AA5852" s="33"/>
      <c r="AB5852" s="33"/>
      <c r="AC5852" s="33"/>
      <c r="AD5852" s="33"/>
      <c r="AE5852" s="33"/>
      <c r="AF5852" s="33"/>
      <c r="AG5852" s="35"/>
      <c r="AH5852" s="32"/>
      <c r="AI5852" s="33"/>
      <c r="AJ5852" s="33"/>
      <c r="AK5852" s="33"/>
      <c r="AL5852" s="33"/>
      <c r="AM5852" s="33"/>
      <c r="AN5852" s="33"/>
      <c r="AO5852" s="33"/>
      <c r="AP5852" s="33"/>
      <c r="AQ5852" s="33"/>
      <c r="AR5852" s="33"/>
      <c r="AS5852" s="33"/>
      <c r="AT5852" s="33"/>
      <c r="AU5852" s="33"/>
      <c r="AV5852" s="33"/>
      <c r="AW5852" s="33"/>
      <c r="AX5852" s="33"/>
      <c r="AY5852" s="33"/>
    </row>
    <row r="5853" spans="1:51" s="12" customFormat="1" ht="39.950000000000003" customHeight="1">
      <c r="A5853" s="3"/>
      <c r="B5853" s="16"/>
      <c r="C5853" s="33"/>
      <c r="D5853" s="33"/>
      <c r="E5853" s="33"/>
      <c r="F5853" s="33"/>
      <c r="G5853" s="33"/>
      <c r="H5853" s="33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  <c r="Y5853" s="33"/>
      <c r="Z5853" s="33"/>
      <c r="AA5853" s="33"/>
      <c r="AB5853" s="33"/>
      <c r="AC5853" s="33"/>
      <c r="AD5853" s="33"/>
      <c r="AE5853" s="33"/>
      <c r="AF5853" s="33"/>
      <c r="AG5853" s="35"/>
      <c r="AH5853" s="32"/>
      <c r="AI5853" s="33"/>
      <c r="AJ5853" s="33"/>
      <c r="AK5853" s="33"/>
      <c r="AL5853" s="33"/>
      <c r="AM5853" s="33"/>
      <c r="AN5853" s="33"/>
      <c r="AO5853" s="33"/>
      <c r="AP5853" s="33"/>
      <c r="AQ5853" s="33"/>
      <c r="AR5853" s="33"/>
      <c r="AS5853" s="33"/>
      <c r="AT5853" s="33"/>
      <c r="AU5853" s="33"/>
      <c r="AV5853" s="33"/>
      <c r="AW5853" s="33"/>
      <c r="AX5853" s="33"/>
      <c r="AY5853" s="33"/>
    </row>
    <row r="5854" spans="1:51" s="12" customFormat="1" ht="39.950000000000003" customHeight="1">
      <c r="A5854" s="3"/>
      <c r="B5854" s="16"/>
      <c r="C5854" s="33"/>
      <c r="D5854" s="33"/>
      <c r="E5854" s="33"/>
      <c r="F5854" s="33"/>
      <c r="G5854" s="33"/>
      <c r="H5854" s="33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  <c r="Y5854" s="33"/>
      <c r="Z5854" s="33"/>
      <c r="AA5854" s="33"/>
      <c r="AB5854" s="33"/>
      <c r="AC5854" s="33"/>
      <c r="AD5854" s="33"/>
      <c r="AE5854" s="33"/>
      <c r="AF5854" s="33"/>
      <c r="AG5854" s="35"/>
      <c r="AH5854" s="32"/>
      <c r="AI5854" s="33"/>
      <c r="AJ5854" s="33"/>
      <c r="AK5854" s="33"/>
      <c r="AL5854" s="33"/>
      <c r="AM5854" s="33"/>
      <c r="AN5854" s="33"/>
      <c r="AO5854" s="33"/>
      <c r="AP5854" s="33"/>
      <c r="AQ5854" s="33"/>
      <c r="AR5854" s="33"/>
      <c r="AS5854" s="33"/>
      <c r="AT5854" s="33"/>
      <c r="AU5854" s="33"/>
      <c r="AV5854" s="33"/>
      <c r="AW5854" s="33"/>
      <c r="AX5854" s="33"/>
      <c r="AY5854" s="33"/>
    </row>
    <row r="5855" spans="1:51" s="12" customFormat="1" ht="39.950000000000003" customHeight="1">
      <c r="A5855" s="3"/>
      <c r="B5855" s="16"/>
      <c r="C5855" s="33"/>
      <c r="D5855" s="33"/>
      <c r="E5855" s="33"/>
      <c r="F5855" s="33"/>
      <c r="G5855" s="33"/>
      <c r="H5855" s="33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  <c r="Y5855" s="33"/>
      <c r="Z5855" s="33"/>
      <c r="AA5855" s="33"/>
      <c r="AB5855" s="33"/>
      <c r="AC5855" s="33"/>
      <c r="AD5855" s="33"/>
      <c r="AE5855" s="33"/>
      <c r="AF5855" s="33"/>
      <c r="AG5855" s="35"/>
      <c r="AH5855" s="32"/>
      <c r="AI5855" s="33"/>
      <c r="AJ5855" s="33"/>
      <c r="AK5855" s="33"/>
      <c r="AL5855" s="33"/>
      <c r="AM5855" s="33"/>
      <c r="AN5855" s="33"/>
      <c r="AO5855" s="33"/>
      <c r="AP5855" s="33"/>
      <c r="AQ5855" s="33"/>
      <c r="AR5855" s="33"/>
      <c r="AS5855" s="33"/>
      <c r="AT5855" s="33"/>
      <c r="AU5855" s="33"/>
      <c r="AV5855" s="33"/>
      <c r="AW5855" s="33"/>
      <c r="AX5855" s="33"/>
      <c r="AY5855" s="33"/>
    </row>
    <row r="5856" spans="1:51" s="12" customFormat="1" ht="39.950000000000003" customHeight="1">
      <c r="A5856" s="3"/>
      <c r="B5856" s="16"/>
      <c r="C5856" s="33"/>
      <c r="D5856" s="33"/>
      <c r="E5856" s="33"/>
      <c r="F5856" s="33"/>
      <c r="G5856" s="33"/>
      <c r="H5856" s="33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  <c r="Y5856" s="33"/>
      <c r="Z5856" s="33"/>
      <c r="AA5856" s="33"/>
      <c r="AB5856" s="33"/>
      <c r="AC5856" s="33"/>
      <c r="AD5856" s="33"/>
      <c r="AE5856" s="33"/>
      <c r="AF5856" s="33"/>
      <c r="AG5856" s="35"/>
      <c r="AH5856" s="32"/>
      <c r="AI5856" s="33"/>
      <c r="AJ5856" s="33"/>
      <c r="AK5856" s="33"/>
      <c r="AL5856" s="33"/>
      <c r="AM5856" s="33"/>
      <c r="AN5856" s="33"/>
      <c r="AO5856" s="33"/>
      <c r="AP5856" s="33"/>
      <c r="AQ5856" s="33"/>
      <c r="AR5856" s="33"/>
      <c r="AS5856" s="33"/>
      <c r="AT5856" s="33"/>
      <c r="AU5856" s="33"/>
      <c r="AV5856" s="33"/>
      <c r="AW5856" s="33"/>
      <c r="AX5856" s="33"/>
      <c r="AY5856" s="33"/>
    </row>
    <row r="5857" spans="1:51" s="12" customFormat="1" ht="39.950000000000003" customHeight="1">
      <c r="A5857" s="3"/>
      <c r="B5857" s="16"/>
      <c r="C5857" s="33"/>
      <c r="D5857" s="33"/>
      <c r="E5857" s="33"/>
      <c r="F5857" s="33"/>
      <c r="G5857" s="33"/>
      <c r="H5857" s="33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  <c r="Y5857" s="33"/>
      <c r="Z5857" s="33"/>
      <c r="AA5857" s="33"/>
      <c r="AB5857" s="33"/>
      <c r="AC5857" s="33"/>
      <c r="AD5857" s="33"/>
      <c r="AE5857" s="33"/>
      <c r="AF5857" s="33"/>
      <c r="AG5857" s="35"/>
      <c r="AH5857" s="32"/>
      <c r="AI5857" s="33"/>
      <c r="AJ5857" s="33"/>
      <c r="AK5857" s="33"/>
      <c r="AL5857" s="33"/>
      <c r="AM5857" s="33"/>
      <c r="AN5857" s="33"/>
      <c r="AO5857" s="33"/>
      <c r="AP5857" s="33"/>
      <c r="AQ5857" s="33"/>
      <c r="AR5857" s="33"/>
      <c r="AS5857" s="33"/>
      <c r="AT5857" s="33"/>
      <c r="AU5857" s="33"/>
      <c r="AV5857" s="33"/>
      <c r="AW5857" s="33"/>
      <c r="AX5857" s="33"/>
      <c r="AY5857" s="33"/>
    </row>
    <row r="5858" spans="1:51" s="12" customFormat="1" ht="39.950000000000003" customHeight="1">
      <c r="A5858" s="3"/>
      <c r="B5858" s="16"/>
      <c r="C5858" s="33"/>
      <c r="D5858" s="33"/>
      <c r="E5858" s="33"/>
      <c r="F5858" s="33"/>
      <c r="G5858" s="33"/>
      <c r="H5858" s="33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  <c r="Y5858" s="33"/>
      <c r="Z5858" s="33"/>
      <c r="AA5858" s="33"/>
      <c r="AB5858" s="33"/>
      <c r="AC5858" s="33"/>
      <c r="AD5858" s="33"/>
      <c r="AE5858" s="33"/>
      <c r="AF5858" s="33"/>
      <c r="AG5858" s="35"/>
      <c r="AH5858" s="32"/>
      <c r="AI5858" s="33"/>
      <c r="AJ5858" s="33"/>
      <c r="AK5858" s="33"/>
      <c r="AL5858" s="33"/>
      <c r="AM5858" s="33"/>
      <c r="AN5858" s="33"/>
      <c r="AO5858" s="33"/>
      <c r="AP5858" s="33"/>
      <c r="AQ5858" s="33"/>
      <c r="AR5858" s="33"/>
      <c r="AS5858" s="33"/>
      <c r="AT5858" s="33"/>
      <c r="AU5858" s="33"/>
      <c r="AV5858" s="33"/>
      <c r="AW5858" s="33"/>
      <c r="AX5858" s="33"/>
      <c r="AY5858" s="33"/>
    </row>
    <row r="5859" spans="1:51" s="12" customFormat="1" ht="39.950000000000003" customHeight="1">
      <c r="A5859" s="3"/>
      <c r="B5859" s="16"/>
      <c r="C5859" s="33"/>
      <c r="D5859" s="33"/>
      <c r="E5859" s="33"/>
      <c r="F5859" s="33"/>
      <c r="G5859" s="33"/>
      <c r="H5859" s="33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  <c r="Y5859" s="33"/>
      <c r="Z5859" s="33"/>
      <c r="AA5859" s="33"/>
      <c r="AB5859" s="33"/>
      <c r="AC5859" s="33"/>
      <c r="AD5859" s="33"/>
      <c r="AE5859" s="33"/>
      <c r="AF5859" s="33"/>
      <c r="AG5859" s="35"/>
      <c r="AH5859" s="32"/>
      <c r="AI5859" s="33"/>
      <c r="AJ5859" s="33"/>
      <c r="AK5859" s="33"/>
      <c r="AL5859" s="33"/>
      <c r="AM5859" s="33"/>
      <c r="AN5859" s="33"/>
      <c r="AO5859" s="33"/>
      <c r="AP5859" s="33"/>
      <c r="AQ5859" s="33"/>
      <c r="AR5859" s="33"/>
      <c r="AS5859" s="33"/>
      <c r="AT5859" s="33"/>
      <c r="AU5859" s="33"/>
      <c r="AV5859" s="33"/>
      <c r="AW5859" s="33"/>
      <c r="AX5859" s="33"/>
      <c r="AY5859" s="33"/>
    </row>
    <row r="5860" spans="1:51" s="12" customFormat="1" ht="39.950000000000003" customHeight="1">
      <c r="A5860" s="3"/>
      <c r="B5860" s="16"/>
      <c r="C5860" s="33"/>
      <c r="D5860" s="33"/>
      <c r="E5860" s="33"/>
      <c r="F5860" s="33"/>
      <c r="G5860" s="33"/>
      <c r="H5860" s="33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  <c r="Y5860" s="33"/>
      <c r="Z5860" s="33"/>
      <c r="AA5860" s="33"/>
      <c r="AB5860" s="33"/>
      <c r="AC5860" s="33"/>
      <c r="AD5860" s="33"/>
      <c r="AE5860" s="33"/>
      <c r="AF5860" s="33"/>
      <c r="AG5860" s="35"/>
      <c r="AH5860" s="32"/>
      <c r="AI5860" s="33"/>
      <c r="AJ5860" s="33"/>
      <c r="AK5860" s="33"/>
      <c r="AL5860" s="33"/>
      <c r="AM5860" s="33"/>
      <c r="AN5860" s="33"/>
      <c r="AO5860" s="33"/>
      <c r="AP5860" s="33"/>
      <c r="AQ5860" s="33"/>
      <c r="AR5860" s="33"/>
      <c r="AS5860" s="33"/>
      <c r="AT5860" s="33"/>
      <c r="AU5860" s="33"/>
      <c r="AV5860" s="33"/>
      <c r="AW5860" s="33"/>
      <c r="AX5860" s="33"/>
      <c r="AY5860" s="33"/>
    </row>
    <row r="5861" spans="1:51" s="12" customFormat="1" ht="39.950000000000003" customHeight="1">
      <c r="A5861" s="3"/>
      <c r="B5861" s="16"/>
      <c r="C5861" s="33"/>
      <c r="D5861" s="33"/>
      <c r="E5861" s="33"/>
      <c r="F5861" s="33"/>
      <c r="G5861" s="33"/>
      <c r="H5861" s="33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  <c r="Y5861" s="33"/>
      <c r="Z5861" s="33"/>
      <c r="AA5861" s="33"/>
      <c r="AB5861" s="33"/>
      <c r="AC5861" s="33"/>
      <c r="AD5861" s="33"/>
      <c r="AE5861" s="33"/>
      <c r="AF5861" s="33"/>
      <c r="AG5861" s="35"/>
      <c r="AH5861" s="32"/>
      <c r="AI5861" s="33"/>
      <c r="AJ5861" s="33"/>
      <c r="AK5861" s="33"/>
      <c r="AL5861" s="33"/>
      <c r="AM5861" s="33"/>
      <c r="AN5861" s="33"/>
      <c r="AO5861" s="33"/>
      <c r="AP5861" s="33"/>
      <c r="AQ5861" s="33"/>
      <c r="AR5861" s="33"/>
      <c r="AS5861" s="33"/>
      <c r="AT5861" s="33"/>
      <c r="AU5861" s="33"/>
      <c r="AV5861" s="33"/>
      <c r="AW5861" s="33"/>
      <c r="AX5861" s="33"/>
      <c r="AY5861" s="33"/>
    </row>
    <row r="5862" spans="1:51" s="12" customFormat="1" ht="39.950000000000003" customHeight="1">
      <c r="A5862" s="3"/>
      <c r="B5862" s="16"/>
      <c r="C5862" s="33"/>
      <c r="D5862" s="33"/>
      <c r="E5862" s="33"/>
      <c r="F5862" s="33"/>
      <c r="G5862" s="33"/>
      <c r="H5862" s="3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  <c r="AB5862" s="33"/>
      <c r="AC5862" s="33"/>
      <c r="AD5862" s="33"/>
      <c r="AE5862" s="33"/>
      <c r="AF5862" s="33"/>
      <c r="AG5862" s="35"/>
      <c r="AH5862" s="32"/>
      <c r="AI5862" s="33"/>
      <c r="AJ5862" s="33"/>
      <c r="AK5862" s="33"/>
      <c r="AL5862" s="33"/>
      <c r="AM5862" s="33"/>
      <c r="AN5862" s="33"/>
      <c r="AO5862" s="33"/>
      <c r="AP5862" s="33"/>
      <c r="AQ5862" s="33"/>
      <c r="AR5862" s="33"/>
      <c r="AS5862" s="33"/>
      <c r="AT5862" s="33"/>
      <c r="AU5862" s="33"/>
      <c r="AV5862" s="33"/>
      <c r="AW5862" s="33"/>
      <c r="AX5862" s="33"/>
      <c r="AY5862" s="33"/>
    </row>
    <row r="5863" spans="1:51" s="12" customFormat="1" ht="39.950000000000003" customHeight="1">
      <c r="A5863" s="3"/>
      <c r="B5863" s="16"/>
      <c r="C5863" s="33"/>
      <c r="D5863" s="33"/>
      <c r="E5863" s="33"/>
      <c r="F5863" s="33"/>
      <c r="G5863" s="33"/>
      <c r="H5863" s="33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  <c r="Y5863" s="33"/>
      <c r="Z5863" s="33"/>
      <c r="AA5863" s="33"/>
      <c r="AB5863" s="33"/>
      <c r="AC5863" s="33"/>
      <c r="AD5863" s="33"/>
      <c r="AE5863" s="33"/>
      <c r="AF5863" s="33"/>
      <c r="AG5863" s="35"/>
      <c r="AH5863" s="32"/>
      <c r="AI5863" s="33"/>
      <c r="AJ5863" s="33"/>
      <c r="AK5863" s="33"/>
      <c r="AL5863" s="33"/>
      <c r="AM5863" s="33"/>
      <c r="AN5863" s="33"/>
      <c r="AO5863" s="33"/>
      <c r="AP5863" s="33"/>
      <c r="AQ5863" s="33"/>
      <c r="AR5863" s="33"/>
      <c r="AS5863" s="33"/>
      <c r="AT5863" s="33"/>
      <c r="AU5863" s="33"/>
      <c r="AV5863" s="33"/>
      <c r="AW5863" s="33"/>
      <c r="AX5863" s="33"/>
      <c r="AY5863" s="33"/>
    </row>
    <row r="5864" spans="1:51" s="12" customFormat="1" ht="39.950000000000003" customHeight="1">
      <c r="A5864" s="3"/>
      <c r="B5864" s="16"/>
      <c r="C5864" s="33"/>
      <c r="D5864" s="33"/>
      <c r="E5864" s="33"/>
      <c r="F5864" s="33"/>
      <c r="G5864" s="33"/>
      <c r="H5864" s="33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  <c r="Y5864" s="33"/>
      <c r="Z5864" s="33"/>
      <c r="AA5864" s="33"/>
      <c r="AB5864" s="33"/>
      <c r="AC5864" s="33"/>
      <c r="AD5864" s="33"/>
      <c r="AE5864" s="33"/>
      <c r="AF5864" s="33"/>
      <c r="AG5864" s="35"/>
      <c r="AH5864" s="32"/>
      <c r="AI5864" s="33"/>
      <c r="AJ5864" s="33"/>
      <c r="AK5864" s="33"/>
      <c r="AL5864" s="33"/>
      <c r="AM5864" s="33"/>
      <c r="AN5864" s="33"/>
      <c r="AO5864" s="33"/>
      <c r="AP5864" s="33"/>
      <c r="AQ5864" s="33"/>
      <c r="AR5864" s="33"/>
      <c r="AS5864" s="33"/>
      <c r="AT5864" s="33"/>
      <c r="AU5864" s="33"/>
      <c r="AV5864" s="33"/>
      <c r="AW5864" s="33"/>
      <c r="AX5864" s="33"/>
      <c r="AY5864" s="33"/>
    </row>
    <row r="5865" spans="1:51" s="12" customFormat="1" ht="39.950000000000003" customHeight="1">
      <c r="A5865" s="3"/>
      <c r="B5865" s="16"/>
      <c r="C5865" s="33"/>
      <c r="D5865" s="33"/>
      <c r="E5865" s="33"/>
      <c r="F5865" s="33"/>
      <c r="G5865" s="33"/>
      <c r="H5865" s="33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  <c r="Y5865" s="33"/>
      <c r="Z5865" s="33"/>
      <c r="AA5865" s="33"/>
      <c r="AB5865" s="33"/>
      <c r="AC5865" s="33"/>
      <c r="AD5865" s="33"/>
      <c r="AE5865" s="33"/>
      <c r="AF5865" s="33"/>
      <c r="AG5865" s="35"/>
      <c r="AH5865" s="32"/>
      <c r="AI5865" s="33"/>
      <c r="AJ5865" s="33"/>
      <c r="AK5865" s="33"/>
      <c r="AL5865" s="33"/>
      <c r="AM5865" s="33"/>
      <c r="AN5865" s="33"/>
      <c r="AO5865" s="33"/>
      <c r="AP5865" s="33"/>
      <c r="AQ5865" s="33"/>
      <c r="AR5865" s="33"/>
      <c r="AS5865" s="33"/>
      <c r="AT5865" s="33"/>
      <c r="AU5865" s="33"/>
      <c r="AV5865" s="33"/>
      <c r="AW5865" s="33"/>
      <c r="AX5865" s="33"/>
      <c r="AY5865" s="33"/>
    </row>
    <row r="5866" spans="1:51" s="12" customFormat="1" ht="39.950000000000003" customHeight="1">
      <c r="A5866" s="3"/>
      <c r="B5866" s="16"/>
      <c r="C5866" s="33"/>
      <c r="D5866" s="33"/>
      <c r="E5866" s="33"/>
      <c r="F5866" s="33"/>
      <c r="G5866" s="33"/>
      <c r="H5866" s="33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  <c r="Y5866" s="33"/>
      <c r="Z5866" s="33"/>
      <c r="AA5866" s="33"/>
      <c r="AB5866" s="33"/>
      <c r="AC5866" s="33"/>
      <c r="AD5866" s="33"/>
      <c r="AE5866" s="33"/>
      <c r="AF5866" s="33"/>
      <c r="AG5866" s="35"/>
      <c r="AH5866" s="32"/>
      <c r="AI5866" s="33"/>
      <c r="AJ5866" s="33"/>
      <c r="AK5866" s="33"/>
      <c r="AL5866" s="33"/>
      <c r="AM5866" s="33"/>
      <c r="AN5866" s="33"/>
      <c r="AO5866" s="33"/>
      <c r="AP5866" s="33"/>
      <c r="AQ5866" s="33"/>
      <c r="AR5866" s="33"/>
      <c r="AS5866" s="33"/>
      <c r="AT5866" s="33"/>
      <c r="AU5866" s="33"/>
      <c r="AV5866" s="33"/>
      <c r="AW5866" s="33"/>
      <c r="AX5866" s="33"/>
      <c r="AY5866" s="33"/>
    </row>
    <row r="5867" spans="1:51" s="12" customFormat="1" ht="39.950000000000003" customHeight="1">
      <c r="A5867" s="3"/>
      <c r="B5867" s="16"/>
      <c r="C5867" s="33"/>
      <c r="D5867" s="33"/>
      <c r="E5867" s="33"/>
      <c r="F5867" s="33"/>
      <c r="G5867" s="33"/>
      <c r="H5867" s="33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  <c r="AB5867" s="33"/>
      <c r="AC5867" s="33"/>
      <c r="AD5867" s="33"/>
      <c r="AE5867" s="33"/>
      <c r="AF5867" s="33"/>
      <c r="AG5867" s="35"/>
      <c r="AH5867" s="32"/>
      <c r="AI5867" s="33"/>
      <c r="AJ5867" s="33"/>
      <c r="AK5867" s="33"/>
      <c r="AL5867" s="33"/>
      <c r="AM5867" s="33"/>
      <c r="AN5867" s="33"/>
      <c r="AO5867" s="33"/>
      <c r="AP5867" s="33"/>
      <c r="AQ5867" s="33"/>
      <c r="AR5867" s="33"/>
      <c r="AS5867" s="33"/>
      <c r="AT5867" s="33"/>
      <c r="AU5867" s="33"/>
      <c r="AV5867" s="33"/>
      <c r="AW5867" s="33"/>
      <c r="AX5867" s="33"/>
      <c r="AY5867" s="33"/>
    </row>
    <row r="5868" spans="1:51" s="12" customFormat="1" ht="39.950000000000003" customHeight="1">
      <c r="A5868" s="3"/>
      <c r="B5868" s="16"/>
      <c r="C5868" s="33"/>
      <c r="D5868" s="33"/>
      <c r="E5868" s="33"/>
      <c r="F5868" s="33"/>
      <c r="G5868" s="33"/>
      <c r="H5868" s="3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  <c r="AB5868" s="33"/>
      <c r="AC5868" s="33"/>
      <c r="AD5868" s="33"/>
      <c r="AE5868" s="33"/>
      <c r="AF5868" s="33"/>
      <c r="AG5868" s="35"/>
      <c r="AH5868" s="32"/>
      <c r="AI5868" s="33"/>
      <c r="AJ5868" s="33"/>
      <c r="AK5868" s="33"/>
      <c r="AL5868" s="33"/>
      <c r="AM5868" s="33"/>
      <c r="AN5868" s="33"/>
      <c r="AO5868" s="33"/>
      <c r="AP5868" s="33"/>
      <c r="AQ5868" s="33"/>
      <c r="AR5868" s="33"/>
      <c r="AS5868" s="33"/>
      <c r="AT5868" s="33"/>
      <c r="AU5868" s="33"/>
      <c r="AV5868" s="33"/>
      <c r="AW5868" s="33"/>
      <c r="AX5868" s="33"/>
      <c r="AY5868" s="33"/>
    </row>
    <row r="5869" spans="1:51" s="12" customFormat="1" ht="39.950000000000003" customHeight="1">
      <c r="A5869" s="3"/>
      <c r="B5869" s="16"/>
      <c r="C5869" s="33"/>
      <c r="D5869" s="33"/>
      <c r="E5869" s="33"/>
      <c r="F5869" s="33"/>
      <c r="G5869" s="33"/>
      <c r="H5869" s="33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  <c r="Y5869" s="33"/>
      <c r="Z5869" s="33"/>
      <c r="AA5869" s="33"/>
      <c r="AB5869" s="33"/>
      <c r="AC5869" s="33"/>
      <c r="AD5869" s="33"/>
      <c r="AE5869" s="33"/>
      <c r="AF5869" s="33"/>
      <c r="AG5869" s="35"/>
      <c r="AH5869" s="32"/>
      <c r="AI5869" s="33"/>
      <c r="AJ5869" s="33"/>
      <c r="AK5869" s="33"/>
      <c r="AL5869" s="33"/>
      <c r="AM5869" s="33"/>
      <c r="AN5869" s="33"/>
      <c r="AO5869" s="33"/>
      <c r="AP5869" s="33"/>
      <c r="AQ5869" s="33"/>
      <c r="AR5869" s="33"/>
      <c r="AS5869" s="33"/>
      <c r="AT5869" s="33"/>
      <c r="AU5869" s="33"/>
      <c r="AV5869" s="33"/>
      <c r="AW5869" s="33"/>
      <c r="AX5869" s="33"/>
      <c r="AY5869" s="33"/>
    </row>
    <row r="5870" spans="1:51" s="12" customFormat="1" ht="39.950000000000003" customHeight="1">
      <c r="A5870" s="3"/>
      <c r="B5870" s="16"/>
      <c r="C5870" s="33"/>
      <c r="D5870" s="33"/>
      <c r="E5870" s="33"/>
      <c r="F5870" s="33"/>
      <c r="G5870" s="33"/>
      <c r="H5870" s="33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  <c r="Y5870" s="33"/>
      <c r="Z5870" s="33"/>
      <c r="AA5870" s="33"/>
      <c r="AB5870" s="33"/>
      <c r="AC5870" s="33"/>
      <c r="AD5870" s="33"/>
      <c r="AE5870" s="33"/>
      <c r="AF5870" s="33"/>
      <c r="AG5870" s="35"/>
      <c r="AH5870" s="32"/>
      <c r="AI5870" s="33"/>
      <c r="AJ5870" s="33"/>
      <c r="AK5870" s="33"/>
      <c r="AL5870" s="33"/>
      <c r="AM5870" s="33"/>
      <c r="AN5870" s="33"/>
      <c r="AO5870" s="33"/>
      <c r="AP5870" s="33"/>
      <c r="AQ5870" s="33"/>
      <c r="AR5870" s="33"/>
      <c r="AS5870" s="33"/>
      <c r="AT5870" s="33"/>
      <c r="AU5870" s="33"/>
      <c r="AV5870" s="33"/>
      <c r="AW5870" s="33"/>
      <c r="AX5870" s="33"/>
      <c r="AY5870" s="33"/>
    </row>
    <row r="5871" spans="1:51" s="12" customFormat="1" ht="39.950000000000003" customHeight="1">
      <c r="A5871" s="3"/>
      <c r="B5871" s="16"/>
      <c r="C5871" s="33"/>
      <c r="D5871" s="33"/>
      <c r="E5871" s="33"/>
      <c r="F5871" s="33"/>
      <c r="G5871" s="33"/>
      <c r="H5871" s="33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  <c r="Y5871" s="33"/>
      <c r="Z5871" s="33"/>
      <c r="AA5871" s="33"/>
      <c r="AB5871" s="33"/>
      <c r="AC5871" s="33"/>
      <c r="AD5871" s="33"/>
      <c r="AE5871" s="33"/>
      <c r="AF5871" s="33"/>
      <c r="AG5871" s="35"/>
      <c r="AH5871" s="32"/>
      <c r="AI5871" s="33"/>
      <c r="AJ5871" s="33"/>
      <c r="AK5871" s="33"/>
      <c r="AL5871" s="33"/>
      <c r="AM5871" s="33"/>
      <c r="AN5871" s="33"/>
      <c r="AO5871" s="33"/>
      <c r="AP5871" s="33"/>
      <c r="AQ5871" s="33"/>
      <c r="AR5871" s="33"/>
      <c r="AS5871" s="33"/>
      <c r="AT5871" s="33"/>
      <c r="AU5871" s="33"/>
      <c r="AV5871" s="33"/>
      <c r="AW5871" s="33"/>
      <c r="AX5871" s="33"/>
      <c r="AY5871" s="33"/>
    </row>
    <row r="5872" spans="1:51" s="12" customFormat="1" ht="39.950000000000003" customHeight="1">
      <c r="A5872" s="3"/>
      <c r="B5872" s="16"/>
      <c r="C5872" s="33"/>
      <c r="D5872" s="33"/>
      <c r="E5872" s="33"/>
      <c r="F5872" s="33"/>
      <c r="G5872" s="33"/>
      <c r="H5872" s="33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  <c r="Y5872" s="33"/>
      <c r="Z5872" s="33"/>
      <c r="AA5872" s="33"/>
      <c r="AB5872" s="33"/>
      <c r="AC5872" s="33"/>
      <c r="AD5872" s="33"/>
      <c r="AE5872" s="33"/>
      <c r="AF5872" s="33"/>
      <c r="AG5872" s="35"/>
      <c r="AH5872" s="32"/>
      <c r="AI5872" s="33"/>
      <c r="AJ5872" s="33"/>
      <c r="AK5872" s="33"/>
      <c r="AL5872" s="33"/>
      <c r="AM5872" s="33"/>
      <c r="AN5872" s="33"/>
      <c r="AO5872" s="33"/>
      <c r="AP5872" s="33"/>
      <c r="AQ5872" s="33"/>
      <c r="AR5872" s="33"/>
      <c r="AS5872" s="33"/>
      <c r="AT5872" s="33"/>
      <c r="AU5872" s="33"/>
      <c r="AV5872" s="33"/>
      <c r="AW5872" s="33"/>
      <c r="AX5872" s="33"/>
      <c r="AY5872" s="33"/>
    </row>
    <row r="5873" spans="1:51" s="12" customFormat="1" ht="39.950000000000003" customHeight="1">
      <c r="A5873" s="3"/>
      <c r="B5873" s="16"/>
      <c r="C5873" s="33"/>
      <c r="D5873" s="33"/>
      <c r="E5873" s="33"/>
      <c r="F5873" s="33"/>
      <c r="G5873" s="33"/>
      <c r="H5873" s="33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  <c r="AB5873" s="33"/>
      <c r="AC5873" s="33"/>
      <c r="AD5873" s="33"/>
      <c r="AE5873" s="33"/>
      <c r="AF5873" s="33"/>
      <c r="AG5873" s="35"/>
      <c r="AH5873" s="32"/>
      <c r="AI5873" s="33"/>
      <c r="AJ5873" s="33"/>
      <c r="AK5873" s="33"/>
      <c r="AL5873" s="33"/>
      <c r="AM5873" s="33"/>
      <c r="AN5873" s="33"/>
      <c r="AO5873" s="33"/>
      <c r="AP5873" s="33"/>
      <c r="AQ5873" s="33"/>
      <c r="AR5873" s="33"/>
      <c r="AS5873" s="33"/>
      <c r="AT5873" s="33"/>
      <c r="AU5873" s="33"/>
      <c r="AV5873" s="33"/>
      <c r="AW5873" s="33"/>
      <c r="AX5873" s="33"/>
      <c r="AY5873" s="33"/>
    </row>
    <row r="5874" spans="1:51" s="12" customFormat="1" ht="39.950000000000003" customHeight="1">
      <c r="A5874" s="3"/>
      <c r="B5874" s="16"/>
      <c r="C5874" s="33"/>
      <c r="D5874" s="33"/>
      <c r="E5874" s="33"/>
      <c r="F5874" s="33"/>
      <c r="G5874" s="33"/>
      <c r="H5874" s="33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  <c r="Y5874" s="33"/>
      <c r="Z5874" s="33"/>
      <c r="AA5874" s="33"/>
      <c r="AB5874" s="33"/>
      <c r="AC5874" s="33"/>
      <c r="AD5874" s="33"/>
      <c r="AE5874" s="33"/>
      <c r="AF5874" s="33"/>
      <c r="AG5874" s="35"/>
      <c r="AH5874" s="32"/>
      <c r="AI5874" s="33"/>
      <c r="AJ5874" s="33"/>
      <c r="AK5874" s="33"/>
      <c r="AL5874" s="33"/>
      <c r="AM5874" s="33"/>
      <c r="AN5874" s="33"/>
      <c r="AO5874" s="33"/>
      <c r="AP5874" s="33"/>
      <c r="AQ5874" s="33"/>
      <c r="AR5874" s="33"/>
      <c r="AS5874" s="33"/>
      <c r="AT5874" s="33"/>
      <c r="AU5874" s="33"/>
      <c r="AV5874" s="33"/>
      <c r="AW5874" s="33"/>
      <c r="AX5874" s="33"/>
      <c r="AY5874" s="33"/>
    </row>
    <row r="5875" spans="1:51" s="12" customFormat="1" ht="39.950000000000003" customHeight="1">
      <c r="A5875" s="3"/>
      <c r="B5875" s="16"/>
      <c r="C5875" s="33"/>
      <c r="D5875" s="33"/>
      <c r="E5875" s="33"/>
      <c r="F5875" s="33"/>
      <c r="G5875" s="33"/>
      <c r="H5875" s="33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  <c r="Y5875" s="33"/>
      <c r="Z5875" s="33"/>
      <c r="AA5875" s="33"/>
      <c r="AB5875" s="33"/>
      <c r="AC5875" s="33"/>
      <c r="AD5875" s="33"/>
      <c r="AE5875" s="33"/>
      <c r="AF5875" s="33"/>
      <c r="AG5875" s="35"/>
      <c r="AH5875" s="32"/>
      <c r="AI5875" s="33"/>
      <c r="AJ5875" s="33"/>
      <c r="AK5875" s="33"/>
      <c r="AL5875" s="33"/>
      <c r="AM5875" s="33"/>
      <c r="AN5875" s="33"/>
      <c r="AO5875" s="33"/>
      <c r="AP5875" s="33"/>
      <c r="AQ5875" s="33"/>
      <c r="AR5875" s="33"/>
      <c r="AS5875" s="33"/>
      <c r="AT5875" s="33"/>
      <c r="AU5875" s="33"/>
      <c r="AV5875" s="33"/>
      <c r="AW5875" s="33"/>
      <c r="AX5875" s="33"/>
      <c r="AY5875" s="33"/>
    </row>
    <row r="5876" spans="1:51" s="12" customFormat="1" ht="39.950000000000003" customHeight="1">
      <c r="A5876" s="3"/>
      <c r="B5876" s="16"/>
      <c r="C5876" s="33"/>
      <c r="D5876" s="33"/>
      <c r="E5876" s="33"/>
      <c r="F5876" s="33"/>
      <c r="G5876" s="33"/>
      <c r="H5876" s="33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  <c r="Y5876" s="33"/>
      <c r="Z5876" s="33"/>
      <c r="AA5876" s="33"/>
      <c r="AB5876" s="33"/>
      <c r="AC5876" s="33"/>
      <c r="AD5876" s="33"/>
      <c r="AE5876" s="33"/>
      <c r="AF5876" s="33"/>
      <c r="AG5876" s="35"/>
      <c r="AH5876" s="32"/>
      <c r="AI5876" s="33"/>
      <c r="AJ5876" s="33"/>
      <c r="AK5876" s="33"/>
      <c r="AL5876" s="33"/>
      <c r="AM5876" s="33"/>
      <c r="AN5876" s="33"/>
      <c r="AO5876" s="33"/>
      <c r="AP5876" s="33"/>
      <c r="AQ5876" s="33"/>
      <c r="AR5876" s="33"/>
      <c r="AS5876" s="33"/>
      <c r="AT5876" s="33"/>
      <c r="AU5876" s="33"/>
      <c r="AV5876" s="33"/>
      <c r="AW5876" s="33"/>
      <c r="AX5876" s="33"/>
      <c r="AY5876" s="33"/>
    </row>
    <row r="5877" spans="1:51" s="12" customFormat="1" ht="39.950000000000003" customHeight="1">
      <c r="A5877" s="3"/>
      <c r="B5877" s="16"/>
      <c r="C5877" s="33"/>
      <c r="D5877" s="33"/>
      <c r="E5877" s="33"/>
      <c r="F5877" s="33"/>
      <c r="G5877" s="33"/>
      <c r="H5877" s="33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  <c r="Y5877" s="33"/>
      <c r="Z5877" s="33"/>
      <c r="AA5877" s="33"/>
      <c r="AB5877" s="33"/>
      <c r="AC5877" s="33"/>
      <c r="AD5877" s="33"/>
      <c r="AE5877" s="33"/>
      <c r="AF5877" s="33"/>
      <c r="AG5877" s="35"/>
      <c r="AH5877" s="32"/>
      <c r="AI5877" s="33"/>
      <c r="AJ5877" s="33"/>
      <c r="AK5877" s="33"/>
      <c r="AL5877" s="33"/>
      <c r="AM5877" s="33"/>
      <c r="AN5877" s="33"/>
      <c r="AO5877" s="33"/>
      <c r="AP5877" s="33"/>
      <c r="AQ5877" s="33"/>
      <c r="AR5877" s="33"/>
      <c r="AS5877" s="33"/>
      <c r="AT5877" s="33"/>
      <c r="AU5877" s="33"/>
      <c r="AV5877" s="33"/>
      <c r="AW5877" s="33"/>
      <c r="AX5877" s="33"/>
      <c r="AY5877" s="33"/>
    </row>
    <row r="5878" spans="1:51" s="12" customFormat="1" ht="39.950000000000003" customHeight="1">
      <c r="A5878" s="3"/>
      <c r="B5878" s="16"/>
      <c r="C5878" s="33"/>
      <c r="D5878" s="33"/>
      <c r="E5878" s="33"/>
      <c r="F5878" s="33"/>
      <c r="G5878" s="33"/>
      <c r="H5878" s="33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  <c r="Y5878" s="33"/>
      <c r="Z5878" s="33"/>
      <c r="AA5878" s="33"/>
      <c r="AB5878" s="33"/>
      <c r="AC5878" s="33"/>
      <c r="AD5878" s="33"/>
      <c r="AE5878" s="33"/>
      <c r="AF5878" s="33"/>
      <c r="AG5878" s="35"/>
      <c r="AH5878" s="32"/>
      <c r="AI5878" s="33"/>
      <c r="AJ5878" s="33"/>
      <c r="AK5878" s="33"/>
      <c r="AL5878" s="33"/>
      <c r="AM5878" s="33"/>
      <c r="AN5878" s="33"/>
      <c r="AO5878" s="33"/>
      <c r="AP5878" s="33"/>
      <c r="AQ5878" s="33"/>
      <c r="AR5878" s="33"/>
      <c r="AS5878" s="33"/>
      <c r="AT5878" s="33"/>
      <c r="AU5878" s="33"/>
      <c r="AV5878" s="33"/>
      <c r="AW5878" s="33"/>
      <c r="AX5878" s="33"/>
      <c r="AY5878" s="33"/>
    </row>
    <row r="5879" spans="1:51" s="12" customFormat="1" ht="39.950000000000003" customHeight="1">
      <c r="A5879" s="3"/>
      <c r="B5879" s="16"/>
      <c r="C5879" s="33"/>
      <c r="D5879" s="33"/>
      <c r="E5879" s="33"/>
      <c r="F5879" s="33"/>
      <c r="G5879" s="33"/>
      <c r="H5879" s="33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  <c r="Y5879" s="33"/>
      <c r="Z5879" s="33"/>
      <c r="AA5879" s="33"/>
      <c r="AB5879" s="33"/>
      <c r="AC5879" s="33"/>
      <c r="AD5879" s="33"/>
      <c r="AE5879" s="33"/>
      <c r="AF5879" s="33"/>
      <c r="AG5879" s="35"/>
      <c r="AH5879" s="32"/>
      <c r="AI5879" s="33"/>
      <c r="AJ5879" s="33"/>
      <c r="AK5879" s="33"/>
      <c r="AL5879" s="33"/>
      <c r="AM5879" s="33"/>
      <c r="AN5879" s="33"/>
      <c r="AO5879" s="33"/>
      <c r="AP5879" s="33"/>
      <c r="AQ5879" s="33"/>
      <c r="AR5879" s="33"/>
      <c r="AS5879" s="33"/>
      <c r="AT5879" s="33"/>
      <c r="AU5879" s="33"/>
      <c r="AV5879" s="33"/>
      <c r="AW5879" s="33"/>
      <c r="AX5879" s="33"/>
      <c r="AY5879" s="33"/>
    </row>
    <row r="5880" spans="1:51" s="12" customFormat="1" ht="39.950000000000003" customHeight="1">
      <c r="A5880" s="3"/>
      <c r="B5880" s="16"/>
      <c r="C5880" s="33"/>
      <c r="D5880" s="33"/>
      <c r="E5880" s="33"/>
      <c r="F5880" s="33"/>
      <c r="G5880" s="33"/>
      <c r="H5880" s="33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  <c r="Y5880" s="33"/>
      <c r="Z5880" s="33"/>
      <c r="AA5880" s="33"/>
      <c r="AB5880" s="33"/>
      <c r="AC5880" s="33"/>
      <c r="AD5880" s="33"/>
      <c r="AE5880" s="33"/>
      <c r="AF5880" s="33"/>
      <c r="AG5880" s="35"/>
      <c r="AH5880" s="32"/>
      <c r="AI5880" s="33"/>
      <c r="AJ5880" s="33"/>
      <c r="AK5880" s="33"/>
      <c r="AL5880" s="33"/>
      <c r="AM5880" s="33"/>
      <c r="AN5880" s="33"/>
      <c r="AO5880" s="33"/>
      <c r="AP5880" s="33"/>
      <c r="AQ5880" s="33"/>
      <c r="AR5880" s="33"/>
      <c r="AS5880" s="33"/>
      <c r="AT5880" s="33"/>
      <c r="AU5880" s="33"/>
      <c r="AV5880" s="33"/>
      <c r="AW5880" s="33"/>
      <c r="AX5880" s="33"/>
      <c r="AY5880" s="33"/>
    </row>
    <row r="5881" spans="1:51" s="12" customFormat="1" ht="39.950000000000003" customHeight="1">
      <c r="A5881" s="3"/>
      <c r="B5881" s="16"/>
      <c r="C5881" s="33"/>
      <c r="D5881" s="33"/>
      <c r="E5881" s="33"/>
      <c r="F5881" s="33"/>
      <c r="G5881" s="33"/>
      <c r="H5881" s="33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  <c r="Y5881" s="33"/>
      <c r="Z5881" s="33"/>
      <c r="AA5881" s="33"/>
      <c r="AB5881" s="33"/>
      <c r="AC5881" s="33"/>
      <c r="AD5881" s="33"/>
      <c r="AE5881" s="33"/>
      <c r="AF5881" s="33"/>
      <c r="AG5881" s="35"/>
      <c r="AH5881" s="32"/>
      <c r="AI5881" s="33"/>
      <c r="AJ5881" s="33"/>
      <c r="AK5881" s="33"/>
      <c r="AL5881" s="33"/>
      <c r="AM5881" s="33"/>
      <c r="AN5881" s="33"/>
      <c r="AO5881" s="33"/>
      <c r="AP5881" s="33"/>
      <c r="AQ5881" s="33"/>
      <c r="AR5881" s="33"/>
      <c r="AS5881" s="33"/>
      <c r="AT5881" s="33"/>
      <c r="AU5881" s="33"/>
      <c r="AV5881" s="33"/>
      <c r="AW5881" s="33"/>
      <c r="AX5881" s="33"/>
      <c r="AY5881" s="33"/>
    </row>
    <row r="5882" spans="1:51" s="12" customFormat="1" ht="39.950000000000003" customHeight="1">
      <c r="A5882" s="3"/>
      <c r="B5882" s="16"/>
      <c r="C5882" s="33"/>
      <c r="D5882" s="33"/>
      <c r="E5882" s="33"/>
      <c r="F5882" s="33"/>
      <c r="G5882" s="33"/>
      <c r="H5882" s="33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  <c r="Y5882" s="33"/>
      <c r="Z5882" s="33"/>
      <c r="AA5882" s="33"/>
      <c r="AB5882" s="33"/>
      <c r="AC5882" s="33"/>
      <c r="AD5882" s="33"/>
      <c r="AE5882" s="33"/>
      <c r="AF5882" s="33"/>
      <c r="AG5882" s="35"/>
      <c r="AH5882" s="32"/>
      <c r="AI5882" s="33"/>
      <c r="AJ5882" s="33"/>
      <c r="AK5882" s="33"/>
      <c r="AL5882" s="33"/>
      <c r="AM5882" s="33"/>
      <c r="AN5882" s="33"/>
      <c r="AO5882" s="33"/>
      <c r="AP5882" s="33"/>
      <c r="AQ5882" s="33"/>
      <c r="AR5882" s="33"/>
      <c r="AS5882" s="33"/>
      <c r="AT5882" s="33"/>
      <c r="AU5882" s="33"/>
      <c r="AV5882" s="33"/>
      <c r="AW5882" s="33"/>
      <c r="AX5882" s="33"/>
      <c r="AY5882" s="33"/>
    </row>
    <row r="5883" spans="1:51" s="12" customFormat="1" ht="39.950000000000003" customHeight="1">
      <c r="A5883" s="3"/>
      <c r="B5883" s="16"/>
      <c r="C5883" s="33"/>
      <c r="D5883" s="33"/>
      <c r="E5883" s="33"/>
      <c r="F5883" s="33"/>
      <c r="G5883" s="33"/>
      <c r="H5883" s="33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  <c r="Y5883" s="33"/>
      <c r="Z5883" s="33"/>
      <c r="AA5883" s="33"/>
      <c r="AB5883" s="33"/>
      <c r="AC5883" s="33"/>
      <c r="AD5883" s="33"/>
      <c r="AE5883" s="33"/>
      <c r="AF5883" s="33"/>
      <c r="AG5883" s="35"/>
      <c r="AH5883" s="32"/>
      <c r="AI5883" s="33"/>
      <c r="AJ5883" s="33"/>
      <c r="AK5883" s="33"/>
      <c r="AL5883" s="33"/>
      <c r="AM5883" s="33"/>
      <c r="AN5883" s="33"/>
      <c r="AO5883" s="33"/>
      <c r="AP5883" s="33"/>
      <c r="AQ5883" s="33"/>
      <c r="AR5883" s="33"/>
      <c r="AS5883" s="33"/>
      <c r="AT5883" s="33"/>
      <c r="AU5883" s="33"/>
      <c r="AV5883" s="33"/>
      <c r="AW5883" s="33"/>
      <c r="AX5883" s="33"/>
      <c r="AY5883" s="33"/>
    </row>
    <row r="5884" spans="1:51" s="12" customFormat="1" ht="39.950000000000003" customHeight="1">
      <c r="A5884" s="3"/>
      <c r="B5884" s="16"/>
      <c r="C5884" s="33"/>
      <c r="D5884" s="33"/>
      <c r="E5884" s="33"/>
      <c r="F5884" s="33"/>
      <c r="G5884" s="33"/>
      <c r="H5884" s="33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  <c r="Y5884" s="33"/>
      <c r="Z5884" s="33"/>
      <c r="AA5884" s="33"/>
      <c r="AB5884" s="33"/>
      <c r="AC5884" s="33"/>
      <c r="AD5884" s="33"/>
      <c r="AE5884" s="33"/>
      <c r="AF5884" s="33"/>
      <c r="AG5884" s="35"/>
      <c r="AH5884" s="32"/>
      <c r="AI5884" s="33"/>
      <c r="AJ5884" s="33"/>
      <c r="AK5884" s="33"/>
      <c r="AL5884" s="33"/>
      <c r="AM5884" s="33"/>
      <c r="AN5884" s="33"/>
      <c r="AO5884" s="33"/>
      <c r="AP5884" s="33"/>
      <c r="AQ5884" s="33"/>
      <c r="AR5884" s="33"/>
      <c r="AS5884" s="33"/>
      <c r="AT5884" s="33"/>
      <c r="AU5884" s="33"/>
      <c r="AV5884" s="33"/>
      <c r="AW5884" s="33"/>
      <c r="AX5884" s="33"/>
      <c r="AY5884" s="33"/>
    </row>
    <row r="5885" spans="1:51" s="12" customFormat="1" ht="39.950000000000003" customHeight="1">
      <c r="A5885" s="3"/>
      <c r="B5885" s="16"/>
      <c r="C5885" s="33"/>
      <c r="D5885" s="33"/>
      <c r="E5885" s="33"/>
      <c r="F5885" s="33"/>
      <c r="G5885" s="33"/>
      <c r="H5885" s="33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  <c r="Y5885" s="33"/>
      <c r="Z5885" s="33"/>
      <c r="AA5885" s="33"/>
      <c r="AB5885" s="33"/>
      <c r="AC5885" s="33"/>
      <c r="AD5885" s="33"/>
      <c r="AE5885" s="33"/>
      <c r="AF5885" s="33"/>
      <c r="AG5885" s="35"/>
      <c r="AH5885" s="32"/>
      <c r="AI5885" s="33"/>
      <c r="AJ5885" s="33"/>
      <c r="AK5885" s="33"/>
      <c r="AL5885" s="33"/>
      <c r="AM5885" s="33"/>
      <c r="AN5885" s="33"/>
      <c r="AO5885" s="33"/>
      <c r="AP5885" s="33"/>
      <c r="AQ5885" s="33"/>
      <c r="AR5885" s="33"/>
      <c r="AS5885" s="33"/>
      <c r="AT5885" s="33"/>
      <c r="AU5885" s="33"/>
      <c r="AV5885" s="33"/>
      <c r="AW5885" s="33"/>
      <c r="AX5885" s="33"/>
      <c r="AY5885" s="33"/>
    </row>
    <row r="5886" spans="1:51" s="12" customFormat="1" ht="39.950000000000003" customHeight="1">
      <c r="A5886" s="3"/>
      <c r="B5886" s="16"/>
      <c r="C5886" s="33"/>
      <c r="D5886" s="33"/>
      <c r="E5886" s="33"/>
      <c r="F5886" s="33"/>
      <c r="G5886" s="33"/>
      <c r="H5886" s="3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3"/>
      <c r="AE5886" s="33"/>
      <c r="AF5886" s="33"/>
      <c r="AG5886" s="35"/>
      <c r="AH5886" s="32"/>
      <c r="AI5886" s="33"/>
      <c r="AJ5886" s="33"/>
      <c r="AK5886" s="33"/>
      <c r="AL5886" s="33"/>
      <c r="AM5886" s="33"/>
      <c r="AN5886" s="33"/>
      <c r="AO5886" s="33"/>
      <c r="AP5886" s="33"/>
      <c r="AQ5886" s="33"/>
      <c r="AR5886" s="33"/>
      <c r="AS5886" s="33"/>
      <c r="AT5886" s="33"/>
      <c r="AU5886" s="33"/>
      <c r="AV5886" s="33"/>
      <c r="AW5886" s="33"/>
      <c r="AX5886" s="33"/>
      <c r="AY5886" s="33"/>
    </row>
    <row r="5887" spans="1:51" s="12" customFormat="1" ht="39.950000000000003" customHeight="1">
      <c r="A5887" s="3"/>
      <c r="B5887" s="16"/>
      <c r="C5887" s="33"/>
      <c r="D5887" s="33"/>
      <c r="E5887" s="33"/>
      <c r="F5887" s="33"/>
      <c r="G5887" s="33"/>
      <c r="H5887" s="33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  <c r="Y5887" s="33"/>
      <c r="Z5887" s="33"/>
      <c r="AA5887" s="33"/>
      <c r="AB5887" s="33"/>
      <c r="AC5887" s="33"/>
      <c r="AD5887" s="33"/>
      <c r="AE5887" s="33"/>
      <c r="AF5887" s="33"/>
      <c r="AG5887" s="35"/>
      <c r="AH5887" s="32"/>
      <c r="AI5887" s="33"/>
      <c r="AJ5887" s="33"/>
      <c r="AK5887" s="33"/>
      <c r="AL5887" s="33"/>
      <c r="AM5887" s="33"/>
      <c r="AN5887" s="33"/>
      <c r="AO5887" s="33"/>
      <c r="AP5887" s="33"/>
      <c r="AQ5887" s="33"/>
      <c r="AR5887" s="33"/>
      <c r="AS5887" s="33"/>
      <c r="AT5887" s="33"/>
      <c r="AU5887" s="33"/>
      <c r="AV5887" s="33"/>
      <c r="AW5887" s="33"/>
      <c r="AX5887" s="33"/>
      <c r="AY5887" s="33"/>
    </row>
    <row r="5888" spans="1:51" s="12" customFormat="1" ht="39.950000000000003" customHeight="1">
      <c r="A5888" s="3"/>
      <c r="B5888" s="16"/>
      <c r="C5888" s="33"/>
      <c r="D5888" s="33"/>
      <c r="E5888" s="33"/>
      <c r="F5888" s="33"/>
      <c r="G5888" s="33"/>
      <c r="H5888" s="33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  <c r="AB5888" s="33"/>
      <c r="AC5888" s="33"/>
      <c r="AD5888" s="33"/>
      <c r="AE5888" s="33"/>
      <c r="AF5888" s="33"/>
      <c r="AG5888" s="35"/>
      <c r="AH5888" s="32"/>
      <c r="AI5888" s="33"/>
      <c r="AJ5888" s="33"/>
      <c r="AK5888" s="33"/>
      <c r="AL5888" s="33"/>
      <c r="AM5888" s="33"/>
      <c r="AN5888" s="33"/>
      <c r="AO5888" s="33"/>
      <c r="AP5888" s="33"/>
      <c r="AQ5888" s="33"/>
      <c r="AR5888" s="33"/>
      <c r="AS5888" s="33"/>
      <c r="AT5888" s="33"/>
      <c r="AU5888" s="33"/>
      <c r="AV5888" s="33"/>
      <c r="AW5888" s="33"/>
      <c r="AX5888" s="33"/>
      <c r="AY5888" s="33"/>
    </row>
    <row r="5889" spans="1:51" s="12" customFormat="1" ht="39.950000000000003" customHeight="1">
      <c r="A5889" s="3"/>
      <c r="B5889" s="16"/>
      <c r="C5889" s="33"/>
      <c r="D5889" s="33"/>
      <c r="E5889" s="33"/>
      <c r="F5889" s="33"/>
      <c r="G5889" s="33"/>
      <c r="H5889" s="33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  <c r="AB5889" s="33"/>
      <c r="AC5889" s="33"/>
      <c r="AD5889" s="33"/>
      <c r="AE5889" s="33"/>
      <c r="AF5889" s="33"/>
      <c r="AG5889" s="35"/>
      <c r="AH5889" s="32"/>
      <c r="AI5889" s="33"/>
      <c r="AJ5889" s="33"/>
      <c r="AK5889" s="33"/>
      <c r="AL5889" s="33"/>
      <c r="AM5889" s="33"/>
      <c r="AN5889" s="33"/>
      <c r="AO5889" s="33"/>
      <c r="AP5889" s="33"/>
      <c r="AQ5889" s="33"/>
      <c r="AR5889" s="33"/>
      <c r="AS5889" s="33"/>
      <c r="AT5889" s="33"/>
      <c r="AU5889" s="33"/>
      <c r="AV5889" s="33"/>
      <c r="AW5889" s="33"/>
      <c r="AX5889" s="33"/>
      <c r="AY5889" s="33"/>
    </row>
    <row r="5890" spans="1:51" s="12" customFormat="1" ht="39.950000000000003" customHeight="1">
      <c r="A5890" s="3"/>
      <c r="B5890" s="16"/>
      <c r="C5890" s="33"/>
      <c r="D5890" s="33"/>
      <c r="E5890" s="33"/>
      <c r="F5890" s="33"/>
      <c r="G5890" s="33"/>
      <c r="H5890" s="33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  <c r="AB5890" s="33"/>
      <c r="AC5890" s="33"/>
      <c r="AD5890" s="33"/>
      <c r="AE5890" s="33"/>
      <c r="AF5890" s="33"/>
      <c r="AG5890" s="35"/>
      <c r="AH5890" s="32"/>
      <c r="AI5890" s="33"/>
      <c r="AJ5890" s="33"/>
      <c r="AK5890" s="33"/>
      <c r="AL5890" s="33"/>
      <c r="AM5890" s="33"/>
      <c r="AN5890" s="33"/>
      <c r="AO5890" s="33"/>
      <c r="AP5890" s="33"/>
      <c r="AQ5890" s="33"/>
      <c r="AR5890" s="33"/>
      <c r="AS5890" s="33"/>
      <c r="AT5890" s="33"/>
      <c r="AU5890" s="33"/>
      <c r="AV5890" s="33"/>
      <c r="AW5890" s="33"/>
      <c r="AX5890" s="33"/>
      <c r="AY5890" s="33"/>
    </row>
    <row r="5891" spans="1:51" s="12" customFormat="1" ht="39.950000000000003" customHeight="1">
      <c r="A5891" s="3"/>
      <c r="B5891" s="16"/>
      <c r="C5891" s="33"/>
      <c r="D5891" s="33"/>
      <c r="E5891" s="33"/>
      <c r="F5891" s="33"/>
      <c r="G5891" s="33"/>
      <c r="H5891" s="3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  <c r="AB5891" s="33"/>
      <c r="AC5891" s="33"/>
      <c r="AD5891" s="33"/>
      <c r="AE5891" s="33"/>
      <c r="AF5891" s="33"/>
      <c r="AG5891" s="35"/>
      <c r="AH5891" s="32"/>
      <c r="AI5891" s="33"/>
      <c r="AJ5891" s="33"/>
      <c r="AK5891" s="33"/>
      <c r="AL5891" s="33"/>
      <c r="AM5891" s="33"/>
      <c r="AN5891" s="33"/>
      <c r="AO5891" s="33"/>
      <c r="AP5891" s="33"/>
      <c r="AQ5891" s="33"/>
      <c r="AR5891" s="33"/>
      <c r="AS5891" s="33"/>
      <c r="AT5891" s="33"/>
      <c r="AU5891" s="33"/>
      <c r="AV5891" s="33"/>
      <c r="AW5891" s="33"/>
      <c r="AX5891" s="33"/>
      <c r="AY5891" s="33"/>
    </row>
    <row r="5892" spans="1:51" s="12" customFormat="1" ht="39.950000000000003" customHeight="1">
      <c r="A5892" s="3"/>
      <c r="B5892" s="16"/>
      <c r="C5892" s="33"/>
      <c r="D5892" s="33"/>
      <c r="E5892" s="33"/>
      <c r="F5892" s="33"/>
      <c r="G5892" s="33"/>
      <c r="H5892" s="33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  <c r="Y5892" s="33"/>
      <c r="Z5892" s="33"/>
      <c r="AA5892" s="33"/>
      <c r="AB5892" s="33"/>
      <c r="AC5892" s="33"/>
      <c r="AD5892" s="33"/>
      <c r="AE5892" s="33"/>
      <c r="AF5892" s="33"/>
      <c r="AG5892" s="35"/>
      <c r="AH5892" s="32"/>
      <c r="AI5892" s="33"/>
      <c r="AJ5892" s="33"/>
      <c r="AK5892" s="33"/>
      <c r="AL5892" s="33"/>
      <c r="AM5892" s="33"/>
      <c r="AN5892" s="33"/>
      <c r="AO5892" s="33"/>
      <c r="AP5892" s="33"/>
      <c r="AQ5892" s="33"/>
      <c r="AR5892" s="33"/>
      <c r="AS5892" s="33"/>
      <c r="AT5892" s="33"/>
      <c r="AU5892" s="33"/>
      <c r="AV5892" s="33"/>
      <c r="AW5892" s="33"/>
      <c r="AX5892" s="33"/>
      <c r="AY5892" s="33"/>
    </row>
    <row r="5893" spans="1:51" s="12" customFormat="1" ht="39.950000000000003" customHeight="1">
      <c r="A5893" s="3"/>
      <c r="B5893" s="16"/>
      <c r="C5893" s="33"/>
      <c r="D5893" s="33"/>
      <c r="E5893" s="33"/>
      <c r="F5893" s="33"/>
      <c r="G5893" s="33"/>
      <c r="H5893" s="3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3"/>
      <c r="AB5893" s="33"/>
      <c r="AC5893" s="33"/>
      <c r="AD5893" s="33"/>
      <c r="AE5893" s="33"/>
      <c r="AF5893" s="33"/>
      <c r="AG5893" s="35"/>
      <c r="AH5893" s="32"/>
      <c r="AI5893" s="33"/>
      <c r="AJ5893" s="33"/>
      <c r="AK5893" s="33"/>
      <c r="AL5893" s="33"/>
      <c r="AM5893" s="33"/>
      <c r="AN5893" s="33"/>
      <c r="AO5893" s="33"/>
      <c r="AP5893" s="33"/>
      <c r="AQ5893" s="33"/>
      <c r="AR5893" s="33"/>
      <c r="AS5893" s="33"/>
      <c r="AT5893" s="33"/>
      <c r="AU5893" s="33"/>
      <c r="AV5893" s="33"/>
      <c r="AW5893" s="33"/>
      <c r="AX5893" s="33"/>
      <c r="AY5893" s="33"/>
    </row>
    <row r="5894" spans="1:51" s="12" customFormat="1" ht="39.950000000000003" customHeight="1">
      <c r="A5894" s="3"/>
      <c r="B5894" s="16"/>
      <c r="C5894" s="33"/>
      <c r="D5894" s="33"/>
      <c r="E5894" s="33"/>
      <c r="F5894" s="33"/>
      <c r="G5894" s="33"/>
      <c r="H5894" s="33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  <c r="Y5894" s="33"/>
      <c r="Z5894" s="33"/>
      <c r="AA5894" s="33"/>
      <c r="AB5894" s="33"/>
      <c r="AC5894" s="33"/>
      <c r="AD5894" s="33"/>
      <c r="AE5894" s="33"/>
      <c r="AF5894" s="33"/>
      <c r="AG5894" s="35"/>
      <c r="AH5894" s="32"/>
      <c r="AI5894" s="33"/>
      <c r="AJ5894" s="33"/>
      <c r="AK5894" s="33"/>
      <c r="AL5894" s="33"/>
      <c r="AM5894" s="33"/>
      <c r="AN5894" s="33"/>
      <c r="AO5894" s="33"/>
      <c r="AP5894" s="33"/>
      <c r="AQ5894" s="33"/>
      <c r="AR5894" s="33"/>
      <c r="AS5894" s="33"/>
      <c r="AT5894" s="33"/>
      <c r="AU5894" s="33"/>
      <c r="AV5894" s="33"/>
      <c r="AW5894" s="33"/>
      <c r="AX5894" s="33"/>
      <c r="AY5894" s="33"/>
    </row>
    <row r="5895" spans="1:51" s="12" customFormat="1" ht="39.950000000000003" customHeight="1">
      <c r="A5895" s="3"/>
      <c r="B5895" s="16"/>
      <c r="C5895" s="33"/>
      <c r="D5895" s="33"/>
      <c r="E5895" s="33"/>
      <c r="F5895" s="33"/>
      <c r="G5895" s="33"/>
      <c r="H5895" s="33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  <c r="Y5895" s="33"/>
      <c r="Z5895" s="33"/>
      <c r="AA5895" s="33"/>
      <c r="AB5895" s="33"/>
      <c r="AC5895" s="33"/>
      <c r="AD5895" s="33"/>
      <c r="AE5895" s="33"/>
      <c r="AF5895" s="33"/>
      <c r="AG5895" s="35"/>
      <c r="AH5895" s="32"/>
      <c r="AI5895" s="33"/>
      <c r="AJ5895" s="33"/>
      <c r="AK5895" s="33"/>
      <c r="AL5895" s="33"/>
      <c r="AM5895" s="33"/>
      <c r="AN5895" s="33"/>
      <c r="AO5895" s="33"/>
      <c r="AP5895" s="33"/>
      <c r="AQ5895" s="33"/>
      <c r="AR5895" s="33"/>
      <c r="AS5895" s="33"/>
      <c r="AT5895" s="33"/>
      <c r="AU5895" s="33"/>
      <c r="AV5895" s="33"/>
      <c r="AW5895" s="33"/>
      <c r="AX5895" s="33"/>
      <c r="AY5895" s="33"/>
    </row>
    <row r="5896" spans="1:51" s="12" customFormat="1" ht="39.950000000000003" customHeight="1">
      <c r="A5896" s="3"/>
      <c r="B5896" s="16"/>
      <c r="C5896" s="33"/>
      <c r="D5896" s="33"/>
      <c r="E5896" s="33"/>
      <c r="F5896" s="33"/>
      <c r="G5896" s="33"/>
      <c r="H5896" s="33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  <c r="Y5896" s="33"/>
      <c r="Z5896" s="33"/>
      <c r="AA5896" s="33"/>
      <c r="AB5896" s="33"/>
      <c r="AC5896" s="33"/>
      <c r="AD5896" s="33"/>
      <c r="AE5896" s="33"/>
      <c r="AF5896" s="33"/>
      <c r="AG5896" s="35"/>
      <c r="AH5896" s="32"/>
      <c r="AI5896" s="33"/>
      <c r="AJ5896" s="33"/>
      <c r="AK5896" s="33"/>
      <c r="AL5896" s="33"/>
      <c r="AM5896" s="33"/>
      <c r="AN5896" s="33"/>
      <c r="AO5896" s="33"/>
      <c r="AP5896" s="33"/>
      <c r="AQ5896" s="33"/>
      <c r="AR5896" s="33"/>
      <c r="AS5896" s="33"/>
      <c r="AT5896" s="33"/>
      <c r="AU5896" s="33"/>
      <c r="AV5896" s="33"/>
      <c r="AW5896" s="33"/>
      <c r="AX5896" s="33"/>
      <c r="AY5896" s="33"/>
    </row>
    <row r="5897" spans="1:51" s="12" customFormat="1" ht="39.950000000000003" customHeight="1">
      <c r="A5897" s="3"/>
      <c r="B5897" s="16"/>
      <c r="C5897" s="33"/>
      <c r="D5897" s="33"/>
      <c r="E5897" s="33"/>
      <c r="F5897" s="33"/>
      <c r="G5897" s="33"/>
      <c r="H5897" s="33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  <c r="Y5897" s="33"/>
      <c r="Z5897" s="33"/>
      <c r="AA5897" s="33"/>
      <c r="AB5897" s="33"/>
      <c r="AC5897" s="33"/>
      <c r="AD5897" s="33"/>
      <c r="AE5897" s="33"/>
      <c r="AF5897" s="33"/>
      <c r="AG5897" s="35"/>
      <c r="AH5897" s="32"/>
      <c r="AI5897" s="33"/>
      <c r="AJ5897" s="33"/>
      <c r="AK5897" s="33"/>
      <c r="AL5897" s="33"/>
      <c r="AM5897" s="33"/>
      <c r="AN5897" s="33"/>
      <c r="AO5897" s="33"/>
      <c r="AP5897" s="33"/>
      <c r="AQ5897" s="33"/>
      <c r="AR5897" s="33"/>
      <c r="AS5897" s="33"/>
      <c r="AT5897" s="33"/>
      <c r="AU5897" s="33"/>
      <c r="AV5897" s="33"/>
      <c r="AW5897" s="33"/>
      <c r="AX5897" s="33"/>
      <c r="AY5897" s="33"/>
    </row>
    <row r="5898" spans="1:51" s="12" customFormat="1" ht="39.950000000000003" customHeight="1">
      <c r="A5898" s="3"/>
      <c r="B5898" s="16"/>
      <c r="C5898" s="33"/>
      <c r="D5898" s="33"/>
      <c r="E5898" s="33"/>
      <c r="F5898" s="33"/>
      <c r="G5898" s="33"/>
      <c r="H5898" s="33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  <c r="Y5898" s="33"/>
      <c r="Z5898" s="33"/>
      <c r="AA5898" s="33"/>
      <c r="AB5898" s="33"/>
      <c r="AC5898" s="33"/>
      <c r="AD5898" s="33"/>
      <c r="AE5898" s="33"/>
      <c r="AF5898" s="33"/>
      <c r="AG5898" s="35"/>
      <c r="AH5898" s="32"/>
      <c r="AI5898" s="33"/>
      <c r="AJ5898" s="33"/>
      <c r="AK5898" s="33"/>
      <c r="AL5898" s="33"/>
      <c r="AM5898" s="33"/>
      <c r="AN5898" s="33"/>
      <c r="AO5898" s="33"/>
      <c r="AP5898" s="33"/>
      <c r="AQ5898" s="33"/>
      <c r="AR5898" s="33"/>
      <c r="AS5898" s="33"/>
      <c r="AT5898" s="33"/>
      <c r="AU5898" s="33"/>
      <c r="AV5898" s="33"/>
      <c r="AW5898" s="33"/>
      <c r="AX5898" s="33"/>
      <c r="AY5898" s="33"/>
    </row>
    <row r="5899" spans="1:51" s="12" customFormat="1" ht="39.950000000000003" customHeight="1">
      <c r="A5899" s="3"/>
      <c r="B5899" s="16"/>
      <c r="C5899" s="33"/>
      <c r="D5899" s="33"/>
      <c r="E5899" s="33"/>
      <c r="F5899" s="33"/>
      <c r="G5899" s="33"/>
      <c r="H5899" s="33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  <c r="Y5899" s="33"/>
      <c r="Z5899" s="33"/>
      <c r="AA5899" s="33"/>
      <c r="AB5899" s="33"/>
      <c r="AC5899" s="33"/>
      <c r="AD5899" s="33"/>
      <c r="AE5899" s="33"/>
      <c r="AF5899" s="33"/>
      <c r="AG5899" s="35"/>
      <c r="AH5899" s="32"/>
      <c r="AI5899" s="33"/>
      <c r="AJ5899" s="33"/>
      <c r="AK5899" s="33"/>
      <c r="AL5899" s="33"/>
      <c r="AM5899" s="33"/>
      <c r="AN5899" s="33"/>
      <c r="AO5899" s="33"/>
      <c r="AP5899" s="33"/>
      <c r="AQ5899" s="33"/>
      <c r="AR5899" s="33"/>
      <c r="AS5899" s="33"/>
      <c r="AT5899" s="33"/>
      <c r="AU5899" s="33"/>
      <c r="AV5899" s="33"/>
      <c r="AW5899" s="33"/>
      <c r="AX5899" s="33"/>
      <c r="AY5899" s="33"/>
    </row>
    <row r="5900" spans="1:51" s="12" customFormat="1" ht="39.950000000000003" customHeight="1">
      <c r="A5900" s="3"/>
      <c r="B5900" s="16"/>
      <c r="C5900" s="33"/>
      <c r="D5900" s="33"/>
      <c r="E5900" s="33"/>
      <c r="F5900" s="33"/>
      <c r="G5900" s="33"/>
      <c r="H5900" s="33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  <c r="Y5900" s="33"/>
      <c r="Z5900" s="33"/>
      <c r="AA5900" s="33"/>
      <c r="AB5900" s="33"/>
      <c r="AC5900" s="33"/>
      <c r="AD5900" s="33"/>
      <c r="AE5900" s="33"/>
      <c r="AF5900" s="33"/>
      <c r="AG5900" s="35"/>
      <c r="AH5900" s="32"/>
      <c r="AI5900" s="33"/>
      <c r="AJ5900" s="33"/>
      <c r="AK5900" s="33"/>
      <c r="AL5900" s="33"/>
      <c r="AM5900" s="33"/>
      <c r="AN5900" s="33"/>
      <c r="AO5900" s="33"/>
      <c r="AP5900" s="33"/>
      <c r="AQ5900" s="33"/>
      <c r="AR5900" s="33"/>
      <c r="AS5900" s="33"/>
      <c r="AT5900" s="33"/>
      <c r="AU5900" s="33"/>
      <c r="AV5900" s="33"/>
      <c r="AW5900" s="33"/>
      <c r="AX5900" s="33"/>
      <c r="AY5900" s="33"/>
    </row>
    <row r="5901" spans="1:51" s="12" customFormat="1" ht="39.950000000000003" customHeight="1">
      <c r="A5901" s="3"/>
      <c r="B5901" s="16"/>
      <c r="C5901" s="33"/>
      <c r="D5901" s="33"/>
      <c r="E5901" s="33"/>
      <c r="F5901" s="33"/>
      <c r="G5901" s="33"/>
      <c r="H5901" s="33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  <c r="Y5901" s="33"/>
      <c r="Z5901" s="33"/>
      <c r="AA5901" s="33"/>
      <c r="AB5901" s="33"/>
      <c r="AC5901" s="33"/>
      <c r="AD5901" s="33"/>
      <c r="AE5901" s="33"/>
      <c r="AF5901" s="33"/>
      <c r="AG5901" s="35"/>
      <c r="AH5901" s="32"/>
      <c r="AI5901" s="33"/>
      <c r="AJ5901" s="33"/>
      <c r="AK5901" s="33"/>
      <c r="AL5901" s="33"/>
      <c r="AM5901" s="33"/>
      <c r="AN5901" s="33"/>
      <c r="AO5901" s="33"/>
      <c r="AP5901" s="33"/>
      <c r="AQ5901" s="33"/>
      <c r="AR5901" s="33"/>
      <c r="AS5901" s="33"/>
      <c r="AT5901" s="33"/>
      <c r="AU5901" s="33"/>
      <c r="AV5901" s="33"/>
      <c r="AW5901" s="33"/>
      <c r="AX5901" s="33"/>
      <c r="AY5901" s="33"/>
    </row>
    <row r="5902" spans="1:51" s="12" customFormat="1" ht="39.950000000000003" customHeight="1">
      <c r="A5902" s="3"/>
      <c r="B5902" s="16"/>
      <c r="C5902" s="33"/>
      <c r="D5902" s="33"/>
      <c r="E5902" s="33"/>
      <c r="F5902" s="33"/>
      <c r="G5902" s="33"/>
      <c r="H5902" s="33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  <c r="Y5902" s="33"/>
      <c r="Z5902" s="33"/>
      <c r="AA5902" s="33"/>
      <c r="AB5902" s="33"/>
      <c r="AC5902" s="33"/>
      <c r="AD5902" s="33"/>
      <c r="AE5902" s="33"/>
      <c r="AF5902" s="33"/>
      <c r="AG5902" s="35"/>
      <c r="AH5902" s="32"/>
      <c r="AI5902" s="33"/>
      <c r="AJ5902" s="33"/>
      <c r="AK5902" s="33"/>
      <c r="AL5902" s="33"/>
      <c r="AM5902" s="33"/>
      <c r="AN5902" s="33"/>
      <c r="AO5902" s="33"/>
      <c r="AP5902" s="33"/>
      <c r="AQ5902" s="33"/>
      <c r="AR5902" s="33"/>
      <c r="AS5902" s="33"/>
      <c r="AT5902" s="33"/>
      <c r="AU5902" s="33"/>
      <c r="AV5902" s="33"/>
      <c r="AW5902" s="33"/>
      <c r="AX5902" s="33"/>
      <c r="AY5902" s="33"/>
    </row>
    <row r="5903" spans="1:51" s="12" customFormat="1" ht="39.950000000000003" customHeight="1">
      <c r="A5903" s="3"/>
      <c r="B5903" s="16"/>
      <c r="C5903" s="33"/>
      <c r="D5903" s="33"/>
      <c r="E5903" s="33"/>
      <c r="F5903" s="33"/>
      <c r="G5903" s="33"/>
      <c r="H5903" s="33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  <c r="Y5903" s="33"/>
      <c r="Z5903" s="33"/>
      <c r="AA5903" s="33"/>
      <c r="AB5903" s="33"/>
      <c r="AC5903" s="33"/>
      <c r="AD5903" s="33"/>
      <c r="AE5903" s="33"/>
      <c r="AF5903" s="33"/>
      <c r="AG5903" s="35"/>
      <c r="AH5903" s="32"/>
      <c r="AI5903" s="33"/>
      <c r="AJ5903" s="33"/>
      <c r="AK5903" s="33"/>
      <c r="AL5903" s="33"/>
      <c r="AM5903" s="33"/>
      <c r="AN5903" s="33"/>
      <c r="AO5903" s="33"/>
      <c r="AP5903" s="33"/>
      <c r="AQ5903" s="33"/>
      <c r="AR5903" s="33"/>
      <c r="AS5903" s="33"/>
      <c r="AT5903" s="33"/>
      <c r="AU5903" s="33"/>
      <c r="AV5903" s="33"/>
      <c r="AW5903" s="33"/>
      <c r="AX5903" s="33"/>
      <c r="AY5903" s="33"/>
    </row>
    <row r="5904" spans="1:51" s="12" customFormat="1" ht="39.950000000000003" customHeight="1">
      <c r="A5904" s="3"/>
      <c r="B5904" s="16"/>
      <c r="C5904" s="33"/>
      <c r="D5904" s="33"/>
      <c r="E5904" s="33"/>
      <c r="F5904" s="33"/>
      <c r="G5904" s="33"/>
      <c r="H5904" s="33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  <c r="Y5904" s="33"/>
      <c r="Z5904" s="33"/>
      <c r="AA5904" s="33"/>
      <c r="AB5904" s="33"/>
      <c r="AC5904" s="33"/>
      <c r="AD5904" s="33"/>
      <c r="AE5904" s="33"/>
      <c r="AF5904" s="33"/>
      <c r="AG5904" s="35"/>
      <c r="AH5904" s="32"/>
      <c r="AI5904" s="33"/>
      <c r="AJ5904" s="33"/>
      <c r="AK5904" s="33"/>
      <c r="AL5904" s="33"/>
      <c r="AM5904" s="33"/>
      <c r="AN5904" s="33"/>
      <c r="AO5904" s="33"/>
      <c r="AP5904" s="33"/>
      <c r="AQ5904" s="33"/>
      <c r="AR5904" s="33"/>
      <c r="AS5904" s="33"/>
      <c r="AT5904" s="33"/>
      <c r="AU5904" s="33"/>
      <c r="AV5904" s="33"/>
      <c r="AW5904" s="33"/>
      <c r="AX5904" s="33"/>
      <c r="AY5904" s="33"/>
    </row>
    <row r="5905" spans="1:51" s="12" customFormat="1" ht="39.950000000000003" customHeight="1">
      <c r="A5905" s="3"/>
      <c r="B5905" s="16"/>
      <c r="C5905" s="33"/>
      <c r="D5905" s="33"/>
      <c r="E5905" s="33"/>
      <c r="F5905" s="33"/>
      <c r="G5905" s="33"/>
      <c r="H5905" s="33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  <c r="Y5905" s="33"/>
      <c r="Z5905" s="33"/>
      <c r="AA5905" s="33"/>
      <c r="AB5905" s="33"/>
      <c r="AC5905" s="33"/>
      <c r="AD5905" s="33"/>
      <c r="AE5905" s="33"/>
      <c r="AF5905" s="33"/>
      <c r="AG5905" s="35"/>
      <c r="AH5905" s="32"/>
      <c r="AI5905" s="33"/>
      <c r="AJ5905" s="33"/>
      <c r="AK5905" s="33"/>
      <c r="AL5905" s="33"/>
      <c r="AM5905" s="33"/>
      <c r="AN5905" s="33"/>
      <c r="AO5905" s="33"/>
      <c r="AP5905" s="33"/>
      <c r="AQ5905" s="33"/>
      <c r="AR5905" s="33"/>
      <c r="AS5905" s="33"/>
      <c r="AT5905" s="33"/>
      <c r="AU5905" s="33"/>
      <c r="AV5905" s="33"/>
      <c r="AW5905" s="33"/>
      <c r="AX5905" s="33"/>
      <c r="AY5905" s="33"/>
    </row>
    <row r="5906" spans="1:51" s="12" customFormat="1" ht="39.950000000000003" customHeight="1">
      <c r="A5906" s="3"/>
      <c r="B5906" s="16"/>
      <c r="C5906" s="33"/>
      <c r="D5906" s="33"/>
      <c r="E5906" s="33"/>
      <c r="F5906" s="33"/>
      <c r="G5906" s="33"/>
      <c r="H5906" s="33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  <c r="Y5906" s="33"/>
      <c r="Z5906" s="33"/>
      <c r="AA5906" s="33"/>
      <c r="AB5906" s="33"/>
      <c r="AC5906" s="33"/>
      <c r="AD5906" s="33"/>
      <c r="AE5906" s="33"/>
      <c r="AF5906" s="33"/>
      <c r="AG5906" s="35"/>
      <c r="AH5906" s="32"/>
      <c r="AI5906" s="33"/>
      <c r="AJ5906" s="33"/>
      <c r="AK5906" s="33"/>
      <c r="AL5906" s="33"/>
      <c r="AM5906" s="33"/>
      <c r="AN5906" s="33"/>
      <c r="AO5906" s="33"/>
      <c r="AP5906" s="33"/>
      <c r="AQ5906" s="33"/>
      <c r="AR5906" s="33"/>
      <c r="AS5906" s="33"/>
      <c r="AT5906" s="33"/>
      <c r="AU5906" s="33"/>
      <c r="AV5906" s="33"/>
      <c r="AW5906" s="33"/>
      <c r="AX5906" s="33"/>
      <c r="AY5906" s="33"/>
    </row>
    <row r="5907" spans="1:51" s="12" customFormat="1" ht="39.950000000000003" customHeight="1">
      <c r="A5907" s="3"/>
      <c r="B5907" s="16"/>
      <c r="C5907" s="33"/>
      <c r="D5907" s="33"/>
      <c r="E5907" s="33"/>
      <c r="F5907" s="33"/>
      <c r="G5907" s="33"/>
      <c r="H5907" s="33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  <c r="Y5907" s="33"/>
      <c r="Z5907" s="33"/>
      <c r="AA5907" s="33"/>
      <c r="AB5907" s="33"/>
      <c r="AC5907" s="33"/>
      <c r="AD5907" s="33"/>
      <c r="AE5907" s="33"/>
      <c r="AF5907" s="33"/>
      <c r="AG5907" s="35"/>
      <c r="AH5907" s="32"/>
      <c r="AI5907" s="33"/>
      <c r="AJ5907" s="33"/>
      <c r="AK5907" s="33"/>
      <c r="AL5907" s="33"/>
      <c r="AM5907" s="33"/>
      <c r="AN5907" s="33"/>
      <c r="AO5907" s="33"/>
      <c r="AP5907" s="33"/>
      <c r="AQ5907" s="33"/>
      <c r="AR5907" s="33"/>
      <c r="AS5907" s="33"/>
      <c r="AT5907" s="33"/>
      <c r="AU5907" s="33"/>
      <c r="AV5907" s="33"/>
      <c r="AW5907" s="33"/>
      <c r="AX5907" s="33"/>
      <c r="AY5907" s="33"/>
    </row>
    <row r="5908" spans="1:51" s="12" customFormat="1" ht="39.950000000000003" customHeight="1">
      <c r="A5908" s="3"/>
      <c r="B5908" s="16"/>
      <c r="C5908" s="33"/>
      <c r="D5908" s="33"/>
      <c r="E5908" s="33"/>
      <c r="F5908" s="33"/>
      <c r="G5908" s="33"/>
      <c r="H5908" s="33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  <c r="Y5908" s="33"/>
      <c r="Z5908" s="33"/>
      <c r="AA5908" s="33"/>
      <c r="AB5908" s="33"/>
      <c r="AC5908" s="33"/>
      <c r="AD5908" s="33"/>
      <c r="AE5908" s="33"/>
      <c r="AF5908" s="33"/>
      <c r="AG5908" s="35"/>
      <c r="AH5908" s="32"/>
      <c r="AI5908" s="33"/>
      <c r="AJ5908" s="33"/>
      <c r="AK5908" s="33"/>
      <c r="AL5908" s="33"/>
      <c r="AM5908" s="33"/>
      <c r="AN5908" s="33"/>
      <c r="AO5908" s="33"/>
      <c r="AP5908" s="33"/>
      <c r="AQ5908" s="33"/>
      <c r="AR5908" s="33"/>
      <c r="AS5908" s="33"/>
      <c r="AT5908" s="33"/>
      <c r="AU5908" s="33"/>
      <c r="AV5908" s="33"/>
      <c r="AW5908" s="33"/>
      <c r="AX5908" s="33"/>
      <c r="AY5908" s="33"/>
    </row>
    <row r="5909" spans="1:51" s="12" customFormat="1" ht="39.950000000000003" customHeight="1">
      <c r="A5909" s="3"/>
      <c r="B5909" s="16"/>
      <c r="C5909" s="33"/>
      <c r="D5909" s="33"/>
      <c r="E5909" s="33"/>
      <c r="F5909" s="33"/>
      <c r="G5909" s="33"/>
      <c r="H5909" s="3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  <c r="AB5909" s="33"/>
      <c r="AC5909" s="33"/>
      <c r="AD5909" s="33"/>
      <c r="AE5909" s="33"/>
      <c r="AF5909" s="33"/>
      <c r="AG5909" s="35"/>
      <c r="AH5909" s="32"/>
      <c r="AI5909" s="33"/>
      <c r="AJ5909" s="33"/>
      <c r="AK5909" s="33"/>
      <c r="AL5909" s="33"/>
      <c r="AM5909" s="33"/>
      <c r="AN5909" s="33"/>
      <c r="AO5909" s="33"/>
      <c r="AP5909" s="33"/>
      <c r="AQ5909" s="33"/>
      <c r="AR5909" s="33"/>
      <c r="AS5909" s="33"/>
      <c r="AT5909" s="33"/>
      <c r="AU5909" s="33"/>
      <c r="AV5909" s="33"/>
      <c r="AW5909" s="33"/>
      <c r="AX5909" s="33"/>
      <c r="AY5909" s="33"/>
    </row>
    <row r="5910" spans="1:51" s="12" customFormat="1" ht="39.950000000000003" customHeight="1">
      <c r="A5910" s="3"/>
      <c r="B5910" s="16"/>
      <c r="C5910" s="33"/>
      <c r="D5910" s="33"/>
      <c r="E5910" s="33"/>
      <c r="F5910" s="33"/>
      <c r="G5910" s="33"/>
      <c r="H5910" s="3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  <c r="Y5910" s="33"/>
      <c r="Z5910" s="33"/>
      <c r="AA5910" s="33"/>
      <c r="AB5910" s="33"/>
      <c r="AC5910" s="33"/>
      <c r="AD5910" s="33"/>
      <c r="AE5910" s="33"/>
      <c r="AF5910" s="33"/>
      <c r="AG5910" s="35"/>
      <c r="AH5910" s="32"/>
      <c r="AI5910" s="33"/>
      <c r="AJ5910" s="33"/>
      <c r="AK5910" s="33"/>
      <c r="AL5910" s="33"/>
      <c r="AM5910" s="33"/>
      <c r="AN5910" s="33"/>
      <c r="AO5910" s="33"/>
      <c r="AP5910" s="33"/>
      <c r="AQ5910" s="33"/>
      <c r="AR5910" s="33"/>
      <c r="AS5910" s="33"/>
      <c r="AT5910" s="33"/>
      <c r="AU5910" s="33"/>
      <c r="AV5910" s="33"/>
      <c r="AW5910" s="33"/>
      <c r="AX5910" s="33"/>
      <c r="AY5910" s="33"/>
    </row>
    <row r="5911" spans="1:51" s="12" customFormat="1" ht="39.950000000000003" customHeight="1">
      <c r="A5911" s="3"/>
      <c r="B5911" s="16"/>
      <c r="C5911" s="33"/>
      <c r="D5911" s="33"/>
      <c r="E5911" s="33"/>
      <c r="F5911" s="33"/>
      <c r="G5911" s="33"/>
      <c r="H5911" s="33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  <c r="Y5911" s="33"/>
      <c r="Z5911" s="33"/>
      <c r="AA5911" s="33"/>
      <c r="AB5911" s="33"/>
      <c r="AC5911" s="33"/>
      <c r="AD5911" s="33"/>
      <c r="AE5911" s="33"/>
      <c r="AF5911" s="33"/>
      <c r="AG5911" s="35"/>
      <c r="AH5911" s="32"/>
      <c r="AI5911" s="33"/>
      <c r="AJ5911" s="33"/>
      <c r="AK5911" s="33"/>
      <c r="AL5911" s="33"/>
      <c r="AM5911" s="33"/>
      <c r="AN5911" s="33"/>
      <c r="AO5911" s="33"/>
      <c r="AP5911" s="33"/>
      <c r="AQ5911" s="33"/>
      <c r="AR5911" s="33"/>
      <c r="AS5911" s="33"/>
      <c r="AT5911" s="33"/>
      <c r="AU5911" s="33"/>
      <c r="AV5911" s="33"/>
      <c r="AW5911" s="33"/>
      <c r="AX5911" s="33"/>
      <c r="AY5911" s="33"/>
    </row>
    <row r="5912" spans="1:51" s="12" customFormat="1" ht="39.950000000000003" customHeight="1">
      <c r="A5912" s="3"/>
      <c r="B5912" s="16"/>
      <c r="C5912" s="33"/>
      <c r="D5912" s="33"/>
      <c r="E5912" s="33"/>
      <c r="F5912" s="33"/>
      <c r="G5912" s="33"/>
      <c r="H5912" s="33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  <c r="Y5912" s="33"/>
      <c r="Z5912" s="33"/>
      <c r="AA5912" s="33"/>
      <c r="AB5912" s="33"/>
      <c r="AC5912" s="33"/>
      <c r="AD5912" s="33"/>
      <c r="AE5912" s="33"/>
      <c r="AF5912" s="33"/>
      <c r="AG5912" s="35"/>
      <c r="AH5912" s="32"/>
      <c r="AI5912" s="33"/>
      <c r="AJ5912" s="33"/>
      <c r="AK5912" s="33"/>
      <c r="AL5912" s="33"/>
      <c r="AM5912" s="33"/>
      <c r="AN5912" s="33"/>
      <c r="AO5912" s="33"/>
      <c r="AP5912" s="33"/>
      <c r="AQ5912" s="33"/>
      <c r="AR5912" s="33"/>
      <c r="AS5912" s="33"/>
      <c r="AT5912" s="33"/>
      <c r="AU5912" s="33"/>
      <c r="AV5912" s="33"/>
      <c r="AW5912" s="33"/>
      <c r="AX5912" s="33"/>
      <c r="AY5912" s="33"/>
    </row>
    <row r="5913" spans="1:51" s="12" customFormat="1" ht="39.950000000000003" customHeight="1">
      <c r="A5913" s="3"/>
      <c r="B5913" s="16"/>
      <c r="C5913" s="33"/>
      <c r="D5913" s="33"/>
      <c r="E5913" s="33"/>
      <c r="F5913" s="33"/>
      <c r="G5913" s="33"/>
      <c r="H5913" s="33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  <c r="Y5913" s="33"/>
      <c r="Z5913" s="33"/>
      <c r="AA5913" s="33"/>
      <c r="AB5913" s="33"/>
      <c r="AC5913" s="33"/>
      <c r="AD5913" s="33"/>
      <c r="AE5913" s="33"/>
      <c r="AF5913" s="33"/>
      <c r="AG5913" s="35"/>
      <c r="AH5913" s="32"/>
      <c r="AI5913" s="33"/>
      <c r="AJ5913" s="33"/>
      <c r="AK5913" s="33"/>
      <c r="AL5913" s="33"/>
      <c r="AM5913" s="33"/>
      <c r="AN5913" s="33"/>
      <c r="AO5913" s="33"/>
      <c r="AP5913" s="33"/>
      <c r="AQ5913" s="33"/>
      <c r="AR5913" s="33"/>
      <c r="AS5913" s="33"/>
      <c r="AT5913" s="33"/>
      <c r="AU5913" s="33"/>
      <c r="AV5913" s="33"/>
      <c r="AW5913" s="33"/>
      <c r="AX5913" s="33"/>
      <c r="AY5913" s="33"/>
    </row>
    <row r="5914" spans="1:51" s="12" customFormat="1" ht="39.950000000000003" customHeight="1">
      <c r="A5914" s="3"/>
      <c r="B5914" s="16"/>
      <c r="C5914" s="33"/>
      <c r="D5914" s="33"/>
      <c r="E5914" s="33"/>
      <c r="F5914" s="33"/>
      <c r="G5914" s="33"/>
      <c r="H5914" s="33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  <c r="Y5914" s="33"/>
      <c r="Z5914" s="33"/>
      <c r="AA5914" s="33"/>
      <c r="AB5914" s="33"/>
      <c r="AC5914" s="33"/>
      <c r="AD5914" s="33"/>
      <c r="AE5914" s="33"/>
      <c r="AF5914" s="33"/>
      <c r="AG5914" s="35"/>
      <c r="AH5914" s="32"/>
      <c r="AI5914" s="33"/>
      <c r="AJ5914" s="33"/>
      <c r="AK5914" s="33"/>
      <c r="AL5914" s="33"/>
      <c r="AM5914" s="33"/>
      <c r="AN5914" s="33"/>
      <c r="AO5914" s="33"/>
      <c r="AP5914" s="33"/>
      <c r="AQ5914" s="33"/>
      <c r="AR5914" s="33"/>
      <c r="AS5914" s="33"/>
      <c r="AT5914" s="33"/>
      <c r="AU5914" s="33"/>
      <c r="AV5914" s="33"/>
      <c r="AW5914" s="33"/>
      <c r="AX5914" s="33"/>
      <c r="AY5914" s="33"/>
    </row>
    <row r="5915" spans="1:51" s="12" customFormat="1" ht="39.950000000000003" customHeight="1">
      <c r="A5915" s="3"/>
      <c r="B5915" s="16"/>
      <c r="C5915" s="33"/>
      <c r="D5915" s="33"/>
      <c r="E5915" s="33"/>
      <c r="F5915" s="33"/>
      <c r="G5915" s="33"/>
      <c r="H5915" s="33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  <c r="AB5915" s="33"/>
      <c r="AC5915" s="33"/>
      <c r="AD5915" s="33"/>
      <c r="AE5915" s="33"/>
      <c r="AF5915" s="33"/>
      <c r="AG5915" s="35"/>
      <c r="AH5915" s="32"/>
      <c r="AI5915" s="33"/>
      <c r="AJ5915" s="33"/>
      <c r="AK5915" s="33"/>
      <c r="AL5915" s="33"/>
      <c r="AM5915" s="33"/>
      <c r="AN5915" s="33"/>
      <c r="AO5915" s="33"/>
      <c r="AP5915" s="33"/>
      <c r="AQ5915" s="33"/>
      <c r="AR5915" s="33"/>
      <c r="AS5915" s="33"/>
      <c r="AT5915" s="33"/>
      <c r="AU5915" s="33"/>
      <c r="AV5915" s="33"/>
      <c r="AW5915" s="33"/>
      <c r="AX5915" s="33"/>
      <c r="AY5915" s="33"/>
    </row>
    <row r="5916" spans="1:51" s="12" customFormat="1" ht="39.950000000000003" customHeight="1">
      <c r="A5916" s="3"/>
      <c r="B5916" s="16"/>
      <c r="C5916" s="33"/>
      <c r="D5916" s="33"/>
      <c r="E5916" s="33"/>
      <c r="F5916" s="33"/>
      <c r="G5916" s="33"/>
      <c r="H5916" s="33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  <c r="AB5916" s="33"/>
      <c r="AC5916" s="33"/>
      <c r="AD5916" s="33"/>
      <c r="AE5916" s="33"/>
      <c r="AF5916" s="33"/>
      <c r="AG5916" s="35"/>
      <c r="AH5916" s="32"/>
      <c r="AI5916" s="33"/>
      <c r="AJ5916" s="33"/>
      <c r="AK5916" s="33"/>
      <c r="AL5916" s="33"/>
      <c r="AM5916" s="33"/>
      <c r="AN5916" s="33"/>
      <c r="AO5916" s="33"/>
      <c r="AP5916" s="33"/>
      <c r="AQ5916" s="33"/>
      <c r="AR5916" s="33"/>
      <c r="AS5916" s="33"/>
      <c r="AT5916" s="33"/>
      <c r="AU5916" s="33"/>
      <c r="AV5916" s="33"/>
      <c r="AW5916" s="33"/>
      <c r="AX5916" s="33"/>
      <c r="AY5916" s="33"/>
    </row>
    <row r="5917" spans="1:51" s="12" customFormat="1" ht="39.950000000000003" customHeight="1">
      <c r="A5917" s="3"/>
      <c r="B5917" s="16"/>
      <c r="C5917" s="33"/>
      <c r="D5917" s="33"/>
      <c r="E5917" s="33"/>
      <c r="F5917" s="33"/>
      <c r="G5917" s="33"/>
      <c r="H5917" s="33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  <c r="Y5917" s="33"/>
      <c r="Z5917" s="33"/>
      <c r="AA5917" s="33"/>
      <c r="AB5917" s="33"/>
      <c r="AC5917" s="33"/>
      <c r="AD5917" s="33"/>
      <c r="AE5917" s="33"/>
      <c r="AF5917" s="33"/>
      <c r="AG5917" s="35"/>
      <c r="AH5917" s="32"/>
      <c r="AI5917" s="33"/>
      <c r="AJ5917" s="33"/>
      <c r="AK5917" s="33"/>
      <c r="AL5917" s="33"/>
      <c r="AM5917" s="33"/>
      <c r="AN5917" s="33"/>
      <c r="AO5917" s="33"/>
      <c r="AP5917" s="33"/>
      <c r="AQ5917" s="33"/>
      <c r="AR5917" s="33"/>
      <c r="AS5917" s="33"/>
      <c r="AT5917" s="33"/>
      <c r="AU5917" s="33"/>
      <c r="AV5917" s="33"/>
      <c r="AW5917" s="33"/>
      <c r="AX5917" s="33"/>
      <c r="AY5917" s="33"/>
    </row>
    <row r="5918" spans="1:51" s="12" customFormat="1" ht="39.950000000000003" customHeight="1">
      <c r="A5918" s="3"/>
      <c r="B5918" s="16"/>
      <c r="C5918" s="33"/>
      <c r="D5918" s="33"/>
      <c r="E5918" s="33"/>
      <c r="F5918" s="33"/>
      <c r="G5918" s="33"/>
      <c r="H5918" s="3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  <c r="AB5918" s="33"/>
      <c r="AC5918" s="33"/>
      <c r="AD5918" s="33"/>
      <c r="AE5918" s="33"/>
      <c r="AF5918" s="33"/>
      <c r="AG5918" s="35"/>
      <c r="AH5918" s="32"/>
      <c r="AI5918" s="33"/>
      <c r="AJ5918" s="33"/>
      <c r="AK5918" s="33"/>
      <c r="AL5918" s="33"/>
      <c r="AM5918" s="33"/>
      <c r="AN5918" s="33"/>
      <c r="AO5918" s="33"/>
      <c r="AP5918" s="33"/>
      <c r="AQ5918" s="33"/>
      <c r="AR5918" s="33"/>
      <c r="AS5918" s="33"/>
      <c r="AT5918" s="33"/>
      <c r="AU5918" s="33"/>
      <c r="AV5918" s="33"/>
      <c r="AW5918" s="33"/>
      <c r="AX5918" s="33"/>
      <c r="AY5918" s="33"/>
    </row>
    <row r="5919" spans="1:51" s="12" customFormat="1" ht="39.950000000000003" customHeight="1">
      <c r="A5919" s="3"/>
      <c r="B5919" s="16"/>
      <c r="C5919" s="33"/>
      <c r="D5919" s="33"/>
      <c r="E5919" s="33"/>
      <c r="F5919" s="33"/>
      <c r="G5919" s="33"/>
      <c r="H5919" s="3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  <c r="AB5919" s="33"/>
      <c r="AC5919" s="33"/>
      <c r="AD5919" s="33"/>
      <c r="AE5919" s="33"/>
      <c r="AF5919" s="33"/>
      <c r="AG5919" s="35"/>
      <c r="AH5919" s="32"/>
      <c r="AI5919" s="33"/>
      <c r="AJ5919" s="33"/>
      <c r="AK5919" s="33"/>
      <c r="AL5919" s="33"/>
      <c r="AM5919" s="33"/>
      <c r="AN5919" s="33"/>
      <c r="AO5919" s="33"/>
      <c r="AP5919" s="33"/>
      <c r="AQ5919" s="33"/>
      <c r="AR5919" s="33"/>
      <c r="AS5919" s="33"/>
      <c r="AT5919" s="33"/>
      <c r="AU5919" s="33"/>
      <c r="AV5919" s="33"/>
      <c r="AW5919" s="33"/>
      <c r="AX5919" s="33"/>
      <c r="AY5919" s="33"/>
    </row>
    <row r="5920" spans="1:51" s="12" customFormat="1" ht="39.950000000000003" customHeight="1">
      <c r="A5920" s="3"/>
      <c r="B5920" s="16"/>
      <c r="C5920" s="33"/>
      <c r="D5920" s="33"/>
      <c r="E5920" s="33"/>
      <c r="F5920" s="33"/>
      <c r="G5920" s="33"/>
      <c r="H5920" s="33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  <c r="Y5920" s="33"/>
      <c r="Z5920" s="33"/>
      <c r="AA5920" s="33"/>
      <c r="AB5920" s="33"/>
      <c r="AC5920" s="33"/>
      <c r="AD5920" s="33"/>
      <c r="AE5920" s="33"/>
      <c r="AF5920" s="33"/>
      <c r="AG5920" s="35"/>
      <c r="AH5920" s="32"/>
      <c r="AI5920" s="33"/>
      <c r="AJ5920" s="33"/>
      <c r="AK5920" s="33"/>
      <c r="AL5920" s="33"/>
      <c r="AM5920" s="33"/>
      <c r="AN5920" s="33"/>
      <c r="AO5920" s="33"/>
      <c r="AP5920" s="33"/>
      <c r="AQ5920" s="33"/>
      <c r="AR5920" s="33"/>
      <c r="AS5920" s="33"/>
      <c r="AT5920" s="33"/>
      <c r="AU5920" s="33"/>
      <c r="AV5920" s="33"/>
      <c r="AW5920" s="33"/>
      <c r="AX5920" s="33"/>
      <c r="AY5920" s="33"/>
    </row>
    <row r="5921" spans="1:51" s="12" customFormat="1" ht="39.950000000000003" customHeight="1">
      <c r="A5921" s="3"/>
      <c r="B5921" s="16"/>
      <c r="C5921" s="33"/>
      <c r="D5921" s="33"/>
      <c r="E5921" s="33"/>
      <c r="F5921" s="33"/>
      <c r="G5921" s="33"/>
      <c r="H5921" s="33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  <c r="Y5921" s="33"/>
      <c r="Z5921" s="33"/>
      <c r="AA5921" s="33"/>
      <c r="AB5921" s="33"/>
      <c r="AC5921" s="33"/>
      <c r="AD5921" s="33"/>
      <c r="AE5921" s="33"/>
      <c r="AF5921" s="33"/>
      <c r="AG5921" s="35"/>
      <c r="AH5921" s="32"/>
      <c r="AI5921" s="33"/>
      <c r="AJ5921" s="33"/>
      <c r="AK5921" s="33"/>
      <c r="AL5921" s="33"/>
      <c r="AM5921" s="33"/>
      <c r="AN5921" s="33"/>
      <c r="AO5921" s="33"/>
      <c r="AP5921" s="33"/>
      <c r="AQ5921" s="33"/>
      <c r="AR5921" s="33"/>
      <c r="AS5921" s="33"/>
      <c r="AT5921" s="33"/>
      <c r="AU5921" s="33"/>
      <c r="AV5921" s="33"/>
      <c r="AW5921" s="33"/>
      <c r="AX5921" s="33"/>
      <c r="AY5921" s="33"/>
    </row>
    <row r="5922" spans="1:51" s="12" customFormat="1" ht="39.950000000000003" customHeight="1">
      <c r="A5922" s="3"/>
      <c r="B5922" s="16"/>
      <c r="C5922" s="33"/>
      <c r="D5922" s="33"/>
      <c r="E5922" s="33"/>
      <c r="F5922" s="33"/>
      <c r="G5922" s="33"/>
      <c r="H5922" s="33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  <c r="Y5922" s="33"/>
      <c r="Z5922" s="33"/>
      <c r="AA5922" s="33"/>
      <c r="AB5922" s="33"/>
      <c r="AC5922" s="33"/>
      <c r="AD5922" s="33"/>
      <c r="AE5922" s="33"/>
      <c r="AF5922" s="33"/>
      <c r="AG5922" s="35"/>
      <c r="AH5922" s="32"/>
      <c r="AI5922" s="33"/>
      <c r="AJ5922" s="33"/>
      <c r="AK5922" s="33"/>
      <c r="AL5922" s="33"/>
      <c r="AM5922" s="33"/>
      <c r="AN5922" s="33"/>
      <c r="AO5922" s="33"/>
      <c r="AP5922" s="33"/>
      <c r="AQ5922" s="33"/>
      <c r="AR5922" s="33"/>
      <c r="AS5922" s="33"/>
      <c r="AT5922" s="33"/>
      <c r="AU5922" s="33"/>
      <c r="AV5922" s="33"/>
      <c r="AW5922" s="33"/>
      <c r="AX5922" s="33"/>
      <c r="AY5922" s="33"/>
    </row>
    <row r="5923" spans="1:51" s="12" customFormat="1" ht="39.950000000000003" customHeight="1">
      <c r="A5923" s="3"/>
      <c r="B5923" s="16"/>
      <c r="C5923" s="33"/>
      <c r="D5923" s="33"/>
      <c r="E5923" s="33"/>
      <c r="F5923" s="33"/>
      <c r="G5923" s="33"/>
      <c r="H5923" s="33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  <c r="Y5923" s="33"/>
      <c r="Z5923" s="33"/>
      <c r="AA5923" s="33"/>
      <c r="AB5923" s="33"/>
      <c r="AC5923" s="33"/>
      <c r="AD5923" s="33"/>
      <c r="AE5923" s="33"/>
      <c r="AF5923" s="33"/>
      <c r="AG5923" s="35"/>
      <c r="AH5923" s="32"/>
      <c r="AI5923" s="33"/>
      <c r="AJ5923" s="33"/>
      <c r="AK5923" s="33"/>
      <c r="AL5923" s="33"/>
      <c r="AM5923" s="33"/>
      <c r="AN5923" s="33"/>
      <c r="AO5923" s="33"/>
      <c r="AP5923" s="33"/>
      <c r="AQ5923" s="33"/>
      <c r="AR5923" s="33"/>
      <c r="AS5923" s="33"/>
      <c r="AT5923" s="33"/>
      <c r="AU5923" s="33"/>
      <c r="AV5923" s="33"/>
      <c r="AW5923" s="33"/>
      <c r="AX5923" s="33"/>
      <c r="AY5923" s="33"/>
    </row>
    <row r="5924" spans="1:51" s="12" customFormat="1" ht="39.950000000000003" customHeight="1">
      <c r="A5924" s="3"/>
      <c r="B5924" s="16"/>
      <c r="C5924" s="33"/>
      <c r="D5924" s="33"/>
      <c r="E5924" s="33"/>
      <c r="F5924" s="33"/>
      <c r="G5924" s="33"/>
      <c r="H5924" s="33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  <c r="Y5924" s="33"/>
      <c r="Z5924" s="33"/>
      <c r="AA5924" s="33"/>
      <c r="AB5924" s="33"/>
      <c r="AC5924" s="33"/>
      <c r="AD5924" s="33"/>
      <c r="AE5924" s="33"/>
      <c r="AF5924" s="33"/>
      <c r="AG5924" s="35"/>
      <c r="AH5924" s="32"/>
      <c r="AI5924" s="33"/>
      <c r="AJ5924" s="33"/>
      <c r="AK5924" s="33"/>
      <c r="AL5924" s="33"/>
      <c r="AM5924" s="33"/>
      <c r="AN5924" s="33"/>
      <c r="AO5924" s="33"/>
      <c r="AP5924" s="33"/>
      <c r="AQ5924" s="33"/>
      <c r="AR5924" s="33"/>
      <c r="AS5924" s="33"/>
      <c r="AT5924" s="33"/>
      <c r="AU5924" s="33"/>
      <c r="AV5924" s="33"/>
      <c r="AW5924" s="33"/>
      <c r="AX5924" s="33"/>
      <c r="AY5924" s="33"/>
    </row>
    <row r="5925" spans="1:51" s="12" customFormat="1" ht="39.950000000000003" customHeight="1">
      <c r="A5925" s="3"/>
      <c r="B5925" s="16"/>
      <c r="C5925" s="33"/>
      <c r="D5925" s="33"/>
      <c r="E5925" s="33"/>
      <c r="F5925" s="33"/>
      <c r="G5925" s="33"/>
      <c r="H5925" s="33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  <c r="Y5925" s="33"/>
      <c r="Z5925" s="33"/>
      <c r="AA5925" s="33"/>
      <c r="AB5925" s="33"/>
      <c r="AC5925" s="33"/>
      <c r="AD5925" s="33"/>
      <c r="AE5925" s="33"/>
      <c r="AF5925" s="33"/>
      <c r="AG5925" s="35"/>
      <c r="AH5925" s="32"/>
      <c r="AI5925" s="33"/>
      <c r="AJ5925" s="33"/>
      <c r="AK5925" s="33"/>
      <c r="AL5925" s="33"/>
      <c r="AM5925" s="33"/>
      <c r="AN5925" s="33"/>
      <c r="AO5925" s="33"/>
      <c r="AP5925" s="33"/>
      <c r="AQ5925" s="33"/>
      <c r="AR5925" s="33"/>
      <c r="AS5925" s="33"/>
      <c r="AT5925" s="33"/>
      <c r="AU5925" s="33"/>
      <c r="AV5925" s="33"/>
      <c r="AW5925" s="33"/>
      <c r="AX5925" s="33"/>
      <c r="AY5925" s="33"/>
    </row>
    <row r="5926" spans="1:51" s="12" customFormat="1" ht="39.950000000000003" customHeight="1">
      <c r="A5926" s="3"/>
      <c r="B5926" s="16"/>
      <c r="C5926" s="33"/>
      <c r="D5926" s="33"/>
      <c r="E5926" s="33"/>
      <c r="F5926" s="33"/>
      <c r="G5926" s="33"/>
      <c r="H5926" s="33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  <c r="Y5926" s="33"/>
      <c r="Z5926" s="33"/>
      <c r="AA5926" s="33"/>
      <c r="AB5926" s="33"/>
      <c r="AC5926" s="33"/>
      <c r="AD5926" s="33"/>
      <c r="AE5926" s="33"/>
      <c r="AF5926" s="33"/>
      <c r="AG5926" s="35"/>
      <c r="AH5926" s="32"/>
      <c r="AI5926" s="33"/>
      <c r="AJ5926" s="33"/>
      <c r="AK5926" s="33"/>
      <c r="AL5926" s="33"/>
      <c r="AM5926" s="33"/>
      <c r="AN5926" s="33"/>
      <c r="AO5926" s="33"/>
      <c r="AP5926" s="33"/>
      <c r="AQ5926" s="33"/>
      <c r="AR5926" s="33"/>
      <c r="AS5926" s="33"/>
      <c r="AT5926" s="33"/>
      <c r="AU5926" s="33"/>
      <c r="AV5926" s="33"/>
      <c r="AW5926" s="33"/>
      <c r="AX5926" s="33"/>
      <c r="AY5926" s="33"/>
    </row>
    <row r="5927" spans="1:51" s="12" customFormat="1" ht="39.950000000000003" customHeight="1">
      <c r="A5927" s="3"/>
      <c r="B5927" s="16"/>
      <c r="C5927" s="33"/>
      <c r="D5927" s="33"/>
      <c r="E5927" s="33"/>
      <c r="F5927" s="33"/>
      <c r="G5927" s="33"/>
      <c r="H5927" s="33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  <c r="Y5927" s="33"/>
      <c r="Z5927" s="33"/>
      <c r="AA5927" s="33"/>
      <c r="AB5927" s="33"/>
      <c r="AC5927" s="33"/>
      <c r="AD5927" s="33"/>
      <c r="AE5927" s="33"/>
      <c r="AF5927" s="33"/>
      <c r="AG5927" s="35"/>
      <c r="AH5927" s="32"/>
      <c r="AI5927" s="33"/>
      <c r="AJ5927" s="33"/>
      <c r="AK5927" s="33"/>
      <c r="AL5927" s="33"/>
      <c r="AM5927" s="33"/>
      <c r="AN5927" s="33"/>
      <c r="AO5927" s="33"/>
      <c r="AP5927" s="33"/>
      <c r="AQ5927" s="33"/>
      <c r="AR5927" s="33"/>
      <c r="AS5927" s="33"/>
      <c r="AT5927" s="33"/>
      <c r="AU5927" s="33"/>
      <c r="AV5927" s="33"/>
      <c r="AW5927" s="33"/>
      <c r="AX5927" s="33"/>
      <c r="AY5927" s="33"/>
    </row>
    <row r="5928" spans="1:51" s="12" customFormat="1" ht="39.950000000000003" customHeight="1">
      <c r="A5928" s="3"/>
      <c r="B5928" s="16"/>
      <c r="C5928" s="33"/>
      <c r="D5928" s="33"/>
      <c r="E5928" s="33"/>
      <c r="F5928" s="33"/>
      <c r="G5928" s="33"/>
      <c r="H5928" s="33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  <c r="Y5928" s="33"/>
      <c r="Z5928" s="33"/>
      <c r="AA5928" s="33"/>
      <c r="AB5928" s="33"/>
      <c r="AC5928" s="33"/>
      <c r="AD5928" s="33"/>
      <c r="AE5928" s="33"/>
      <c r="AF5928" s="33"/>
      <c r="AG5928" s="35"/>
      <c r="AH5928" s="32"/>
      <c r="AI5928" s="33"/>
      <c r="AJ5928" s="33"/>
      <c r="AK5928" s="33"/>
      <c r="AL5928" s="33"/>
      <c r="AM5928" s="33"/>
      <c r="AN5928" s="33"/>
      <c r="AO5928" s="33"/>
      <c r="AP5928" s="33"/>
      <c r="AQ5928" s="33"/>
      <c r="AR5928" s="33"/>
      <c r="AS5928" s="33"/>
      <c r="AT5928" s="33"/>
      <c r="AU5928" s="33"/>
      <c r="AV5928" s="33"/>
      <c r="AW5928" s="33"/>
      <c r="AX5928" s="33"/>
      <c r="AY5928" s="33"/>
    </row>
    <row r="5929" spans="1:51" s="12" customFormat="1" ht="39.950000000000003" customHeight="1">
      <c r="A5929" s="3"/>
      <c r="B5929" s="16"/>
      <c r="C5929" s="33"/>
      <c r="D5929" s="33"/>
      <c r="E5929" s="33"/>
      <c r="F5929" s="33"/>
      <c r="G5929" s="33"/>
      <c r="H5929" s="33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  <c r="Y5929" s="33"/>
      <c r="Z5929" s="33"/>
      <c r="AA5929" s="33"/>
      <c r="AB5929" s="33"/>
      <c r="AC5929" s="33"/>
      <c r="AD5929" s="33"/>
      <c r="AE5929" s="33"/>
      <c r="AF5929" s="33"/>
      <c r="AG5929" s="35"/>
      <c r="AH5929" s="32"/>
      <c r="AI5929" s="33"/>
      <c r="AJ5929" s="33"/>
      <c r="AK5929" s="33"/>
      <c r="AL5929" s="33"/>
      <c r="AM5929" s="33"/>
      <c r="AN5929" s="33"/>
      <c r="AO5929" s="33"/>
      <c r="AP5929" s="33"/>
      <c r="AQ5929" s="33"/>
      <c r="AR5929" s="33"/>
      <c r="AS5929" s="33"/>
      <c r="AT5929" s="33"/>
      <c r="AU5929" s="33"/>
      <c r="AV5929" s="33"/>
      <c r="AW5929" s="33"/>
      <c r="AX5929" s="33"/>
      <c r="AY5929" s="33"/>
    </row>
    <row r="5930" spans="1:51" s="12" customFormat="1" ht="39.950000000000003" customHeight="1">
      <c r="A5930" s="3"/>
      <c r="B5930" s="16"/>
      <c r="C5930" s="33"/>
      <c r="D5930" s="33"/>
      <c r="E5930" s="33"/>
      <c r="F5930" s="33"/>
      <c r="G5930" s="33"/>
      <c r="H5930" s="33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  <c r="Y5930" s="33"/>
      <c r="Z5930" s="33"/>
      <c r="AA5930" s="33"/>
      <c r="AB5930" s="33"/>
      <c r="AC5930" s="33"/>
      <c r="AD5930" s="33"/>
      <c r="AE5930" s="33"/>
      <c r="AF5930" s="33"/>
      <c r="AG5930" s="35"/>
      <c r="AH5930" s="32"/>
      <c r="AI5930" s="33"/>
      <c r="AJ5930" s="33"/>
      <c r="AK5930" s="33"/>
      <c r="AL5930" s="33"/>
      <c r="AM5930" s="33"/>
      <c r="AN5930" s="33"/>
      <c r="AO5930" s="33"/>
      <c r="AP5930" s="33"/>
      <c r="AQ5930" s="33"/>
      <c r="AR5930" s="33"/>
      <c r="AS5930" s="33"/>
      <c r="AT5930" s="33"/>
      <c r="AU5930" s="33"/>
      <c r="AV5930" s="33"/>
      <c r="AW5930" s="33"/>
      <c r="AX5930" s="33"/>
      <c r="AY5930" s="33"/>
    </row>
    <row r="5931" spans="1:51" s="12" customFormat="1" ht="39.950000000000003" customHeight="1">
      <c r="A5931" s="3"/>
      <c r="B5931" s="16"/>
      <c r="C5931" s="33"/>
      <c r="D5931" s="33"/>
      <c r="E5931" s="33"/>
      <c r="F5931" s="33"/>
      <c r="G5931" s="33"/>
      <c r="H5931" s="3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  <c r="Y5931" s="33"/>
      <c r="Z5931" s="33"/>
      <c r="AA5931" s="33"/>
      <c r="AB5931" s="33"/>
      <c r="AC5931" s="33"/>
      <c r="AD5931" s="33"/>
      <c r="AE5931" s="33"/>
      <c r="AF5931" s="33"/>
      <c r="AG5931" s="35"/>
      <c r="AH5931" s="32"/>
      <c r="AI5931" s="33"/>
      <c r="AJ5931" s="33"/>
      <c r="AK5931" s="33"/>
      <c r="AL5931" s="33"/>
      <c r="AM5931" s="33"/>
      <c r="AN5931" s="33"/>
      <c r="AO5931" s="33"/>
      <c r="AP5931" s="33"/>
      <c r="AQ5931" s="33"/>
      <c r="AR5931" s="33"/>
      <c r="AS5931" s="33"/>
      <c r="AT5931" s="33"/>
      <c r="AU5931" s="33"/>
      <c r="AV5931" s="33"/>
      <c r="AW5931" s="33"/>
      <c r="AX5931" s="33"/>
      <c r="AY5931" s="33"/>
    </row>
    <row r="5932" spans="1:51" s="12" customFormat="1" ht="39.950000000000003" customHeight="1">
      <c r="A5932" s="3"/>
      <c r="B5932" s="16"/>
      <c r="C5932" s="33"/>
      <c r="D5932" s="33"/>
      <c r="E5932" s="33"/>
      <c r="F5932" s="33"/>
      <c r="G5932" s="33"/>
      <c r="H5932" s="3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  <c r="Y5932" s="33"/>
      <c r="Z5932" s="33"/>
      <c r="AA5932" s="33"/>
      <c r="AB5932" s="33"/>
      <c r="AC5932" s="33"/>
      <c r="AD5932" s="33"/>
      <c r="AE5932" s="33"/>
      <c r="AF5932" s="33"/>
      <c r="AG5932" s="35"/>
      <c r="AH5932" s="32"/>
      <c r="AI5932" s="33"/>
      <c r="AJ5932" s="33"/>
      <c r="AK5932" s="33"/>
      <c r="AL5932" s="33"/>
      <c r="AM5932" s="33"/>
      <c r="AN5932" s="33"/>
      <c r="AO5932" s="33"/>
      <c r="AP5932" s="33"/>
      <c r="AQ5932" s="33"/>
      <c r="AR5932" s="33"/>
      <c r="AS5932" s="33"/>
      <c r="AT5932" s="33"/>
      <c r="AU5932" s="33"/>
      <c r="AV5932" s="33"/>
      <c r="AW5932" s="33"/>
      <c r="AX5932" s="33"/>
      <c r="AY5932" s="33"/>
    </row>
    <row r="5933" spans="1:51" s="12" customFormat="1" ht="39.950000000000003" customHeight="1">
      <c r="A5933" s="3"/>
      <c r="B5933" s="16"/>
      <c r="C5933" s="33"/>
      <c r="D5933" s="33"/>
      <c r="E5933" s="33"/>
      <c r="F5933" s="33"/>
      <c r="G5933" s="33"/>
      <c r="H5933" s="33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  <c r="Y5933" s="33"/>
      <c r="Z5933" s="33"/>
      <c r="AA5933" s="33"/>
      <c r="AB5933" s="33"/>
      <c r="AC5933" s="33"/>
      <c r="AD5933" s="33"/>
      <c r="AE5933" s="33"/>
      <c r="AF5933" s="33"/>
      <c r="AG5933" s="35"/>
      <c r="AH5933" s="32"/>
      <c r="AI5933" s="33"/>
      <c r="AJ5933" s="33"/>
      <c r="AK5933" s="33"/>
      <c r="AL5933" s="33"/>
      <c r="AM5933" s="33"/>
      <c r="AN5933" s="33"/>
      <c r="AO5933" s="33"/>
      <c r="AP5933" s="33"/>
      <c r="AQ5933" s="33"/>
      <c r="AR5933" s="33"/>
      <c r="AS5933" s="33"/>
      <c r="AT5933" s="33"/>
      <c r="AU5933" s="33"/>
      <c r="AV5933" s="33"/>
      <c r="AW5933" s="33"/>
      <c r="AX5933" s="33"/>
      <c r="AY5933" s="33"/>
    </row>
    <row r="5934" spans="1:51" s="12" customFormat="1" ht="39.950000000000003" customHeight="1">
      <c r="A5934" s="3"/>
      <c r="B5934" s="16"/>
      <c r="C5934" s="33"/>
      <c r="D5934" s="33"/>
      <c r="E5934" s="33"/>
      <c r="F5934" s="33"/>
      <c r="G5934" s="33"/>
      <c r="H5934" s="33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  <c r="Y5934" s="33"/>
      <c r="Z5934" s="33"/>
      <c r="AA5934" s="33"/>
      <c r="AB5934" s="33"/>
      <c r="AC5934" s="33"/>
      <c r="AD5934" s="33"/>
      <c r="AE5934" s="33"/>
      <c r="AF5934" s="33"/>
      <c r="AG5934" s="35"/>
      <c r="AH5934" s="32"/>
      <c r="AI5934" s="33"/>
      <c r="AJ5934" s="33"/>
      <c r="AK5934" s="33"/>
      <c r="AL5934" s="33"/>
      <c r="AM5934" s="33"/>
      <c r="AN5934" s="33"/>
      <c r="AO5934" s="33"/>
      <c r="AP5934" s="33"/>
      <c r="AQ5934" s="33"/>
      <c r="AR5934" s="33"/>
      <c r="AS5934" s="33"/>
      <c r="AT5934" s="33"/>
      <c r="AU5934" s="33"/>
      <c r="AV5934" s="33"/>
      <c r="AW5934" s="33"/>
      <c r="AX5934" s="33"/>
      <c r="AY5934" s="33"/>
    </row>
    <row r="5935" spans="1:51" s="12" customFormat="1" ht="39.950000000000003" customHeight="1">
      <c r="A5935" s="3"/>
      <c r="B5935" s="16"/>
      <c r="C5935" s="33"/>
      <c r="D5935" s="33"/>
      <c r="E5935" s="33"/>
      <c r="F5935" s="33"/>
      <c r="G5935" s="33"/>
      <c r="H5935" s="33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  <c r="Y5935" s="33"/>
      <c r="Z5935" s="33"/>
      <c r="AA5935" s="33"/>
      <c r="AB5935" s="33"/>
      <c r="AC5935" s="33"/>
      <c r="AD5935" s="33"/>
      <c r="AE5935" s="33"/>
      <c r="AF5935" s="33"/>
      <c r="AG5935" s="35"/>
      <c r="AH5935" s="32"/>
      <c r="AI5935" s="33"/>
      <c r="AJ5935" s="33"/>
      <c r="AK5935" s="33"/>
      <c r="AL5935" s="33"/>
      <c r="AM5935" s="33"/>
      <c r="AN5935" s="33"/>
      <c r="AO5935" s="33"/>
      <c r="AP5935" s="33"/>
      <c r="AQ5935" s="33"/>
      <c r="AR5935" s="33"/>
      <c r="AS5935" s="33"/>
      <c r="AT5935" s="33"/>
      <c r="AU5935" s="33"/>
      <c r="AV5935" s="33"/>
      <c r="AW5935" s="33"/>
      <c r="AX5935" s="33"/>
      <c r="AY5935" s="33"/>
    </row>
    <row r="5936" spans="1:51" s="12" customFormat="1" ht="39.950000000000003" customHeight="1">
      <c r="A5936" s="3"/>
      <c r="B5936" s="16"/>
      <c r="C5936" s="33"/>
      <c r="D5936" s="33"/>
      <c r="E5936" s="33"/>
      <c r="F5936" s="33"/>
      <c r="G5936" s="33"/>
      <c r="H5936" s="33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  <c r="Y5936" s="33"/>
      <c r="Z5936" s="33"/>
      <c r="AA5936" s="33"/>
      <c r="AB5936" s="33"/>
      <c r="AC5936" s="33"/>
      <c r="AD5936" s="33"/>
      <c r="AE5936" s="33"/>
      <c r="AF5936" s="33"/>
      <c r="AG5936" s="35"/>
      <c r="AH5936" s="32"/>
      <c r="AI5936" s="33"/>
      <c r="AJ5936" s="33"/>
      <c r="AK5936" s="33"/>
      <c r="AL5936" s="33"/>
      <c r="AM5936" s="33"/>
      <c r="AN5936" s="33"/>
      <c r="AO5936" s="33"/>
      <c r="AP5936" s="33"/>
      <c r="AQ5936" s="33"/>
      <c r="AR5936" s="33"/>
      <c r="AS5936" s="33"/>
      <c r="AT5936" s="33"/>
      <c r="AU5936" s="33"/>
      <c r="AV5936" s="33"/>
      <c r="AW5936" s="33"/>
      <c r="AX5936" s="33"/>
      <c r="AY5936" s="33"/>
    </row>
    <row r="5937" spans="1:51" s="12" customFormat="1" ht="39.950000000000003" customHeight="1">
      <c r="A5937" s="3"/>
      <c r="B5937" s="16"/>
      <c r="C5937" s="33"/>
      <c r="D5937" s="33"/>
      <c r="E5937" s="33"/>
      <c r="F5937" s="33"/>
      <c r="G5937" s="33"/>
      <c r="H5937" s="33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  <c r="Y5937" s="33"/>
      <c r="Z5937" s="33"/>
      <c r="AA5937" s="33"/>
      <c r="AB5937" s="33"/>
      <c r="AC5937" s="33"/>
      <c r="AD5937" s="33"/>
      <c r="AE5937" s="33"/>
      <c r="AF5937" s="33"/>
      <c r="AG5937" s="35"/>
      <c r="AH5937" s="32"/>
      <c r="AI5937" s="33"/>
      <c r="AJ5937" s="33"/>
      <c r="AK5937" s="33"/>
      <c r="AL5937" s="33"/>
      <c r="AM5937" s="33"/>
      <c r="AN5937" s="33"/>
      <c r="AO5937" s="33"/>
      <c r="AP5937" s="33"/>
      <c r="AQ5937" s="33"/>
      <c r="AR5937" s="33"/>
      <c r="AS5937" s="33"/>
      <c r="AT5937" s="33"/>
      <c r="AU5937" s="33"/>
      <c r="AV5937" s="33"/>
      <c r="AW5937" s="33"/>
      <c r="AX5937" s="33"/>
      <c r="AY5937" s="33"/>
    </row>
    <row r="5938" spans="1:51" s="12" customFormat="1" ht="39.950000000000003" customHeight="1">
      <c r="A5938" s="3"/>
      <c r="B5938" s="16"/>
      <c r="C5938" s="33"/>
      <c r="D5938" s="33"/>
      <c r="E5938" s="33"/>
      <c r="F5938" s="33"/>
      <c r="G5938" s="33"/>
      <c r="H5938" s="33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  <c r="Y5938" s="33"/>
      <c r="Z5938" s="33"/>
      <c r="AA5938" s="33"/>
      <c r="AB5938" s="33"/>
      <c r="AC5938" s="33"/>
      <c r="AD5938" s="33"/>
      <c r="AE5938" s="33"/>
      <c r="AF5938" s="33"/>
      <c r="AG5938" s="35"/>
      <c r="AH5938" s="32"/>
      <c r="AI5938" s="33"/>
      <c r="AJ5938" s="33"/>
      <c r="AK5938" s="33"/>
      <c r="AL5938" s="33"/>
      <c r="AM5938" s="33"/>
      <c r="AN5938" s="33"/>
      <c r="AO5938" s="33"/>
      <c r="AP5938" s="33"/>
      <c r="AQ5938" s="33"/>
      <c r="AR5938" s="33"/>
      <c r="AS5938" s="33"/>
      <c r="AT5938" s="33"/>
      <c r="AU5938" s="33"/>
      <c r="AV5938" s="33"/>
      <c r="AW5938" s="33"/>
      <c r="AX5938" s="33"/>
      <c r="AY5938" s="33"/>
    </row>
    <row r="5939" spans="1:51" s="12" customFormat="1" ht="39.950000000000003" customHeight="1">
      <c r="A5939" s="3"/>
      <c r="B5939" s="16"/>
      <c r="C5939" s="33"/>
      <c r="D5939" s="33"/>
      <c r="E5939" s="33"/>
      <c r="F5939" s="33"/>
      <c r="G5939" s="33"/>
      <c r="H5939" s="33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  <c r="Y5939" s="33"/>
      <c r="Z5939" s="33"/>
      <c r="AA5939" s="33"/>
      <c r="AB5939" s="33"/>
      <c r="AC5939" s="33"/>
      <c r="AD5939" s="33"/>
      <c r="AE5939" s="33"/>
      <c r="AF5939" s="33"/>
      <c r="AG5939" s="35"/>
      <c r="AH5939" s="32"/>
      <c r="AI5939" s="33"/>
      <c r="AJ5939" s="33"/>
      <c r="AK5939" s="33"/>
      <c r="AL5939" s="33"/>
      <c r="AM5939" s="33"/>
      <c r="AN5939" s="33"/>
      <c r="AO5939" s="33"/>
      <c r="AP5939" s="33"/>
      <c r="AQ5939" s="33"/>
      <c r="AR5939" s="33"/>
      <c r="AS5939" s="33"/>
      <c r="AT5939" s="33"/>
      <c r="AU5939" s="33"/>
      <c r="AV5939" s="33"/>
      <c r="AW5939" s="33"/>
      <c r="AX5939" s="33"/>
      <c r="AY5939" s="33"/>
    </row>
    <row r="5940" spans="1:51" s="12" customFormat="1" ht="39.950000000000003" customHeight="1">
      <c r="A5940" s="3"/>
      <c r="B5940" s="16"/>
      <c r="C5940" s="33"/>
      <c r="D5940" s="33"/>
      <c r="E5940" s="33"/>
      <c r="F5940" s="33"/>
      <c r="G5940" s="33"/>
      <c r="H5940" s="33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  <c r="Y5940" s="33"/>
      <c r="Z5940" s="33"/>
      <c r="AA5940" s="33"/>
      <c r="AB5940" s="33"/>
      <c r="AC5940" s="33"/>
      <c r="AD5940" s="33"/>
      <c r="AE5940" s="33"/>
      <c r="AF5940" s="33"/>
      <c r="AG5940" s="35"/>
      <c r="AH5940" s="32"/>
      <c r="AI5940" s="33"/>
      <c r="AJ5940" s="33"/>
      <c r="AK5940" s="33"/>
      <c r="AL5940" s="33"/>
      <c r="AM5940" s="33"/>
      <c r="AN5940" s="33"/>
      <c r="AO5940" s="33"/>
      <c r="AP5940" s="33"/>
      <c r="AQ5940" s="33"/>
      <c r="AR5940" s="33"/>
      <c r="AS5940" s="33"/>
      <c r="AT5940" s="33"/>
      <c r="AU5940" s="33"/>
      <c r="AV5940" s="33"/>
      <c r="AW5940" s="33"/>
      <c r="AX5940" s="33"/>
      <c r="AY5940" s="33"/>
    </row>
    <row r="5941" spans="1:51" s="12" customFormat="1" ht="39.950000000000003" customHeight="1">
      <c r="A5941" s="3"/>
      <c r="B5941" s="16"/>
      <c r="C5941" s="33"/>
      <c r="D5941" s="33"/>
      <c r="E5941" s="33"/>
      <c r="F5941" s="33"/>
      <c r="G5941" s="33"/>
      <c r="H5941" s="33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  <c r="Y5941" s="33"/>
      <c r="Z5941" s="33"/>
      <c r="AA5941" s="33"/>
      <c r="AB5941" s="33"/>
      <c r="AC5941" s="33"/>
      <c r="AD5941" s="33"/>
      <c r="AE5941" s="33"/>
      <c r="AF5941" s="33"/>
      <c r="AG5941" s="35"/>
      <c r="AH5941" s="32"/>
      <c r="AI5941" s="33"/>
      <c r="AJ5941" s="33"/>
      <c r="AK5941" s="33"/>
      <c r="AL5941" s="33"/>
      <c r="AM5941" s="33"/>
      <c r="AN5941" s="33"/>
      <c r="AO5941" s="33"/>
      <c r="AP5941" s="33"/>
      <c r="AQ5941" s="33"/>
      <c r="AR5941" s="33"/>
      <c r="AS5941" s="33"/>
      <c r="AT5941" s="33"/>
      <c r="AU5941" s="33"/>
      <c r="AV5941" s="33"/>
      <c r="AW5941" s="33"/>
      <c r="AX5941" s="33"/>
      <c r="AY5941" s="33"/>
    </row>
    <row r="5942" spans="1:51" s="12" customFormat="1" ht="39.950000000000003" customHeight="1">
      <c r="A5942" s="3"/>
      <c r="B5942" s="16"/>
      <c r="C5942" s="33"/>
      <c r="D5942" s="33"/>
      <c r="E5942" s="33"/>
      <c r="F5942" s="33"/>
      <c r="G5942" s="33"/>
      <c r="H5942" s="33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  <c r="Y5942" s="33"/>
      <c r="Z5942" s="33"/>
      <c r="AA5942" s="33"/>
      <c r="AB5942" s="33"/>
      <c r="AC5942" s="33"/>
      <c r="AD5942" s="33"/>
      <c r="AE5942" s="33"/>
      <c r="AF5942" s="33"/>
      <c r="AG5942" s="35"/>
      <c r="AH5942" s="32"/>
      <c r="AI5942" s="33"/>
      <c r="AJ5942" s="33"/>
      <c r="AK5942" s="33"/>
      <c r="AL5942" s="33"/>
      <c r="AM5942" s="33"/>
      <c r="AN5942" s="33"/>
      <c r="AO5942" s="33"/>
      <c r="AP5942" s="33"/>
      <c r="AQ5942" s="33"/>
      <c r="AR5942" s="33"/>
      <c r="AS5942" s="33"/>
      <c r="AT5942" s="33"/>
      <c r="AU5942" s="33"/>
      <c r="AV5942" s="33"/>
      <c r="AW5942" s="33"/>
      <c r="AX5942" s="33"/>
      <c r="AY5942" s="33"/>
    </row>
    <row r="5943" spans="1:51" s="12" customFormat="1" ht="39.950000000000003" customHeight="1">
      <c r="A5943" s="3"/>
      <c r="B5943" s="16"/>
      <c r="C5943" s="33"/>
      <c r="D5943" s="33"/>
      <c r="E5943" s="33"/>
      <c r="F5943" s="33"/>
      <c r="G5943" s="33"/>
      <c r="H5943" s="33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  <c r="Y5943" s="33"/>
      <c r="Z5943" s="33"/>
      <c r="AA5943" s="33"/>
      <c r="AB5943" s="33"/>
      <c r="AC5943" s="33"/>
      <c r="AD5943" s="33"/>
      <c r="AE5943" s="33"/>
      <c r="AF5943" s="33"/>
      <c r="AG5943" s="35"/>
      <c r="AH5943" s="32"/>
      <c r="AI5943" s="33"/>
      <c r="AJ5943" s="33"/>
      <c r="AK5943" s="33"/>
      <c r="AL5943" s="33"/>
      <c r="AM5943" s="33"/>
      <c r="AN5943" s="33"/>
      <c r="AO5943" s="33"/>
      <c r="AP5943" s="33"/>
      <c r="AQ5943" s="33"/>
      <c r="AR5943" s="33"/>
      <c r="AS5943" s="33"/>
      <c r="AT5943" s="33"/>
      <c r="AU5943" s="33"/>
      <c r="AV5943" s="33"/>
      <c r="AW5943" s="33"/>
      <c r="AX5943" s="33"/>
      <c r="AY5943" s="33"/>
    </row>
    <row r="5944" spans="1:51" s="12" customFormat="1" ht="39.950000000000003" customHeight="1">
      <c r="A5944" s="3"/>
      <c r="B5944" s="16"/>
      <c r="C5944" s="33"/>
      <c r="D5944" s="33"/>
      <c r="E5944" s="33"/>
      <c r="F5944" s="33"/>
      <c r="G5944" s="33"/>
      <c r="H5944" s="33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  <c r="Y5944" s="33"/>
      <c r="Z5944" s="33"/>
      <c r="AA5944" s="33"/>
      <c r="AB5944" s="33"/>
      <c r="AC5944" s="33"/>
      <c r="AD5944" s="33"/>
      <c r="AE5944" s="33"/>
      <c r="AF5944" s="33"/>
      <c r="AG5944" s="35"/>
      <c r="AH5944" s="32"/>
      <c r="AI5944" s="33"/>
      <c r="AJ5944" s="33"/>
      <c r="AK5944" s="33"/>
      <c r="AL5944" s="33"/>
      <c r="AM5944" s="33"/>
      <c r="AN5944" s="33"/>
      <c r="AO5944" s="33"/>
      <c r="AP5944" s="33"/>
      <c r="AQ5944" s="33"/>
      <c r="AR5944" s="33"/>
      <c r="AS5944" s="33"/>
      <c r="AT5944" s="33"/>
      <c r="AU5944" s="33"/>
      <c r="AV5944" s="33"/>
      <c r="AW5944" s="33"/>
      <c r="AX5944" s="33"/>
      <c r="AY5944" s="33"/>
    </row>
    <row r="5945" spans="1:51" s="12" customFormat="1" ht="39.950000000000003" customHeight="1">
      <c r="A5945" s="3"/>
      <c r="B5945" s="16"/>
      <c r="C5945" s="33"/>
      <c r="D5945" s="33"/>
      <c r="E5945" s="33"/>
      <c r="F5945" s="33"/>
      <c r="G5945" s="33"/>
      <c r="H5945" s="33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  <c r="Y5945" s="33"/>
      <c r="Z5945" s="33"/>
      <c r="AA5945" s="33"/>
      <c r="AB5945" s="33"/>
      <c r="AC5945" s="33"/>
      <c r="AD5945" s="33"/>
      <c r="AE5945" s="33"/>
      <c r="AF5945" s="33"/>
      <c r="AG5945" s="35"/>
      <c r="AH5945" s="32"/>
      <c r="AI5945" s="33"/>
      <c r="AJ5945" s="33"/>
      <c r="AK5945" s="33"/>
      <c r="AL5945" s="33"/>
      <c r="AM5945" s="33"/>
      <c r="AN5945" s="33"/>
      <c r="AO5945" s="33"/>
      <c r="AP5945" s="33"/>
      <c r="AQ5945" s="33"/>
      <c r="AR5945" s="33"/>
      <c r="AS5945" s="33"/>
      <c r="AT5945" s="33"/>
      <c r="AU5945" s="33"/>
      <c r="AV5945" s="33"/>
      <c r="AW5945" s="33"/>
      <c r="AX5945" s="33"/>
      <c r="AY5945" s="33"/>
    </row>
    <row r="5946" spans="1:51" s="12" customFormat="1" ht="39.950000000000003" customHeight="1">
      <c r="A5946" s="3"/>
      <c r="B5946" s="16"/>
      <c r="C5946" s="33"/>
      <c r="D5946" s="33"/>
      <c r="E5946" s="33"/>
      <c r="F5946" s="33"/>
      <c r="G5946" s="33"/>
      <c r="H5946" s="33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  <c r="Y5946" s="33"/>
      <c r="Z5946" s="33"/>
      <c r="AA5946" s="33"/>
      <c r="AB5946" s="33"/>
      <c r="AC5946" s="33"/>
      <c r="AD5946" s="33"/>
      <c r="AE5946" s="33"/>
      <c r="AF5946" s="33"/>
      <c r="AG5946" s="35"/>
      <c r="AH5946" s="32"/>
      <c r="AI5946" s="33"/>
      <c r="AJ5946" s="33"/>
      <c r="AK5946" s="33"/>
      <c r="AL5946" s="33"/>
      <c r="AM5946" s="33"/>
      <c r="AN5946" s="33"/>
      <c r="AO5946" s="33"/>
      <c r="AP5946" s="33"/>
      <c r="AQ5946" s="33"/>
      <c r="AR5946" s="33"/>
      <c r="AS5946" s="33"/>
      <c r="AT5946" s="33"/>
      <c r="AU5946" s="33"/>
      <c r="AV5946" s="33"/>
      <c r="AW5946" s="33"/>
      <c r="AX5946" s="33"/>
      <c r="AY5946" s="33"/>
    </row>
    <row r="5947" spans="1:51" s="12" customFormat="1" ht="39.950000000000003" customHeight="1">
      <c r="A5947" s="3"/>
      <c r="B5947" s="16"/>
      <c r="C5947" s="33"/>
      <c r="D5947" s="33"/>
      <c r="E5947" s="33"/>
      <c r="F5947" s="33"/>
      <c r="G5947" s="33"/>
      <c r="H5947" s="33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  <c r="Y5947" s="33"/>
      <c r="Z5947" s="33"/>
      <c r="AA5947" s="33"/>
      <c r="AB5947" s="33"/>
      <c r="AC5947" s="33"/>
      <c r="AD5947" s="33"/>
      <c r="AE5947" s="33"/>
      <c r="AF5947" s="33"/>
      <c r="AG5947" s="35"/>
      <c r="AH5947" s="32"/>
      <c r="AI5947" s="33"/>
      <c r="AJ5947" s="33"/>
      <c r="AK5947" s="33"/>
      <c r="AL5947" s="33"/>
      <c r="AM5947" s="33"/>
      <c r="AN5947" s="33"/>
      <c r="AO5947" s="33"/>
      <c r="AP5947" s="33"/>
      <c r="AQ5947" s="33"/>
      <c r="AR5947" s="33"/>
      <c r="AS5947" s="33"/>
      <c r="AT5947" s="33"/>
      <c r="AU5947" s="33"/>
      <c r="AV5947" s="33"/>
      <c r="AW5947" s="33"/>
      <c r="AX5947" s="33"/>
      <c r="AY5947" s="33"/>
    </row>
    <row r="5948" spans="1:51" s="12" customFormat="1" ht="39.950000000000003" customHeight="1">
      <c r="A5948" s="3"/>
      <c r="B5948" s="16"/>
      <c r="C5948" s="33"/>
      <c r="D5948" s="33"/>
      <c r="E5948" s="33"/>
      <c r="F5948" s="33"/>
      <c r="G5948" s="33"/>
      <c r="H5948" s="33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  <c r="Y5948" s="33"/>
      <c r="Z5948" s="33"/>
      <c r="AA5948" s="33"/>
      <c r="AB5948" s="33"/>
      <c r="AC5948" s="33"/>
      <c r="AD5948" s="33"/>
      <c r="AE5948" s="33"/>
      <c r="AF5948" s="33"/>
      <c r="AG5948" s="35"/>
      <c r="AH5948" s="32"/>
      <c r="AI5948" s="33"/>
      <c r="AJ5948" s="33"/>
      <c r="AK5948" s="33"/>
      <c r="AL5948" s="33"/>
      <c r="AM5948" s="33"/>
      <c r="AN5948" s="33"/>
      <c r="AO5948" s="33"/>
      <c r="AP5948" s="33"/>
      <c r="AQ5948" s="33"/>
      <c r="AR5948" s="33"/>
      <c r="AS5948" s="33"/>
      <c r="AT5948" s="33"/>
      <c r="AU5948" s="33"/>
      <c r="AV5948" s="33"/>
      <c r="AW5948" s="33"/>
      <c r="AX5948" s="33"/>
      <c r="AY5948" s="33"/>
    </row>
    <row r="5949" spans="1:51" s="12" customFormat="1" ht="39.950000000000003" customHeight="1">
      <c r="A5949" s="3"/>
      <c r="B5949" s="16"/>
      <c r="C5949" s="33"/>
      <c r="D5949" s="33"/>
      <c r="E5949" s="33"/>
      <c r="F5949" s="33"/>
      <c r="G5949" s="33"/>
      <c r="H5949" s="33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  <c r="Y5949" s="33"/>
      <c r="Z5949" s="33"/>
      <c r="AA5949" s="33"/>
      <c r="AB5949" s="33"/>
      <c r="AC5949" s="33"/>
      <c r="AD5949" s="33"/>
      <c r="AE5949" s="33"/>
      <c r="AF5949" s="33"/>
      <c r="AG5949" s="35"/>
      <c r="AH5949" s="32"/>
      <c r="AI5949" s="33"/>
      <c r="AJ5949" s="33"/>
      <c r="AK5949" s="33"/>
      <c r="AL5949" s="33"/>
      <c r="AM5949" s="33"/>
      <c r="AN5949" s="33"/>
      <c r="AO5949" s="33"/>
      <c r="AP5949" s="33"/>
      <c r="AQ5949" s="33"/>
      <c r="AR5949" s="33"/>
      <c r="AS5949" s="33"/>
      <c r="AT5949" s="33"/>
      <c r="AU5949" s="33"/>
      <c r="AV5949" s="33"/>
      <c r="AW5949" s="33"/>
      <c r="AX5949" s="33"/>
      <c r="AY5949" s="33"/>
    </row>
    <row r="5950" spans="1:51" s="12" customFormat="1" ht="39.950000000000003" customHeight="1">
      <c r="A5950" s="3"/>
      <c r="B5950" s="16"/>
      <c r="C5950" s="33"/>
      <c r="D5950" s="33"/>
      <c r="E5950" s="33"/>
      <c r="F5950" s="33"/>
      <c r="G5950" s="33"/>
      <c r="H5950" s="33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  <c r="Y5950" s="33"/>
      <c r="Z5950" s="33"/>
      <c r="AA5950" s="33"/>
      <c r="AB5950" s="33"/>
      <c r="AC5950" s="33"/>
      <c r="AD5950" s="33"/>
      <c r="AE5950" s="33"/>
      <c r="AF5950" s="33"/>
      <c r="AG5950" s="35"/>
      <c r="AH5950" s="32"/>
      <c r="AI5950" s="33"/>
      <c r="AJ5950" s="33"/>
      <c r="AK5950" s="33"/>
      <c r="AL5950" s="33"/>
      <c r="AM5950" s="33"/>
      <c r="AN5950" s="33"/>
      <c r="AO5950" s="33"/>
      <c r="AP5950" s="33"/>
      <c r="AQ5950" s="33"/>
      <c r="AR5950" s="33"/>
      <c r="AS5950" s="33"/>
      <c r="AT5950" s="33"/>
      <c r="AU5950" s="33"/>
      <c r="AV5950" s="33"/>
      <c r="AW5950" s="33"/>
      <c r="AX5950" s="33"/>
      <c r="AY5950" s="33"/>
    </row>
    <row r="5951" spans="1:51" s="12" customFormat="1" ht="39.950000000000003" customHeight="1">
      <c r="A5951" s="3"/>
      <c r="B5951" s="16"/>
      <c r="C5951" s="33"/>
      <c r="D5951" s="33"/>
      <c r="E5951" s="33"/>
      <c r="F5951" s="33"/>
      <c r="G5951" s="33"/>
      <c r="H5951" s="33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  <c r="Y5951" s="33"/>
      <c r="Z5951" s="33"/>
      <c r="AA5951" s="33"/>
      <c r="AB5951" s="33"/>
      <c r="AC5951" s="33"/>
      <c r="AD5951" s="33"/>
      <c r="AE5951" s="33"/>
      <c r="AF5951" s="33"/>
      <c r="AG5951" s="35"/>
      <c r="AH5951" s="32"/>
      <c r="AI5951" s="33"/>
      <c r="AJ5951" s="33"/>
      <c r="AK5951" s="33"/>
      <c r="AL5951" s="33"/>
      <c r="AM5951" s="33"/>
      <c r="AN5951" s="33"/>
      <c r="AO5951" s="33"/>
      <c r="AP5951" s="33"/>
      <c r="AQ5951" s="33"/>
      <c r="AR5951" s="33"/>
      <c r="AS5951" s="33"/>
      <c r="AT5951" s="33"/>
      <c r="AU5951" s="33"/>
      <c r="AV5951" s="33"/>
      <c r="AW5951" s="33"/>
      <c r="AX5951" s="33"/>
      <c r="AY5951" s="33"/>
    </row>
    <row r="5952" spans="1:51" s="12" customFormat="1" ht="39.950000000000003" customHeight="1">
      <c r="A5952" s="3"/>
      <c r="B5952" s="16"/>
      <c r="C5952" s="33"/>
      <c r="D5952" s="33"/>
      <c r="E5952" s="33"/>
      <c r="F5952" s="33"/>
      <c r="G5952" s="33"/>
      <c r="H5952" s="33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  <c r="Y5952" s="33"/>
      <c r="Z5952" s="33"/>
      <c r="AA5952" s="33"/>
      <c r="AB5952" s="33"/>
      <c r="AC5952" s="33"/>
      <c r="AD5952" s="33"/>
      <c r="AE5952" s="33"/>
      <c r="AF5952" s="33"/>
      <c r="AG5952" s="35"/>
      <c r="AH5952" s="32"/>
      <c r="AI5952" s="33"/>
      <c r="AJ5952" s="33"/>
      <c r="AK5952" s="33"/>
      <c r="AL5952" s="33"/>
      <c r="AM5952" s="33"/>
      <c r="AN5952" s="33"/>
      <c r="AO5952" s="33"/>
      <c r="AP5952" s="33"/>
      <c r="AQ5952" s="33"/>
      <c r="AR5952" s="33"/>
      <c r="AS5952" s="33"/>
      <c r="AT5952" s="33"/>
      <c r="AU5952" s="33"/>
      <c r="AV5952" s="33"/>
      <c r="AW5952" s="33"/>
      <c r="AX5952" s="33"/>
      <c r="AY5952" s="33"/>
    </row>
    <row r="5953" spans="1:51" s="12" customFormat="1" ht="39.950000000000003" customHeight="1">
      <c r="A5953" s="3"/>
      <c r="B5953" s="16"/>
      <c r="C5953" s="33"/>
      <c r="D5953" s="33"/>
      <c r="E5953" s="33"/>
      <c r="F5953" s="33"/>
      <c r="G5953" s="33"/>
      <c r="H5953" s="33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  <c r="Y5953" s="33"/>
      <c r="Z5953" s="33"/>
      <c r="AA5953" s="33"/>
      <c r="AB5953" s="33"/>
      <c r="AC5953" s="33"/>
      <c r="AD5953" s="33"/>
      <c r="AE5953" s="33"/>
      <c r="AF5953" s="33"/>
      <c r="AG5953" s="35"/>
      <c r="AH5953" s="32"/>
      <c r="AI5953" s="33"/>
      <c r="AJ5953" s="33"/>
      <c r="AK5953" s="33"/>
      <c r="AL5953" s="33"/>
      <c r="AM5953" s="33"/>
      <c r="AN5953" s="33"/>
      <c r="AO5953" s="33"/>
      <c r="AP5953" s="33"/>
      <c r="AQ5953" s="33"/>
      <c r="AR5953" s="33"/>
      <c r="AS5953" s="33"/>
      <c r="AT5953" s="33"/>
      <c r="AU5953" s="33"/>
      <c r="AV5953" s="33"/>
      <c r="AW5953" s="33"/>
      <c r="AX5953" s="33"/>
      <c r="AY5953" s="33"/>
    </row>
    <row r="5954" spans="1:51" s="12" customFormat="1" ht="39.950000000000003" customHeight="1">
      <c r="A5954" s="3"/>
      <c r="B5954" s="16"/>
      <c r="C5954" s="33"/>
      <c r="D5954" s="33"/>
      <c r="E5954" s="33"/>
      <c r="F5954" s="33"/>
      <c r="G5954" s="33"/>
      <c r="H5954" s="33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  <c r="Y5954" s="33"/>
      <c r="Z5954" s="33"/>
      <c r="AA5954" s="33"/>
      <c r="AB5954" s="33"/>
      <c r="AC5954" s="33"/>
      <c r="AD5954" s="33"/>
      <c r="AE5954" s="33"/>
      <c r="AF5954" s="33"/>
      <c r="AG5954" s="35"/>
      <c r="AH5954" s="32"/>
      <c r="AI5954" s="33"/>
      <c r="AJ5954" s="33"/>
      <c r="AK5954" s="33"/>
      <c r="AL5954" s="33"/>
      <c r="AM5954" s="33"/>
      <c r="AN5954" s="33"/>
      <c r="AO5954" s="33"/>
      <c r="AP5954" s="33"/>
      <c r="AQ5954" s="33"/>
      <c r="AR5954" s="33"/>
      <c r="AS5954" s="33"/>
      <c r="AT5954" s="33"/>
      <c r="AU5954" s="33"/>
      <c r="AV5954" s="33"/>
      <c r="AW5954" s="33"/>
      <c r="AX5954" s="33"/>
      <c r="AY5954" s="33"/>
    </row>
    <row r="5955" spans="1:51" s="12" customFormat="1" ht="39.950000000000003" customHeight="1">
      <c r="A5955" s="3"/>
      <c r="B5955" s="16"/>
      <c r="C5955" s="33"/>
      <c r="D5955" s="33"/>
      <c r="E5955" s="33"/>
      <c r="F5955" s="33"/>
      <c r="G5955" s="33"/>
      <c r="H5955" s="33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  <c r="Y5955" s="33"/>
      <c r="Z5955" s="33"/>
      <c r="AA5955" s="33"/>
      <c r="AB5955" s="33"/>
      <c r="AC5955" s="33"/>
      <c r="AD5955" s="33"/>
      <c r="AE5955" s="33"/>
      <c r="AF5955" s="33"/>
      <c r="AG5955" s="35"/>
      <c r="AH5955" s="32"/>
      <c r="AI5955" s="33"/>
      <c r="AJ5955" s="33"/>
      <c r="AK5955" s="33"/>
      <c r="AL5955" s="33"/>
      <c r="AM5955" s="33"/>
      <c r="AN5955" s="33"/>
      <c r="AO5955" s="33"/>
      <c r="AP5955" s="33"/>
      <c r="AQ5955" s="33"/>
      <c r="AR5955" s="33"/>
      <c r="AS5955" s="33"/>
      <c r="AT5955" s="33"/>
      <c r="AU5955" s="33"/>
      <c r="AV5955" s="33"/>
      <c r="AW5955" s="33"/>
      <c r="AX5955" s="33"/>
      <c r="AY5955" s="33"/>
    </row>
    <row r="5956" spans="1:51" s="12" customFormat="1" ht="39.950000000000003" customHeight="1">
      <c r="A5956" s="3"/>
      <c r="B5956" s="16"/>
      <c r="C5956" s="33"/>
      <c r="D5956" s="33"/>
      <c r="E5956" s="33"/>
      <c r="F5956" s="33"/>
      <c r="G5956" s="33"/>
      <c r="H5956" s="33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  <c r="Y5956" s="33"/>
      <c r="Z5956" s="33"/>
      <c r="AA5956" s="33"/>
      <c r="AB5956" s="33"/>
      <c r="AC5956" s="33"/>
      <c r="AD5956" s="33"/>
      <c r="AE5956" s="33"/>
      <c r="AF5956" s="33"/>
      <c r="AG5956" s="35"/>
      <c r="AH5956" s="32"/>
      <c r="AI5956" s="33"/>
      <c r="AJ5956" s="33"/>
      <c r="AK5956" s="33"/>
      <c r="AL5956" s="33"/>
      <c r="AM5956" s="33"/>
      <c r="AN5956" s="33"/>
      <c r="AO5956" s="33"/>
      <c r="AP5956" s="33"/>
      <c r="AQ5956" s="33"/>
      <c r="AR5956" s="33"/>
      <c r="AS5956" s="33"/>
      <c r="AT5956" s="33"/>
      <c r="AU5956" s="33"/>
      <c r="AV5956" s="33"/>
      <c r="AW5956" s="33"/>
      <c r="AX5956" s="33"/>
      <c r="AY5956" s="33"/>
    </row>
    <row r="5957" spans="1:51" s="12" customFormat="1" ht="39.950000000000003" customHeight="1">
      <c r="A5957" s="3"/>
      <c r="B5957" s="16"/>
      <c r="C5957" s="33"/>
      <c r="D5957" s="33"/>
      <c r="E5957" s="33"/>
      <c r="F5957" s="33"/>
      <c r="G5957" s="33"/>
      <c r="H5957" s="33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  <c r="Y5957" s="33"/>
      <c r="Z5957" s="33"/>
      <c r="AA5957" s="33"/>
      <c r="AB5957" s="33"/>
      <c r="AC5957" s="33"/>
      <c r="AD5957" s="33"/>
      <c r="AE5957" s="33"/>
      <c r="AF5957" s="33"/>
      <c r="AG5957" s="35"/>
      <c r="AH5957" s="32"/>
      <c r="AI5957" s="33"/>
      <c r="AJ5957" s="33"/>
      <c r="AK5957" s="33"/>
      <c r="AL5957" s="33"/>
      <c r="AM5957" s="33"/>
      <c r="AN5957" s="33"/>
      <c r="AO5957" s="33"/>
      <c r="AP5957" s="33"/>
      <c r="AQ5957" s="33"/>
      <c r="AR5957" s="33"/>
      <c r="AS5957" s="33"/>
      <c r="AT5957" s="33"/>
      <c r="AU5957" s="33"/>
      <c r="AV5957" s="33"/>
      <c r="AW5957" s="33"/>
      <c r="AX5957" s="33"/>
      <c r="AY5957" s="33"/>
    </row>
    <row r="5958" spans="1:51" s="12" customFormat="1" ht="39.950000000000003" customHeight="1">
      <c r="A5958" s="3"/>
      <c r="B5958" s="16"/>
      <c r="C5958" s="33"/>
      <c r="D5958" s="33"/>
      <c r="E5958" s="33"/>
      <c r="F5958" s="33"/>
      <c r="G5958" s="33"/>
      <c r="H5958" s="33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  <c r="Y5958" s="33"/>
      <c r="Z5958" s="33"/>
      <c r="AA5958" s="33"/>
      <c r="AB5958" s="33"/>
      <c r="AC5958" s="33"/>
      <c r="AD5958" s="33"/>
      <c r="AE5958" s="33"/>
      <c r="AF5958" s="33"/>
      <c r="AG5958" s="35"/>
      <c r="AH5958" s="32"/>
      <c r="AI5958" s="33"/>
      <c r="AJ5958" s="33"/>
      <c r="AK5958" s="33"/>
      <c r="AL5958" s="33"/>
      <c r="AM5958" s="33"/>
      <c r="AN5958" s="33"/>
      <c r="AO5958" s="33"/>
      <c r="AP5958" s="33"/>
      <c r="AQ5958" s="33"/>
      <c r="AR5958" s="33"/>
      <c r="AS5958" s="33"/>
      <c r="AT5958" s="33"/>
      <c r="AU5958" s="33"/>
      <c r="AV5958" s="33"/>
      <c r="AW5958" s="33"/>
      <c r="AX5958" s="33"/>
      <c r="AY5958" s="33"/>
    </row>
    <row r="5959" spans="1:51" s="12" customFormat="1" ht="39.950000000000003" customHeight="1">
      <c r="A5959" s="3"/>
      <c r="B5959" s="16"/>
      <c r="C5959" s="33"/>
      <c r="D5959" s="33"/>
      <c r="E5959" s="33"/>
      <c r="F5959" s="33"/>
      <c r="G5959" s="33"/>
      <c r="H5959" s="33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  <c r="Y5959" s="33"/>
      <c r="Z5959" s="33"/>
      <c r="AA5959" s="33"/>
      <c r="AB5959" s="33"/>
      <c r="AC5959" s="33"/>
      <c r="AD5959" s="33"/>
      <c r="AE5959" s="33"/>
      <c r="AF5959" s="33"/>
      <c r="AG5959" s="35"/>
      <c r="AH5959" s="32"/>
      <c r="AI5959" s="33"/>
      <c r="AJ5959" s="33"/>
      <c r="AK5959" s="33"/>
      <c r="AL5959" s="33"/>
      <c r="AM5959" s="33"/>
      <c r="AN5959" s="33"/>
      <c r="AO5959" s="33"/>
      <c r="AP5959" s="33"/>
      <c r="AQ5959" s="33"/>
      <c r="AR5959" s="33"/>
      <c r="AS5959" s="33"/>
      <c r="AT5959" s="33"/>
      <c r="AU5959" s="33"/>
      <c r="AV5959" s="33"/>
      <c r="AW5959" s="33"/>
      <c r="AX5959" s="33"/>
      <c r="AY5959" s="33"/>
    </row>
    <row r="5960" spans="1:51" s="12" customFormat="1" ht="39.950000000000003" customHeight="1">
      <c r="A5960" s="3"/>
      <c r="B5960" s="16"/>
      <c r="C5960" s="33"/>
      <c r="D5960" s="33"/>
      <c r="E5960" s="33"/>
      <c r="F5960" s="33"/>
      <c r="G5960" s="33"/>
      <c r="H5960" s="33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  <c r="Y5960" s="33"/>
      <c r="Z5960" s="33"/>
      <c r="AA5960" s="33"/>
      <c r="AB5960" s="33"/>
      <c r="AC5960" s="33"/>
      <c r="AD5960" s="33"/>
      <c r="AE5960" s="33"/>
      <c r="AF5960" s="33"/>
      <c r="AG5960" s="35"/>
      <c r="AH5960" s="32"/>
      <c r="AI5960" s="33"/>
      <c r="AJ5960" s="33"/>
      <c r="AK5960" s="33"/>
      <c r="AL5960" s="33"/>
      <c r="AM5960" s="33"/>
      <c r="AN5960" s="33"/>
      <c r="AO5960" s="33"/>
      <c r="AP5960" s="33"/>
      <c r="AQ5960" s="33"/>
      <c r="AR5960" s="33"/>
      <c r="AS5960" s="33"/>
      <c r="AT5960" s="33"/>
      <c r="AU5960" s="33"/>
      <c r="AV5960" s="33"/>
      <c r="AW5960" s="33"/>
      <c r="AX5960" s="33"/>
      <c r="AY5960" s="33"/>
    </row>
    <row r="5961" spans="1:51" s="12" customFormat="1" ht="39.950000000000003" customHeight="1">
      <c r="A5961" s="3"/>
      <c r="B5961" s="16"/>
      <c r="C5961" s="33"/>
      <c r="D5961" s="33"/>
      <c r="E5961" s="33"/>
      <c r="F5961" s="33"/>
      <c r="G5961" s="33"/>
      <c r="H5961" s="33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  <c r="Y5961" s="33"/>
      <c r="Z5961" s="33"/>
      <c r="AA5961" s="33"/>
      <c r="AB5961" s="33"/>
      <c r="AC5961" s="33"/>
      <c r="AD5961" s="33"/>
      <c r="AE5961" s="33"/>
      <c r="AF5961" s="33"/>
      <c r="AG5961" s="35"/>
      <c r="AH5961" s="32"/>
      <c r="AI5961" s="33"/>
      <c r="AJ5961" s="33"/>
      <c r="AK5961" s="33"/>
      <c r="AL5961" s="33"/>
      <c r="AM5961" s="33"/>
      <c r="AN5961" s="33"/>
      <c r="AO5961" s="33"/>
      <c r="AP5961" s="33"/>
      <c r="AQ5961" s="33"/>
      <c r="AR5961" s="33"/>
      <c r="AS5961" s="33"/>
      <c r="AT5961" s="33"/>
      <c r="AU5961" s="33"/>
      <c r="AV5961" s="33"/>
      <c r="AW5961" s="33"/>
      <c r="AX5961" s="33"/>
      <c r="AY5961" s="33"/>
    </row>
    <row r="5962" spans="1:51" s="12" customFormat="1" ht="39.950000000000003" customHeight="1">
      <c r="A5962" s="3"/>
      <c r="B5962" s="16"/>
      <c r="C5962" s="33"/>
      <c r="D5962" s="33"/>
      <c r="E5962" s="33"/>
      <c r="F5962" s="33"/>
      <c r="G5962" s="33"/>
      <c r="H5962" s="33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  <c r="Y5962" s="33"/>
      <c r="Z5962" s="33"/>
      <c r="AA5962" s="33"/>
      <c r="AB5962" s="33"/>
      <c r="AC5962" s="33"/>
      <c r="AD5962" s="33"/>
      <c r="AE5962" s="33"/>
      <c r="AF5962" s="33"/>
      <c r="AG5962" s="35"/>
      <c r="AH5962" s="32"/>
      <c r="AI5962" s="33"/>
      <c r="AJ5962" s="33"/>
      <c r="AK5962" s="33"/>
      <c r="AL5962" s="33"/>
      <c r="AM5962" s="33"/>
      <c r="AN5962" s="33"/>
      <c r="AO5962" s="33"/>
      <c r="AP5962" s="33"/>
      <c r="AQ5962" s="33"/>
      <c r="AR5962" s="33"/>
      <c r="AS5962" s="33"/>
      <c r="AT5962" s="33"/>
      <c r="AU5962" s="33"/>
      <c r="AV5962" s="33"/>
      <c r="AW5962" s="33"/>
      <c r="AX5962" s="33"/>
      <c r="AY5962" s="33"/>
    </row>
    <row r="5963" spans="1:51" s="12" customFormat="1" ht="39.950000000000003" customHeight="1">
      <c r="A5963" s="3"/>
      <c r="B5963" s="16"/>
      <c r="C5963" s="33"/>
      <c r="D5963" s="33"/>
      <c r="E5963" s="33"/>
      <c r="F5963" s="33"/>
      <c r="G5963" s="33"/>
      <c r="H5963" s="33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  <c r="Y5963" s="33"/>
      <c r="Z5963" s="33"/>
      <c r="AA5963" s="33"/>
      <c r="AB5963" s="33"/>
      <c r="AC5963" s="33"/>
      <c r="AD5963" s="33"/>
      <c r="AE5963" s="33"/>
      <c r="AF5963" s="33"/>
      <c r="AG5963" s="35"/>
      <c r="AH5963" s="32"/>
      <c r="AI5963" s="33"/>
      <c r="AJ5963" s="33"/>
      <c r="AK5963" s="33"/>
      <c r="AL5963" s="33"/>
      <c r="AM5963" s="33"/>
      <c r="AN5963" s="33"/>
      <c r="AO5963" s="33"/>
      <c r="AP5963" s="33"/>
      <c r="AQ5963" s="33"/>
      <c r="AR5963" s="33"/>
      <c r="AS5963" s="33"/>
      <c r="AT5963" s="33"/>
      <c r="AU5963" s="33"/>
      <c r="AV5963" s="33"/>
      <c r="AW5963" s="33"/>
      <c r="AX5963" s="33"/>
      <c r="AY5963" s="33"/>
    </row>
    <row r="5964" spans="1:51" s="12" customFormat="1" ht="39.950000000000003" customHeight="1">
      <c r="A5964" s="3"/>
      <c r="B5964" s="16"/>
      <c r="C5964" s="33"/>
      <c r="D5964" s="33"/>
      <c r="E5964" s="33"/>
      <c r="F5964" s="33"/>
      <c r="G5964" s="33"/>
      <c r="H5964" s="33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  <c r="Y5964" s="33"/>
      <c r="Z5964" s="33"/>
      <c r="AA5964" s="33"/>
      <c r="AB5964" s="33"/>
      <c r="AC5964" s="33"/>
      <c r="AD5964" s="33"/>
      <c r="AE5964" s="33"/>
      <c r="AF5964" s="33"/>
      <c r="AG5964" s="35"/>
      <c r="AH5964" s="32"/>
      <c r="AI5964" s="33"/>
      <c r="AJ5964" s="33"/>
      <c r="AK5964" s="33"/>
      <c r="AL5964" s="33"/>
      <c r="AM5964" s="33"/>
      <c r="AN5964" s="33"/>
      <c r="AO5964" s="33"/>
      <c r="AP5964" s="33"/>
      <c r="AQ5964" s="33"/>
      <c r="AR5964" s="33"/>
      <c r="AS5964" s="33"/>
      <c r="AT5964" s="33"/>
      <c r="AU5964" s="33"/>
      <c r="AV5964" s="33"/>
      <c r="AW5964" s="33"/>
      <c r="AX5964" s="33"/>
      <c r="AY5964" s="33"/>
    </row>
    <row r="5965" spans="1:51" s="12" customFormat="1" ht="39.950000000000003" customHeight="1">
      <c r="A5965" s="3"/>
      <c r="B5965" s="16"/>
      <c r="C5965" s="33"/>
      <c r="D5965" s="33"/>
      <c r="E5965" s="33"/>
      <c r="F5965" s="33"/>
      <c r="G5965" s="33"/>
      <c r="H5965" s="33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  <c r="Y5965" s="33"/>
      <c r="Z5965" s="33"/>
      <c r="AA5965" s="33"/>
      <c r="AB5965" s="33"/>
      <c r="AC5965" s="33"/>
      <c r="AD5965" s="33"/>
      <c r="AE5965" s="33"/>
      <c r="AF5965" s="33"/>
      <c r="AG5965" s="35"/>
      <c r="AH5965" s="32"/>
      <c r="AI5965" s="33"/>
      <c r="AJ5965" s="33"/>
      <c r="AK5965" s="33"/>
      <c r="AL5965" s="33"/>
      <c r="AM5965" s="33"/>
      <c r="AN5965" s="33"/>
      <c r="AO5965" s="33"/>
      <c r="AP5965" s="33"/>
      <c r="AQ5965" s="33"/>
      <c r="AR5965" s="33"/>
      <c r="AS5965" s="33"/>
      <c r="AT5965" s="33"/>
      <c r="AU5965" s="33"/>
      <c r="AV5965" s="33"/>
      <c r="AW5965" s="33"/>
      <c r="AX5965" s="33"/>
      <c r="AY5965" s="33"/>
    </row>
    <row r="5966" spans="1:51" s="12" customFormat="1" ht="39.950000000000003" customHeight="1">
      <c r="A5966" s="3"/>
      <c r="B5966" s="16"/>
      <c r="C5966" s="33"/>
      <c r="D5966" s="33"/>
      <c r="E5966" s="33"/>
      <c r="F5966" s="33"/>
      <c r="G5966" s="33"/>
      <c r="H5966" s="33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  <c r="Y5966" s="33"/>
      <c r="Z5966" s="33"/>
      <c r="AA5966" s="33"/>
      <c r="AB5966" s="33"/>
      <c r="AC5966" s="33"/>
      <c r="AD5966" s="33"/>
      <c r="AE5966" s="33"/>
      <c r="AF5966" s="33"/>
      <c r="AG5966" s="35"/>
      <c r="AH5966" s="32"/>
      <c r="AI5966" s="33"/>
      <c r="AJ5966" s="33"/>
      <c r="AK5966" s="33"/>
      <c r="AL5966" s="33"/>
      <c r="AM5966" s="33"/>
      <c r="AN5966" s="33"/>
      <c r="AO5966" s="33"/>
      <c r="AP5966" s="33"/>
      <c r="AQ5966" s="33"/>
      <c r="AR5966" s="33"/>
      <c r="AS5966" s="33"/>
      <c r="AT5966" s="33"/>
      <c r="AU5966" s="33"/>
      <c r="AV5966" s="33"/>
      <c r="AW5966" s="33"/>
      <c r="AX5966" s="33"/>
      <c r="AY5966" s="33"/>
    </row>
    <row r="5967" spans="1:51" s="12" customFormat="1" ht="39.950000000000003" customHeight="1">
      <c r="A5967" s="3"/>
      <c r="B5967" s="16"/>
      <c r="C5967" s="33"/>
      <c r="D5967" s="33"/>
      <c r="E5967" s="33"/>
      <c r="F5967" s="33"/>
      <c r="G5967" s="33"/>
      <c r="H5967" s="33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  <c r="Y5967" s="33"/>
      <c r="Z5967" s="33"/>
      <c r="AA5967" s="33"/>
      <c r="AB5967" s="33"/>
      <c r="AC5967" s="33"/>
      <c r="AD5967" s="33"/>
      <c r="AE5967" s="33"/>
      <c r="AF5967" s="33"/>
      <c r="AG5967" s="35"/>
      <c r="AH5967" s="32"/>
      <c r="AI5967" s="33"/>
      <c r="AJ5967" s="33"/>
      <c r="AK5967" s="33"/>
      <c r="AL5967" s="33"/>
      <c r="AM5967" s="33"/>
      <c r="AN5967" s="33"/>
      <c r="AO5967" s="33"/>
      <c r="AP5967" s="33"/>
      <c r="AQ5967" s="33"/>
      <c r="AR5967" s="33"/>
      <c r="AS5967" s="33"/>
      <c r="AT5967" s="33"/>
      <c r="AU5967" s="33"/>
      <c r="AV5967" s="33"/>
      <c r="AW5967" s="33"/>
      <c r="AX5967" s="33"/>
      <c r="AY5967" s="33"/>
    </row>
    <row r="5968" spans="1:51" s="12" customFormat="1" ht="39.950000000000003" customHeight="1">
      <c r="A5968" s="3"/>
      <c r="B5968" s="16"/>
      <c r="C5968" s="33"/>
      <c r="D5968" s="33"/>
      <c r="E5968" s="33"/>
      <c r="F5968" s="33"/>
      <c r="G5968" s="33"/>
      <c r="H5968" s="33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  <c r="Y5968" s="33"/>
      <c r="Z5968" s="33"/>
      <c r="AA5968" s="33"/>
      <c r="AB5968" s="33"/>
      <c r="AC5968" s="33"/>
      <c r="AD5968" s="33"/>
      <c r="AE5968" s="33"/>
      <c r="AF5968" s="33"/>
      <c r="AG5968" s="35"/>
      <c r="AH5968" s="32"/>
      <c r="AI5968" s="33"/>
      <c r="AJ5968" s="33"/>
      <c r="AK5968" s="33"/>
      <c r="AL5968" s="33"/>
      <c r="AM5968" s="33"/>
      <c r="AN5968" s="33"/>
      <c r="AO5968" s="33"/>
      <c r="AP5968" s="33"/>
      <c r="AQ5968" s="33"/>
      <c r="AR5968" s="33"/>
      <c r="AS5968" s="33"/>
      <c r="AT5968" s="33"/>
      <c r="AU5968" s="33"/>
      <c r="AV5968" s="33"/>
      <c r="AW5968" s="33"/>
      <c r="AX5968" s="33"/>
      <c r="AY5968" s="33"/>
    </row>
    <row r="5969" spans="1:51" s="12" customFormat="1" ht="39.950000000000003" customHeight="1">
      <c r="A5969" s="3"/>
      <c r="B5969" s="16"/>
      <c r="C5969" s="33"/>
      <c r="D5969" s="33"/>
      <c r="E5969" s="33"/>
      <c r="F5969" s="33"/>
      <c r="G5969" s="33"/>
      <c r="H5969" s="33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  <c r="Y5969" s="33"/>
      <c r="Z5969" s="33"/>
      <c r="AA5969" s="33"/>
      <c r="AB5969" s="33"/>
      <c r="AC5969" s="33"/>
      <c r="AD5969" s="33"/>
      <c r="AE5969" s="33"/>
      <c r="AF5969" s="33"/>
      <c r="AG5969" s="35"/>
      <c r="AH5969" s="32"/>
      <c r="AI5969" s="33"/>
      <c r="AJ5969" s="33"/>
      <c r="AK5969" s="33"/>
      <c r="AL5969" s="33"/>
      <c r="AM5969" s="33"/>
      <c r="AN5969" s="33"/>
      <c r="AO5969" s="33"/>
      <c r="AP5969" s="33"/>
      <c r="AQ5969" s="33"/>
      <c r="AR5969" s="33"/>
      <c r="AS5969" s="33"/>
      <c r="AT5969" s="33"/>
      <c r="AU5969" s="33"/>
      <c r="AV5969" s="33"/>
      <c r="AW5969" s="33"/>
      <c r="AX5969" s="33"/>
      <c r="AY5969" s="33"/>
    </row>
    <row r="5970" spans="1:51" s="12" customFormat="1" ht="39.950000000000003" customHeight="1">
      <c r="A5970" s="3"/>
      <c r="B5970" s="16"/>
      <c r="C5970" s="33"/>
      <c r="D5970" s="33"/>
      <c r="E5970" s="33"/>
      <c r="F5970" s="33"/>
      <c r="G5970" s="33"/>
      <c r="H5970" s="33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  <c r="Y5970" s="33"/>
      <c r="Z5970" s="33"/>
      <c r="AA5970" s="33"/>
      <c r="AB5970" s="33"/>
      <c r="AC5970" s="33"/>
      <c r="AD5970" s="33"/>
      <c r="AE5970" s="33"/>
      <c r="AF5970" s="33"/>
      <c r="AG5970" s="35"/>
      <c r="AH5970" s="32"/>
      <c r="AI5970" s="33"/>
      <c r="AJ5970" s="33"/>
      <c r="AK5970" s="33"/>
      <c r="AL5970" s="33"/>
      <c r="AM5970" s="33"/>
      <c r="AN5970" s="33"/>
      <c r="AO5970" s="33"/>
      <c r="AP5970" s="33"/>
      <c r="AQ5970" s="33"/>
      <c r="AR5970" s="33"/>
      <c r="AS5970" s="33"/>
      <c r="AT5970" s="33"/>
      <c r="AU5970" s="33"/>
      <c r="AV5970" s="33"/>
      <c r="AW5970" s="33"/>
      <c r="AX5970" s="33"/>
      <c r="AY5970" s="33"/>
    </row>
    <row r="5971" spans="1:51" s="12" customFormat="1" ht="39.950000000000003" customHeight="1">
      <c r="A5971" s="3"/>
      <c r="B5971" s="16"/>
      <c r="C5971" s="33"/>
      <c r="D5971" s="33"/>
      <c r="E5971" s="33"/>
      <c r="F5971" s="33"/>
      <c r="G5971" s="33"/>
      <c r="H5971" s="33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  <c r="Y5971" s="33"/>
      <c r="Z5971" s="33"/>
      <c r="AA5971" s="33"/>
      <c r="AB5971" s="33"/>
      <c r="AC5971" s="33"/>
      <c r="AD5971" s="33"/>
      <c r="AE5971" s="33"/>
      <c r="AF5971" s="33"/>
      <c r="AG5971" s="35"/>
      <c r="AH5971" s="32"/>
      <c r="AI5971" s="33"/>
      <c r="AJ5971" s="33"/>
      <c r="AK5971" s="33"/>
      <c r="AL5971" s="33"/>
      <c r="AM5971" s="33"/>
      <c r="AN5971" s="33"/>
      <c r="AO5971" s="33"/>
      <c r="AP5971" s="33"/>
      <c r="AQ5971" s="33"/>
      <c r="AR5971" s="33"/>
      <c r="AS5971" s="33"/>
      <c r="AT5971" s="33"/>
      <c r="AU5971" s="33"/>
      <c r="AV5971" s="33"/>
      <c r="AW5971" s="33"/>
      <c r="AX5971" s="33"/>
      <c r="AY5971" s="33"/>
    </row>
    <row r="5972" spans="1:51" s="12" customFormat="1" ht="39.950000000000003" customHeight="1">
      <c r="A5972" s="3"/>
      <c r="B5972" s="16"/>
      <c r="C5972" s="33"/>
      <c r="D5972" s="33"/>
      <c r="E5972" s="33"/>
      <c r="F5972" s="33"/>
      <c r="G5972" s="33"/>
      <c r="H5972" s="33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  <c r="Y5972" s="33"/>
      <c r="Z5972" s="33"/>
      <c r="AA5972" s="33"/>
      <c r="AB5972" s="33"/>
      <c r="AC5972" s="33"/>
      <c r="AD5972" s="33"/>
      <c r="AE5972" s="33"/>
      <c r="AF5972" s="33"/>
      <c r="AG5972" s="35"/>
      <c r="AH5972" s="32"/>
      <c r="AI5972" s="33"/>
      <c r="AJ5972" s="33"/>
      <c r="AK5972" s="33"/>
      <c r="AL5972" s="33"/>
      <c r="AM5972" s="33"/>
      <c r="AN5972" s="33"/>
      <c r="AO5972" s="33"/>
      <c r="AP5972" s="33"/>
      <c r="AQ5972" s="33"/>
      <c r="AR5972" s="33"/>
      <c r="AS5972" s="33"/>
      <c r="AT5972" s="33"/>
      <c r="AU5972" s="33"/>
      <c r="AV5972" s="33"/>
      <c r="AW5972" s="33"/>
      <c r="AX5972" s="33"/>
      <c r="AY5972" s="33"/>
    </row>
    <row r="5973" spans="1:51" s="12" customFormat="1" ht="39.950000000000003" customHeight="1">
      <c r="A5973" s="3"/>
      <c r="B5973" s="16"/>
      <c r="C5973" s="33"/>
      <c r="D5973" s="33"/>
      <c r="E5973" s="33"/>
      <c r="F5973" s="33"/>
      <c r="G5973" s="33"/>
      <c r="H5973" s="33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  <c r="Y5973" s="33"/>
      <c r="Z5973" s="33"/>
      <c r="AA5973" s="33"/>
      <c r="AB5973" s="33"/>
      <c r="AC5973" s="33"/>
      <c r="AD5973" s="33"/>
      <c r="AE5973" s="33"/>
      <c r="AF5973" s="33"/>
      <c r="AG5973" s="35"/>
      <c r="AH5973" s="32"/>
      <c r="AI5973" s="33"/>
      <c r="AJ5973" s="33"/>
      <c r="AK5973" s="33"/>
      <c r="AL5973" s="33"/>
      <c r="AM5973" s="33"/>
      <c r="AN5973" s="33"/>
      <c r="AO5973" s="33"/>
      <c r="AP5973" s="33"/>
      <c r="AQ5973" s="33"/>
      <c r="AR5973" s="33"/>
      <c r="AS5973" s="33"/>
      <c r="AT5973" s="33"/>
      <c r="AU5973" s="33"/>
      <c r="AV5973" s="33"/>
      <c r="AW5973" s="33"/>
      <c r="AX5973" s="33"/>
      <c r="AY5973" s="33"/>
    </row>
    <row r="5974" spans="1:51" s="12" customFormat="1" ht="39.950000000000003" customHeight="1">
      <c r="A5974" s="3"/>
      <c r="B5974" s="16"/>
      <c r="C5974" s="33"/>
      <c r="D5974" s="33"/>
      <c r="E5974" s="33"/>
      <c r="F5974" s="33"/>
      <c r="G5974" s="33"/>
      <c r="H5974" s="33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  <c r="Y5974" s="33"/>
      <c r="Z5974" s="33"/>
      <c r="AA5974" s="33"/>
      <c r="AB5974" s="33"/>
      <c r="AC5974" s="33"/>
      <c r="AD5974" s="33"/>
      <c r="AE5974" s="33"/>
      <c r="AF5974" s="33"/>
      <c r="AG5974" s="35"/>
      <c r="AH5974" s="32"/>
      <c r="AI5974" s="33"/>
      <c r="AJ5974" s="33"/>
      <c r="AK5974" s="33"/>
      <c r="AL5974" s="33"/>
      <c r="AM5974" s="33"/>
      <c r="AN5974" s="33"/>
      <c r="AO5974" s="33"/>
      <c r="AP5974" s="33"/>
      <c r="AQ5974" s="33"/>
      <c r="AR5974" s="33"/>
      <c r="AS5974" s="33"/>
      <c r="AT5974" s="33"/>
      <c r="AU5974" s="33"/>
      <c r="AV5974" s="33"/>
      <c r="AW5974" s="33"/>
      <c r="AX5974" s="33"/>
      <c r="AY5974" s="33"/>
    </row>
    <row r="5975" spans="1:51" s="12" customFormat="1" ht="39.950000000000003" customHeight="1">
      <c r="A5975" s="3"/>
      <c r="B5975" s="16"/>
      <c r="C5975" s="33"/>
      <c r="D5975" s="33"/>
      <c r="E5975" s="33"/>
      <c r="F5975" s="33"/>
      <c r="G5975" s="33"/>
      <c r="H5975" s="33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  <c r="Y5975" s="33"/>
      <c r="Z5975" s="33"/>
      <c r="AA5975" s="33"/>
      <c r="AB5975" s="33"/>
      <c r="AC5975" s="33"/>
      <c r="AD5975" s="33"/>
      <c r="AE5975" s="33"/>
      <c r="AF5975" s="33"/>
      <c r="AG5975" s="35"/>
      <c r="AH5975" s="32"/>
      <c r="AI5975" s="33"/>
      <c r="AJ5975" s="33"/>
      <c r="AK5975" s="33"/>
      <c r="AL5975" s="33"/>
      <c r="AM5975" s="33"/>
      <c r="AN5975" s="33"/>
      <c r="AO5975" s="33"/>
      <c r="AP5975" s="33"/>
      <c r="AQ5975" s="33"/>
      <c r="AR5975" s="33"/>
      <c r="AS5975" s="33"/>
      <c r="AT5975" s="33"/>
      <c r="AU5975" s="33"/>
      <c r="AV5975" s="33"/>
      <c r="AW5975" s="33"/>
      <c r="AX5975" s="33"/>
      <c r="AY5975" s="33"/>
    </row>
    <row r="5976" spans="1:51" s="12" customFormat="1" ht="39.950000000000003" customHeight="1">
      <c r="A5976" s="3"/>
      <c r="B5976" s="16"/>
      <c r="C5976" s="33"/>
      <c r="D5976" s="33"/>
      <c r="E5976" s="33"/>
      <c r="F5976" s="33"/>
      <c r="G5976" s="33"/>
      <c r="H5976" s="33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  <c r="Y5976" s="33"/>
      <c r="Z5976" s="33"/>
      <c r="AA5976" s="33"/>
      <c r="AB5976" s="33"/>
      <c r="AC5976" s="33"/>
      <c r="AD5976" s="33"/>
      <c r="AE5976" s="33"/>
      <c r="AF5976" s="33"/>
      <c r="AG5976" s="35"/>
      <c r="AH5976" s="32"/>
      <c r="AI5976" s="33"/>
      <c r="AJ5976" s="33"/>
      <c r="AK5976" s="33"/>
      <c r="AL5976" s="33"/>
      <c r="AM5976" s="33"/>
      <c r="AN5976" s="33"/>
      <c r="AO5976" s="33"/>
      <c r="AP5976" s="33"/>
      <c r="AQ5976" s="33"/>
      <c r="AR5976" s="33"/>
      <c r="AS5976" s="33"/>
      <c r="AT5976" s="33"/>
      <c r="AU5976" s="33"/>
      <c r="AV5976" s="33"/>
      <c r="AW5976" s="33"/>
      <c r="AX5976" s="33"/>
      <c r="AY5976" s="33"/>
    </row>
    <row r="5977" spans="1:51" s="12" customFormat="1" ht="39.950000000000003" customHeight="1">
      <c r="A5977" s="3"/>
      <c r="B5977" s="16"/>
      <c r="C5977" s="33"/>
      <c r="D5977" s="33"/>
      <c r="E5977" s="33"/>
      <c r="F5977" s="33"/>
      <c r="G5977" s="33"/>
      <c r="H5977" s="33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  <c r="Y5977" s="33"/>
      <c r="Z5977" s="33"/>
      <c r="AA5977" s="33"/>
      <c r="AB5977" s="33"/>
      <c r="AC5977" s="33"/>
      <c r="AD5977" s="33"/>
      <c r="AE5977" s="33"/>
      <c r="AF5977" s="33"/>
      <c r="AG5977" s="35"/>
      <c r="AH5977" s="32"/>
      <c r="AI5977" s="33"/>
      <c r="AJ5977" s="33"/>
      <c r="AK5977" s="33"/>
      <c r="AL5977" s="33"/>
      <c r="AM5977" s="33"/>
      <c r="AN5977" s="33"/>
      <c r="AO5977" s="33"/>
      <c r="AP5977" s="33"/>
      <c r="AQ5977" s="33"/>
      <c r="AR5977" s="33"/>
      <c r="AS5977" s="33"/>
      <c r="AT5977" s="33"/>
      <c r="AU5977" s="33"/>
      <c r="AV5977" s="33"/>
      <c r="AW5977" s="33"/>
      <c r="AX5977" s="33"/>
      <c r="AY5977" s="33"/>
    </row>
    <row r="5978" spans="1:51" s="12" customFormat="1" ht="39.950000000000003" customHeight="1">
      <c r="A5978" s="3"/>
      <c r="B5978" s="16"/>
      <c r="C5978" s="33"/>
      <c r="D5978" s="33"/>
      <c r="E5978" s="33"/>
      <c r="F5978" s="33"/>
      <c r="G5978" s="33"/>
      <c r="H5978" s="33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  <c r="Y5978" s="33"/>
      <c r="Z5978" s="33"/>
      <c r="AA5978" s="33"/>
      <c r="AB5978" s="33"/>
      <c r="AC5978" s="33"/>
      <c r="AD5978" s="33"/>
      <c r="AE5978" s="33"/>
      <c r="AF5978" s="33"/>
      <c r="AG5978" s="35"/>
      <c r="AH5978" s="32"/>
      <c r="AI5978" s="33"/>
      <c r="AJ5978" s="33"/>
      <c r="AK5978" s="33"/>
      <c r="AL5978" s="33"/>
      <c r="AM5978" s="33"/>
      <c r="AN5978" s="33"/>
      <c r="AO5978" s="33"/>
      <c r="AP5978" s="33"/>
      <c r="AQ5978" s="33"/>
      <c r="AR5978" s="33"/>
      <c r="AS5978" s="33"/>
      <c r="AT5978" s="33"/>
      <c r="AU5978" s="33"/>
      <c r="AV5978" s="33"/>
      <c r="AW5978" s="33"/>
      <c r="AX5978" s="33"/>
      <c r="AY5978" s="33"/>
    </row>
    <row r="5979" spans="1:51" s="12" customFormat="1" ht="39.950000000000003" customHeight="1">
      <c r="A5979" s="3"/>
      <c r="B5979" s="16"/>
      <c r="C5979" s="33"/>
      <c r="D5979" s="33"/>
      <c r="E5979" s="33"/>
      <c r="F5979" s="33"/>
      <c r="G5979" s="33"/>
      <c r="H5979" s="33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  <c r="Y5979" s="33"/>
      <c r="Z5979" s="33"/>
      <c r="AA5979" s="33"/>
      <c r="AB5979" s="33"/>
      <c r="AC5979" s="33"/>
      <c r="AD5979" s="33"/>
      <c r="AE5979" s="33"/>
      <c r="AF5979" s="33"/>
      <c r="AG5979" s="35"/>
      <c r="AH5979" s="32"/>
      <c r="AI5979" s="33"/>
      <c r="AJ5979" s="33"/>
      <c r="AK5979" s="33"/>
      <c r="AL5979" s="33"/>
      <c r="AM5979" s="33"/>
      <c r="AN5979" s="33"/>
      <c r="AO5979" s="33"/>
      <c r="AP5979" s="33"/>
      <c r="AQ5979" s="33"/>
      <c r="AR5979" s="33"/>
      <c r="AS5979" s="33"/>
      <c r="AT5979" s="33"/>
      <c r="AU5979" s="33"/>
      <c r="AV5979" s="33"/>
      <c r="AW5979" s="33"/>
      <c r="AX5979" s="33"/>
      <c r="AY5979" s="33"/>
    </row>
    <row r="5980" spans="1:51" s="12" customFormat="1" ht="39.950000000000003" customHeight="1">
      <c r="A5980" s="3"/>
      <c r="B5980" s="16"/>
      <c r="C5980" s="33"/>
      <c r="D5980" s="33"/>
      <c r="E5980" s="33"/>
      <c r="F5980" s="33"/>
      <c r="G5980" s="33"/>
      <c r="H5980" s="33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  <c r="Y5980" s="33"/>
      <c r="Z5980" s="33"/>
      <c r="AA5980" s="33"/>
      <c r="AB5980" s="33"/>
      <c r="AC5980" s="33"/>
      <c r="AD5980" s="33"/>
      <c r="AE5980" s="33"/>
      <c r="AF5980" s="33"/>
      <c r="AG5980" s="35"/>
      <c r="AH5980" s="32"/>
      <c r="AI5980" s="33"/>
      <c r="AJ5980" s="33"/>
      <c r="AK5980" s="33"/>
      <c r="AL5980" s="33"/>
      <c r="AM5980" s="33"/>
      <c r="AN5980" s="33"/>
      <c r="AO5980" s="33"/>
      <c r="AP5980" s="33"/>
      <c r="AQ5980" s="33"/>
      <c r="AR5980" s="33"/>
      <c r="AS5980" s="33"/>
      <c r="AT5980" s="33"/>
      <c r="AU5980" s="33"/>
      <c r="AV5980" s="33"/>
      <c r="AW5980" s="33"/>
      <c r="AX5980" s="33"/>
      <c r="AY5980" s="33"/>
    </row>
    <row r="5981" spans="1:51" s="12" customFormat="1" ht="39.950000000000003" customHeight="1">
      <c r="A5981" s="3"/>
      <c r="B5981" s="16"/>
      <c r="C5981" s="33"/>
      <c r="D5981" s="33"/>
      <c r="E5981" s="33"/>
      <c r="F5981" s="33"/>
      <c r="G5981" s="33"/>
      <c r="H5981" s="33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  <c r="Y5981" s="33"/>
      <c r="Z5981" s="33"/>
      <c r="AA5981" s="33"/>
      <c r="AB5981" s="33"/>
      <c r="AC5981" s="33"/>
      <c r="AD5981" s="33"/>
      <c r="AE5981" s="33"/>
      <c r="AF5981" s="33"/>
      <c r="AG5981" s="35"/>
      <c r="AH5981" s="32"/>
      <c r="AI5981" s="33"/>
      <c r="AJ5981" s="33"/>
      <c r="AK5981" s="33"/>
      <c r="AL5981" s="33"/>
      <c r="AM5981" s="33"/>
      <c r="AN5981" s="33"/>
      <c r="AO5981" s="33"/>
      <c r="AP5981" s="33"/>
      <c r="AQ5981" s="33"/>
      <c r="AR5981" s="33"/>
      <c r="AS5981" s="33"/>
      <c r="AT5981" s="33"/>
      <c r="AU5981" s="33"/>
      <c r="AV5981" s="33"/>
      <c r="AW5981" s="33"/>
      <c r="AX5981" s="33"/>
      <c r="AY5981" s="33"/>
    </row>
    <row r="5982" spans="1:51" s="12" customFormat="1" ht="39.950000000000003" customHeight="1">
      <c r="A5982" s="3"/>
      <c r="B5982" s="16"/>
      <c r="C5982" s="33"/>
      <c r="D5982" s="33"/>
      <c r="E5982" s="33"/>
      <c r="F5982" s="33"/>
      <c r="G5982" s="33"/>
      <c r="H5982" s="33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  <c r="Y5982" s="33"/>
      <c r="Z5982" s="33"/>
      <c r="AA5982" s="33"/>
      <c r="AB5982" s="33"/>
      <c r="AC5982" s="33"/>
      <c r="AD5982" s="33"/>
      <c r="AE5982" s="33"/>
      <c r="AF5982" s="33"/>
      <c r="AG5982" s="35"/>
      <c r="AH5982" s="32"/>
      <c r="AI5982" s="33"/>
      <c r="AJ5982" s="33"/>
      <c r="AK5982" s="33"/>
      <c r="AL5982" s="33"/>
      <c r="AM5982" s="33"/>
      <c r="AN5982" s="33"/>
      <c r="AO5982" s="33"/>
      <c r="AP5982" s="33"/>
      <c r="AQ5982" s="33"/>
      <c r="AR5982" s="33"/>
      <c r="AS5982" s="33"/>
      <c r="AT5982" s="33"/>
      <c r="AU5982" s="33"/>
      <c r="AV5982" s="33"/>
      <c r="AW5982" s="33"/>
      <c r="AX5982" s="33"/>
      <c r="AY5982" s="33"/>
    </row>
    <row r="5983" spans="1:51" s="12" customFormat="1" ht="39.950000000000003" customHeight="1">
      <c r="A5983" s="3"/>
      <c r="B5983" s="16"/>
      <c r="C5983" s="33"/>
      <c r="D5983" s="33"/>
      <c r="E5983" s="33"/>
      <c r="F5983" s="33"/>
      <c r="G5983" s="33"/>
      <c r="H5983" s="33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  <c r="Y5983" s="33"/>
      <c r="Z5983" s="33"/>
      <c r="AA5983" s="33"/>
      <c r="AB5983" s="33"/>
      <c r="AC5983" s="33"/>
      <c r="AD5983" s="33"/>
      <c r="AE5983" s="33"/>
      <c r="AF5983" s="33"/>
      <c r="AG5983" s="35"/>
      <c r="AH5983" s="32"/>
      <c r="AI5983" s="33"/>
      <c r="AJ5983" s="33"/>
      <c r="AK5983" s="33"/>
      <c r="AL5983" s="33"/>
      <c r="AM5983" s="33"/>
      <c r="AN5983" s="33"/>
      <c r="AO5983" s="33"/>
      <c r="AP5983" s="33"/>
      <c r="AQ5983" s="33"/>
      <c r="AR5983" s="33"/>
      <c r="AS5983" s="33"/>
      <c r="AT5983" s="33"/>
      <c r="AU5983" s="33"/>
      <c r="AV5983" s="33"/>
      <c r="AW5983" s="33"/>
      <c r="AX5983" s="33"/>
      <c r="AY5983" s="33"/>
    </row>
    <row r="5984" spans="1:51" s="12" customFormat="1" ht="39.950000000000003" customHeight="1">
      <c r="A5984" s="3"/>
      <c r="B5984" s="16"/>
      <c r="C5984" s="33"/>
      <c r="D5984" s="33"/>
      <c r="E5984" s="33"/>
      <c r="F5984" s="33"/>
      <c r="G5984" s="33"/>
      <c r="H5984" s="33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  <c r="Y5984" s="33"/>
      <c r="Z5984" s="33"/>
      <c r="AA5984" s="33"/>
      <c r="AB5984" s="33"/>
      <c r="AC5984" s="33"/>
      <c r="AD5984" s="33"/>
      <c r="AE5984" s="33"/>
      <c r="AF5984" s="33"/>
      <c r="AG5984" s="35"/>
      <c r="AH5984" s="32"/>
      <c r="AI5984" s="33"/>
      <c r="AJ5984" s="33"/>
      <c r="AK5984" s="33"/>
      <c r="AL5984" s="33"/>
      <c r="AM5984" s="33"/>
      <c r="AN5984" s="33"/>
      <c r="AO5984" s="33"/>
      <c r="AP5984" s="33"/>
      <c r="AQ5984" s="33"/>
      <c r="AR5984" s="33"/>
      <c r="AS5984" s="33"/>
      <c r="AT5984" s="33"/>
      <c r="AU5984" s="33"/>
      <c r="AV5984" s="33"/>
      <c r="AW5984" s="33"/>
      <c r="AX5984" s="33"/>
      <c r="AY5984" s="33"/>
    </row>
    <row r="5985" spans="1:51" s="12" customFormat="1" ht="39.950000000000003" customHeight="1">
      <c r="A5985" s="3"/>
      <c r="B5985" s="16"/>
      <c r="C5985" s="33"/>
      <c r="D5985" s="33"/>
      <c r="E5985" s="33"/>
      <c r="F5985" s="33"/>
      <c r="G5985" s="33"/>
      <c r="H5985" s="33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  <c r="Y5985" s="33"/>
      <c r="Z5985" s="33"/>
      <c r="AA5985" s="33"/>
      <c r="AB5985" s="33"/>
      <c r="AC5985" s="33"/>
      <c r="AD5985" s="33"/>
      <c r="AE5985" s="33"/>
      <c r="AF5985" s="33"/>
      <c r="AG5985" s="35"/>
      <c r="AH5985" s="32"/>
      <c r="AI5985" s="33"/>
      <c r="AJ5985" s="33"/>
      <c r="AK5985" s="33"/>
      <c r="AL5985" s="33"/>
      <c r="AM5985" s="33"/>
      <c r="AN5985" s="33"/>
      <c r="AO5985" s="33"/>
      <c r="AP5985" s="33"/>
      <c r="AQ5985" s="33"/>
      <c r="AR5985" s="33"/>
      <c r="AS5985" s="33"/>
      <c r="AT5985" s="33"/>
      <c r="AU5985" s="33"/>
      <c r="AV5985" s="33"/>
      <c r="AW5985" s="33"/>
      <c r="AX5985" s="33"/>
      <c r="AY5985" s="33"/>
    </row>
    <row r="5986" spans="1:51" s="12" customFormat="1" ht="39.950000000000003" customHeight="1">
      <c r="A5986" s="3"/>
      <c r="B5986" s="16"/>
      <c r="C5986" s="33"/>
      <c r="D5986" s="33"/>
      <c r="E5986" s="33"/>
      <c r="F5986" s="33"/>
      <c r="G5986" s="33"/>
      <c r="H5986" s="3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  <c r="AB5986" s="33"/>
      <c r="AC5986" s="33"/>
      <c r="AD5986" s="33"/>
      <c r="AE5986" s="33"/>
      <c r="AF5986" s="33"/>
      <c r="AG5986" s="35"/>
      <c r="AH5986" s="32"/>
      <c r="AI5986" s="33"/>
      <c r="AJ5986" s="33"/>
      <c r="AK5986" s="33"/>
      <c r="AL5986" s="33"/>
      <c r="AM5986" s="33"/>
      <c r="AN5986" s="33"/>
      <c r="AO5986" s="33"/>
      <c r="AP5986" s="33"/>
      <c r="AQ5986" s="33"/>
      <c r="AR5986" s="33"/>
      <c r="AS5986" s="33"/>
      <c r="AT5986" s="33"/>
      <c r="AU5986" s="33"/>
      <c r="AV5986" s="33"/>
      <c r="AW5986" s="33"/>
      <c r="AX5986" s="33"/>
      <c r="AY5986" s="33"/>
    </row>
    <row r="5987" spans="1:51" s="12" customFormat="1" ht="39.950000000000003" customHeight="1">
      <c r="A5987" s="3"/>
      <c r="B5987" s="16"/>
      <c r="C5987" s="33"/>
      <c r="D5987" s="33"/>
      <c r="E5987" s="33"/>
      <c r="F5987" s="33"/>
      <c r="G5987" s="33"/>
      <c r="H5987" s="3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  <c r="Y5987" s="33"/>
      <c r="Z5987" s="33"/>
      <c r="AA5987" s="33"/>
      <c r="AB5987" s="33"/>
      <c r="AC5987" s="33"/>
      <c r="AD5987" s="33"/>
      <c r="AE5987" s="33"/>
      <c r="AF5987" s="33"/>
      <c r="AG5987" s="35"/>
      <c r="AH5987" s="32"/>
      <c r="AI5987" s="33"/>
      <c r="AJ5987" s="33"/>
      <c r="AK5987" s="33"/>
      <c r="AL5987" s="33"/>
      <c r="AM5987" s="33"/>
      <c r="AN5987" s="33"/>
      <c r="AO5987" s="33"/>
      <c r="AP5987" s="33"/>
      <c r="AQ5987" s="33"/>
      <c r="AR5987" s="33"/>
      <c r="AS5987" s="33"/>
      <c r="AT5987" s="33"/>
      <c r="AU5987" s="33"/>
      <c r="AV5987" s="33"/>
      <c r="AW5987" s="33"/>
      <c r="AX5987" s="33"/>
      <c r="AY5987" s="33"/>
    </row>
    <row r="5988" spans="1:51" s="12" customFormat="1" ht="39.950000000000003" customHeight="1">
      <c r="A5988" s="3"/>
      <c r="B5988" s="16"/>
      <c r="C5988" s="33"/>
      <c r="D5988" s="33"/>
      <c r="E5988" s="33"/>
      <c r="F5988" s="33"/>
      <c r="G5988" s="33"/>
      <c r="H5988" s="33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  <c r="AB5988" s="33"/>
      <c r="AC5988" s="33"/>
      <c r="AD5988" s="33"/>
      <c r="AE5988" s="33"/>
      <c r="AF5988" s="33"/>
      <c r="AG5988" s="35"/>
      <c r="AH5988" s="32"/>
      <c r="AI5988" s="33"/>
      <c r="AJ5988" s="33"/>
      <c r="AK5988" s="33"/>
      <c r="AL5988" s="33"/>
      <c r="AM5988" s="33"/>
      <c r="AN5988" s="33"/>
      <c r="AO5988" s="33"/>
      <c r="AP5988" s="33"/>
      <c r="AQ5988" s="33"/>
      <c r="AR5988" s="33"/>
      <c r="AS5988" s="33"/>
      <c r="AT5988" s="33"/>
      <c r="AU5988" s="33"/>
      <c r="AV5988" s="33"/>
      <c r="AW5988" s="33"/>
      <c r="AX5988" s="33"/>
      <c r="AY5988" s="33"/>
    </row>
    <row r="5989" spans="1:51" s="12" customFormat="1" ht="39.950000000000003" customHeight="1">
      <c r="A5989" s="3"/>
      <c r="B5989" s="16"/>
      <c r="C5989" s="33"/>
      <c r="D5989" s="33"/>
      <c r="E5989" s="33"/>
      <c r="F5989" s="33"/>
      <c r="G5989" s="33"/>
      <c r="H5989" s="33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  <c r="Y5989" s="33"/>
      <c r="Z5989" s="33"/>
      <c r="AA5989" s="33"/>
      <c r="AB5989" s="33"/>
      <c r="AC5989" s="33"/>
      <c r="AD5989" s="33"/>
      <c r="AE5989" s="33"/>
      <c r="AF5989" s="33"/>
      <c r="AG5989" s="35"/>
      <c r="AH5989" s="32"/>
      <c r="AI5989" s="33"/>
      <c r="AJ5989" s="33"/>
      <c r="AK5989" s="33"/>
      <c r="AL5989" s="33"/>
      <c r="AM5989" s="33"/>
      <c r="AN5989" s="33"/>
      <c r="AO5989" s="33"/>
      <c r="AP5989" s="33"/>
      <c r="AQ5989" s="33"/>
      <c r="AR5989" s="33"/>
      <c r="AS5989" s="33"/>
      <c r="AT5989" s="33"/>
      <c r="AU5989" s="33"/>
      <c r="AV5989" s="33"/>
      <c r="AW5989" s="33"/>
      <c r="AX5989" s="33"/>
      <c r="AY5989" s="33"/>
    </row>
    <row r="5990" spans="1:51" s="12" customFormat="1" ht="39.950000000000003" customHeight="1">
      <c r="A5990" s="3"/>
      <c r="B5990" s="16"/>
      <c r="C5990" s="33"/>
      <c r="D5990" s="33"/>
      <c r="E5990" s="33"/>
      <c r="F5990" s="33"/>
      <c r="G5990" s="33"/>
      <c r="H5990" s="33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  <c r="Y5990" s="33"/>
      <c r="Z5990" s="33"/>
      <c r="AA5990" s="33"/>
      <c r="AB5990" s="33"/>
      <c r="AC5990" s="33"/>
      <c r="AD5990" s="33"/>
      <c r="AE5990" s="33"/>
      <c r="AF5990" s="33"/>
      <c r="AG5990" s="35"/>
      <c r="AH5990" s="32"/>
      <c r="AI5990" s="33"/>
      <c r="AJ5990" s="33"/>
      <c r="AK5990" s="33"/>
      <c r="AL5990" s="33"/>
      <c r="AM5990" s="33"/>
      <c r="AN5990" s="33"/>
      <c r="AO5990" s="33"/>
      <c r="AP5990" s="33"/>
      <c r="AQ5990" s="33"/>
      <c r="AR5990" s="33"/>
      <c r="AS5990" s="33"/>
      <c r="AT5990" s="33"/>
      <c r="AU5990" s="33"/>
      <c r="AV5990" s="33"/>
      <c r="AW5990" s="33"/>
      <c r="AX5990" s="33"/>
      <c r="AY5990" s="33"/>
    </row>
    <row r="5991" spans="1:51" s="12" customFormat="1" ht="39.950000000000003" customHeight="1">
      <c r="A5991" s="3"/>
      <c r="B5991" s="16"/>
      <c r="C5991" s="33"/>
      <c r="D5991" s="33"/>
      <c r="E5991" s="33"/>
      <c r="F5991" s="33"/>
      <c r="G5991" s="33"/>
      <c r="H5991" s="33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  <c r="Y5991" s="33"/>
      <c r="Z5991" s="33"/>
      <c r="AA5991" s="33"/>
      <c r="AB5991" s="33"/>
      <c r="AC5991" s="33"/>
      <c r="AD5991" s="33"/>
      <c r="AE5991" s="33"/>
      <c r="AF5991" s="33"/>
      <c r="AG5991" s="35"/>
      <c r="AH5991" s="32"/>
      <c r="AI5991" s="33"/>
      <c r="AJ5991" s="33"/>
      <c r="AK5991" s="33"/>
      <c r="AL5991" s="33"/>
      <c r="AM5991" s="33"/>
      <c r="AN5991" s="33"/>
      <c r="AO5991" s="33"/>
      <c r="AP5991" s="33"/>
      <c r="AQ5991" s="33"/>
      <c r="AR5991" s="33"/>
      <c r="AS5991" s="33"/>
      <c r="AT5991" s="33"/>
      <c r="AU5991" s="33"/>
      <c r="AV5991" s="33"/>
      <c r="AW5991" s="33"/>
      <c r="AX5991" s="33"/>
      <c r="AY5991" s="33"/>
    </row>
    <row r="5992" spans="1:51" s="12" customFormat="1" ht="39.950000000000003" customHeight="1">
      <c r="A5992" s="3"/>
      <c r="B5992" s="16"/>
      <c r="C5992" s="33"/>
      <c r="D5992" s="33"/>
      <c r="E5992" s="33"/>
      <c r="F5992" s="33"/>
      <c r="G5992" s="33"/>
      <c r="H5992" s="33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  <c r="Y5992" s="33"/>
      <c r="Z5992" s="33"/>
      <c r="AA5992" s="33"/>
      <c r="AB5992" s="33"/>
      <c r="AC5992" s="33"/>
      <c r="AD5992" s="33"/>
      <c r="AE5992" s="33"/>
      <c r="AF5992" s="33"/>
      <c r="AG5992" s="35"/>
      <c r="AH5992" s="32"/>
      <c r="AI5992" s="33"/>
      <c r="AJ5992" s="33"/>
      <c r="AK5992" s="33"/>
      <c r="AL5992" s="33"/>
      <c r="AM5992" s="33"/>
      <c r="AN5992" s="33"/>
      <c r="AO5992" s="33"/>
      <c r="AP5992" s="33"/>
      <c r="AQ5992" s="33"/>
      <c r="AR5992" s="33"/>
      <c r="AS5992" s="33"/>
      <c r="AT5992" s="33"/>
      <c r="AU5992" s="33"/>
      <c r="AV5992" s="33"/>
      <c r="AW5992" s="33"/>
      <c r="AX5992" s="33"/>
      <c r="AY5992" s="33"/>
    </row>
    <row r="5993" spans="1:51" s="12" customFormat="1" ht="39.950000000000003" customHeight="1">
      <c r="A5993" s="3"/>
      <c r="B5993" s="16"/>
      <c r="C5993" s="33"/>
      <c r="D5993" s="33"/>
      <c r="E5993" s="33"/>
      <c r="F5993" s="33"/>
      <c r="G5993" s="33"/>
      <c r="H5993" s="33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  <c r="Y5993" s="33"/>
      <c r="Z5993" s="33"/>
      <c r="AA5993" s="33"/>
      <c r="AB5993" s="33"/>
      <c r="AC5993" s="33"/>
      <c r="AD5993" s="33"/>
      <c r="AE5993" s="33"/>
      <c r="AF5993" s="33"/>
      <c r="AG5993" s="35"/>
      <c r="AH5993" s="32"/>
      <c r="AI5993" s="33"/>
      <c r="AJ5993" s="33"/>
      <c r="AK5993" s="33"/>
      <c r="AL5993" s="33"/>
      <c r="AM5993" s="33"/>
      <c r="AN5993" s="33"/>
      <c r="AO5993" s="33"/>
      <c r="AP5993" s="33"/>
      <c r="AQ5993" s="33"/>
      <c r="AR5993" s="33"/>
      <c r="AS5993" s="33"/>
      <c r="AT5993" s="33"/>
      <c r="AU5993" s="33"/>
      <c r="AV5993" s="33"/>
      <c r="AW5993" s="33"/>
      <c r="AX5993" s="33"/>
      <c r="AY5993" s="33"/>
    </row>
    <row r="5994" spans="1:51" s="12" customFormat="1" ht="39.950000000000003" customHeight="1">
      <c r="A5994" s="3"/>
      <c r="B5994" s="16"/>
      <c r="C5994" s="33"/>
      <c r="D5994" s="33"/>
      <c r="E5994" s="33"/>
      <c r="F5994" s="33"/>
      <c r="G5994" s="33"/>
      <c r="H5994" s="33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  <c r="Y5994" s="33"/>
      <c r="Z5994" s="33"/>
      <c r="AA5994" s="33"/>
      <c r="AB5994" s="33"/>
      <c r="AC5994" s="33"/>
      <c r="AD5994" s="33"/>
      <c r="AE5994" s="33"/>
      <c r="AF5994" s="33"/>
      <c r="AG5994" s="35"/>
      <c r="AH5994" s="32"/>
      <c r="AI5994" s="33"/>
      <c r="AJ5994" s="33"/>
      <c r="AK5994" s="33"/>
      <c r="AL5994" s="33"/>
      <c r="AM5994" s="33"/>
      <c r="AN5994" s="33"/>
      <c r="AO5994" s="33"/>
      <c r="AP5994" s="33"/>
      <c r="AQ5994" s="33"/>
      <c r="AR5994" s="33"/>
      <c r="AS5994" s="33"/>
      <c r="AT5994" s="33"/>
      <c r="AU5994" s="33"/>
      <c r="AV5994" s="33"/>
      <c r="AW5994" s="33"/>
      <c r="AX5994" s="33"/>
      <c r="AY5994" s="33"/>
    </row>
    <row r="5995" spans="1:51" s="12" customFormat="1" ht="39.950000000000003" customHeight="1">
      <c r="A5995" s="3"/>
      <c r="B5995" s="16"/>
      <c r="C5995" s="33"/>
      <c r="D5995" s="33"/>
      <c r="E5995" s="33"/>
      <c r="F5995" s="33"/>
      <c r="G5995" s="33"/>
      <c r="H5995" s="33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  <c r="Y5995" s="33"/>
      <c r="Z5995" s="33"/>
      <c r="AA5995" s="33"/>
      <c r="AB5995" s="33"/>
      <c r="AC5995" s="33"/>
      <c r="AD5995" s="33"/>
      <c r="AE5995" s="33"/>
      <c r="AF5995" s="33"/>
      <c r="AG5995" s="35"/>
      <c r="AH5995" s="32"/>
      <c r="AI5995" s="33"/>
      <c r="AJ5995" s="33"/>
      <c r="AK5995" s="33"/>
      <c r="AL5995" s="33"/>
      <c r="AM5995" s="33"/>
      <c r="AN5995" s="33"/>
      <c r="AO5995" s="33"/>
      <c r="AP5995" s="33"/>
      <c r="AQ5995" s="33"/>
      <c r="AR5995" s="33"/>
      <c r="AS5995" s="33"/>
      <c r="AT5995" s="33"/>
      <c r="AU5995" s="33"/>
      <c r="AV5995" s="33"/>
      <c r="AW5995" s="33"/>
      <c r="AX5995" s="33"/>
      <c r="AY5995" s="33"/>
    </row>
    <row r="5996" spans="1:51" s="12" customFormat="1" ht="39.950000000000003" customHeight="1">
      <c r="A5996" s="3"/>
      <c r="B5996" s="16"/>
      <c r="C5996" s="33"/>
      <c r="D5996" s="33"/>
      <c r="E5996" s="33"/>
      <c r="F5996" s="33"/>
      <c r="G5996" s="33"/>
      <c r="H5996" s="33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  <c r="Y5996" s="33"/>
      <c r="Z5996" s="33"/>
      <c r="AA5996" s="33"/>
      <c r="AB5996" s="33"/>
      <c r="AC5996" s="33"/>
      <c r="AD5996" s="33"/>
      <c r="AE5996" s="33"/>
      <c r="AF5996" s="33"/>
      <c r="AG5996" s="35"/>
      <c r="AH5996" s="32"/>
      <c r="AI5996" s="33"/>
      <c r="AJ5996" s="33"/>
      <c r="AK5996" s="33"/>
      <c r="AL5996" s="33"/>
      <c r="AM5996" s="33"/>
      <c r="AN5996" s="33"/>
      <c r="AO5996" s="33"/>
      <c r="AP5996" s="33"/>
      <c r="AQ5996" s="33"/>
      <c r="AR5996" s="33"/>
      <c r="AS5996" s="33"/>
      <c r="AT5996" s="33"/>
      <c r="AU5996" s="33"/>
      <c r="AV5996" s="33"/>
      <c r="AW5996" s="33"/>
      <c r="AX5996" s="33"/>
      <c r="AY5996" s="33"/>
    </row>
    <row r="5997" spans="1:51" s="12" customFormat="1" ht="39.950000000000003" customHeight="1">
      <c r="A5997" s="3"/>
      <c r="B5997" s="16"/>
      <c r="C5997" s="33"/>
      <c r="D5997" s="33"/>
      <c r="E5997" s="33"/>
      <c r="F5997" s="33"/>
      <c r="G5997" s="33"/>
      <c r="H5997" s="33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  <c r="Y5997" s="33"/>
      <c r="Z5997" s="33"/>
      <c r="AA5997" s="33"/>
      <c r="AB5997" s="33"/>
      <c r="AC5997" s="33"/>
      <c r="AD5997" s="33"/>
      <c r="AE5997" s="33"/>
      <c r="AF5997" s="33"/>
      <c r="AG5997" s="35"/>
      <c r="AH5997" s="32"/>
      <c r="AI5997" s="33"/>
      <c r="AJ5997" s="33"/>
      <c r="AK5997" s="33"/>
      <c r="AL5997" s="33"/>
      <c r="AM5997" s="33"/>
      <c r="AN5997" s="33"/>
      <c r="AO5997" s="33"/>
      <c r="AP5997" s="33"/>
      <c r="AQ5997" s="33"/>
      <c r="AR5997" s="33"/>
      <c r="AS5997" s="33"/>
      <c r="AT5997" s="33"/>
      <c r="AU5997" s="33"/>
      <c r="AV5997" s="33"/>
      <c r="AW5997" s="33"/>
      <c r="AX5997" s="33"/>
      <c r="AY5997" s="33"/>
    </row>
    <row r="5998" spans="1:51" s="12" customFormat="1" ht="39.950000000000003" customHeight="1">
      <c r="A5998" s="3"/>
      <c r="B5998" s="16"/>
      <c r="C5998" s="33"/>
      <c r="D5998" s="33"/>
      <c r="E5998" s="33"/>
      <c r="F5998" s="33"/>
      <c r="G5998" s="33"/>
      <c r="H5998" s="33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  <c r="Y5998" s="33"/>
      <c r="Z5998" s="33"/>
      <c r="AA5998" s="33"/>
      <c r="AB5998" s="33"/>
      <c r="AC5998" s="33"/>
      <c r="AD5998" s="33"/>
      <c r="AE5998" s="33"/>
      <c r="AF5998" s="33"/>
      <c r="AG5998" s="35"/>
      <c r="AH5998" s="32"/>
      <c r="AI5998" s="33"/>
      <c r="AJ5998" s="33"/>
      <c r="AK5998" s="33"/>
      <c r="AL5998" s="33"/>
      <c r="AM5998" s="33"/>
      <c r="AN5998" s="33"/>
      <c r="AO5998" s="33"/>
      <c r="AP5998" s="33"/>
      <c r="AQ5998" s="33"/>
      <c r="AR5998" s="33"/>
      <c r="AS5998" s="33"/>
      <c r="AT5998" s="33"/>
      <c r="AU5998" s="33"/>
      <c r="AV5998" s="33"/>
      <c r="AW5998" s="33"/>
      <c r="AX5998" s="33"/>
      <c r="AY5998" s="33"/>
    </row>
    <row r="5999" spans="1:51" s="12" customFormat="1" ht="39.950000000000003" customHeight="1">
      <c r="A5999" s="3"/>
      <c r="B5999" s="16"/>
      <c r="C5999" s="33"/>
      <c r="D5999" s="33"/>
      <c r="E5999" s="33"/>
      <c r="F5999" s="33"/>
      <c r="G5999" s="33"/>
      <c r="H5999" s="3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  <c r="AB5999" s="33"/>
      <c r="AC5999" s="33"/>
      <c r="AD5999" s="33"/>
      <c r="AE5999" s="33"/>
      <c r="AF5999" s="33"/>
      <c r="AG5999" s="35"/>
      <c r="AH5999" s="32"/>
      <c r="AI5999" s="33"/>
      <c r="AJ5999" s="33"/>
      <c r="AK5999" s="33"/>
      <c r="AL5999" s="33"/>
      <c r="AM5999" s="33"/>
      <c r="AN5999" s="33"/>
      <c r="AO5999" s="33"/>
      <c r="AP5999" s="33"/>
      <c r="AQ5999" s="33"/>
      <c r="AR5999" s="33"/>
      <c r="AS5999" s="33"/>
      <c r="AT5999" s="33"/>
      <c r="AU5999" s="33"/>
      <c r="AV5999" s="33"/>
      <c r="AW5999" s="33"/>
      <c r="AX5999" s="33"/>
      <c r="AY5999" s="33"/>
    </row>
    <row r="6000" spans="1:51" s="12" customFormat="1" ht="39.950000000000003" customHeight="1">
      <c r="A6000" s="3"/>
      <c r="B6000" s="16"/>
      <c r="C6000" s="33"/>
      <c r="D6000" s="33"/>
      <c r="E6000" s="33"/>
      <c r="F6000" s="33"/>
      <c r="G6000" s="33"/>
      <c r="H6000" s="33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  <c r="AB6000" s="33"/>
      <c r="AC6000" s="33"/>
      <c r="AD6000" s="33"/>
      <c r="AE6000" s="33"/>
      <c r="AF6000" s="33"/>
      <c r="AG6000" s="35"/>
      <c r="AH6000" s="32"/>
      <c r="AI6000" s="33"/>
      <c r="AJ6000" s="33"/>
      <c r="AK6000" s="33"/>
      <c r="AL6000" s="33"/>
      <c r="AM6000" s="33"/>
      <c r="AN6000" s="33"/>
      <c r="AO6000" s="33"/>
      <c r="AP6000" s="33"/>
      <c r="AQ6000" s="33"/>
      <c r="AR6000" s="33"/>
      <c r="AS6000" s="33"/>
      <c r="AT6000" s="33"/>
      <c r="AU6000" s="33"/>
      <c r="AV6000" s="33"/>
      <c r="AW6000" s="33"/>
      <c r="AX6000" s="33"/>
      <c r="AY6000" s="33"/>
    </row>
    <row r="6001" spans="1:51" s="12" customFormat="1" ht="39.950000000000003" customHeight="1">
      <c r="A6001" s="3"/>
      <c r="B6001" s="16"/>
      <c r="C6001" s="33"/>
      <c r="D6001" s="33"/>
      <c r="E6001" s="33"/>
      <c r="F6001" s="33"/>
      <c r="G6001" s="33"/>
      <c r="H6001" s="3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  <c r="AB6001" s="33"/>
      <c r="AC6001" s="33"/>
      <c r="AD6001" s="33"/>
      <c r="AE6001" s="33"/>
      <c r="AF6001" s="33"/>
      <c r="AG6001" s="35"/>
      <c r="AH6001" s="32"/>
      <c r="AI6001" s="33"/>
      <c r="AJ6001" s="33"/>
      <c r="AK6001" s="33"/>
      <c r="AL6001" s="33"/>
      <c r="AM6001" s="33"/>
      <c r="AN6001" s="33"/>
      <c r="AO6001" s="33"/>
      <c r="AP6001" s="33"/>
      <c r="AQ6001" s="33"/>
      <c r="AR6001" s="33"/>
      <c r="AS6001" s="33"/>
      <c r="AT6001" s="33"/>
      <c r="AU6001" s="33"/>
      <c r="AV6001" s="33"/>
      <c r="AW6001" s="33"/>
      <c r="AX6001" s="33"/>
      <c r="AY6001" s="33"/>
    </row>
    <row r="6002" spans="1:51" s="12" customFormat="1" ht="39.950000000000003" customHeight="1">
      <c r="A6002" s="3"/>
      <c r="B6002" s="16"/>
      <c r="C6002" s="33"/>
      <c r="D6002" s="33"/>
      <c r="E6002" s="33"/>
      <c r="F6002" s="33"/>
      <c r="G6002" s="33"/>
      <c r="H6002" s="33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  <c r="Y6002" s="33"/>
      <c r="Z6002" s="33"/>
      <c r="AA6002" s="33"/>
      <c r="AB6002" s="33"/>
      <c r="AC6002" s="33"/>
      <c r="AD6002" s="33"/>
      <c r="AE6002" s="33"/>
      <c r="AF6002" s="33"/>
      <c r="AG6002" s="35"/>
      <c r="AH6002" s="32"/>
      <c r="AI6002" s="33"/>
      <c r="AJ6002" s="33"/>
      <c r="AK6002" s="33"/>
      <c r="AL6002" s="33"/>
      <c r="AM6002" s="33"/>
      <c r="AN6002" s="33"/>
      <c r="AO6002" s="33"/>
      <c r="AP6002" s="33"/>
      <c r="AQ6002" s="33"/>
      <c r="AR6002" s="33"/>
      <c r="AS6002" s="33"/>
      <c r="AT6002" s="33"/>
      <c r="AU6002" s="33"/>
      <c r="AV6002" s="33"/>
      <c r="AW6002" s="33"/>
      <c r="AX6002" s="33"/>
      <c r="AY6002" s="33"/>
    </row>
    <row r="6003" spans="1:51" s="12" customFormat="1" ht="39.950000000000003" customHeight="1">
      <c r="A6003" s="3"/>
      <c r="B6003" s="16"/>
      <c r="C6003" s="33"/>
      <c r="D6003" s="33"/>
      <c r="E6003" s="33"/>
      <c r="F6003" s="33"/>
      <c r="G6003" s="33"/>
      <c r="H6003" s="33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  <c r="Y6003" s="33"/>
      <c r="Z6003" s="33"/>
      <c r="AA6003" s="33"/>
      <c r="AB6003" s="33"/>
      <c r="AC6003" s="33"/>
      <c r="AD6003" s="33"/>
      <c r="AE6003" s="33"/>
      <c r="AF6003" s="33"/>
      <c r="AG6003" s="35"/>
      <c r="AH6003" s="32"/>
      <c r="AI6003" s="33"/>
      <c r="AJ6003" s="33"/>
      <c r="AK6003" s="33"/>
      <c r="AL6003" s="33"/>
      <c r="AM6003" s="33"/>
      <c r="AN6003" s="33"/>
      <c r="AO6003" s="33"/>
      <c r="AP6003" s="33"/>
      <c r="AQ6003" s="33"/>
      <c r="AR6003" s="33"/>
      <c r="AS6003" s="33"/>
      <c r="AT6003" s="33"/>
      <c r="AU6003" s="33"/>
      <c r="AV6003" s="33"/>
      <c r="AW6003" s="33"/>
      <c r="AX6003" s="33"/>
      <c r="AY6003" s="33"/>
    </row>
    <row r="6004" spans="1:51" s="12" customFormat="1" ht="39.950000000000003" customHeight="1">
      <c r="A6004" s="3"/>
      <c r="B6004" s="16"/>
      <c r="C6004" s="33"/>
      <c r="D6004" s="33"/>
      <c r="E6004" s="33"/>
      <c r="F6004" s="33"/>
      <c r="G6004" s="33"/>
      <c r="H6004" s="33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  <c r="Y6004" s="33"/>
      <c r="Z6004" s="33"/>
      <c r="AA6004" s="33"/>
      <c r="AB6004" s="33"/>
      <c r="AC6004" s="33"/>
      <c r="AD6004" s="33"/>
      <c r="AE6004" s="33"/>
      <c r="AF6004" s="33"/>
      <c r="AG6004" s="35"/>
      <c r="AH6004" s="32"/>
      <c r="AI6004" s="33"/>
      <c r="AJ6004" s="33"/>
      <c r="AK6004" s="33"/>
      <c r="AL6004" s="33"/>
      <c r="AM6004" s="33"/>
      <c r="AN6004" s="33"/>
      <c r="AO6004" s="33"/>
      <c r="AP6004" s="33"/>
      <c r="AQ6004" s="33"/>
      <c r="AR6004" s="33"/>
      <c r="AS6004" s="33"/>
      <c r="AT6004" s="33"/>
      <c r="AU6004" s="33"/>
      <c r="AV6004" s="33"/>
      <c r="AW6004" s="33"/>
      <c r="AX6004" s="33"/>
      <c r="AY6004" s="33"/>
    </row>
    <row r="6005" spans="1:51" s="12" customFormat="1" ht="39.950000000000003" customHeight="1">
      <c r="A6005" s="3"/>
      <c r="B6005" s="16"/>
      <c r="C6005" s="33"/>
      <c r="D6005" s="33"/>
      <c r="E6005" s="33"/>
      <c r="F6005" s="33"/>
      <c r="G6005" s="33"/>
      <c r="H6005" s="33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  <c r="Y6005" s="33"/>
      <c r="Z6005" s="33"/>
      <c r="AA6005" s="33"/>
      <c r="AB6005" s="33"/>
      <c r="AC6005" s="33"/>
      <c r="AD6005" s="33"/>
      <c r="AE6005" s="33"/>
      <c r="AF6005" s="33"/>
      <c r="AG6005" s="35"/>
      <c r="AH6005" s="32"/>
      <c r="AI6005" s="33"/>
      <c r="AJ6005" s="33"/>
      <c r="AK6005" s="33"/>
      <c r="AL6005" s="33"/>
      <c r="AM6005" s="33"/>
      <c r="AN6005" s="33"/>
      <c r="AO6005" s="33"/>
      <c r="AP6005" s="33"/>
      <c r="AQ6005" s="33"/>
      <c r="AR6005" s="33"/>
      <c r="AS6005" s="33"/>
      <c r="AT6005" s="33"/>
      <c r="AU6005" s="33"/>
      <c r="AV6005" s="33"/>
      <c r="AW6005" s="33"/>
      <c r="AX6005" s="33"/>
      <c r="AY6005" s="33"/>
    </row>
    <row r="6006" spans="1:51" s="12" customFormat="1" ht="39.950000000000003" customHeight="1">
      <c r="A6006" s="3"/>
      <c r="B6006" s="16"/>
      <c r="C6006" s="33"/>
      <c r="D6006" s="33"/>
      <c r="E6006" s="33"/>
      <c r="F6006" s="33"/>
      <c r="G6006" s="33"/>
      <c r="H6006" s="33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  <c r="Y6006" s="33"/>
      <c r="Z6006" s="33"/>
      <c r="AA6006" s="33"/>
      <c r="AB6006" s="33"/>
      <c r="AC6006" s="33"/>
      <c r="AD6006" s="33"/>
      <c r="AE6006" s="33"/>
      <c r="AF6006" s="33"/>
      <c r="AG6006" s="35"/>
      <c r="AH6006" s="32"/>
      <c r="AI6006" s="33"/>
      <c r="AJ6006" s="33"/>
      <c r="AK6006" s="33"/>
      <c r="AL6006" s="33"/>
      <c r="AM6006" s="33"/>
      <c r="AN6006" s="33"/>
      <c r="AO6006" s="33"/>
      <c r="AP6006" s="33"/>
      <c r="AQ6006" s="33"/>
      <c r="AR6006" s="33"/>
      <c r="AS6006" s="33"/>
      <c r="AT6006" s="33"/>
      <c r="AU6006" s="33"/>
      <c r="AV6006" s="33"/>
      <c r="AW6006" s="33"/>
      <c r="AX6006" s="33"/>
      <c r="AY6006" s="33"/>
    </row>
    <row r="6007" spans="1:51" s="12" customFormat="1" ht="39.950000000000003" customHeight="1">
      <c r="A6007" s="3"/>
      <c r="B6007" s="16"/>
      <c r="C6007" s="33"/>
      <c r="D6007" s="33"/>
      <c r="E6007" s="33"/>
      <c r="F6007" s="33"/>
      <c r="G6007" s="33"/>
      <c r="H6007" s="33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  <c r="Y6007" s="33"/>
      <c r="Z6007" s="33"/>
      <c r="AA6007" s="33"/>
      <c r="AB6007" s="33"/>
      <c r="AC6007" s="33"/>
      <c r="AD6007" s="33"/>
      <c r="AE6007" s="33"/>
      <c r="AF6007" s="33"/>
      <c r="AG6007" s="35"/>
      <c r="AH6007" s="32"/>
      <c r="AI6007" s="33"/>
      <c r="AJ6007" s="33"/>
      <c r="AK6007" s="33"/>
      <c r="AL6007" s="33"/>
      <c r="AM6007" s="33"/>
      <c r="AN6007" s="33"/>
      <c r="AO6007" s="33"/>
      <c r="AP6007" s="33"/>
      <c r="AQ6007" s="33"/>
      <c r="AR6007" s="33"/>
      <c r="AS6007" s="33"/>
      <c r="AT6007" s="33"/>
      <c r="AU6007" s="33"/>
      <c r="AV6007" s="33"/>
      <c r="AW6007" s="33"/>
      <c r="AX6007" s="33"/>
      <c r="AY6007" s="33"/>
    </row>
    <row r="6008" spans="1:51" s="12" customFormat="1" ht="39.950000000000003" customHeight="1">
      <c r="A6008" s="3"/>
      <c r="B6008" s="16"/>
      <c r="C6008" s="33"/>
      <c r="D6008" s="33"/>
      <c r="E6008" s="33"/>
      <c r="F6008" s="33"/>
      <c r="G6008" s="33"/>
      <c r="H6008" s="33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  <c r="Y6008" s="33"/>
      <c r="Z6008" s="33"/>
      <c r="AA6008" s="33"/>
      <c r="AB6008" s="33"/>
      <c r="AC6008" s="33"/>
      <c r="AD6008" s="33"/>
      <c r="AE6008" s="33"/>
      <c r="AF6008" s="33"/>
      <c r="AG6008" s="35"/>
      <c r="AH6008" s="32"/>
      <c r="AI6008" s="33"/>
      <c r="AJ6008" s="33"/>
      <c r="AK6008" s="33"/>
      <c r="AL6008" s="33"/>
      <c r="AM6008" s="33"/>
      <c r="AN6008" s="33"/>
      <c r="AO6008" s="33"/>
      <c r="AP6008" s="33"/>
      <c r="AQ6008" s="33"/>
      <c r="AR6008" s="33"/>
      <c r="AS6008" s="33"/>
      <c r="AT6008" s="33"/>
      <c r="AU6008" s="33"/>
      <c r="AV6008" s="33"/>
      <c r="AW6008" s="33"/>
      <c r="AX6008" s="33"/>
      <c r="AY6008" s="33"/>
    </row>
    <row r="6009" spans="1:51" s="12" customFormat="1" ht="39.950000000000003" customHeight="1">
      <c r="A6009" s="3"/>
      <c r="B6009" s="16"/>
      <c r="C6009" s="33"/>
      <c r="D6009" s="33"/>
      <c r="E6009" s="33"/>
      <c r="F6009" s="33"/>
      <c r="G6009" s="33"/>
      <c r="H6009" s="33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  <c r="Y6009" s="33"/>
      <c r="Z6009" s="33"/>
      <c r="AA6009" s="33"/>
      <c r="AB6009" s="33"/>
      <c r="AC6009" s="33"/>
      <c r="AD6009" s="33"/>
      <c r="AE6009" s="33"/>
      <c r="AF6009" s="33"/>
      <c r="AG6009" s="35"/>
      <c r="AH6009" s="32"/>
      <c r="AI6009" s="33"/>
      <c r="AJ6009" s="33"/>
      <c r="AK6009" s="33"/>
      <c r="AL6009" s="33"/>
      <c r="AM6009" s="33"/>
      <c r="AN6009" s="33"/>
      <c r="AO6009" s="33"/>
      <c r="AP6009" s="33"/>
      <c r="AQ6009" s="33"/>
      <c r="AR6009" s="33"/>
      <c r="AS6009" s="33"/>
      <c r="AT6009" s="33"/>
      <c r="AU6009" s="33"/>
      <c r="AV6009" s="33"/>
      <c r="AW6009" s="33"/>
      <c r="AX6009" s="33"/>
      <c r="AY6009" s="33"/>
    </row>
    <row r="6010" spans="1:51" s="12" customFormat="1" ht="39.950000000000003" customHeight="1">
      <c r="A6010" s="3"/>
      <c r="B6010" s="16"/>
      <c r="C6010" s="33"/>
      <c r="D6010" s="33"/>
      <c r="E6010" s="33"/>
      <c r="F6010" s="33"/>
      <c r="G6010" s="33"/>
      <c r="H6010" s="33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  <c r="Y6010" s="33"/>
      <c r="Z6010" s="33"/>
      <c r="AA6010" s="33"/>
      <c r="AB6010" s="33"/>
      <c r="AC6010" s="33"/>
      <c r="AD6010" s="33"/>
      <c r="AE6010" s="33"/>
      <c r="AF6010" s="33"/>
      <c r="AG6010" s="35"/>
      <c r="AH6010" s="32"/>
      <c r="AI6010" s="33"/>
      <c r="AJ6010" s="33"/>
      <c r="AK6010" s="33"/>
      <c r="AL6010" s="33"/>
      <c r="AM6010" s="33"/>
      <c r="AN6010" s="33"/>
      <c r="AO6010" s="33"/>
      <c r="AP6010" s="33"/>
      <c r="AQ6010" s="33"/>
      <c r="AR6010" s="33"/>
      <c r="AS6010" s="33"/>
      <c r="AT6010" s="33"/>
      <c r="AU6010" s="33"/>
      <c r="AV6010" s="33"/>
      <c r="AW6010" s="33"/>
      <c r="AX6010" s="33"/>
      <c r="AY6010" s="33"/>
    </row>
    <row r="6011" spans="1:51" s="12" customFormat="1" ht="39.950000000000003" customHeight="1">
      <c r="A6011" s="3"/>
      <c r="B6011" s="16"/>
      <c r="C6011" s="33"/>
      <c r="D6011" s="33"/>
      <c r="E6011" s="33"/>
      <c r="F6011" s="33"/>
      <c r="G6011" s="33"/>
      <c r="H6011" s="33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  <c r="Y6011" s="33"/>
      <c r="Z6011" s="33"/>
      <c r="AA6011" s="33"/>
      <c r="AB6011" s="33"/>
      <c r="AC6011" s="33"/>
      <c r="AD6011" s="33"/>
      <c r="AE6011" s="33"/>
      <c r="AF6011" s="33"/>
      <c r="AG6011" s="35"/>
      <c r="AH6011" s="32"/>
      <c r="AI6011" s="33"/>
      <c r="AJ6011" s="33"/>
      <c r="AK6011" s="33"/>
      <c r="AL6011" s="33"/>
      <c r="AM6011" s="33"/>
      <c r="AN6011" s="33"/>
      <c r="AO6011" s="33"/>
      <c r="AP6011" s="33"/>
      <c r="AQ6011" s="33"/>
      <c r="AR6011" s="33"/>
      <c r="AS6011" s="33"/>
      <c r="AT6011" s="33"/>
      <c r="AU6011" s="33"/>
      <c r="AV6011" s="33"/>
      <c r="AW6011" s="33"/>
      <c r="AX6011" s="33"/>
      <c r="AY6011" s="33"/>
    </row>
    <row r="6012" spans="1:51" s="12" customFormat="1" ht="39.950000000000003" customHeight="1">
      <c r="A6012" s="3"/>
      <c r="B6012" s="16"/>
      <c r="C6012" s="33"/>
      <c r="D6012" s="33"/>
      <c r="E6012" s="33"/>
      <c r="F6012" s="33"/>
      <c r="G6012" s="33"/>
      <c r="H6012" s="33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  <c r="Y6012" s="33"/>
      <c r="Z6012" s="33"/>
      <c r="AA6012" s="33"/>
      <c r="AB6012" s="33"/>
      <c r="AC6012" s="33"/>
      <c r="AD6012" s="33"/>
      <c r="AE6012" s="33"/>
      <c r="AF6012" s="33"/>
      <c r="AG6012" s="35"/>
      <c r="AH6012" s="32"/>
      <c r="AI6012" s="33"/>
      <c r="AJ6012" s="33"/>
      <c r="AK6012" s="33"/>
      <c r="AL6012" s="33"/>
      <c r="AM6012" s="33"/>
      <c r="AN6012" s="33"/>
      <c r="AO6012" s="33"/>
      <c r="AP6012" s="33"/>
      <c r="AQ6012" s="33"/>
      <c r="AR6012" s="33"/>
      <c r="AS6012" s="33"/>
      <c r="AT6012" s="33"/>
      <c r="AU6012" s="33"/>
      <c r="AV6012" s="33"/>
      <c r="AW6012" s="33"/>
      <c r="AX6012" s="33"/>
      <c r="AY6012" s="33"/>
    </row>
    <row r="6013" spans="1:51" s="12" customFormat="1" ht="39.950000000000003" customHeight="1">
      <c r="A6013" s="3"/>
      <c r="B6013" s="16"/>
      <c r="C6013" s="33"/>
      <c r="D6013" s="33"/>
      <c r="E6013" s="33"/>
      <c r="F6013" s="33"/>
      <c r="G6013" s="33"/>
      <c r="H6013" s="33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  <c r="Y6013" s="33"/>
      <c r="Z6013" s="33"/>
      <c r="AA6013" s="33"/>
      <c r="AB6013" s="33"/>
      <c r="AC6013" s="33"/>
      <c r="AD6013" s="33"/>
      <c r="AE6013" s="33"/>
      <c r="AF6013" s="33"/>
      <c r="AG6013" s="35"/>
      <c r="AH6013" s="32"/>
      <c r="AI6013" s="33"/>
      <c r="AJ6013" s="33"/>
      <c r="AK6013" s="33"/>
      <c r="AL6013" s="33"/>
      <c r="AM6013" s="33"/>
      <c r="AN6013" s="33"/>
      <c r="AO6013" s="33"/>
      <c r="AP6013" s="33"/>
      <c r="AQ6013" s="33"/>
      <c r="AR6013" s="33"/>
      <c r="AS6013" s="33"/>
      <c r="AT6013" s="33"/>
      <c r="AU6013" s="33"/>
      <c r="AV6013" s="33"/>
      <c r="AW6013" s="33"/>
      <c r="AX6013" s="33"/>
      <c r="AY6013" s="33"/>
    </row>
    <row r="6014" spans="1:51" s="12" customFormat="1" ht="39.950000000000003" customHeight="1">
      <c r="A6014" s="3"/>
      <c r="B6014" s="16"/>
      <c r="C6014" s="33"/>
      <c r="D6014" s="33"/>
      <c r="E6014" s="33"/>
      <c r="F6014" s="33"/>
      <c r="G6014" s="33"/>
      <c r="H6014" s="33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  <c r="Y6014" s="33"/>
      <c r="Z6014" s="33"/>
      <c r="AA6014" s="33"/>
      <c r="AB6014" s="33"/>
      <c r="AC6014" s="33"/>
      <c r="AD6014" s="33"/>
      <c r="AE6014" s="33"/>
      <c r="AF6014" s="33"/>
      <c r="AG6014" s="35"/>
      <c r="AH6014" s="32"/>
      <c r="AI6014" s="33"/>
      <c r="AJ6014" s="33"/>
      <c r="AK6014" s="33"/>
      <c r="AL6014" s="33"/>
      <c r="AM6014" s="33"/>
      <c r="AN6014" s="33"/>
      <c r="AO6014" s="33"/>
      <c r="AP6014" s="33"/>
      <c r="AQ6014" s="33"/>
      <c r="AR6014" s="33"/>
      <c r="AS6014" s="33"/>
      <c r="AT6014" s="33"/>
      <c r="AU6014" s="33"/>
      <c r="AV6014" s="33"/>
      <c r="AW6014" s="33"/>
      <c r="AX6014" s="33"/>
      <c r="AY6014" s="33"/>
    </row>
    <row r="6015" spans="1:51" s="12" customFormat="1" ht="39.950000000000003" customHeight="1">
      <c r="A6015" s="3"/>
      <c r="B6015" s="16"/>
      <c r="C6015" s="33"/>
      <c r="D6015" s="33"/>
      <c r="E6015" s="33"/>
      <c r="F6015" s="33"/>
      <c r="G6015" s="33"/>
      <c r="H6015" s="33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  <c r="Y6015" s="33"/>
      <c r="Z6015" s="33"/>
      <c r="AA6015" s="33"/>
      <c r="AB6015" s="33"/>
      <c r="AC6015" s="33"/>
      <c r="AD6015" s="33"/>
      <c r="AE6015" s="33"/>
      <c r="AF6015" s="33"/>
      <c r="AG6015" s="35"/>
      <c r="AH6015" s="32"/>
      <c r="AI6015" s="33"/>
      <c r="AJ6015" s="33"/>
      <c r="AK6015" s="33"/>
      <c r="AL6015" s="33"/>
      <c r="AM6015" s="33"/>
      <c r="AN6015" s="33"/>
      <c r="AO6015" s="33"/>
      <c r="AP6015" s="33"/>
      <c r="AQ6015" s="33"/>
      <c r="AR6015" s="33"/>
      <c r="AS6015" s="33"/>
      <c r="AT6015" s="33"/>
      <c r="AU6015" s="33"/>
      <c r="AV6015" s="33"/>
      <c r="AW6015" s="33"/>
      <c r="AX6015" s="33"/>
      <c r="AY6015" s="33"/>
    </row>
    <row r="6016" spans="1:51" s="12" customFormat="1" ht="39.950000000000003" customHeight="1">
      <c r="A6016" s="3"/>
      <c r="B6016" s="16"/>
      <c r="C6016" s="33"/>
      <c r="D6016" s="33"/>
      <c r="E6016" s="33"/>
      <c r="F6016" s="33"/>
      <c r="G6016" s="33"/>
      <c r="H6016" s="33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  <c r="Y6016" s="33"/>
      <c r="Z6016" s="33"/>
      <c r="AA6016" s="33"/>
      <c r="AB6016" s="33"/>
      <c r="AC6016" s="33"/>
      <c r="AD6016" s="33"/>
      <c r="AE6016" s="33"/>
      <c r="AF6016" s="33"/>
      <c r="AG6016" s="35"/>
      <c r="AH6016" s="32"/>
      <c r="AI6016" s="33"/>
      <c r="AJ6016" s="33"/>
      <c r="AK6016" s="33"/>
      <c r="AL6016" s="33"/>
      <c r="AM6016" s="33"/>
      <c r="AN6016" s="33"/>
      <c r="AO6016" s="33"/>
      <c r="AP6016" s="33"/>
      <c r="AQ6016" s="33"/>
      <c r="AR6016" s="33"/>
      <c r="AS6016" s="33"/>
      <c r="AT6016" s="33"/>
      <c r="AU6016" s="33"/>
      <c r="AV6016" s="33"/>
      <c r="AW6016" s="33"/>
      <c r="AX6016" s="33"/>
      <c r="AY6016" s="33"/>
    </row>
    <row r="6017" spans="1:51" s="12" customFormat="1" ht="39.950000000000003" customHeight="1">
      <c r="A6017" s="3"/>
      <c r="B6017" s="16"/>
      <c r="C6017" s="33"/>
      <c r="D6017" s="33"/>
      <c r="E6017" s="33"/>
      <c r="F6017" s="33"/>
      <c r="G6017" s="33"/>
      <c r="H6017" s="33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  <c r="Y6017" s="33"/>
      <c r="Z6017" s="33"/>
      <c r="AA6017" s="33"/>
      <c r="AB6017" s="33"/>
      <c r="AC6017" s="33"/>
      <c r="AD6017" s="33"/>
      <c r="AE6017" s="33"/>
      <c r="AF6017" s="33"/>
      <c r="AG6017" s="35"/>
      <c r="AH6017" s="32"/>
      <c r="AI6017" s="33"/>
      <c r="AJ6017" s="33"/>
      <c r="AK6017" s="33"/>
      <c r="AL6017" s="33"/>
      <c r="AM6017" s="33"/>
      <c r="AN6017" s="33"/>
      <c r="AO6017" s="33"/>
      <c r="AP6017" s="33"/>
      <c r="AQ6017" s="33"/>
      <c r="AR6017" s="33"/>
      <c r="AS6017" s="33"/>
      <c r="AT6017" s="33"/>
      <c r="AU6017" s="33"/>
      <c r="AV6017" s="33"/>
      <c r="AW6017" s="33"/>
      <c r="AX6017" s="33"/>
      <c r="AY6017" s="33"/>
    </row>
    <row r="6018" spans="1:51" s="12" customFormat="1" ht="39.950000000000003" customHeight="1">
      <c r="A6018" s="3"/>
      <c r="B6018" s="16"/>
      <c r="C6018" s="33"/>
      <c r="D6018" s="33"/>
      <c r="E6018" s="33"/>
      <c r="F6018" s="33"/>
      <c r="G6018" s="33"/>
      <c r="H6018" s="33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  <c r="Y6018" s="33"/>
      <c r="Z6018" s="33"/>
      <c r="AA6018" s="33"/>
      <c r="AB6018" s="33"/>
      <c r="AC6018" s="33"/>
      <c r="AD6018" s="33"/>
      <c r="AE6018" s="33"/>
      <c r="AF6018" s="33"/>
      <c r="AG6018" s="35"/>
      <c r="AH6018" s="32"/>
      <c r="AI6018" s="33"/>
      <c r="AJ6018" s="33"/>
      <c r="AK6018" s="33"/>
      <c r="AL6018" s="33"/>
      <c r="AM6018" s="33"/>
      <c r="AN6018" s="33"/>
      <c r="AO6018" s="33"/>
      <c r="AP6018" s="33"/>
      <c r="AQ6018" s="33"/>
      <c r="AR6018" s="33"/>
      <c r="AS6018" s="33"/>
      <c r="AT6018" s="33"/>
      <c r="AU6018" s="33"/>
      <c r="AV6018" s="33"/>
      <c r="AW6018" s="33"/>
      <c r="AX6018" s="33"/>
      <c r="AY6018" s="33"/>
    </row>
    <row r="6019" spans="1:51" s="12" customFormat="1" ht="39.950000000000003" customHeight="1">
      <c r="A6019" s="3"/>
      <c r="B6019" s="16"/>
      <c r="C6019" s="33"/>
      <c r="D6019" s="33"/>
      <c r="E6019" s="33"/>
      <c r="F6019" s="33"/>
      <c r="G6019" s="33"/>
      <c r="H6019" s="33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  <c r="Y6019" s="33"/>
      <c r="Z6019" s="33"/>
      <c r="AA6019" s="33"/>
      <c r="AB6019" s="33"/>
      <c r="AC6019" s="33"/>
      <c r="AD6019" s="33"/>
      <c r="AE6019" s="33"/>
      <c r="AF6019" s="33"/>
      <c r="AG6019" s="35"/>
      <c r="AH6019" s="32"/>
      <c r="AI6019" s="33"/>
      <c r="AJ6019" s="33"/>
      <c r="AK6019" s="33"/>
      <c r="AL6019" s="33"/>
      <c r="AM6019" s="33"/>
      <c r="AN6019" s="33"/>
      <c r="AO6019" s="33"/>
      <c r="AP6019" s="33"/>
      <c r="AQ6019" s="33"/>
      <c r="AR6019" s="33"/>
      <c r="AS6019" s="33"/>
      <c r="AT6019" s="33"/>
      <c r="AU6019" s="33"/>
      <c r="AV6019" s="33"/>
      <c r="AW6019" s="33"/>
      <c r="AX6019" s="33"/>
      <c r="AY6019" s="33"/>
    </row>
    <row r="6020" spans="1:51" s="12" customFormat="1" ht="39.950000000000003" customHeight="1">
      <c r="A6020" s="3"/>
      <c r="B6020" s="16"/>
      <c r="C6020" s="33"/>
      <c r="D6020" s="33"/>
      <c r="E6020" s="33"/>
      <c r="F6020" s="33"/>
      <c r="G6020" s="33"/>
      <c r="H6020" s="33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  <c r="Y6020" s="33"/>
      <c r="Z6020" s="33"/>
      <c r="AA6020" s="33"/>
      <c r="AB6020" s="33"/>
      <c r="AC6020" s="33"/>
      <c r="AD6020" s="33"/>
      <c r="AE6020" s="33"/>
      <c r="AF6020" s="33"/>
      <c r="AG6020" s="35"/>
      <c r="AH6020" s="32"/>
      <c r="AI6020" s="33"/>
      <c r="AJ6020" s="33"/>
      <c r="AK6020" s="33"/>
      <c r="AL6020" s="33"/>
      <c r="AM6020" s="33"/>
      <c r="AN6020" s="33"/>
      <c r="AO6020" s="33"/>
      <c r="AP6020" s="33"/>
      <c r="AQ6020" s="33"/>
      <c r="AR6020" s="33"/>
      <c r="AS6020" s="33"/>
      <c r="AT6020" s="33"/>
      <c r="AU6020" s="33"/>
      <c r="AV6020" s="33"/>
      <c r="AW6020" s="33"/>
      <c r="AX6020" s="33"/>
      <c r="AY6020" s="33"/>
    </row>
    <row r="6021" spans="1:51" s="12" customFormat="1" ht="39.950000000000003" customHeight="1">
      <c r="A6021" s="3"/>
      <c r="B6021" s="16"/>
      <c r="C6021" s="33"/>
      <c r="D6021" s="33"/>
      <c r="E6021" s="33"/>
      <c r="F6021" s="33"/>
      <c r="G6021" s="33"/>
      <c r="H6021" s="33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  <c r="Y6021" s="33"/>
      <c r="Z6021" s="33"/>
      <c r="AA6021" s="33"/>
      <c r="AB6021" s="33"/>
      <c r="AC6021" s="33"/>
      <c r="AD6021" s="33"/>
      <c r="AE6021" s="33"/>
      <c r="AF6021" s="33"/>
      <c r="AG6021" s="35"/>
      <c r="AH6021" s="32"/>
      <c r="AI6021" s="33"/>
      <c r="AJ6021" s="33"/>
      <c r="AK6021" s="33"/>
      <c r="AL6021" s="33"/>
      <c r="AM6021" s="33"/>
      <c r="AN6021" s="33"/>
      <c r="AO6021" s="33"/>
      <c r="AP6021" s="33"/>
      <c r="AQ6021" s="33"/>
      <c r="AR6021" s="33"/>
      <c r="AS6021" s="33"/>
      <c r="AT6021" s="33"/>
      <c r="AU6021" s="33"/>
      <c r="AV6021" s="33"/>
      <c r="AW6021" s="33"/>
      <c r="AX6021" s="33"/>
      <c r="AY6021" s="33"/>
    </row>
    <row r="6022" spans="1:51" s="12" customFormat="1" ht="39.950000000000003" customHeight="1">
      <c r="A6022" s="3"/>
      <c r="B6022" s="16"/>
      <c r="C6022" s="33"/>
      <c r="D6022" s="33"/>
      <c r="E6022" s="33"/>
      <c r="F6022" s="33"/>
      <c r="G6022" s="33"/>
      <c r="H6022" s="33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  <c r="Y6022" s="33"/>
      <c r="Z6022" s="33"/>
      <c r="AA6022" s="33"/>
      <c r="AB6022" s="33"/>
      <c r="AC6022" s="33"/>
      <c r="AD6022" s="33"/>
      <c r="AE6022" s="33"/>
      <c r="AF6022" s="33"/>
      <c r="AG6022" s="35"/>
      <c r="AH6022" s="32"/>
      <c r="AI6022" s="33"/>
      <c r="AJ6022" s="33"/>
      <c r="AK6022" s="33"/>
      <c r="AL6022" s="33"/>
      <c r="AM6022" s="33"/>
      <c r="AN6022" s="33"/>
      <c r="AO6022" s="33"/>
      <c r="AP6022" s="33"/>
      <c r="AQ6022" s="33"/>
      <c r="AR6022" s="33"/>
      <c r="AS6022" s="33"/>
      <c r="AT6022" s="33"/>
      <c r="AU6022" s="33"/>
      <c r="AV6022" s="33"/>
      <c r="AW6022" s="33"/>
      <c r="AX6022" s="33"/>
      <c r="AY6022" s="33"/>
    </row>
    <row r="6023" spans="1:51" s="12" customFormat="1" ht="39.950000000000003" customHeight="1">
      <c r="A6023" s="3"/>
      <c r="B6023" s="16"/>
      <c r="C6023" s="33"/>
      <c r="D6023" s="33"/>
      <c r="E6023" s="33"/>
      <c r="F6023" s="33"/>
      <c r="G6023" s="33"/>
      <c r="H6023" s="33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  <c r="Y6023" s="33"/>
      <c r="Z6023" s="33"/>
      <c r="AA6023" s="33"/>
      <c r="AB6023" s="33"/>
      <c r="AC6023" s="33"/>
      <c r="AD6023" s="33"/>
      <c r="AE6023" s="33"/>
      <c r="AF6023" s="33"/>
      <c r="AG6023" s="35"/>
      <c r="AH6023" s="32"/>
      <c r="AI6023" s="33"/>
      <c r="AJ6023" s="33"/>
      <c r="AK6023" s="33"/>
      <c r="AL6023" s="33"/>
      <c r="AM6023" s="33"/>
      <c r="AN6023" s="33"/>
      <c r="AO6023" s="33"/>
      <c r="AP6023" s="33"/>
      <c r="AQ6023" s="33"/>
      <c r="AR6023" s="33"/>
      <c r="AS6023" s="33"/>
      <c r="AT6023" s="33"/>
      <c r="AU6023" s="33"/>
      <c r="AV6023" s="33"/>
      <c r="AW6023" s="33"/>
      <c r="AX6023" s="33"/>
      <c r="AY6023" s="33"/>
    </row>
    <row r="6024" spans="1:51" s="12" customFormat="1" ht="39.950000000000003" customHeight="1">
      <c r="A6024" s="3"/>
      <c r="B6024" s="16"/>
      <c r="C6024" s="33"/>
      <c r="D6024" s="33"/>
      <c r="E6024" s="33"/>
      <c r="F6024" s="33"/>
      <c r="G6024" s="33"/>
      <c r="H6024" s="33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  <c r="Y6024" s="33"/>
      <c r="Z6024" s="33"/>
      <c r="AA6024" s="33"/>
      <c r="AB6024" s="33"/>
      <c r="AC6024" s="33"/>
      <c r="AD6024" s="33"/>
      <c r="AE6024" s="33"/>
      <c r="AF6024" s="33"/>
      <c r="AG6024" s="35"/>
      <c r="AH6024" s="32"/>
      <c r="AI6024" s="33"/>
      <c r="AJ6024" s="33"/>
      <c r="AK6024" s="33"/>
      <c r="AL6024" s="33"/>
      <c r="AM6024" s="33"/>
      <c r="AN6024" s="33"/>
      <c r="AO6024" s="33"/>
      <c r="AP6024" s="33"/>
      <c r="AQ6024" s="33"/>
      <c r="AR6024" s="33"/>
      <c r="AS6024" s="33"/>
      <c r="AT6024" s="33"/>
      <c r="AU6024" s="33"/>
      <c r="AV6024" s="33"/>
      <c r="AW6024" s="33"/>
      <c r="AX6024" s="33"/>
      <c r="AY6024" s="33"/>
    </row>
    <row r="6025" spans="1:51" s="12" customFormat="1" ht="39.950000000000003" customHeight="1">
      <c r="A6025" s="3"/>
      <c r="B6025" s="16"/>
      <c r="C6025" s="33"/>
      <c r="D6025" s="33"/>
      <c r="E6025" s="33"/>
      <c r="F6025" s="33"/>
      <c r="G6025" s="33"/>
      <c r="H6025" s="33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  <c r="Y6025" s="33"/>
      <c r="Z6025" s="33"/>
      <c r="AA6025" s="33"/>
      <c r="AB6025" s="33"/>
      <c r="AC6025" s="33"/>
      <c r="AD6025" s="33"/>
      <c r="AE6025" s="33"/>
      <c r="AF6025" s="33"/>
      <c r="AG6025" s="35"/>
      <c r="AH6025" s="32"/>
      <c r="AI6025" s="33"/>
      <c r="AJ6025" s="33"/>
      <c r="AK6025" s="33"/>
      <c r="AL6025" s="33"/>
      <c r="AM6025" s="33"/>
      <c r="AN6025" s="33"/>
      <c r="AO6025" s="33"/>
      <c r="AP6025" s="33"/>
      <c r="AQ6025" s="33"/>
      <c r="AR6025" s="33"/>
      <c r="AS6025" s="33"/>
      <c r="AT6025" s="33"/>
      <c r="AU6025" s="33"/>
      <c r="AV6025" s="33"/>
      <c r="AW6025" s="33"/>
      <c r="AX6025" s="33"/>
      <c r="AY6025" s="33"/>
    </row>
    <row r="6026" spans="1:51" s="12" customFormat="1" ht="39.950000000000003" customHeight="1">
      <c r="A6026" s="3"/>
      <c r="B6026" s="16"/>
      <c r="C6026" s="33"/>
      <c r="D6026" s="33"/>
      <c r="E6026" s="33"/>
      <c r="F6026" s="33"/>
      <c r="G6026" s="33"/>
      <c r="H6026" s="33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  <c r="Y6026" s="33"/>
      <c r="Z6026" s="33"/>
      <c r="AA6026" s="33"/>
      <c r="AB6026" s="33"/>
      <c r="AC6026" s="33"/>
      <c r="AD6026" s="33"/>
      <c r="AE6026" s="33"/>
      <c r="AF6026" s="33"/>
      <c r="AG6026" s="35"/>
      <c r="AH6026" s="32"/>
      <c r="AI6026" s="33"/>
      <c r="AJ6026" s="33"/>
      <c r="AK6026" s="33"/>
      <c r="AL6026" s="33"/>
      <c r="AM6026" s="33"/>
      <c r="AN6026" s="33"/>
      <c r="AO6026" s="33"/>
      <c r="AP6026" s="33"/>
      <c r="AQ6026" s="33"/>
      <c r="AR6026" s="33"/>
      <c r="AS6026" s="33"/>
      <c r="AT6026" s="33"/>
      <c r="AU6026" s="33"/>
      <c r="AV6026" s="33"/>
      <c r="AW6026" s="33"/>
      <c r="AX6026" s="33"/>
      <c r="AY6026" s="33"/>
    </row>
    <row r="6027" spans="1:51" s="12" customFormat="1" ht="39.950000000000003" customHeight="1">
      <c r="A6027" s="3"/>
      <c r="B6027" s="16"/>
      <c r="C6027" s="33"/>
      <c r="D6027" s="33"/>
      <c r="E6027" s="33"/>
      <c r="F6027" s="33"/>
      <c r="G6027" s="33"/>
      <c r="H6027" s="33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  <c r="Y6027" s="33"/>
      <c r="Z6027" s="33"/>
      <c r="AA6027" s="33"/>
      <c r="AB6027" s="33"/>
      <c r="AC6027" s="33"/>
      <c r="AD6027" s="33"/>
      <c r="AE6027" s="33"/>
      <c r="AF6027" s="33"/>
      <c r="AG6027" s="35"/>
      <c r="AH6027" s="32"/>
      <c r="AI6027" s="33"/>
      <c r="AJ6027" s="33"/>
      <c r="AK6027" s="33"/>
      <c r="AL6027" s="33"/>
      <c r="AM6027" s="33"/>
      <c r="AN6027" s="33"/>
      <c r="AO6027" s="33"/>
      <c r="AP6027" s="33"/>
      <c r="AQ6027" s="33"/>
      <c r="AR6027" s="33"/>
      <c r="AS6027" s="33"/>
      <c r="AT6027" s="33"/>
      <c r="AU6027" s="33"/>
      <c r="AV6027" s="33"/>
      <c r="AW6027" s="33"/>
      <c r="AX6027" s="33"/>
      <c r="AY6027" s="33"/>
    </row>
    <row r="6028" spans="1:51" s="12" customFormat="1" ht="39.950000000000003" customHeight="1">
      <c r="A6028" s="3"/>
      <c r="B6028" s="16"/>
      <c r="C6028" s="33"/>
      <c r="D6028" s="33"/>
      <c r="E6028" s="33"/>
      <c r="F6028" s="33"/>
      <c r="G6028" s="33"/>
      <c r="H6028" s="33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  <c r="Y6028" s="33"/>
      <c r="Z6028" s="33"/>
      <c r="AA6028" s="33"/>
      <c r="AB6028" s="33"/>
      <c r="AC6028" s="33"/>
      <c r="AD6028" s="33"/>
      <c r="AE6028" s="33"/>
      <c r="AF6028" s="33"/>
      <c r="AG6028" s="35"/>
      <c r="AH6028" s="32"/>
      <c r="AI6028" s="33"/>
      <c r="AJ6028" s="33"/>
      <c r="AK6028" s="33"/>
      <c r="AL6028" s="33"/>
      <c r="AM6028" s="33"/>
      <c r="AN6028" s="33"/>
      <c r="AO6028" s="33"/>
      <c r="AP6028" s="33"/>
      <c r="AQ6028" s="33"/>
      <c r="AR6028" s="33"/>
      <c r="AS6028" s="33"/>
      <c r="AT6028" s="33"/>
      <c r="AU6028" s="33"/>
      <c r="AV6028" s="33"/>
      <c r="AW6028" s="33"/>
      <c r="AX6028" s="33"/>
      <c r="AY6028" s="33"/>
    </row>
    <row r="6029" spans="1:51" s="12" customFormat="1" ht="39.950000000000003" customHeight="1">
      <c r="A6029" s="3"/>
      <c r="B6029" s="16"/>
      <c r="C6029" s="33"/>
      <c r="D6029" s="33"/>
      <c r="E6029" s="33"/>
      <c r="F6029" s="33"/>
      <c r="G6029" s="33"/>
      <c r="H6029" s="33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  <c r="Y6029" s="33"/>
      <c r="Z6029" s="33"/>
      <c r="AA6029" s="33"/>
      <c r="AB6029" s="33"/>
      <c r="AC6029" s="33"/>
      <c r="AD6029" s="33"/>
      <c r="AE6029" s="33"/>
      <c r="AF6029" s="33"/>
      <c r="AG6029" s="35"/>
      <c r="AH6029" s="32"/>
      <c r="AI6029" s="33"/>
      <c r="AJ6029" s="33"/>
      <c r="AK6029" s="33"/>
      <c r="AL6029" s="33"/>
      <c r="AM6029" s="33"/>
      <c r="AN6029" s="33"/>
      <c r="AO6029" s="33"/>
      <c r="AP6029" s="33"/>
      <c r="AQ6029" s="33"/>
      <c r="AR6029" s="33"/>
      <c r="AS6029" s="33"/>
      <c r="AT6029" s="33"/>
      <c r="AU6029" s="33"/>
      <c r="AV6029" s="33"/>
      <c r="AW6029" s="33"/>
      <c r="AX6029" s="33"/>
      <c r="AY6029" s="33"/>
    </row>
    <row r="6030" spans="1:51" s="12" customFormat="1" ht="39.950000000000003" customHeight="1">
      <c r="A6030" s="3"/>
      <c r="B6030" s="16"/>
      <c r="C6030" s="33"/>
      <c r="D6030" s="33"/>
      <c r="E6030" s="33"/>
      <c r="F6030" s="33"/>
      <c r="G6030" s="33"/>
      <c r="H6030" s="33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  <c r="Y6030" s="33"/>
      <c r="Z6030" s="33"/>
      <c r="AA6030" s="33"/>
      <c r="AB6030" s="33"/>
      <c r="AC6030" s="33"/>
      <c r="AD6030" s="33"/>
      <c r="AE6030" s="33"/>
      <c r="AF6030" s="33"/>
      <c r="AG6030" s="35"/>
      <c r="AH6030" s="32"/>
      <c r="AI6030" s="33"/>
      <c r="AJ6030" s="33"/>
      <c r="AK6030" s="33"/>
      <c r="AL6030" s="33"/>
      <c r="AM6030" s="33"/>
      <c r="AN6030" s="33"/>
      <c r="AO6030" s="33"/>
      <c r="AP6030" s="33"/>
      <c r="AQ6030" s="33"/>
      <c r="AR6030" s="33"/>
      <c r="AS6030" s="33"/>
      <c r="AT6030" s="33"/>
      <c r="AU6030" s="33"/>
      <c r="AV6030" s="33"/>
      <c r="AW6030" s="33"/>
      <c r="AX6030" s="33"/>
      <c r="AY6030" s="33"/>
    </row>
    <row r="6031" spans="1:51" s="12" customFormat="1" ht="39.950000000000003" customHeight="1">
      <c r="A6031" s="3"/>
      <c r="B6031" s="16"/>
      <c r="C6031" s="33"/>
      <c r="D6031" s="33"/>
      <c r="E6031" s="33"/>
      <c r="F6031" s="33"/>
      <c r="G6031" s="33"/>
      <c r="H6031" s="33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  <c r="Y6031" s="33"/>
      <c r="Z6031" s="33"/>
      <c r="AA6031" s="33"/>
      <c r="AB6031" s="33"/>
      <c r="AC6031" s="33"/>
      <c r="AD6031" s="33"/>
      <c r="AE6031" s="33"/>
      <c r="AF6031" s="33"/>
      <c r="AG6031" s="35"/>
      <c r="AH6031" s="32"/>
      <c r="AI6031" s="33"/>
      <c r="AJ6031" s="33"/>
      <c r="AK6031" s="33"/>
      <c r="AL6031" s="33"/>
      <c r="AM6031" s="33"/>
      <c r="AN6031" s="33"/>
      <c r="AO6031" s="33"/>
      <c r="AP6031" s="33"/>
      <c r="AQ6031" s="33"/>
      <c r="AR6031" s="33"/>
      <c r="AS6031" s="33"/>
      <c r="AT6031" s="33"/>
      <c r="AU6031" s="33"/>
      <c r="AV6031" s="33"/>
      <c r="AW6031" s="33"/>
      <c r="AX6031" s="33"/>
      <c r="AY6031" s="33"/>
    </row>
    <row r="6032" spans="1:51" s="12" customFormat="1" ht="39.950000000000003" customHeight="1">
      <c r="A6032" s="3"/>
      <c r="B6032" s="16"/>
      <c r="C6032" s="33"/>
      <c r="D6032" s="33"/>
      <c r="E6032" s="33"/>
      <c r="F6032" s="33"/>
      <c r="G6032" s="33"/>
      <c r="H6032" s="33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  <c r="Y6032" s="33"/>
      <c r="Z6032" s="33"/>
      <c r="AA6032" s="33"/>
      <c r="AB6032" s="33"/>
      <c r="AC6032" s="33"/>
      <c r="AD6032" s="33"/>
      <c r="AE6032" s="33"/>
      <c r="AF6032" s="33"/>
      <c r="AG6032" s="35"/>
      <c r="AH6032" s="32"/>
      <c r="AI6032" s="33"/>
      <c r="AJ6032" s="33"/>
      <c r="AK6032" s="33"/>
      <c r="AL6032" s="33"/>
      <c r="AM6032" s="33"/>
      <c r="AN6032" s="33"/>
      <c r="AO6032" s="33"/>
      <c r="AP6032" s="33"/>
      <c r="AQ6032" s="33"/>
      <c r="AR6032" s="33"/>
      <c r="AS6032" s="33"/>
      <c r="AT6032" s="33"/>
      <c r="AU6032" s="33"/>
      <c r="AV6032" s="33"/>
      <c r="AW6032" s="33"/>
      <c r="AX6032" s="33"/>
      <c r="AY6032" s="33"/>
    </row>
    <row r="6033" spans="1:51" s="12" customFormat="1" ht="39.950000000000003" customHeight="1">
      <c r="A6033" s="3"/>
      <c r="B6033" s="16"/>
      <c r="C6033" s="33"/>
      <c r="D6033" s="33"/>
      <c r="E6033" s="33"/>
      <c r="F6033" s="33"/>
      <c r="G6033" s="33"/>
      <c r="H6033" s="33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  <c r="Y6033" s="33"/>
      <c r="Z6033" s="33"/>
      <c r="AA6033" s="33"/>
      <c r="AB6033" s="33"/>
      <c r="AC6033" s="33"/>
      <c r="AD6033" s="33"/>
      <c r="AE6033" s="33"/>
      <c r="AF6033" s="33"/>
      <c r="AG6033" s="35"/>
      <c r="AH6033" s="32"/>
      <c r="AI6033" s="33"/>
      <c r="AJ6033" s="33"/>
      <c r="AK6033" s="33"/>
      <c r="AL6033" s="33"/>
      <c r="AM6033" s="33"/>
      <c r="AN6033" s="33"/>
      <c r="AO6033" s="33"/>
      <c r="AP6033" s="33"/>
      <c r="AQ6033" s="33"/>
      <c r="AR6033" s="33"/>
      <c r="AS6033" s="33"/>
      <c r="AT6033" s="33"/>
      <c r="AU6033" s="33"/>
      <c r="AV6033" s="33"/>
      <c r="AW6033" s="33"/>
      <c r="AX6033" s="33"/>
      <c r="AY6033" s="33"/>
    </row>
    <row r="6034" spans="1:51" s="12" customFormat="1" ht="39.950000000000003" customHeight="1">
      <c r="A6034" s="3"/>
      <c r="B6034" s="16"/>
      <c r="C6034" s="33"/>
      <c r="D6034" s="33"/>
      <c r="E6034" s="33"/>
      <c r="F6034" s="33"/>
      <c r="G6034" s="33"/>
      <c r="H6034" s="33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  <c r="Y6034" s="33"/>
      <c r="Z6034" s="33"/>
      <c r="AA6034" s="33"/>
      <c r="AB6034" s="33"/>
      <c r="AC6034" s="33"/>
      <c r="AD6034" s="33"/>
      <c r="AE6034" s="33"/>
      <c r="AF6034" s="33"/>
      <c r="AG6034" s="35"/>
      <c r="AH6034" s="32"/>
      <c r="AI6034" s="33"/>
      <c r="AJ6034" s="33"/>
      <c r="AK6034" s="33"/>
      <c r="AL6034" s="33"/>
      <c r="AM6034" s="33"/>
      <c r="AN6034" s="33"/>
      <c r="AO6034" s="33"/>
      <c r="AP6034" s="33"/>
      <c r="AQ6034" s="33"/>
      <c r="AR6034" s="33"/>
      <c r="AS6034" s="33"/>
      <c r="AT6034" s="33"/>
      <c r="AU6034" s="33"/>
      <c r="AV6034" s="33"/>
      <c r="AW6034" s="33"/>
      <c r="AX6034" s="33"/>
      <c r="AY6034" s="33"/>
    </row>
    <row r="6035" spans="1:51" s="12" customFormat="1" ht="39.950000000000003" customHeight="1">
      <c r="A6035" s="3"/>
      <c r="B6035" s="16"/>
      <c r="C6035" s="33"/>
      <c r="D6035" s="33"/>
      <c r="E6035" s="33"/>
      <c r="F6035" s="33"/>
      <c r="G6035" s="33"/>
      <c r="H6035" s="3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  <c r="Y6035" s="33"/>
      <c r="Z6035" s="33"/>
      <c r="AA6035" s="33"/>
      <c r="AB6035" s="33"/>
      <c r="AC6035" s="33"/>
      <c r="AD6035" s="33"/>
      <c r="AE6035" s="33"/>
      <c r="AF6035" s="33"/>
      <c r="AG6035" s="35"/>
      <c r="AH6035" s="32"/>
      <c r="AI6035" s="33"/>
      <c r="AJ6035" s="33"/>
      <c r="AK6035" s="33"/>
      <c r="AL6035" s="33"/>
      <c r="AM6035" s="33"/>
      <c r="AN6035" s="33"/>
      <c r="AO6035" s="33"/>
      <c r="AP6035" s="33"/>
      <c r="AQ6035" s="33"/>
      <c r="AR6035" s="33"/>
      <c r="AS6035" s="33"/>
      <c r="AT6035" s="33"/>
      <c r="AU6035" s="33"/>
      <c r="AV6035" s="33"/>
      <c r="AW6035" s="33"/>
      <c r="AX6035" s="33"/>
      <c r="AY6035" s="33"/>
    </row>
    <row r="6036" spans="1:51" s="12" customFormat="1" ht="39.950000000000003" customHeight="1">
      <c r="A6036" s="3"/>
      <c r="B6036" s="16"/>
      <c r="C6036" s="33"/>
      <c r="D6036" s="33"/>
      <c r="E6036" s="33"/>
      <c r="F6036" s="33"/>
      <c r="G6036" s="33"/>
      <c r="H6036" s="3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  <c r="Y6036" s="33"/>
      <c r="Z6036" s="33"/>
      <c r="AA6036" s="33"/>
      <c r="AB6036" s="33"/>
      <c r="AC6036" s="33"/>
      <c r="AD6036" s="33"/>
      <c r="AE6036" s="33"/>
      <c r="AF6036" s="33"/>
      <c r="AG6036" s="35"/>
      <c r="AH6036" s="32"/>
      <c r="AI6036" s="33"/>
      <c r="AJ6036" s="33"/>
      <c r="AK6036" s="33"/>
      <c r="AL6036" s="33"/>
      <c r="AM6036" s="33"/>
      <c r="AN6036" s="33"/>
      <c r="AO6036" s="33"/>
      <c r="AP6036" s="33"/>
      <c r="AQ6036" s="33"/>
      <c r="AR6036" s="33"/>
      <c r="AS6036" s="33"/>
      <c r="AT6036" s="33"/>
      <c r="AU6036" s="33"/>
      <c r="AV6036" s="33"/>
      <c r="AW6036" s="33"/>
      <c r="AX6036" s="33"/>
      <c r="AY6036" s="33"/>
    </row>
    <row r="6037" spans="1:51" s="12" customFormat="1" ht="39.950000000000003" customHeight="1">
      <c r="A6037" s="3"/>
      <c r="B6037" s="16"/>
      <c r="C6037" s="33"/>
      <c r="D6037" s="33"/>
      <c r="E6037" s="33"/>
      <c r="F6037" s="33"/>
      <c r="G6037" s="33"/>
      <c r="H6037" s="3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  <c r="Y6037" s="33"/>
      <c r="Z6037" s="33"/>
      <c r="AA6037" s="33"/>
      <c r="AB6037" s="33"/>
      <c r="AC6037" s="33"/>
      <c r="AD6037" s="33"/>
      <c r="AE6037" s="33"/>
      <c r="AF6037" s="33"/>
      <c r="AG6037" s="35"/>
      <c r="AH6037" s="32"/>
      <c r="AI6037" s="33"/>
      <c r="AJ6037" s="33"/>
      <c r="AK6037" s="33"/>
      <c r="AL6037" s="33"/>
      <c r="AM6037" s="33"/>
      <c r="AN6037" s="33"/>
      <c r="AO6037" s="33"/>
      <c r="AP6037" s="33"/>
      <c r="AQ6037" s="33"/>
      <c r="AR6037" s="33"/>
      <c r="AS6037" s="33"/>
      <c r="AT6037" s="33"/>
      <c r="AU6037" s="33"/>
      <c r="AV6037" s="33"/>
      <c r="AW6037" s="33"/>
      <c r="AX6037" s="33"/>
      <c r="AY6037" s="33"/>
    </row>
    <row r="6038" spans="1:51" s="12" customFormat="1" ht="39.950000000000003" customHeight="1">
      <c r="A6038" s="3"/>
      <c r="B6038" s="16"/>
      <c r="C6038" s="33"/>
      <c r="D6038" s="33"/>
      <c r="E6038" s="33"/>
      <c r="F6038" s="33"/>
      <c r="G6038" s="33"/>
      <c r="H6038" s="3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  <c r="Y6038" s="33"/>
      <c r="Z6038" s="33"/>
      <c r="AA6038" s="33"/>
      <c r="AB6038" s="33"/>
      <c r="AC6038" s="33"/>
      <c r="AD6038" s="33"/>
      <c r="AE6038" s="33"/>
      <c r="AF6038" s="33"/>
      <c r="AG6038" s="35"/>
      <c r="AH6038" s="32"/>
      <c r="AI6038" s="33"/>
      <c r="AJ6038" s="33"/>
      <c r="AK6038" s="33"/>
      <c r="AL6038" s="33"/>
      <c r="AM6038" s="33"/>
      <c r="AN6038" s="33"/>
      <c r="AO6038" s="33"/>
      <c r="AP6038" s="33"/>
      <c r="AQ6038" s="33"/>
      <c r="AR6038" s="33"/>
      <c r="AS6038" s="33"/>
      <c r="AT6038" s="33"/>
      <c r="AU6038" s="33"/>
      <c r="AV6038" s="33"/>
      <c r="AW6038" s="33"/>
      <c r="AX6038" s="33"/>
      <c r="AY6038" s="33"/>
    </row>
    <row r="6039" spans="1:51" s="12" customFormat="1" ht="39.950000000000003" customHeight="1">
      <c r="A6039" s="3"/>
      <c r="B6039" s="16"/>
      <c r="C6039" s="33"/>
      <c r="D6039" s="33"/>
      <c r="E6039" s="33"/>
      <c r="F6039" s="33"/>
      <c r="G6039" s="33"/>
      <c r="H6039" s="3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  <c r="Y6039" s="33"/>
      <c r="Z6039" s="33"/>
      <c r="AA6039" s="33"/>
      <c r="AB6039" s="33"/>
      <c r="AC6039" s="33"/>
      <c r="AD6039" s="33"/>
      <c r="AE6039" s="33"/>
      <c r="AF6039" s="33"/>
      <c r="AG6039" s="35"/>
      <c r="AH6039" s="32"/>
      <c r="AI6039" s="33"/>
      <c r="AJ6039" s="33"/>
      <c r="AK6039" s="33"/>
      <c r="AL6039" s="33"/>
      <c r="AM6039" s="33"/>
      <c r="AN6039" s="33"/>
      <c r="AO6039" s="33"/>
      <c r="AP6039" s="33"/>
      <c r="AQ6039" s="33"/>
      <c r="AR6039" s="33"/>
      <c r="AS6039" s="33"/>
      <c r="AT6039" s="33"/>
      <c r="AU6039" s="33"/>
      <c r="AV6039" s="33"/>
      <c r="AW6039" s="33"/>
      <c r="AX6039" s="33"/>
      <c r="AY6039" s="33"/>
    </row>
    <row r="6040" spans="1:51" s="12" customFormat="1" ht="39.950000000000003" customHeight="1">
      <c r="A6040" s="3"/>
      <c r="B6040" s="16"/>
      <c r="C6040" s="33"/>
      <c r="D6040" s="33"/>
      <c r="E6040" s="33"/>
      <c r="F6040" s="33"/>
      <c r="G6040" s="33"/>
      <c r="H6040" s="33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3"/>
      <c r="AB6040" s="33"/>
      <c r="AC6040" s="33"/>
      <c r="AD6040" s="33"/>
      <c r="AE6040" s="33"/>
      <c r="AF6040" s="33"/>
      <c r="AG6040" s="35"/>
      <c r="AH6040" s="32"/>
      <c r="AI6040" s="33"/>
      <c r="AJ6040" s="33"/>
      <c r="AK6040" s="33"/>
      <c r="AL6040" s="33"/>
      <c r="AM6040" s="33"/>
      <c r="AN6040" s="33"/>
      <c r="AO6040" s="33"/>
      <c r="AP6040" s="33"/>
      <c r="AQ6040" s="33"/>
      <c r="AR6040" s="33"/>
      <c r="AS6040" s="33"/>
      <c r="AT6040" s="33"/>
      <c r="AU6040" s="33"/>
      <c r="AV6040" s="33"/>
      <c r="AW6040" s="33"/>
      <c r="AX6040" s="33"/>
      <c r="AY6040" s="33"/>
    </row>
    <row r="6041" spans="1:51" s="12" customFormat="1" ht="39.950000000000003" customHeight="1">
      <c r="A6041" s="3"/>
      <c r="B6041" s="16"/>
      <c r="C6041" s="33"/>
      <c r="D6041" s="33"/>
      <c r="E6041" s="33"/>
      <c r="F6041" s="33"/>
      <c r="G6041" s="33"/>
      <c r="H6041" s="33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  <c r="AB6041" s="33"/>
      <c r="AC6041" s="33"/>
      <c r="AD6041" s="33"/>
      <c r="AE6041" s="33"/>
      <c r="AF6041" s="33"/>
      <c r="AG6041" s="35"/>
      <c r="AH6041" s="32"/>
      <c r="AI6041" s="33"/>
      <c r="AJ6041" s="33"/>
      <c r="AK6041" s="33"/>
      <c r="AL6041" s="33"/>
      <c r="AM6041" s="33"/>
      <c r="AN6041" s="33"/>
      <c r="AO6041" s="33"/>
      <c r="AP6041" s="33"/>
      <c r="AQ6041" s="33"/>
      <c r="AR6041" s="33"/>
      <c r="AS6041" s="33"/>
      <c r="AT6041" s="33"/>
      <c r="AU6041" s="33"/>
      <c r="AV6041" s="33"/>
      <c r="AW6041" s="33"/>
      <c r="AX6041" s="33"/>
      <c r="AY6041" s="33"/>
    </row>
    <row r="6042" spans="1:51" s="12" customFormat="1" ht="39.950000000000003" customHeight="1">
      <c r="A6042" s="3"/>
      <c r="B6042" s="16"/>
      <c r="C6042" s="33"/>
      <c r="D6042" s="33"/>
      <c r="E6042" s="33"/>
      <c r="F6042" s="33"/>
      <c r="G6042" s="33"/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  <c r="AB6042" s="33"/>
      <c r="AC6042" s="33"/>
      <c r="AD6042" s="33"/>
      <c r="AE6042" s="33"/>
      <c r="AF6042" s="33"/>
      <c r="AG6042" s="35"/>
      <c r="AH6042" s="32"/>
      <c r="AI6042" s="33"/>
      <c r="AJ6042" s="33"/>
      <c r="AK6042" s="33"/>
      <c r="AL6042" s="33"/>
      <c r="AM6042" s="33"/>
      <c r="AN6042" s="33"/>
      <c r="AO6042" s="33"/>
      <c r="AP6042" s="33"/>
      <c r="AQ6042" s="33"/>
      <c r="AR6042" s="33"/>
      <c r="AS6042" s="33"/>
      <c r="AT6042" s="33"/>
      <c r="AU6042" s="33"/>
      <c r="AV6042" s="33"/>
      <c r="AW6042" s="33"/>
      <c r="AX6042" s="33"/>
      <c r="AY6042" s="33"/>
    </row>
    <row r="6043" spans="1:51" s="12" customFormat="1" ht="39.950000000000003" customHeight="1">
      <c r="A6043" s="3"/>
      <c r="B6043" s="16"/>
      <c r="C6043" s="33"/>
      <c r="D6043" s="33"/>
      <c r="E6043" s="33"/>
      <c r="F6043" s="33"/>
      <c r="G6043" s="33"/>
      <c r="H6043" s="3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  <c r="Y6043" s="33"/>
      <c r="Z6043" s="33"/>
      <c r="AA6043" s="33"/>
      <c r="AB6043" s="33"/>
      <c r="AC6043" s="33"/>
      <c r="AD6043" s="33"/>
      <c r="AE6043" s="33"/>
      <c r="AF6043" s="33"/>
      <c r="AG6043" s="35"/>
      <c r="AH6043" s="32"/>
      <c r="AI6043" s="33"/>
      <c r="AJ6043" s="33"/>
      <c r="AK6043" s="33"/>
      <c r="AL6043" s="33"/>
      <c r="AM6043" s="33"/>
      <c r="AN6043" s="33"/>
      <c r="AO6043" s="33"/>
      <c r="AP6043" s="33"/>
      <c r="AQ6043" s="33"/>
      <c r="AR6043" s="33"/>
      <c r="AS6043" s="33"/>
      <c r="AT6043" s="33"/>
      <c r="AU6043" s="33"/>
      <c r="AV6043" s="33"/>
      <c r="AW6043" s="33"/>
      <c r="AX6043" s="33"/>
      <c r="AY6043" s="33"/>
    </row>
    <row r="6044" spans="1:51" s="12" customFormat="1" ht="39.950000000000003" customHeight="1">
      <c r="A6044" s="3"/>
      <c r="B6044" s="16"/>
      <c r="C6044" s="33"/>
      <c r="D6044" s="33"/>
      <c r="E6044" s="33"/>
      <c r="F6044" s="33"/>
      <c r="G6044" s="33"/>
      <c r="H6044" s="33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  <c r="Y6044" s="33"/>
      <c r="Z6044" s="33"/>
      <c r="AA6044" s="33"/>
      <c r="AB6044" s="33"/>
      <c r="AC6044" s="33"/>
      <c r="AD6044" s="33"/>
      <c r="AE6044" s="33"/>
      <c r="AF6044" s="33"/>
      <c r="AG6044" s="35"/>
      <c r="AH6044" s="32"/>
      <c r="AI6044" s="33"/>
      <c r="AJ6044" s="33"/>
      <c r="AK6044" s="33"/>
      <c r="AL6044" s="33"/>
      <c r="AM6044" s="33"/>
      <c r="AN6044" s="33"/>
      <c r="AO6044" s="33"/>
      <c r="AP6044" s="33"/>
      <c r="AQ6044" s="33"/>
      <c r="AR6044" s="33"/>
      <c r="AS6044" s="33"/>
      <c r="AT6044" s="33"/>
      <c r="AU6044" s="33"/>
      <c r="AV6044" s="33"/>
      <c r="AW6044" s="33"/>
      <c r="AX6044" s="33"/>
      <c r="AY6044" s="33"/>
    </row>
    <row r="6045" spans="1:51" s="12" customFormat="1" ht="39.950000000000003" customHeight="1">
      <c r="A6045" s="3"/>
      <c r="B6045" s="16"/>
      <c r="C6045" s="33"/>
      <c r="D6045" s="33"/>
      <c r="E6045" s="33"/>
      <c r="F6045" s="33"/>
      <c r="G6045" s="33"/>
      <c r="H6045" s="33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  <c r="Y6045" s="33"/>
      <c r="Z6045" s="33"/>
      <c r="AA6045" s="33"/>
      <c r="AB6045" s="33"/>
      <c r="AC6045" s="33"/>
      <c r="AD6045" s="33"/>
      <c r="AE6045" s="33"/>
      <c r="AF6045" s="33"/>
      <c r="AG6045" s="35"/>
      <c r="AH6045" s="32"/>
      <c r="AI6045" s="33"/>
      <c r="AJ6045" s="33"/>
      <c r="AK6045" s="33"/>
      <c r="AL6045" s="33"/>
      <c r="AM6045" s="33"/>
      <c r="AN6045" s="33"/>
      <c r="AO6045" s="33"/>
      <c r="AP6045" s="33"/>
      <c r="AQ6045" s="33"/>
      <c r="AR6045" s="33"/>
      <c r="AS6045" s="33"/>
      <c r="AT6045" s="33"/>
      <c r="AU6045" s="33"/>
      <c r="AV6045" s="33"/>
      <c r="AW6045" s="33"/>
      <c r="AX6045" s="33"/>
      <c r="AY6045" s="33"/>
    </row>
    <row r="6046" spans="1:51" s="12" customFormat="1" ht="39.950000000000003" customHeight="1">
      <c r="A6046" s="3"/>
      <c r="B6046" s="16"/>
      <c r="C6046" s="33"/>
      <c r="D6046" s="33"/>
      <c r="E6046" s="33"/>
      <c r="F6046" s="33"/>
      <c r="G6046" s="33"/>
      <c r="H6046" s="3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  <c r="AB6046" s="33"/>
      <c r="AC6046" s="33"/>
      <c r="AD6046" s="33"/>
      <c r="AE6046" s="33"/>
      <c r="AF6046" s="33"/>
      <c r="AG6046" s="35"/>
      <c r="AH6046" s="32"/>
      <c r="AI6046" s="33"/>
      <c r="AJ6046" s="33"/>
      <c r="AK6046" s="33"/>
      <c r="AL6046" s="33"/>
      <c r="AM6046" s="33"/>
      <c r="AN6046" s="33"/>
      <c r="AO6046" s="33"/>
      <c r="AP6046" s="33"/>
      <c r="AQ6046" s="33"/>
      <c r="AR6046" s="33"/>
      <c r="AS6046" s="33"/>
      <c r="AT6046" s="33"/>
      <c r="AU6046" s="33"/>
      <c r="AV6046" s="33"/>
      <c r="AW6046" s="33"/>
      <c r="AX6046" s="33"/>
      <c r="AY6046" s="33"/>
    </row>
    <row r="6047" spans="1:51" s="12" customFormat="1" ht="39.950000000000003" customHeight="1">
      <c r="A6047" s="3"/>
      <c r="B6047" s="16"/>
      <c r="C6047" s="33"/>
      <c r="D6047" s="33"/>
      <c r="E6047" s="33"/>
      <c r="F6047" s="33"/>
      <c r="G6047" s="33"/>
      <c r="H6047" s="3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  <c r="AB6047" s="33"/>
      <c r="AC6047" s="33"/>
      <c r="AD6047" s="33"/>
      <c r="AE6047" s="33"/>
      <c r="AF6047" s="33"/>
      <c r="AG6047" s="35"/>
      <c r="AH6047" s="32"/>
      <c r="AI6047" s="33"/>
      <c r="AJ6047" s="33"/>
      <c r="AK6047" s="33"/>
      <c r="AL6047" s="33"/>
      <c r="AM6047" s="33"/>
      <c r="AN6047" s="33"/>
      <c r="AO6047" s="33"/>
      <c r="AP6047" s="33"/>
      <c r="AQ6047" s="33"/>
      <c r="AR6047" s="33"/>
      <c r="AS6047" s="33"/>
      <c r="AT6047" s="33"/>
      <c r="AU6047" s="33"/>
      <c r="AV6047" s="33"/>
      <c r="AW6047" s="33"/>
      <c r="AX6047" s="33"/>
      <c r="AY6047" s="33"/>
    </row>
    <row r="6048" spans="1:51" s="12" customFormat="1" ht="39.950000000000003" customHeight="1">
      <c r="A6048" s="3"/>
      <c r="B6048" s="16"/>
      <c r="C6048" s="33"/>
      <c r="D6048" s="33"/>
      <c r="E6048" s="33"/>
      <c r="F6048" s="33"/>
      <c r="G6048" s="33"/>
      <c r="H6048" s="3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  <c r="Y6048" s="33"/>
      <c r="Z6048" s="33"/>
      <c r="AA6048" s="33"/>
      <c r="AB6048" s="33"/>
      <c r="AC6048" s="33"/>
      <c r="AD6048" s="33"/>
      <c r="AE6048" s="33"/>
      <c r="AF6048" s="33"/>
      <c r="AG6048" s="35"/>
      <c r="AH6048" s="32"/>
      <c r="AI6048" s="33"/>
      <c r="AJ6048" s="33"/>
      <c r="AK6048" s="33"/>
      <c r="AL6048" s="33"/>
      <c r="AM6048" s="33"/>
      <c r="AN6048" s="33"/>
      <c r="AO6048" s="33"/>
      <c r="AP6048" s="33"/>
      <c r="AQ6048" s="33"/>
      <c r="AR6048" s="33"/>
      <c r="AS6048" s="33"/>
      <c r="AT6048" s="33"/>
      <c r="AU6048" s="33"/>
      <c r="AV6048" s="33"/>
      <c r="AW6048" s="33"/>
      <c r="AX6048" s="33"/>
      <c r="AY6048" s="33"/>
    </row>
    <row r="6049" spans="1:51" s="12" customFormat="1" ht="39.950000000000003" customHeight="1">
      <c r="A6049" s="3"/>
      <c r="B6049" s="16"/>
      <c r="C6049" s="33"/>
      <c r="D6049" s="33"/>
      <c r="E6049" s="33"/>
      <c r="F6049" s="33"/>
      <c r="G6049" s="33"/>
      <c r="H6049" s="3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  <c r="Y6049" s="33"/>
      <c r="Z6049" s="33"/>
      <c r="AA6049" s="33"/>
      <c r="AB6049" s="33"/>
      <c r="AC6049" s="33"/>
      <c r="AD6049" s="33"/>
      <c r="AE6049" s="33"/>
      <c r="AF6049" s="33"/>
      <c r="AG6049" s="35"/>
      <c r="AH6049" s="32"/>
      <c r="AI6049" s="33"/>
      <c r="AJ6049" s="33"/>
      <c r="AK6049" s="33"/>
      <c r="AL6049" s="33"/>
      <c r="AM6049" s="33"/>
      <c r="AN6049" s="33"/>
      <c r="AO6049" s="33"/>
      <c r="AP6049" s="33"/>
      <c r="AQ6049" s="33"/>
      <c r="AR6049" s="33"/>
      <c r="AS6049" s="33"/>
      <c r="AT6049" s="33"/>
      <c r="AU6049" s="33"/>
      <c r="AV6049" s="33"/>
      <c r="AW6049" s="33"/>
      <c r="AX6049" s="33"/>
      <c r="AY6049" s="33"/>
    </row>
    <row r="6050" spans="1:51" s="12" customFormat="1" ht="39.950000000000003" customHeight="1">
      <c r="A6050" s="3"/>
      <c r="B6050" s="16"/>
      <c r="C6050" s="33"/>
      <c r="D6050" s="33"/>
      <c r="E6050" s="33"/>
      <c r="F6050" s="33"/>
      <c r="G6050" s="33"/>
      <c r="H6050" s="33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  <c r="Y6050" s="33"/>
      <c r="Z6050" s="33"/>
      <c r="AA6050" s="33"/>
      <c r="AB6050" s="33"/>
      <c r="AC6050" s="33"/>
      <c r="AD6050" s="33"/>
      <c r="AE6050" s="33"/>
      <c r="AF6050" s="33"/>
      <c r="AG6050" s="35"/>
      <c r="AH6050" s="32"/>
      <c r="AI6050" s="33"/>
      <c r="AJ6050" s="33"/>
      <c r="AK6050" s="33"/>
      <c r="AL6050" s="33"/>
      <c r="AM6050" s="33"/>
      <c r="AN6050" s="33"/>
      <c r="AO6050" s="33"/>
      <c r="AP6050" s="33"/>
      <c r="AQ6050" s="33"/>
      <c r="AR6050" s="33"/>
      <c r="AS6050" s="33"/>
      <c r="AT6050" s="33"/>
      <c r="AU6050" s="33"/>
      <c r="AV6050" s="33"/>
      <c r="AW6050" s="33"/>
      <c r="AX6050" s="33"/>
      <c r="AY6050" s="33"/>
    </row>
    <row r="6051" spans="1:51" s="12" customFormat="1" ht="39.950000000000003" customHeight="1">
      <c r="A6051" s="3"/>
      <c r="B6051" s="16"/>
      <c r="C6051" s="33"/>
      <c r="D6051" s="33"/>
      <c r="E6051" s="33"/>
      <c r="F6051" s="33"/>
      <c r="G6051" s="33"/>
      <c r="H6051" s="3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  <c r="Y6051" s="33"/>
      <c r="Z6051" s="33"/>
      <c r="AA6051" s="33"/>
      <c r="AB6051" s="33"/>
      <c r="AC6051" s="33"/>
      <c r="AD6051" s="33"/>
      <c r="AE6051" s="33"/>
      <c r="AF6051" s="33"/>
      <c r="AG6051" s="35"/>
      <c r="AH6051" s="32"/>
      <c r="AI6051" s="33"/>
      <c r="AJ6051" s="33"/>
      <c r="AK6051" s="33"/>
      <c r="AL6051" s="33"/>
      <c r="AM6051" s="33"/>
      <c r="AN6051" s="33"/>
      <c r="AO6051" s="33"/>
      <c r="AP6051" s="33"/>
      <c r="AQ6051" s="33"/>
      <c r="AR6051" s="33"/>
      <c r="AS6051" s="33"/>
      <c r="AT6051" s="33"/>
      <c r="AU6051" s="33"/>
      <c r="AV6051" s="33"/>
      <c r="AW6051" s="33"/>
      <c r="AX6051" s="33"/>
      <c r="AY6051" s="33"/>
    </row>
    <row r="6052" spans="1:51" s="12" customFormat="1" ht="39.950000000000003" customHeight="1">
      <c r="A6052" s="3"/>
      <c r="B6052" s="16"/>
      <c r="C6052" s="33"/>
      <c r="D6052" s="33"/>
      <c r="E6052" s="33"/>
      <c r="F6052" s="33"/>
      <c r="G6052" s="33"/>
      <c r="H6052" s="33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  <c r="Y6052" s="33"/>
      <c r="Z6052" s="33"/>
      <c r="AA6052" s="33"/>
      <c r="AB6052" s="33"/>
      <c r="AC6052" s="33"/>
      <c r="AD6052" s="33"/>
      <c r="AE6052" s="33"/>
      <c r="AF6052" s="33"/>
      <c r="AG6052" s="35"/>
      <c r="AH6052" s="32"/>
      <c r="AI6052" s="33"/>
      <c r="AJ6052" s="33"/>
      <c r="AK6052" s="33"/>
      <c r="AL6052" s="33"/>
      <c r="AM6052" s="33"/>
      <c r="AN6052" s="33"/>
      <c r="AO6052" s="33"/>
      <c r="AP6052" s="33"/>
      <c r="AQ6052" s="33"/>
      <c r="AR6052" s="33"/>
      <c r="AS6052" s="33"/>
      <c r="AT6052" s="33"/>
      <c r="AU6052" s="33"/>
      <c r="AV6052" s="33"/>
      <c r="AW6052" s="33"/>
      <c r="AX6052" s="33"/>
      <c r="AY6052" s="33"/>
    </row>
    <row r="6053" spans="1:51" s="12" customFormat="1" ht="39.950000000000003" customHeight="1">
      <c r="A6053" s="3"/>
      <c r="B6053" s="16"/>
      <c r="C6053" s="33"/>
      <c r="D6053" s="33"/>
      <c r="E6053" s="33"/>
      <c r="F6053" s="33"/>
      <c r="G6053" s="33"/>
      <c r="H6053" s="33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  <c r="Y6053" s="33"/>
      <c r="Z6053" s="33"/>
      <c r="AA6053" s="33"/>
      <c r="AB6053" s="33"/>
      <c r="AC6053" s="33"/>
      <c r="AD6053" s="33"/>
      <c r="AE6053" s="33"/>
      <c r="AF6053" s="33"/>
      <c r="AG6053" s="35"/>
      <c r="AH6053" s="32"/>
      <c r="AI6053" s="33"/>
      <c r="AJ6053" s="33"/>
      <c r="AK6053" s="33"/>
      <c r="AL6053" s="33"/>
      <c r="AM6053" s="33"/>
      <c r="AN6053" s="33"/>
      <c r="AO6053" s="33"/>
      <c r="AP6053" s="33"/>
      <c r="AQ6053" s="33"/>
      <c r="AR6053" s="33"/>
      <c r="AS6053" s="33"/>
      <c r="AT6053" s="33"/>
      <c r="AU6053" s="33"/>
      <c r="AV6053" s="33"/>
      <c r="AW6053" s="33"/>
      <c r="AX6053" s="33"/>
      <c r="AY6053" s="33"/>
    </row>
    <row r="6054" spans="1:51" s="12" customFormat="1" ht="39.950000000000003" customHeight="1">
      <c r="A6054" s="3"/>
      <c r="B6054" s="16"/>
      <c r="C6054" s="33"/>
      <c r="D6054" s="33"/>
      <c r="E6054" s="33"/>
      <c r="F6054" s="33"/>
      <c r="G6054" s="33"/>
      <c r="H6054" s="33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  <c r="Y6054" s="33"/>
      <c r="Z6054" s="33"/>
      <c r="AA6054" s="33"/>
      <c r="AB6054" s="33"/>
      <c r="AC6054" s="33"/>
      <c r="AD6054" s="33"/>
      <c r="AE6054" s="33"/>
      <c r="AF6054" s="33"/>
      <c r="AG6054" s="35"/>
      <c r="AH6054" s="32"/>
      <c r="AI6054" s="33"/>
      <c r="AJ6054" s="33"/>
      <c r="AK6054" s="33"/>
      <c r="AL6054" s="33"/>
      <c r="AM6054" s="33"/>
      <c r="AN6054" s="33"/>
      <c r="AO6054" s="33"/>
      <c r="AP6054" s="33"/>
      <c r="AQ6054" s="33"/>
      <c r="AR6054" s="33"/>
      <c r="AS6054" s="33"/>
      <c r="AT6054" s="33"/>
      <c r="AU6054" s="33"/>
      <c r="AV6054" s="33"/>
      <c r="AW6054" s="33"/>
      <c r="AX6054" s="33"/>
      <c r="AY6054" s="33"/>
    </row>
    <row r="6055" spans="1:51" s="12" customFormat="1" ht="39.950000000000003" customHeight="1">
      <c r="A6055" s="3"/>
      <c r="B6055" s="16"/>
      <c r="C6055" s="33"/>
      <c r="D6055" s="33"/>
      <c r="E6055" s="33"/>
      <c r="F6055" s="33"/>
      <c r="G6055" s="33"/>
      <c r="H6055" s="33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  <c r="Y6055" s="33"/>
      <c r="Z6055" s="33"/>
      <c r="AA6055" s="33"/>
      <c r="AB6055" s="33"/>
      <c r="AC6055" s="33"/>
      <c r="AD6055" s="33"/>
      <c r="AE6055" s="33"/>
      <c r="AF6055" s="33"/>
      <c r="AG6055" s="35"/>
      <c r="AH6055" s="32"/>
      <c r="AI6055" s="33"/>
      <c r="AJ6055" s="33"/>
      <c r="AK6055" s="33"/>
      <c r="AL6055" s="33"/>
      <c r="AM6055" s="33"/>
      <c r="AN6055" s="33"/>
      <c r="AO6055" s="33"/>
      <c r="AP6055" s="33"/>
      <c r="AQ6055" s="33"/>
      <c r="AR6055" s="33"/>
      <c r="AS6055" s="33"/>
      <c r="AT6055" s="33"/>
      <c r="AU6055" s="33"/>
      <c r="AV6055" s="33"/>
      <c r="AW6055" s="33"/>
      <c r="AX6055" s="33"/>
      <c r="AY6055" s="33"/>
    </row>
    <row r="6056" spans="1:51" s="12" customFormat="1" ht="39.950000000000003" customHeight="1">
      <c r="A6056" s="3"/>
      <c r="B6056" s="16"/>
      <c r="C6056" s="33"/>
      <c r="D6056" s="33"/>
      <c r="E6056" s="33"/>
      <c r="F6056" s="33"/>
      <c r="G6056" s="33"/>
      <c r="H6056" s="33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  <c r="AB6056" s="33"/>
      <c r="AC6056" s="33"/>
      <c r="AD6056" s="33"/>
      <c r="AE6056" s="33"/>
      <c r="AF6056" s="33"/>
      <c r="AG6056" s="35"/>
      <c r="AH6056" s="32"/>
      <c r="AI6056" s="33"/>
      <c r="AJ6056" s="33"/>
      <c r="AK6056" s="33"/>
      <c r="AL6056" s="33"/>
      <c r="AM6056" s="33"/>
      <c r="AN6056" s="33"/>
      <c r="AO6056" s="33"/>
      <c r="AP6056" s="33"/>
      <c r="AQ6056" s="33"/>
      <c r="AR6056" s="33"/>
      <c r="AS6056" s="33"/>
      <c r="AT6056" s="33"/>
      <c r="AU6056" s="33"/>
      <c r="AV6056" s="33"/>
      <c r="AW6056" s="33"/>
      <c r="AX6056" s="33"/>
      <c r="AY6056" s="33"/>
    </row>
    <row r="6057" spans="1:51" s="12" customFormat="1" ht="39.950000000000003" customHeight="1">
      <c r="A6057" s="3"/>
      <c r="B6057" s="16"/>
      <c r="C6057" s="33"/>
      <c r="D6057" s="33"/>
      <c r="E6057" s="33"/>
      <c r="F6057" s="33"/>
      <c r="G6057" s="33"/>
      <c r="H6057" s="3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  <c r="Y6057" s="33"/>
      <c r="Z6057" s="33"/>
      <c r="AA6057" s="33"/>
      <c r="AB6057" s="33"/>
      <c r="AC6057" s="33"/>
      <c r="AD6057" s="33"/>
      <c r="AE6057" s="33"/>
      <c r="AF6057" s="33"/>
      <c r="AG6057" s="35"/>
      <c r="AH6057" s="32"/>
      <c r="AI6057" s="33"/>
      <c r="AJ6057" s="33"/>
      <c r="AK6057" s="33"/>
      <c r="AL6057" s="33"/>
      <c r="AM6057" s="33"/>
      <c r="AN6057" s="33"/>
      <c r="AO6057" s="33"/>
      <c r="AP6057" s="33"/>
      <c r="AQ6057" s="33"/>
      <c r="AR6057" s="33"/>
      <c r="AS6057" s="33"/>
      <c r="AT6057" s="33"/>
      <c r="AU6057" s="33"/>
      <c r="AV6057" s="33"/>
      <c r="AW6057" s="33"/>
      <c r="AX6057" s="33"/>
      <c r="AY6057" s="33"/>
    </row>
    <row r="6058" spans="1:51" s="12" customFormat="1" ht="39.950000000000003" customHeight="1">
      <c r="A6058" s="3"/>
      <c r="B6058" s="16"/>
      <c r="C6058" s="33"/>
      <c r="D6058" s="33"/>
      <c r="E6058" s="33"/>
      <c r="F6058" s="33"/>
      <c r="G6058" s="33"/>
      <c r="H6058" s="3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  <c r="Y6058" s="33"/>
      <c r="Z6058" s="33"/>
      <c r="AA6058" s="33"/>
      <c r="AB6058" s="33"/>
      <c r="AC6058" s="33"/>
      <c r="AD6058" s="33"/>
      <c r="AE6058" s="33"/>
      <c r="AF6058" s="33"/>
      <c r="AG6058" s="35"/>
      <c r="AH6058" s="32"/>
      <c r="AI6058" s="33"/>
      <c r="AJ6058" s="33"/>
      <c r="AK6058" s="33"/>
      <c r="AL6058" s="33"/>
      <c r="AM6058" s="33"/>
      <c r="AN6058" s="33"/>
      <c r="AO6058" s="33"/>
      <c r="AP6058" s="33"/>
      <c r="AQ6058" s="33"/>
      <c r="AR6058" s="33"/>
      <c r="AS6058" s="33"/>
      <c r="AT6058" s="33"/>
      <c r="AU6058" s="33"/>
      <c r="AV6058" s="33"/>
      <c r="AW6058" s="33"/>
      <c r="AX6058" s="33"/>
      <c r="AY6058" s="33"/>
    </row>
    <row r="6059" spans="1:51" s="12" customFormat="1" ht="39.950000000000003" customHeight="1">
      <c r="A6059" s="3"/>
      <c r="B6059" s="16"/>
      <c r="C6059" s="33"/>
      <c r="D6059" s="33"/>
      <c r="E6059" s="33"/>
      <c r="F6059" s="33"/>
      <c r="G6059" s="33"/>
      <c r="H6059" s="3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  <c r="Y6059" s="33"/>
      <c r="Z6059" s="33"/>
      <c r="AA6059" s="33"/>
      <c r="AB6059" s="33"/>
      <c r="AC6059" s="33"/>
      <c r="AD6059" s="33"/>
      <c r="AE6059" s="33"/>
      <c r="AF6059" s="33"/>
      <c r="AG6059" s="35"/>
      <c r="AH6059" s="32"/>
      <c r="AI6059" s="33"/>
      <c r="AJ6059" s="33"/>
      <c r="AK6059" s="33"/>
      <c r="AL6059" s="33"/>
      <c r="AM6059" s="33"/>
      <c r="AN6059" s="33"/>
      <c r="AO6059" s="33"/>
      <c r="AP6059" s="33"/>
      <c r="AQ6059" s="33"/>
      <c r="AR6059" s="33"/>
      <c r="AS6059" s="33"/>
      <c r="AT6059" s="33"/>
      <c r="AU6059" s="33"/>
      <c r="AV6059" s="33"/>
      <c r="AW6059" s="33"/>
      <c r="AX6059" s="33"/>
      <c r="AY6059" s="33"/>
    </row>
    <row r="6060" spans="1:51" s="12" customFormat="1" ht="39.950000000000003" customHeight="1">
      <c r="A6060" s="3"/>
      <c r="B6060" s="16"/>
      <c r="C6060" s="33"/>
      <c r="D6060" s="33"/>
      <c r="E6060" s="33"/>
      <c r="F6060" s="33"/>
      <c r="G6060" s="33"/>
      <c r="H6060" s="3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  <c r="Y6060" s="33"/>
      <c r="Z6060" s="33"/>
      <c r="AA6060" s="33"/>
      <c r="AB6060" s="33"/>
      <c r="AC6060" s="33"/>
      <c r="AD6060" s="33"/>
      <c r="AE6060" s="33"/>
      <c r="AF6060" s="33"/>
      <c r="AG6060" s="35"/>
      <c r="AH6060" s="32"/>
      <c r="AI6060" s="33"/>
      <c r="AJ6060" s="33"/>
      <c r="AK6060" s="33"/>
      <c r="AL6060" s="33"/>
      <c r="AM6060" s="33"/>
      <c r="AN6060" s="33"/>
      <c r="AO6060" s="33"/>
      <c r="AP6060" s="33"/>
      <c r="AQ6060" s="33"/>
      <c r="AR6060" s="33"/>
      <c r="AS6060" s="33"/>
      <c r="AT6060" s="33"/>
      <c r="AU6060" s="33"/>
      <c r="AV6060" s="33"/>
      <c r="AW6060" s="33"/>
      <c r="AX6060" s="33"/>
      <c r="AY6060" s="33"/>
    </row>
    <row r="6061" spans="1:51" s="12" customFormat="1" ht="39.950000000000003" customHeight="1">
      <c r="A6061" s="3"/>
      <c r="B6061" s="16"/>
      <c r="C6061" s="33"/>
      <c r="D6061" s="33"/>
      <c r="E6061" s="33"/>
      <c r="F6061" s="33"/>
      <c r="G6061" s="33"/>
      <c r="H6061" s="3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  <c r="Y6061" s="33"/>
      <c r="Z6061" s="33"/>
      <c r="AA6061" s="33"/>
      <c r="AB6061" s="33"/>
      <c r="AC6061" s="33"/>
      <c r="AD6061" s="33"/>
      <c r="AE6061" s="33"/>
      <c r="AF6061" s="33"/>
      <c r="AG6061" s="35"/>
      <c r="AH6061" s="32"/>
      <c r="AI6061" s="33"/>
      <c r="AJ6061" s="33"/>
      <c r="AK6061" s="33"/>
      <c r="AL6061" s="33"/>
      <c r="AM6061" s="33"/>
      <c r="AN6061" s="33"/>
      <c r="AO6061" s="33"/>
      <c r="AP6061" s="33"/>
      <c r="AQ6061" s="33"/>
      <c r="AR6061" s="33"/>
      <c r="AS6061" s="33"/>
      <c r="AT6061" s="33"/>
      <c r="AU6061" s="33"/>
      <c r="AV6061" s="33"/>
      <c r="AW6061" s="33"/>
      <c r="AX6061" s="33"/>
      <c r="AY6061" s="33"/>
    </row>
    <row r="6062" spans="1:51" s="12" customFormat="1" ht="39.950000000000003" customHeight="1">
      <c r="A6062" s="3"/>
      <c r="B6062" s="16"/>
      <c r="C6062" s="33"/>
      <c r="D6062" s="33"/>
      <c r="E6062" s="33"/>
      <c r="F6062" s="33"/>
      <c r="G6062" s="33"/>
      <c r="H6062" s="33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  <c r="Y6062" s="33"/>
      <c r="Z6062" s="33"/>
      <c r="AA6062" s="33"/>
      <c r="AB6062" s="33"/>
      <c r="AC6062" s="33"/>
      <c r="AD6062" s="33"/>
      <c r="AE6062" s="33"/>
      <c r="AF6062" s="33"/>
      <c r="AG6062" s="35"/>
      <c r="AH6062" s="32"/>
      <c r="AI6062" s="33"/>
      <c r="AJ6062" s="33"/>
      <c r="AK6062" s="33"/>
      <c r="AL6062" s="33"/>
      <c r="AM6062" s="33"/>
      <c r="AN6062" s="33"/>
      <c r="AO6062" s="33"/>
      <c r="AP6062" s="33"/>
      <c r="AQ6062" s="33"/>
      <c r="AR6062" s="33"/>
      <c r="AS6062" s="33"/>
      <c r="AT6062" s="33"/>
      <c r="AU6062" s="33"/>
      <c r="AV6062" s="33"/>
      <c r="AW6062" s="33"/>
      <c r="AX6062" s="33"/>
      <c r="AY6062" s="33"/>
    </row>
    <row r="6063" spans="1:51" s="12" customFormat="1" ht="39.950000000000003" customHeight="1">
      <c r="A6063" s="3"/>
      <c r="B6063" s="16"/>
      <c r="C6063" s="33"/>
      <c r="D6063" s="33"/>
      <c r="E6063" s="33"/>
      <c r="F6063" s="33"/>
      <c r="G6063" s="33"/>
      <c r="H6063" s="3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  <c r="Y6063" s="33"/>
      <c r="Z6063" s="33"/>
      <c r="AA6063" s="33"/>
      <c r="AB6063" s="33"/>
      <c r="AC6063" s="33"/>
      <c r="AD6063" s="33"/>
      <c r="AE6063" s="33"/>
      <c r="AF6063" s="33"/>
      <c r="AG6063" s="35"/>
      <c r="AH6063" s="32"/>
      <c r="AI6063" s="33"/>
      <c r="AJ6063" s="33"/>
      <c r="AK6063" s="33"/>
      <c r="AL6063" s="33"/>
      <c r="AM6063" s="33"/>
      <c r="AN6063" s="33"/>
      <c r="AO6063" s="33"/>
      <c r="AP6063" s="33"/>
      <c r="AQ6063" s="33"/>
      <c r="AR6063" s="33"/>
      <c r="AS6063" s="33"/>
      <c r="AT6063" s="33"/>
      <c r="AU6063" s="33"/>
      <c r="AV6063" s="33"/>
      <c r="AW6063" s="33"/>
      <c r="AX6063" s="33"/>
      <c r="AY6063" s="33"/>
    </row>
    <row r="6064" spans="1:51" s="12" customFormat="1" ht="39.950000000000003" customHeight="1">
      <c r="A6064" s="3"/>
      <c r="B6064" s="16"/>
      <c r="C6064" s="33"/>
      <c r="D6064" s="33"/>
      <c r="E6064" s="33"/>
      <c r="F6064" s="33"/>
      <c r="G6064" s="33"/>
      <c r="H6064" s="33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  <c r="Y6064" s="33"/>
      <c r="Z6064" s="33"/>
      <c r="AA6064" s="33"/>
      <c r="AB6064" s="33"/>
      <c r="AC6064" s="33"/>
      <c r="AD6064" s="33"/>
      <c r="AE6064" s="33"/>
      <c r="AF6064" s="33"/>
      <c r="AG6064" s="35"/>
      <c r="AH6064" s="32"/>
      <c r="AI6064" s="33"/>
      <c r="AJ6064" s="33"/>
      <c r="AK6064" s="33"/>
      <c r="AL6064" s="33"/>
      <c r="AM6064" s="33"/>
      <c r="AN6064" s="33"/>
      <c r="AO6064" s="33"/>
      <c r="AP6064" s="33"/>
      <c r="AQ6064" s="33"/>
      <c r="AR6064" s="33"/>
      <c r="AS6064" s="33"/>
      <c r="AT6064" s="33"/>
      <c r="AU6064" s="33"/>
      <c r="AV6064" s="33"/>
      <c r="AW6064" s="33"/>
      <c r="AX6064" s="33"/>
      <c r="AY6064" s="33"/>
    </row>
    <row r="6065" spans="1:51" s="12" customFormat="1" ht="39.950000000000003" customHeight="1">
      <c r="A6065" s="3"/>
      <c r="B6065" s="16"/>
      <c r="C6065" s="33"/>
      <c r="D6065" s="33"/>
      <c r="E6065" s="33"/>
      <c r="F6065" s="33"/>
      <c r="G6065" s="33"/>
      <c r="H6065" s="33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  <c r="Y6065" s="33"/>
      <c r="Z6065" s="33"/>
      <c r="AA6065" s="33"/>
      <c r="AB6065" s="33"/>
      <c r="AC6065" s="33"/>
      <c r="AD6065" s="33"/>
      <c r="AE6065" s="33"/>
      <c r="AF6065" s="33"/>
      <c r="AG6065" s="35"/>
      <c r="AH6065" s="32"/>
      <c r="AI6065" s="33"/>
      <c r="AJ6065" s="33"/>
      <c r="AK6065" s="33"/>
      <c r="AL6065" s="33"/>
      <c r="AM6065" s="33"/>
      <c r="AN6065" s="33"/>
      <c r="AO6065" s="33"/>
      <c r="AP6065" s="33"/>
      <c r="AQ6065" s="33"/>
      <c r="AR6065" s="33"/>
      <c r="AS6065" s="33"/>
      <c r="AT6065" s="33"/>
      <c r="AU6065" s="33"/>
      <c r="AV6065" s="33"/>
      <c r="AW6065" s="33"/>
      <c r="AX6065" s="33"/>
      <c r="AY6065" s="33"/>
    </row>
    <row r="6066" spans="1:51" s="12" customFormat="1" ht="39.950000000000003" customHeight="1">
      <c r="A6066" s="3"/>
      <c r="B6066" s="16"/>
      <c r="C6066" s="33"/>
      <c r="D6066" s="33"/>
      <c r="E6066" s="33"/>
      <c r="F6066" s="33"/>
      <c r="G6066" s="33"/>
      <c r="H6066" s="33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  <c r="Y6066" s="33"/>
      <c r="Z6066" s="33"/>
      <c r="AA6066" s="33"/>
      <c r="AB6066" s="33"/>
      <c r="AC6066" s="33"/>
      <c r="AD6066" s="33"/>
      <c r="AE6066" s="33"/>
      <c r="AF6066" s="33"/>
      <c r="AG6066" s="35"/>
      <c r="AH6066" s="32"/>
      <c r="AI6066" s="33"/>
      <c r="AJ6066" s="33"/>
      <c r="AK6066" s="33"/>
      <c r="AL6066" s="33"/>
      <c r="AM6066" s="33"/>
      <c r="AN6066" s="33"/>
      <c r="AO6066" s="33"/>
      <c r="AP6066" s="33"/>
      <c r="AQ6066" s="33"/>
      <c r="AR6066" s="33"/>
      <c r="AS6066" s="33"/>
      <c r="AT6066" s="33"/>
      <c r="AU6066" s="33"/>
      <c r="AV6066" s="33"/>
      <c r="AW6066" s="33"/>
      <c r="AX6066" s="33"/>
      <c r="AY6066" s="33"/>
    </row>
    <row r="6067" spans="1:51" s="12" customFormat="1" ht="39.950000000000003" customHeight="1">
      <c r="A6067" s="3"/>
      <c r="B6067" s="16"/>
      <c r="C6067" s="33"/>
      <c r="D6067" s="33"/>
      <c r="E6067" s="33"/>
      <c r="F6067" s="33"/>
      <c r="G6067" s="33"/>
      <c r="H6067" s="33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  <c r="Y6067" s="33"/>
      <c r="Z6067" s="33"/>
      <c r="AA6067" s="33"/>
      <c r="AB6067" s="33"/>
      <c r="AC6067" s="33"/>
      <c r="AD6067" s="33"/>
      <c r="AE6067" s="33"/>
      <c r="AF6067" s="33"/>
      <c r="AG6067" s="35"/>
      <c r="AH6067" s="32"/>
      <c r="AI6067" s="33"/>
      <c r="AJ6067" s="33"/>
      <c r="AK6067" s="33"/>
      <c r="AL6067" s="33"/>
      <c r="AM6067" s="33"/>
      <c r="AN6067" s="33"/>
      <c r="AO6067" s="33"/>
      <c r="AP6067" s="33"/>
      <c r="AQ6067" s="33"/>
      <c r="AR6067" s="33"/>
      <c r="AS6067" s="33"/>
      <c r="AT6067" s="33"/>
      <c r="AU6067" s="33"/>
      <c r="AV6067" s="33"/>
      <c r="AW6067" s="33"/>
      <c r="AX6067" s="33"/>
      <c r="AY6067" s="33"/>
    </row>
    <row r="6068" spans="1:51" s="12" customFormat="1" ht="39.950000000000003" customHeight="1">
      <c r="A6068" s="3"/>
      <c r="B6068" s="16"/>
      <c r="C6068" s="33"/>
      <c r="D6068" s="33"/>
      <c r="E6068" s="33"/>
      <c r="F6068" s="33"/>
      <c r="G6068" s="33"/>
      <c r="H6068" s="33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  <c r="Y6068" s="33"/>
      <c r="Z6068" s="33"/>
      <c r="AA6068" s="33"/>
      <c r="AB6068" s="33"/>
      <c r="AC6068" s="33"/>
      <c r="AD6068" s="33"/>
      <c r="AE6068" s="33"/>
      <c r="AF6068" s="33"/>
      <c r="AG6068" s="35"/>
      <c r="AH6068" s="32"/>
      <c r="AI6068" s="33"/>
      <c r="AJ6068" s="33"/>
      <c r="AK6068" s="33"/>
      <c r="AL6068" s="33"/>
      <c r="AM6068" s="33"/>
      <c r="AN6068" s="33"/>
      <c r="AO6068" s="33"/>
      <c r="AP6068" s="33"/>
      <c r="AQ6068" s="33"/>
      <c r="AR6068" s="33"/>
      <c r="AS6068" s="33"/>
      <c r="AT6068" s="33"/>
      <c r="AU6068" s="33"/>
      <c r="AV6068" s="33"/>
      <c r="AW6068" s="33"/>
      <c r="AX6068" s="33"/>
      <c r="AY6068" s="33"/>
    </row>
    <row r="6069" spans="1:51" s="12" customFormat="1" ht="39.950000000000003" customHeight="1">
      <c r="A6069" s="3"/>
      <c r="B6069" s="16"/>
      <c r="C6069" s="33"/>
      <c r="D6069" s="33"/>
      <c r="E6069" s="33"/>
      <c r="F6069" s="33"/>
      <c r="G6069" s="33"/>
      <c r="H6069" s="33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  <c r="Y6069" s="33"/>
      <c r="Z6069" s="33"/>
      <c r="AA6069" s="33"/>
      <c r="AB6069" s="33"/>
      <c r="AC6069" s="33"/>
      <c r="AD6069" s="33"/>
      <c r="AE6069" s="33"/>
      <c r="AF6069" s="33"/>
      <c r="AG6069" s="35"/>
      <c r="AH6069" s="32"/>
      <c r="AI6069" s="33"/>
      <c r="AJ6069" s="33"/>
      <c r="AK6069" s="33"/>
      <c r="AL6069" s="33"/>
      <c r="AM6069" s="33"/>
      <c r="AN6069" s="33"/>
      <c r="AO6069" s="33"/>
      <c r="AP6069" s="33"/>
      <c r="AQ6069" s="33"/>
      <c r="AR6069" s="33"/>
      <c r="AS6069" s="33"/>
      <c r="AT6069" s="33"/>
      <c r="AU6069" s="33"/>
      <c r="AV6069" s="33"/>
      <c r="AW6069" s="33"/>
      <c r="AX6069" s="33"/>
      <c r="AY6069" s="33"/>
    </row>
    <row r="6070" spans="1:51" s="12" customFormat="1" ht="39.950000000000003" customHeight="1">
      <c r="A6070" s="3"/>
      <c r="B6070" s="16"/>
      <c r="C6070" s="33"/>
      <c r="D6070" s="33"/>
      <c r="E6070" s="33"/>
      <c r="F6070" s="33"/>
      <c r="G6070" s="33"/>
      <c r="H6070" s="33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  <c r="Y6070" s="33"/>
      <c r="Z6070" s="33"/>
      <c r="AA6070" s="33"/>
      <c r="AB6070" s="33"/>
      <c r="AC6070" s="33"/>
      <c r="AD6070" s="33"/>
      <c r="AE6070" s="33"/>
      <c r="AF6070" s="33"/>
      <c r="AG6070" s="35"/>
      <c r="AH6070" s="32"/>
      <c r="AI6070" s="33"/>
      <c r="AJ6070" s="33"/>
      <c r="AK6070" s="33"/>
      <c r="AL6070" s="33"/>
      <c r="AM6070" s="33"/>
      <c r="AN6070" s="33"/>
      <c r="AO6070" s="33"/>
      <c r="AP6070" s="33"/>
      <c r="AQ6070" s="33"/>
      <c r="AR6070" s="33"/>
      <c r="AS6070" s="33"/>
      <c r="AT6070" s="33"/>
      <c r="AU6070" s="33"/>
      <c r="AV6070" s="33"/>
      <c r="AW6070" s="33"/>
      <c r="AX6070" s="33"/>
      <c r="AY6070" s="33"/>
    </row>
    <row r="6071" spans="1:51" s="12" customFormat="1" ht="39.950000000000003" customHeight="1">
      <c r="A6071" s="3"/>
      <c r="B6071" s="16"/>
      <c r="C6071" s="33"/>
      <c r="D6071" s="33"/>
      <c r="E6071" s="33"/>
      <c r="F6071" s="33"/>
      <c r="G6071" s="33"/>
      <c r="H6071" s="3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  <c r="AB6071" s="33"/>
      <c r="AC6071" s="33"/>
      <c r="AD6071" s="33"/>
      <c r="AE6071" s="33"/>
      <c r="AF6071" s="33"/>
      <c r="AG6071" s="35"/>
      <c r="AH6071" s="32"/>
      <c r="AI6071" s="33"/>
      <c r="AJ6071" s="33"/>
      <c r="AK6071" s="33"/>
      <c r="AL6071" s="33"/>
      <c r="AM6071" s="33"/>
      <c r="AN6071" s="33"/>
      <c r="AO6071" s="33"/>
      <c r="AP6071" s="33"/>
      <c r="AQ6071" s="33"/>
      <c r="AR6071" s="33"/>
      <c r="AS6071" s="33"/>
      <c r="AT6071" s="33"/>
      <c r="AU6071" s="33"/>
      <c r="AV6071" s="33"/>
      <c r="AW6071" s="33"/>
      <c r="AX6071" s="33"/>
      <c r="AY6071" s="33"/>
    </row>
    <row r="6072" spans="1:51" s="12" customFormat="1" ht="39.950000000000003" customHeight="1">
      <c r="A6072" s="3"/>
      <c r="B6072" s="16"/>
      <c r="C6072" s="33"/>
      <c r="D6072" s="33"/>
      <c r="E6072" s="33"/>
      <c r="F6072" s="33"/>
      <c r="G6072" s="33"/>
      <c r="H6072" s="33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  <c r="Y6072" s="33"/>
      <c r="Z6072" s="33"/>
      <c r="AA6072" s="33"/>
      <c r="AB6072" s="33"/>
      <c r="AC6072" s="33"/>
      <c r="AD6072" s="33"/>
      <c r="AE6072" s="33"/>
      <c r="AF6072" s="33"/>
      <c r="AG6072" s="35"/>
      <c r="AH6072" s="32"/>
      <c r="AI6072" s="33"/>
      <c r="AJ6072" s="33"/>
      <c r="AK6072" s="33"/>
      <c r="AL6072" s="33"/>
      <c r="AM6072" s="33"/>
      <c r="AN6072" s="33"/>
      <c r="AO6072" s="33"/>
      <c r="AP6072" s="33"/>
      <c r="AQ6072" s="33"/>
      <c r="AR6072" s="33"/>
      <c r="AS6072" s="33"/>
      <c r="AT6072" s="33"/>
      <c r="AU6072" s="33"/>
      <c r="AV6072" s="33"/>
      <c r="AW6072" s="33"/>
      <c r="AX6072" s="33"/>
      <c r="AY6072" s="33"/>
    </row>
    <row r="6073" spans="1:51" s="12" customFormat="1" ht="39.950000000000003" customHeight="1">
      <c r="A6073" s="3"/>
      <c r="B6073" s="16"/>
      <c r="C6073" s="33"/>
      <c r="D6073" s="33"/>
      <c r="E6073" s="33"/>
      <c r="F6073" s="33"/>
      <c r="G6073" s="33"/>
      <c r="H6073" s="3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  <c r="AB6073" s="33"/>
      <c r="AC6073" s="33"/>
      <c r="AD6073" s="33"/>
      <c r="AE6073" s="33"/>
      <c r="AF6073" s="33"/>
      <c r="AG6073" s="35"/>
      <c r="AH6073" s="32"/>
      <c r="AI6073" s="33"/>
      <c r="AJ6073" s="33"/>
      <c r="AK6073" s="33"/>
      <c r="AL6073" s="33"/>
      <c r="AM6073" s="33"/>
      <c r="AN6073" s="33"/>
      <c r="AO6073" s="33"/>
      <c r="AP6073" s="33"/>
      <c r="AQ6073" s="33"/>
      <c r="AR6073" s="33"/>
      <c r="AS6073" s="33"/>
      <c r="AT6073" s="33"/>
      <c r="AU6073" s="33"/>
      <c r="AV6073" s="33"/>
      <c r="AW6073" s="33"/>
      <c r="AX6073" s="33"/>
      <c r="AY6073" s="33"/>
    </row>
    <row r="6074" spans="1:51" s="12" customFormat="1" ht="39.950000000000003" customHeight="1">
      <c r="A6074" s="3"/>
      <c r="B6074" s="16"/>
      <c r="C6074" s="33"/>
      <c r="D6074" s="33"/>
      <c r="E6074" s="33"/>
      <c r="F6074" s="33"/>
      <c r="G6074" s="33"/>
      <c r="H6074" s="33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  <c r="Y6074" s="33"/>
      <c r="Z6074" s="33"/>
      <c r="AA6074" s="33"/>
      <c r="AB6074" s="33"/>
      <c r="AC6074" s="33"/>
      <c r="AD6074" s="33"/>
      <c r="AE6074" s="33"/>
      <c r="AF6074" s="33"/>
      <c r="AG6074" s="35"/>
      <c r="AH6074" s="32"/>
      <c r="AI6074" s="33"/>
      <c r="AJ6074" s="33"/>
      <c r="AK6074" s="33"/>
      <c r="AL6074" s="33"/>
      <c r="AM6074" s="33"/>
      <c r="AN6074" s="33"/>
      <c r="AO6074" s="33"/>
      <c r="AP6074" s="33"/>
      <c r="AQ6074" s="33"/>
      <c r="AR6074" s="33"/>
      <c r="AS6074" s="33"/>
      <c r="AT6074" s="33"/>
      <c r="AU6074" s="33"/>
      <c r="AV6074" s="33"/>
      <c r="AW6074" s="33"/>
      <c r="AX6074" s="33"/>
      <c r="AY6074" s="33"/>
    </row>
    <row r="6075" spans="1:51" s="12" customFormat="1" ht="39.950000000000003" customHeight="1">
      <c r="A6075" s="3"/>
      <c r="B6075" s="16"/>
      <c r="C6075" s="33"/>
      <c r="D6075" s="33"/>
      <c r="E6075" s="33"/>
      <c r="F6075" s="33"/>
      <c r="G6075" s="33"/>
      <c r="H6075" s="33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  <c r="Y6075" s="33"/>
      <c r="Z6075" s="33"/>
      <c r="AA6075" s="33"/>
      <c r="AB6075" s="33"/>
      <c r="AC6075" s="33"/>
      <c r="AD6075" s="33"/>
      <c r="AE6075" s="33"/>
      <c r="AF6075" s="33"/>
      <c r="AG6075" s="35"/>
      <c r="AH6075" s="32"/>
      <c r="AI6075" s="33"/>
      <c r="AJ6075" s="33"/>
      <c r="AK6075" s="33"/>
      <c r="AL6075" s="33"/>
      <c r="AM6075" s="33"/>
      <c r="AN6075" s="33"/>
      <c r="AO6075" s="33"/>
      <c r="AP6075" s="33"/>
      <c r="AQ6075" s="33"/>
      <c r="AR6075" s="33"/>
      <c r="AS6075" s="33"/>
      <c r="AT6075" s="33"/>
      <c r="AU6075" s="33"/>
      <c r="AV6075" s="33"/>
      <c r="AW6075" s="33"/>
      <c r="AX6075" s="33"/>
      <c r="AY6075" s="33"/>
    </row>
    <row r="6076" spans="1:51" s="12" customFormat="1" ht="39.950000000000003" customHeight="1">
      <c r="A6076" s="3"/>
      <c r="B6076" s="16"/>
      <c r="C6076" s="33"/>
      <c r="D6076" s="33"/>
      <c r="E6076" s="33"/>
      <c r="F6076" s="33"/>
      <c r="G6076" s="33"/>
      <c r="H6076" s="33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  <c r="Y6076" s="33"/>
      <c r="Z6076" s="33"/>
      <c r="AA6076" s="33"/>
      <c r="AB6076" s="33"/>
      <c r="AC6076" s="33"/>
      <c r="AD6076" s="33"/>
      <c r="AE6076" s="33"/>
      <c r="AF6076" s="33"/>
      <c r="AG6076" s="35"/>
      <c r="AH6076" s="32"/>
      <c r="AI6076" s="33"/>
      <c r="AJ6076" s="33"/>
      <c r="AK6076" s="33"/>
      <c r="AL6076" s="33"/>
      <c r="AM6076" s="33"/>
      <c r="AN6076" s="33"/>
      <c r="AO6076" s="33"/>
      <c r="AP6076" s="33"/>
      <c r="AQ6076" s="33"/>
      <c r="AR6076" s="33"/>
      <c r="AS6076" s="33"/>
      <c r="AT6076" s="33"/>
      <c r="AU6076" s="33"/>
      <c r="AV6076" s="33"/>
      <c r="AW6076" s="33"/>
      <c r="AX6076" s="33"/>
      <c r="AY6076" s="33"/>
    </row>
    <row r="6077" spans="1:51" s="12" customFormat="1" ht="39.950000000000003" customHeight="1">
      <c r="A6077" s="3"/>
      <c r="B6077" s="16"/>
      <c r="C6077" s="33"/>
      <c r="D6077" s="33"/>
      <c r="E6077" s="33"/>
      <c r="F6077" s="33"/>
      <c r="G6077" s="33"/>
      <c r="H6077" s="33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  <c r="Y6077" s="33"/>
      <c r="Z6077" s="33"/>
      <c r="AA6077" s="33"/>
      <c r="AB6077" s="33"/>
      <c r="AC6077" s="33"/>
      <c r="AD6077" s="33"/>
      <c r="AE6077" s="33"/>
      <c r="AF6077" s="33"/>
      <c r="AG6077" s="35"/>
      <c r="AH6077" s="32"/>
      <c r="AI6077" s="33"/>
      <c r="AJ6077" s="33"/>
      <c r="AK6077" s="33"/>
      <c r="AL6077" s="33"/>
      <c r="AM6077" s="33"/>
      <c r="AN6077" s="33"/>
      <c r="AO6077" s="33"/>
      <c r="AP6077" s="33"/>
      <c r="AQ6077" s="33"/>
      <c r="AR6077" s="33"/>
      <c r="AS6077" s="33"/>
      <c r="AT6077" s="33"/>
      <c r="AU6077" s="33"/>
      <c r="AV6077" s="33"/>
      <c r="AW6077" s="33"/>
      <c r="AX6077" s="33"/>
      <c r="AY6077" s="33"/>
    </row>
    <row r="6078" spans="1:51" s="12" customFormat="1" ht="39.950000000000003" customHeight="1">
      <c r="A6078" s="3"/>
      <c r="B6078" s="16"/>
      <c r="C6078" s="33"/>
      <c r="D6078" s="33"/>
      <c r="E6078" s="33"/>
      <c r="F6078" s="33"/>
      <c r="G6078" s="33"/>
      <c r="H6078" s="33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  <c r="Y6078" s="33"/>
      <c r="Z6078" s="33"/>
      <c r="AA6078" s="33"/>
      <c r="AB6078" s="33"/>
      <c r="AC6078" s="33"/>
      <c r="AD6078" s="33"/>
      <c r="AE6078" s="33"/>
      <c r="AF6078" s="33"/>
      <c r="AG6078" s="35"/>
      <c r="AH6078" s="32"/>
      <c r="AI6078" s="33"/>
      <c r="AJ6078" s="33"/>
      <c r="AK6078" s="33"/>
      <c r="AL6078" s="33"/>
      <c r="AM6078" s="33"/>
      <c r="AN6078" s="33"/>
      <c r="AO6078" s="33"/>
      <c r="AP6078" s="33"/>
      <c r="AQ6078" s="33"/>
      <c r="AR6078" s="33"/>
      <c r="AS6078" s="33"/>
      <c r="AT6078" s="33"/>
      <c r="AU6078" s="33"/>
      <c r="AV6078" s="33"/>
      <c r="AW6078" s="33"/>
      <c r="AX6078" s="33"/>
      <c r="AY6078" s="33"/>
    </row>
    <row r="6079" spans="1:51" s="12" customFormat="1" ht="39.950000000000003" customHeight="1">
      <c r="A6079" s="3"/>
      <c r="B6079" s="16"/>
      <c r="C6079" s="33"/>
      <c r="D6079" s="33"/>
      <c r="E6079" s="33"/>
      <c r="F6079" s="33"/>
      <c r="G6079" s="33"/>
      <c r="H6079" s="33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  <c r="AB6079" s="33"/>
      <c r="AC6079" s="33"/>
      <c r="AD6079" s="33"/>
      <c r="AE6079" s="33"/>
      <c r="AF6079" s="33"/>
      <c r="AG6079" s="35"/>
      <c r="AH6079" s="32"/>
      <c r="AI6079" s="33"/>
      <c r="AJ6079" s="33"/>
      <c r="AK6079" s="33"/>
      <c r="AL6079" s="33"/>
      <c r="AM6079" s="33"/>
      <c r="AN6079" s="33"/>
      <c r="AO6079" s="33"/>
      <c r="AP6079" s="33"/>
      <c r="AQ6079" s="33"/>
      <c r="AR6079" s="33"/>
      <c r="AS6079" s="33"/>
      <c r="AT6079" s="33"/>
      <c r="AU6079" s="33"/>
      <c r="AV6079" s="33"/>
      <c r="AW6079" s="33"/>
      <c r="AX6079" s="33"/>
      <c r="AY6079" s="33"/>
    </row>
    <row r="6080" spans="1:51" s="12" customFormat="1" ht="39.950000000000003" customHeight="1">
      <c r="A6080" s="3"/>
      <c r="B6080" s="16"/>
      <c r="C6080" s="33"/>
      <c r="D6080" s="33"/>
      <c r="E6080" s="33"/>
      <c r="F6080" s="33"/>
      <c r="G6080" s="33"/>
      <c r="H6080" s="33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  <c r="Y6080" s="33"/>
      <c r="Z6080" s="33"/>
      <c r="AA6080" s="33"/>
      <c r="AB6080" s="33"/>
      <c r="AC6080" s="33"/>
      <c r="AD6080" s="33"/>
      <c r="AE6080" s="33"/>
      <c r="AF6080" s="33"/>
      <c r="AG6080" s="35"/>
      <c r="AH6080" s="32"/>
      <c r="AI6080" s="33"/>
      <c r="AJ6080" s="33"/>
      <c r="AK6080" s="33"/>
      <c r="AL6080" s="33"/>
      <c r="AM6080" s="33"/>
      <c r="AN6080" s="33"/>
      <c r="AO6080" s="33"/>
      <c r="AP6080" s="33"/>
      <c r="AQ6080" s="33"/>
      <c r="AR6080" s="33"/>
      <c r="AS6080" s="33"/>
      <c r="AT6080" s="33"/>
      <c r="AU6080" s="33"/>
      <c r="AV6080" s="33"/>
      <c r="AW6080" s="33"/>
      <c r="AX6080" s="33"/>
      <c r="AY6080" s="33"/>
    </row>
    <row r="6081" spans="1:51" s="12" customFormat="1" ht="39.950000000000003" customHeight="1">
      <c r="A6081" s="3"/>
      <c r="B6081" s="16"/>
      <c r="C6081" s="33"/>
      <c r="D6081" s="33"/>
      <c r="E6081" s="33"/>
      <c r="F6081" s="33"/>
      <c r="G6081" s="33"/>
      <c r="H6081" s="33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  <c r="Y6081" s="33"/>
      <c r="Z6081" s="33"/>
      <c r="AA6081" s="33"/>
      <c r="AB6081" s="33"/>
      <c r="AC6081" s="33"/>
      <c r="AD6081" s="33"/>
      <c r="AE6081" s="33"/>
      <c r="AF6081" s="33"/>
      <c r="AG6081" s="35"/>
      <c r="AH6081" s="32"/>
      <c r="AI6081" s="33"/>
      <c r="AJ6081" s="33"/>
      <c r="AK6081" s="33"/>
      <c r="AL6081" s="33"/>
      <c r="AM6081" s="33"/>
      <c r="AN6081" s="33"/>
      <c r="AO6081" s="33"/>
      <c r="AP6081" s="33"/>
      <c r="AQ6081" s="33"/>
      <c r="AR6081" s="33"/>
      <c r="AS6081" s="33"/>
      <c r="AT6081" s="33"/>
      <c r="AU6081" s="33"/>
      <c r="AV6081" s="33"/>
      <c r="AW6081" s="33"/>
      <c r="AX6081" s="33"/>
      <c r="AY6081" s="33"/>
    </row>
    <row r="6082" spans="1:51" s="12" customFormat="1" ht="39.950000000000003" customHeight="1">
      <c r="A6082" s="3"/>
      <c r="B6082" s="16"/>
      <c r="C6082" s="33"/>
      <c r="D6082" s="33"/>
      <c r="E6082" s="33"/>
      <c r="F6082" s="33"/>
      <c r="G6082" s="33"/>
      <c r="H6082" s="3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  <c r="AB6082" s="33"/>
      <c r="AC6082" s="33"/>
      <c r="AD6082" s="33"/>
      <c r="AE6082" s="33"/>
      <c r="AF6082" s="33"/>
      <c r="AG6082" s="35"/>
      <c r="AH6082" s="32"/>
      <c r="AI6082" s="33"/>
      <c r="AJ6082" s="33"/>
      <c r="AK6082" s="33"/>
      <c r="AL6082" s="33"/>
      <c r="AM6082" s="33"/>
      <c r="AN6082" s="33"/>
      <c r="AO6082" s="33"/>
      <c r="AP6082" s="33"/>
      <c r="AQ6082" s="33"/>
      <c r="AR6082" s="33"/>
      <c r="AS6082" s="33"/>
      <c r="AT6082" s="33"/>
      <c r="AU6082" s="33"/>
      <c r="AV6082" s="33"/>
      <c r="AW6082" s="33"/>
      <c r="AX6082" s="33"/>
      <c r="AY6082" s="33"/>
    </row>
    <row r="6083" spans="1:51" s="12" customFormat="1" ht="39.950000000000003" customHeight="1">
      <c r="A6083" s="3"/>
      <c r="B6083" s="16"/>
      <c r="C6083" s="33"/>
      <c r="D6083" s="33"/>
      <c r="E6083" s="33"/>
      <c r="F6083" s="33"/>
      <c r="G6083" s="33"/>
      <c r="H6083" s="33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  <c r="Y6083" s="33"/>
      <c r="Z6083" s="33"/>
      <c r="AA6083" s="33"/>
      <c r="AB6083" s="33"/>
      <c r="AC6083" s="33"/>
      <c r="AD6083" s="33"/>
      <c r="AE6083" s="33"/>
      <c r="AF6083" s="33"/>
      <c r="AG6083" s="35"/>
      <c r="AH6083" s="32"/>
      <c r="AI6083" s="33"/>
      <c r="AJ6083" s="33"/>
      <c r="AK6083" s="33"/>
      <c r="AL6083" s="33"/>
      <c r="AM6083" s="33"/>
      <c r="AN6083" s="33"/>
      <c r="AO6083" s="33"/>
      <c r="AP6083" s="33"/>
      <c r="AQ6083" s="33"/>
      <c r="AR6083" s="33"/>
      <c r="AS6083" s="33"/>
      <c r="AT6083" s="33"/>
      <c r="AU6083" s="33"/>
      <c r="AV6083" s="33"/>
      <c r="AW6083" s="33"/>
      <c r="AX6083" s="33"/>
      <c r="AY6083" s="33"/>
    </row>
    <row r="6084" spans="1:51" s="12" customFormat="1" ht="39.950000000000003" customHeight="1">
      <c r="A6084" s="3"/>
      <c r="B6084" s="16"/>
      <c r="C6084" s="33"/>
      <c r="D6084" s="33"/>
      <c r="E6084" s="33"/>
      <c r="F6084" s="33"/>
      <c r="G6084" s="33"/>
      <c r="H6084" s="33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  <c r="Y6084" s="33"/>
      <c r="Z6084" s="33"/>
      <c r="AA6084" s="33"/>
      <c r="AB6084" s="33"/>
      <c r="AC6084" s="33"/>
      <c r="AD6084" s="33"/>
      <c r="AE6084" s="33"/>
      <c r="AF6084" s="33"/>
      <c r="AG6084" s="35"/>
      <c r="AH6084" s="32"/>
      <c r="AI6084" s="33"/>
      <c r="AJ6084" s="33"/>
      <c r="AK6084" s="33"/>
      <c r="AL6084" s="33"/>
      <c r="AM6084" s="33"/>
      <c r="AN6084" s="33"/>
      <c r="AO6084" s="33"/>
      <c r="AP6084" s="33"/>
      <c r="AQ6084" s="33"/>
      <c r="AR6084" s="33"/>
      <c r="AS6084" s="33"/>
      <c r="AT6084" s="33"/>
      <c r="AU6084" s="33"/>
      <c r="AV6084" s="33"/>
      <c r="AW6084" s="33"/>
      <c r="AX6084" s="33"/>
      <c r="AY6084" s="33"/>
    </row>
    <row r="6085" spans="1:51" s="12" customFormat="1" ht="39.950000000000003" customHeight="1">
      <c r="A6085" s="3"/>
      <c r="B6085" s="16"/>
      <c r="C6085" s="33"/>
      <c r="D6085" s="33"/>
      <c r="E6085" s="33"/>
      <c r="F6085" s="33"/>
      <c r="G6085" s="33"/>
      <c r="H6085" s="33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  <c r="Y6085" s="33"/>
      <c r="Z6085" s="33"/>
      <c r="AA6085" s="33"/>
      <c r="AB6085" s="33"/>
      <c r="AC6085" s="33"/>
      <c r="AD6085" s="33"/>
      <c r="AE6085" s="33"/>
      <c r="AF6085" s="33"/>
      <c r="AG6085" s="35"/>
      <c r="AH6085" s="32"/>
      <c r="AI6085" s="33"/>
      <c r="AJ6085" s="33"/>
      <c r="AK6085" s="33"/>
      <c r="AL6085" s="33"/>
      <c r="AM6085" s="33"/>
      <c r="AN6085" s="33"/>
      <c r="AO6085" s="33"/>
      <c r="AP6085" s="33"/>
      <c r="AQ6085" s="33"/>
      <c r="AR6085" s="33"/>
      <c r="AS6085" s="33"/>
      <c r="AT6085" s="33"/>
      <c r="AU6085" s="33"/>
      <c r="AV6085" s="33"/>
      <c r="AW6085" s="33"/>
      <c r="AX6085" s="33"/>
      <c r="AY6085" s="33"/>
    </row>
    <row r="6086" spans="1:51" s="12" customFormat="1" ht="39.950000000000003" customHeight="1">
      <c r="A6086" s="3"/>
      <c r="B6086" s="16"/>
      <c r="C6086" s="33"/>
      <c r="D6086" s="33"/>
      <c r="E6086" s="33"/>
      <c r="F6086" s="33"/>
      <c r="G6086" s="33"/>
      <c r="H6086" s="33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  <c r="Y6086" s="33"/>
      <c r="Z6086" s="33"/>
      <c r="AA6086" s="33"/>
      <c r="AB6086" s="33"/>
      <c r="AC6086" s="33"/>
      <c r="AD6086" s="33"/>
      <c r="AE6086" s="33"/>
      <c r="AF6086" s="33"/>
      <c r="AG6086" s="35"/>
      <c r="AH6086" s="32"/>
      <c r="AI6086" s="33"/>
      <c r="AJ6086" s="33"/>
      <c r="AK6086" s="33"/>
      <c r="AL6086" s="33"/>
      <c r="AM6086" s="33"/>
      <c r="AN6086" s="33"/>
      <c r="AO6086" s="33"/>
      <c r="AP6086" s="33"/>
      <c r="AQ6086" s="33"/>
      <c r="AR6086" s="33"/>
      <c r="AS6086" s="33"/>
      <c r="AT6086" s="33"/>
      <c r="AU6086" s="33"/>
      <c r="AV6086" s="33"/>
      <c r="AW6086" s="33"/>
      <c r="AX6086" s="33"/>
      <c r="AY6086" s="33"/>
    </row>
    <row r="6087" spans="1:51" s="12" customFormat="1" ht="39.950000000000003" customHeight="1">
      <c r="A6087" s="3"/>
      <c r="B6087" s="16"/>
      <c r="C6087" s="33"/>
      <c r="D6087" s="33"/>
      <c r="E6087" s="33"/>
      <c r="F6087" s="33"/>
      <c r="G6087" s="33"/>
      <c r="H6087" s="33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  <c r="AB6087" s="33"/>
      <c r="AC6087" s="33"/>
      <c r="AD6087" s="33"/>
      <c r="AE6087" s="33"/>
      <c r="AF6087" s="33"/>
      <c r="AG6087" s="35"/>
      <c r="AH6087" s="32"/>
      <c r="AI6087" s="33"/>
      <c r="AJ6087" s="33"/>
      <c r="AK6087" s="33"/>
      <c r="AL6087" s="33"/>
      <c r="AM6087" s="33"/>
      <c r="AN6087" s="33"/>
      <c r="AO6087" s="33"/>
      <c r="AP6087" s="33"/>
      <c r="AQ6087" s="33"/>
      <c r="AR6087" s="33"/>
      <c r="AS6087" s="33"/>
      <c r="AT6087" s="33"/>
      <c r="AU6087" s="33"/>
      <c r="AV6087" s="33"/>
      <c r="AW6087" s="33"/>
      <c r="AX6087" s="33"/>
      <c r="AY6087" s="33"/>
    </row>
    <row r="6088" spans="1:51" s="12" customFormat="1" ht="39.950000000000003" customHeight="1">
      <c r="A6088" s="3"/>
      <c r="B6088" s="16"/>
      <c r="C6088" s="33"/>
      <c r="D6088" s="33"/>
      <c r="E6088" s="33"/>
      <c r="F6088" s="33"/>
      <c r="G6088" s="33"/>
      <c r="H6088" s="33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  <c r="Y6088" s="33"/>
      <c r="Z6088" s="33"/>
      <c r="AA6088" s="33"/>
      <c r="AB6088" s="33"/>
      <c r="AC6088" s="33"/>
      <c r="AD6088" s="33"/>
      <c r="AE6088" s="33"/>
      <c r="AF6088" s="33"/>
      <c r="AG6088" s="35"/>
      <c r="AH6088" s="32"/>
      <c r="AI6088" s="33"/>
      <c r="AJ6088" s="33"/>
      <c r="AK6088" s="33"/>
      <c r="AL6088" s="33"/>
      <c r="AM6088" s="33"/>
      <c r="AN6088" s="33"/>
      <c r="AO6088" s="33"/>
      <c r="AP6088" s="33"/>
      <c r="AQ6088" s="33"/>
      <c r="AR6088" s="33"/>
      <c r="AS6088" s="33"/>
      <c r="AT6088" s="33"/>
      <c r="AU6088" s="33"/>
      <c r="AV6088" s="33"/>
      <c r="AW6088" s="33"/>
      <c r="AX6088" s="33"/>
      <c r="AY6088" s="33"/>
    </row>
    <row r="6089" spans="1:51" s="12" customFormat="1" ht="39.950000000000003" customHeight="1">
      <c r="A6089" s="3"/>
      <c r="B6089" s="16"/>
      <c r="C6089" s="33"/>
      <c r="D6089" s="33"/>
      <c r="E6089" s="33"/>
      <c r="F6089" s="33"/>
      <c r="G6089" s="33"/>
      <c r="H6089" s="33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  <c r="Y6089" s="33"/>
      <c r="Z6089" s="33"/>
      <c r="AA6089" s="33"/>
      <c r="AB6089" s="33"/>
      <c r="AC6089" s="33"/>
      <c r="AD6089" s="33"/>
      <c r="AE6089" s="33"/>
      <c r="AF6089" s="33"/>
      <c r="AG6089" s="35"/>
      <c r="AH6089" s="32"/>
      <c r="AI6089" s="33"/>
      <c r="AJ6089" s="33"/>
      <c r="AK6089" s="33"/>
      <c r="AL6089" s="33"/>
      <c r="AM6089" s="33"/>
      <c r="AN6089" s="33"/>
      <c r="AO6089" s="33"/>
      <c r="AP6089" s="33"/>
      <c r="AQ6089" s="33"/>
      <c r="AR6089" s="33"/>
      <c r="AS6089" s="33"/>
      <c r="AT6089" s="33"/>
      <c r="AU6089" s="33"/>
      <c r="AV6089" s="33"/>
      <c r="AW6089" s="33"/>
      <c r="AX6089" s="33"/>
      <c r="AY6089" s="33"/>
    </row>
    <row r="6090" spans="1:51" s="12" customFormat="1" ht="39.950000000000003" customHeight="1">
      <c r="A6090" s="3"/>
      <c r="B6090" s="16"/>
      <c r="C6090" s="33"/>
      <c r="D6090" s="33"/>
      <c r="E6090" s="33"/>
      <c r="F6090" s="33"/>
      <c r="G6090" s="33"/>
      <c r="H6090" s="33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  <c r="Y6090" s="33"/>
      <c r="Z6090" s="33"/>
      <c r="AA6090" s="33"/>
      <c r="AB6090" s="33"/>
      <c r="AC6090" s="33"/>
      <c r="AD6090" s="33"/>
      <c r="AE6090" s="33"/>
      <c r="AF6090" s="33"/>
      <c r="AG6090" s="35"/>
      <c r="AH6090" s="32"/>
      <c r="AI6090" s="33"/>
      <c r="AJ6090" s="33"/>
      <c r="AK6090" s="33"/>
      <c r="AL6090" s="33"/>
      <c r="AM6090" s="33"/>
      <c r="AN6090" s="33"/>
      <c r="AO6090" s="33"/>
      <c r="AP6090" s="33"/>
      <c r="AQ6090" s="33"/>
      <c r="AR6090" s="33"/>
      <c r="AS6090" s="33"/>
      <c r="AT6090" s="33"/>
      <c r="AU6090" s="33"/>
      <c r="AV6090" s="33"/>
      <c r="AW6090" s="33"/>
      <c r="AX6090" s="33"/>
      <c r="AY6090" s="33"/>
    </row>
    <row r="6091" spans="1:51" s="12" customFormat="1" ht="39.950000000000003" customHeight="1">
      <c r="A6091" s="3"/>
      <c r="B6091" s="16"/>
      <c r="C6091" s="33"/>
      <c r="D6091" s="33"/>
      <c r="E6091" s="33"/>
      <c r="F6091" s="33"/>
      <c r="G6091" s="33"/>
      <c r="H6091" s="33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  <c r="Y6091" s="33"/>
      <c r="Z6091" s="33"/>
      <c r="AA6091" s="33"/>
      <c r="AB6091" s="33"/>
      <c r="AC6091" s="33"/>
      <c r="AD6091" s="33"/>
      <c r="AE6091" s="33"/>
      <c r="AF6091" s="33"/>
      <c r="AG6091" s="35"/>
      <c r="AH6091" s="32"/>
      <c r="AI6091" s="33"/>
      <c r="AJ6091" s="33"/>
      <c r="AK6091" s="33"/>
      <c r="AL6091" s="33"/>
      <c r="AM6091" s="33"/>
      <c r="AN6091" s="33"/>
      <c r="AO6091" s="33"/>
      <c r="AP6091" s="33"/>
      <c r="AQ6091" s="33"/>
      <c r="AR6091" s="33"/>
      <c r="AS6091" s="33"/>
      <c r="AT6091" s="33"/>
      <c r="AU6091" s="33"/>
      <c r="AV6091" s="33"/>
      <c r="AW6091" s="33"/>
      <c r="AX6091" s="33"/>
      <c r="AY6091" s="33"/>
    </row>
    <row r="6092" spans="1:51" s="12" customFormat="1" ht="39.950000000000003" customHeight="1">
      <c r="A6092" s="3"/>
      <c r="B6092" s="16"/>
      <c r="C6092" s="33"/>
      <c r="D6092" s="33"/>
      <c r="E6092" s="33"/>
      <c r="F6092" s="33"/>
      <c r="G6092" s="33"/>
      <c r="H6092" s="33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  <c r="Y6092" s="33"/>
      <c r="Z6092" s="33"/>
      <c r="AA6092" s="33"/>
      <c r="AB6092" s="33"/>
      <c r="AC6092" s="33"/>
      <c r="AD6092" s="33"/>
      <c r="AE6092" s="33"/>
      <c r="AF6092" s="33"/>
      <c r="AG6092" s="35"/>
      <c r="AH6092" s="32"/>
      <c r="AI6092" s="33"/>
      <c r="AJ6092" s="33"/>
      <c r="AK6092" s="33"/>
      <c r="AL6092" s="33"/>
      <c r="AM6092" s="33"/>
      <c r="AN6092" s="33"/>
      <c r="AO6092" s="33"/>
      <c r="AP6092" s="33"/>
      <c r="AQ6092" s="33"/>
      <c r="AR6092" s="33"/>
      <c r="AS6092" s="33"/>
      <c r="AT6092" s="33"/>
      <c r="AU6092" s="33"/>
      <c r="AV6092" s="33"/>
      <c r="AW6092" s="33"/>
      <c r="AX6092" s="33"/>
      <c r="AY6092" s="33"/>
    </row>
    <row r="6093" spans="1:51" s="12" customFormat="1" ht="39.950000000000003" customHeight="1">
      <c r="A6093" s="3"/>
      <c r="B6093" s="16"/>
      <c r="C6093" s="33"/>
      <c r="D6093" s="33"/>
      <c r="E6093" s="33"/>
      <c r="F6093" s="33"/>
      <c r="G6093" s="33"/>
      <c r="H6093" s="33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  <c r="Y6093" s="33"/>
      <c r="Z6093" s="33"/>
      <c r="AA6093" s="33"/>
      <c r="AB6093" s="33"/>
      <c r="AC6093" s="33"/>
      <c r="AD6093" s="33"/>
      <c r="AE6093" s="33"/>
      <c r="AF6093" s="33"/>
      <c r="AG6093" s="35"/>
      <c r="AH6093" s="32"/>
      <c r="AI6093" s="33"/>
      <c r="AJ6093" s="33"/>
      <c r="AK6093" s="33"/>
      <c r="AL6093" s="33"/>
      <c r="AM6093" s="33"/>
      <c r="AN6093" s="33"/>
      <c r="AO6093" s="33"/>
      <c r="AP6093" s="33"/>
      <c r="AQ6093" s="33"/>
      <c r="AR6093" s="33"/>
      <c r="AS6093" s="33"/>
      <c r="AT6093" s="33"/>
      <c r="AU6093" s="33"/>
      <c r="AV6093" s="33"/>
      <c r="AW6093" s="33"/>
      <c r="AX6093" s="33"/>
      <c r="AY6093" s="33"/>
    </row>
    <row r="6094" spans="1:51" s="12" customFormat="1" ht="39.950000000000003" customHeight="1">
      <c r="A6094" s="3"/>
      <c r="B6094" s="16"/>
      <c r="C6094" s="33"/>
      <c r="D6094" s="33"/>
      <c r="E6094" s="33"/>
      <c r="F6094" s="33"/>
      <c r="G6094" s="33"/>
      <c r="H6094" s="33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  <c r="Y6094" s="33"/>
      <c r="Z6094" s="33"/>
      <c r="AA6094" s="33"/>
      <c r="AB6094" s="33"/>
      <c r="AC6094" s="33"/>
      <c r="AD6094" s="33"/>
      <c r="AE6094" s="33"/>
      <c r="AF6094" s="33"/>
      <c r="AG6094" s="35"/>
      <c r="AH6094" s="32"/>
      <c r="AI6094" s="33"/>
      <c r="AJ6094" s="33"/>
      <c r="AK6094" s="33"/>
      <c r="AL6094" s="33"/>
      <c r="AM6094" s="33"/>
      <c r="AN6094" s="33"/>
      <c r="AO6094" s="33"/>
      <c r="AP6094" s="33"/>
      <c r="AQ6094" s="33"/>
      <c r="AR6094" s="33"/>
      <c r="AS6094" s="33"/>
      <c r="AT6094" s="33"/>
      <c r="AU6094" s="33"/>
      <c r="AV6094" s="33"/>
      <c r="AW6094" s="33"/>
      <c r="AX6094" s="33"/>
      <c r="AY6094" s="33"/>
    </row>
    <row r="6095" spans="1:51" s="12" customFormat="1" ht="39.950000000000003" customHeight="1">
      <c r="A6095" s="3"/>
      <c r="B6095" s="16"/>
      <c r="C6095" s="33"/>
      <c r="D6095" s="33"/>
      <c r="E6095" s="33"/>
      <c r="F6095" s="33"/>
      <c r="G6095" s="33"/>
      <c r="H6095" s="33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  <c r="Y6095" s="33"/>
      <c r="Z6095" s="33"/>
      <c r="AA6095" s="33"/>
      <c r="AB6095" s="33"/>
      <c r="AC6095" s="33"/>
      <c r="AD6095" s="33"/>
      <c r="AE6095" s="33"/>
      <c r="AF6095" s="33"/>
      <c r="AG6095" s="35"/>
      <c r="AH6095" s="32"/>
      <c r="AI6095" s="33"/>
      <c r="AJ6095" s="33"/>
      <c r="AK6095" s="33"/>
      <c r="AL6095" s="33"/>
      <c r="AM6095" s="33"/>
      <c r="AN6095" s="33"/>
      <c r="AO6095" s="33"/>
      <c r="AP6095" s="33"/>
      <c r="AQ6095" s="33"/>
      <c r="AR6095" s="33"/>
      <c r="AS6095" s="33"/>
      <c r="AT6095" s="33"/>
      <c r="AU6095" s="33"/>
      <c r="AV6095" s="33"/>
      <c r="AW6095" s="33"/>
      <c r="AX6095" s="33"/>
      <c r="AY6095" s="33"/>
    </row>
    <row r="6096" spans="1:51" s="12" customFormat="1" ht="39.950000000000003" customHeight="1">
      <c r="A6096" s="3"/>
      <c r="B6096" s="16"/>
      <c r="C6096" s="33"/>
      <c r="D6096" s="33"/>
      <c r="E6096" s="33"/>
      <c r="F6096" s="33"/>
      <c r="G6096" s="33"/>
      <c r="H6096" s="33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  <c r="Y6096" s="33"/>
      <c r="Z6096" s="33"/>
      <c r="AA6096" s="33"/>
      <c r="AB6096" s="33"/>
      <c r="AC6096" s="33"/>
      <c r="AD6096" s="33"/>
      <c r="AE6096" s="33"/>
      <c r="AF6096" s="33"/>
      <c r="AG6096" s="35"/>
      <c r="AH6096" s="32"/>
      <c r="AI6096" s="33"/>
      <c r="AJ6096" s="33"/>
      <c r="AK6096" s="33"/>
      <c r="AL6096" s="33"/>
      <c r="AM6096" s="33"/>
      <c r="AN6096" s="33"/>
      <c r="AO6096" s="33"/>
      <c r="AP6096" s="33"/>
      <c r="AQ6096" s="33"/>
      <c r="AR6096" s="33"/>
      <c r="AS6096" s="33"/>
      <c r="AT6096" s="33"/>
      <c r="AU6096" s="33"/>
      <c r="AV6096" s="33"/>
      <c r="AW6096" s="33"/>
      <c r="AX6096" s="33"/>
      <c r="AY6096" s="33"/>
    </row>
    <row r="6097" spans="1:51" s="12" customFormat="1" ht="39.950000000000003" customHeight="1">
      <c r="A6097" s="3"/>
      <c r="B6097" s="16"/>
      <c r="C6097" s="33"/>
      <c r="D6097" s="33"/>
      <c r="E6097" s="33"/>
      <c r="F6097" s="33"/>
      <c r="G6097" s="33"/>
      <c r="H6097" s="3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  <c r="Y6097" s="33"/>
      <c r="Z6097" s="33"/>
      <c r="AA6097" s="33"/>
      <c r="AB6097" s="33"/>
      <c r="AC6097" s="33"/>
      <c r="AD6097" s="33"/>
      <c r="AE6097" s="33"/>
      <c r="AF6097" s="33"/>
      <c r="AG6097" s="35"/>
      <c r="AH6097" s="32"/>
      <c r="AI6097" s="33"/>
      <c r="AJ6097" s="33"/>
      <c r="AK6097" s="33"/>
      <c r="AL6097" s="33"/>
      <c r="AM6097" s="33"/>
      <c r="AN6097" s="33"/>
      <c r="AO6097" s="33"/>
      <c r="AP6097" s="33"/>
      <c r="AQ6097" s="33"/>
      <c r="AR6097" s="33"/>
      <c r="AS6097" s="33"/>
      <c r="AT6097" s="33"/>
      <c r="AU6097" s="33"/>
      <c r="AV6097" s="33"/>
      <c r="AW6097" s="33"/>
      <c r="AX6097" s="33"/>
      <c r="AY6097" s="33"/>
    </row>
    <row r="6098" spans="1:51" s="12" customFormat="1" ht="39.950000000000003" customHeight="1">
      <c r="A6098" s="3"/>
      <c r="B6098" s="16"/>
      <c r="C6098" s="33"/>
      <c r="D6098" s="33"/>
      <c r="E6098" s="33"/>
      <c r="F6098" s="33"/>
      <c r="G6098" s="33"/>
      <c r="H6098" s="3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  <c r="Y6098" s="33"/>
      <c r="Z6098" s="33"/>
      <c r="AA6098" s="33"/>
      <c r="AB6098" s="33"/>
      <c r="AC6098" s="33"/>
      <c r="AD6098" s="33"/>
      <c r="AE6098" s="33"/>
      <c r="AF6098" s="33"/>
      <c r="AG6098" s="35"/>
      <c r="AH6098" s="32"/>
      <c r="AI6098" s="33"/>
      <c r="AJ6098" s="33"/>
      <c r="AK6098" s="33"/>
      <c r="AL6098" s="33"/>
      <c r="AM6098" s="33"/>
      <c r="AN6098" s="33"/>
      <c r="AO6098" s="33"/>
      <c r="AP6098" s="33"/>
      <c r="AQ6098" s="33"/>
      <c r="AR6098" s="33"/>
      <c r="AS6098" s="33"/>
      <c r="AT6098" s="33"/>
      <c r="AU6098" s="33"/>
      <c r="AV6098" s="33"/>
      <c r="AW6098" s="33"/>
      <c r="AX6098" s="33"/>
      <c r="AY6098" s="33"/>
    </row>
    <row r="6099" spans="1:51" s="12" customFormat="1" ht="39.950000000000003" customHeight="1">
      <c r="A6099" s="3"/>
      <c r="B6099" s="16"/>
      <c r="C6099" s="33"/>
      <c r="D6099" s="33"/>
      <c r="E6099" s="33"/>
      <c r="F6099" s="33"/>
      <c r="G6099" s="33"/>
      <c r="H6099" s="33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  <c r="Y6099" s="33"/>
      <c r="Z6099" s="33"/>
      <c r="AA6099" s="33"/>
      <c r="AB6099" s="33"/>
      <c r="AC6099" s="33"/>
      <c r="AD6099" s="33"/>
      <c r="AE6099" s="33"/>
      <c r="AF6099" s="33"/>
      <c r="AG6099" s="35"/>
      <c r="AH6099" s="32"/>
      <c r="AI6099" s="33"/>
      <c r="AJ6099" s="33"/>
      <c r="AK6099" s="33"/>
      <c r="AL6099" s="33"/>
      <c r="AM6099" s="33"/>
      <c r="AN6099" s="33"/>
      <c r="AO6099" s="33"/>
      <c r="AP6099" s="33"/>
      <c r="AQ6099" s="33"/>
      <c r="AR6099" s="33"/>
      <c r="AS6099" s="33"/>
      <c r="AT6099" s="33"/>
      <c r="AU6099" s="33"/>
      <c r="AV6099" s="33"/>
      <c r="AW6099" s="33"/>
      <c r="AX6099" s="33"/>
      <c r="AY6099" s="33"/>
    </row>
    <row r="6100" spans="1:51" s="12" customFormat="1" ht="39.950000000000003" customHeight="1">
      <c r="A6100" s="3"/>
      <c r="B6100" s="16"/>
      <c r="C6100" s="33"/>
      <c r="D6100" s="33"/>
      <c r="E6100" s="33"/>
      <c r="F6100" s="33"/>
      <c r="G6100" s="33"/>
      <c r="H6100" s="33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  <c r="Y6100" s="33"/>
      <c r="Z6100" s="33"/>
      <c r="AA6100" s="33"/>
      <c r="AB6100" s="33"/>
      <c r="AC6100" s="33"/>
      <c r="AD6100" s="33"/>
      <c r="AE6100" s="33"/>
      <c r="AF6100" s="33"/>
      <c r="AG6100" s="35"/>
      <c r="AH6100" s="32"/>
      <c r="AI6100" s="33"/>
      <c r="AJ6100" s="33"/>
      <c r="AK6100" s="33"/>
      <c r="AL6100" s="33"/>
      <c r="AM6100" s="33"/>
      <c r="AN6100" s="33"/>
      <c r="AO6100" s="33"/>
      <c r="AP6100" s="33"/>
      <c r="AQ6100" s="33"/>
      <c r="AR6100" s="33"/>
      <c r="AS6100" s="33"/>
      <c r="AT6100" s="33"/>
      <c r="AU6100" s="33"/>
      <c r="AV6100" s="33"/>
      <c r="AW6100" s="33"/>
      <c r="AX6100" s="33"/>
      <c r="AY6100" s="33"/>
    </row>
    <row r="6101" spans="1:51" s="12" customFormat="1" ht="39.950000000000003" customHeight="1">
      <c r="A6101" s="3"/>
      <c r="B6101" s="16"/>
      <c r="C6101" s="33"/>
      <c r="D6101" s="33"/>
      <c r="E6101" s="33"/>
      <c r="F6101" s="33"/>
      <c r="G6101" s="33"/>
      <c r="H6101" s="33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  <c r="Y6101" s="33"/>
      <c r="Z6101" s="33"/>
      <c r="AA6101" s="33"/>
      <c r="AB6101" s="33"/>
      <c r="AC6101" s="33"/>
      <c r="AD6101" s="33"/>
      <c r="AE6101" s="33"/>
      <c r="AF6101" s="33"/>
      <c r="AG6101" s="35"/>
      <c r="AH6101" s="32"/>
      <c r="AI6101" s="33"/>
      <c r="AJ6101" s="33"/>
      <c r="AK6101" s="33"/>
      <c r="AL6101" s="33"/>
      <c r="AM6101" s="33"/>
      <c r="AN6101" s="33"/>
      <c r="AO6101" s="33"/>
      <c r="AP6101" s="33"/>
      <c r="AQ6101" s="33"/>
      <c r="AR6101" s="33"/>
      <c r="AS6101" s="33"/>
      <c r="AT6101" s="33"/>
      <c r="AU6101" s="33"/>
      <c r="AV6101" s="33"/>
      <c r="AW6101" s="33"/>
      <c r="AX6101" s="33"/>
      <c r="AY6101" s="33"/>
    </row>
    <row r="6102" spans="1:51" s="12" customFormat="1" ht="39.950000000000003" customHeight="1">
      <c r="A6102" s="3"/>
      <c r="B6102" s="16"/>
      <c r="C6102" s="33"/>
      <c r="D6102" s="33"/>
      <c r="E6102" s="33"/>
      <c r="F6102" s="33"/>
      <c r="G6102" s="33"/>
      <c r="H6102" s="33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  <c r="Y6102" s="33"/>
      <c r="Z6102" s="33"/>
      <c r="AA6102" s="33"/>
      <c r="AB6102" s="33"/>
      <c r="AC6102" s="33"/>
      <c r="AD6102" s="33"/>
      <c r="AE6102" s="33"/>
      <c r="AF6102" s="33"/>
      <c r="AG6102" s="35"/>
      <c r="AH6102" s="32"/>
      <c r="AI6102" s="33"/>
      <c r="AJ6102" s="33"/>
      <c r="AK6102" s="33"/>
      <c r="AL6102" s="33"/>
      <c r="AM6102" s="33"/>
      <c r="AN6102" s="33"/>
      <c r="AO6102" s="33"/>
      <c r="AP6102" s="33"/>
      <c r="AQ6102" s="33"/>
      <c r="AR6102" s="33"/>
      <c r="AS6102" s="33"/>
      <c r="AT6102" s="33"/>
      <c r="AU6102" s="33"/>
      <c r="AV6102" s="33"/>
      <c r="AW6102" s="33"/>
      <c r="AX6102" s="33"/>
      <c r="AY6102" s="33"/>
    </row>
    <row r="6103" spans="1:51" s="12" customFormat="1" ht="39.950000000000003" customHeight="1">
      <c r="A6103" s="3"/>
      <c r="B6103" s="16"/>
      <c r="C6103" s="33"/>
      <c r="D6103" s="33"/>
      <c r="E6103" s="33"/>
      <c r="F6103" s="33"/>
      <c r="G6103" s="33"/>
      <c r="H6103" s="33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  <c r="Y6103" s="33"/>
      <c r="Z6103" s="33"/>
      <c r="AA6103" s="33"/>
      <c r="AB6103" s="33"/>
      <c r="AC6103" s="33"/>
      <c r="AD6103" s="33"/>
      <c r="AE6103" s="33"/>
      <c r="AF6103" s="33"/>
      <c r="AG6103" s="35"/>
      <c r="AH6103" s="32"/>
      <c r="AI6103" s="33"/>
      <c r="AJ6103" s="33"/>
      <c r="AK6103" s="33"/>
      <c r="AL6103" s="33"/>
      <c r="AM6103" s="33"/>
      <c r="AN6103" s="33"/>
      <c r="AO6103" s="33"/>
      <c r="AP6103" s="33"/>
      <c r="AQ6103" s="33"/>
      <c r="AR6103" s="33"/>
      <c r="AS6103" s="33"/>
      <c r="AT6103" s="33"/>
      <c r="AU6103" s="33"/>
      <c r="AV6103" s="33"/>
      <c r="AW6103" s="33"/>
      <c r="AX6103" s="33"/>
      <c r="AY6103" s="33"/>
    </row>
    <row r="6104" spans="1:51" s="12" customFormat="1" ht="39.950000000000003" customHeight="1">
      <c r="A6104" s="3"/>
      <c r="B6104" s="16"/>
      <c r="C6104" s="33"/>
      <c r="D6104" s="33"/>
      <c r="E6104" s="33"/>
      <c r="F6104" s="33"/>
      <c r="G6104" s="33"/>
      <c r="H6104" s="33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  <c r="Y6104" s="33"/>
      <c r="Z6104" s="33"/>
      <c r="AA6104" s="33"/>
      <c r="AB6104" s="33"/>
      <c r="AC6104" s="33"/>
      <c r="AD6104" s="33"/>
      <c r="AE6104" s="33"/>
      <c r="AF6104" s="33"/>
      <c r="AG6104" s="35"/>
      <c r="AH6104" s="32"/>
      <c r="AI6104" s="33"/>
      <c r="AJ6104" s="33"/>
      <c r="AK6104" s="33"/>
      <c r="AL6104" s="33"/>
      <c r="AM6104" s="33"/>
      <c r="AN6104" s="33"/>
      <c r="AO6104" s="33"/>
      <c r="AP6104" s="33"/>
      <c r="AQ6104" s="33"/>
      <c r="AR6104" s="33"/>
      <c r="AS6104" s="33"/>
      <c r="AT6104" s="33"/>
      <c r="AU6104" s="33"/>
      <c r="AV6104" s="33"/>
      <c r="AW6104" s="33"/>
      <c r="AX6104" s="33"/>
      <c r="AY6104" s="33"/>
    </row>
    <row r="6105" spans="1:51" s="12" customFormat="1" ht="39.950000000000003" customHeight="1">
      <c r="A6105" s="3"/>
      <c r="B6105" s="16"/>
      <c r="C6105" s="33"/>
      <c r="D6105" s="33"/>
      <c r="E6105" s="33"/>
      <c r="F6105" s="33"/>
      <c r="G6105" s="33"/>
      <c r="H6105" s="3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  <c r="Y6105" s="33"/>
      <c r="Z6105" s="33"/>
      <c r="AA6105" s="33"/>
      <c r="AB6105" s="33"/>
      <c r="AC6105" s="33"/>
      <c r="AD6105" s="33"/>
      <c r="AE6105" s="33"/>
      <c r="AF6105" s="33"/>
      <c r="AG6105" s="35"/>
      <c r="AH6105" s="32"/>
      <c r="AI6105" s="33"/>
      <c r="AJ6105" s="33"/>
      <c r="AK6105" s="33"/>
      <c r="AL6105" s="33"/>
      <c r="AM6105" s="33"/>
      <c r="AN6105" s="33"/>
      <c r="AO6105" s="33"/>
      <c r="AP6105" s="33"/>
      <c r="AQ6105" s="33"/>
      <c r="AR6105" s="33"/>
      <c r="AS6105" s="33"/>
      <c r="AT6105" s="33"/>
      <c r="AU6105" s="33"/>
      <c r="AV6105" s="33"/>
      <c r="AW6105" s="33"/>
      <c r="AX6105" s="33"/>
      <c r="AY6105" s="33"/>
    </row>
    <row r="6106" spans="1:51" s="12" customFormat="1" ht="39.950000000000003" customHeight="1">
      <c r="A6106" s="3"/>
      <c r="B6106" s="16"/>
      <c r="C6106" s="33"/>
      <c r="D6106" s="33"/>
      <c r="E6106" s="33"/>
      <c r="F6106" s="33"/>
      <c r="G6106" s="33"/>
      <c r="H6106" s="33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  <c r="Y6106" s="33"/>
      <c r="Z6106" s="33"/>
      <c r="AA6106" s="33"/>
      <c r="AB6106" s="33"/>
      <c r="AC6106" s="33"/>
      <c r="AD6106" s="33"/>
      <c r="AE6106" s="33"/>
      <c r="AF6106" s="33"/>
      <c r="AG6106" s="35"/>
      <c r="AH6106" s="32"/>
      <c r="AI6106" s="33"/>
      <c r="AJ6106" s="33"/>
      <c r="AK6106" s="33"/>
      <c r="AL6106" s="33"/>
      <c r="AM6106" s="33"/>
      <c r="AN6106" s="33"/>
      <c r="AO6106" s="33"/>
      <c r="AP6106" s="33"/>
      <c r="AQ6106" s="33"/>
      <c r="AR6106" s="33"/>
      <c r="AS6106" s="33"/>
      <c r="AT6106" s="33"/>
      <c r="AU6106" s="33"/>
      <c r="AV6106" s="33"/>
      <c r="AW6106" s="33"/>
      <c r="AX6106" s="33"/>
      <c r="AY6106" s="33"/>
    </row>
    <row r="6107" spans="1:51" s="12" customFormat="1" ht="39.950000000000003" customHeight="1">
      <c r="A6107" s="3"/>
      <c r="B6107" s="16"/>
      <c r="C6107" s="33"/>
      <c r="D6107" s="33"/>
      <c r="E6107" s="33"/>
      <c r="F6107" s="33"/>
      <c r="G6107" s="33"/>
      <c r="H6107" s="33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  <c r="Y6107" s="33"/>
      <c r="Z6107" s="33"/>
      <c r="AA6107" s="33"/>
      <c r="AB6107" s="33"/>
      <c r="AC6107" s="33"/>
      <c r="AD6107" s="33"/>
      <c r="AE6107" s="33"/>
      <c r="AF6107" s="33"/>
      <c r="AG6107" s="35"/>
      <c r="AH6107" s="32"/>
      <c r="AI6107" s="33"/>
      <c r="AJ6107" s="33"/>
      <c r="AK6107" s="33"/>
      <c r="AL6107" s="33"/>
      <c r="AM6107" s="33"/>
      <c r="AN6107" s="33"/>
      <c r="AO6107" s="33"/>
      <c r="AP6107" s="33"/>
      <c r="AQ6107" s="33"/>
      <c r="AR6107" s="33"/>
      <c r="AS6107" s="33"/>
      <c r="AT6107" s="33"/>
      <c r="AU6107" s="33"/>
      <c r="AV6107" s="33"/>
      <c r="AW6107" s="33"/>
      <c r="AX6107" s="33"/>
      <c r="AY6107" s="33"/>
    </row>
    <row r="6108" spans="1:51" s="12" customFormat="1" ht="39.950000000000003" customHeight="1">
      <c r="A6108" s="3"/>
      <c r="B6108" s="16"/>
      <c r="C6108" s="33"/>
      <c r="D6108" s="33"/>
      <c r="E6108" s="33"/>
      <c r="F6108" s="33"/>
      <c r="G6108" s="33"/>
      <c r="H6108" s="33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  <c r="Y6108" s="33"/>
      <c r="Z6108" s="33"/>
      <c r="AA6108" s="33"/>
      <c r="AB6108" s="33"/>
      <c r="AC6108" s="33"/>
      <c r="AD6108" s="33"/>
      <c r="AE6108" s="33"/>
      <c r="AF6108" s="33"/>
      <c r="AG6108" s="35"/>
      <c r="AH6108" s="32"/>
      <c r="AI6108" s="33"/>
      <c r="AJ6108" s="33"/>
      <c r="AK6108" s="33"/>
      <c r="AL6108" s="33"/>
      <c r="AM6108" s="33"/>
      <c r="AN6108" s="33"/>
      <c r="AO6108" s="33"/>
      <c r="AP6108" s="33"/>
      <c r="AQ6108" s="33"/>
      <c r="AR6108" s="33"/>
      <c r="AS6108" s="33"/>
      <c r="AT6108" s="33"/>
      <c r="AU6108" s="33"/>
      <c r="AV6108" s="33"/>
      <c r="AW6108" s="33"/>
      <c r="AX6108" s="33"/>
      <c r="AY6108" s="33"/>
    </row>
    <row r="6109" spans="1:51" s="12" customFormat="1" ht="39.950000000000003" customHeight="1">
      <c r="A6109" s="3"/>
      <c r="B6109" s="16"/>
      <c r="C6109" s="33"/>
      <c r="D6109" s="33"/>
      <c r="E6109" s="33"/>
      <c r="F6109" s="33"/>
      <c r="G6109" s="33"/>
      <c r="H6109" s="33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  <c r="Y6109" s="33"/>
      <c r="Z6109" s="33"/>
      <c r="AA6109" s="33"/>
      <c r="AB6109" s="33"/>
      <c r="AC6109" s="33"/>
      <c r="AD6109" s="33"/>
      <c r="AE6109" s="33"/>
      <c r="AF6109" s="33"/>
      <c r="AG6109" s="35"/>
      <c r="AH6109" s="32"/>
      <c r="AI6109" s="33"/>
      <c r="AJ6109" s="33"/>
      <c r="AK6109" s="33"/>
      <c r="AL6109" s="33"/>
      <c r="AM6109" s="33"/>
      <c r="AN6109" s="33"/>
      <c r="AO6109" s="33"/>
      <c r="AP6109" s="33"/>
      <c r="AQ6109" s="33"/>
      <c r="AR6109" s="33"/>
      <c r="AS6109" s="33"/>
      <c r="AT6109" s="33"/>
      <c r="AU6109" s="33"/>
      <c r="AV6109" s="33"/>
      <c r="AW6109" s="33"/>
      <c r="AX6109" s="33"/>
      <c r="AY6109" s="33"/>
    </row>
    <row r="6110" spans="1:51" s="12" customFormat="1" ht="39.950000000000003" customHeight="1">
      <c r="A6110" s="3"/>
      <c r="B6110" s="16"/>
      <c r="C6110" s="33"/>
      <c r="D6110" s="33"/>
      <c r="E6110" s="33"/>
      <c r="F6110" s="33"/>
      <c r="G6110" s="33"/>
      <c r="H6110" s="33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  <c r="Y6110" s="33"/>
      <c r="Z6110" s="33"/>
      <c r="AA6110" s="33"/>
      <c r="AB6110" s="33"/>
      <c r="AC6110" s="33"/>
      <c r="AD6110" s="33"/>
      <c r="AE6110" s="33"/>
      <c r="AF6110" s="33"/>
      <c r="AG6110" s="35"/>
      <c r="AH6110" s="32"/>
      <c r="AI6110" s="33"/>
      <c r="AJ6110" s="33"/>
      <c r="AK6110" s="33"/>
      <c r="AL6110" s="33"/>
      <c r="AM6110" s="33"/>
      <c r="AN6110" s="33"/>
      <c r="AO6110" s="33"/>
      <c r="AP6110" s="33"/>
      <c r="AQ6110" s="33"/>
      <c r="AR6110" s="33"/>
      <c r="AS6110" s="33"/>
      <c r="AT6110" s="33"/>
      <c r="AU6110" s="33"/>
      <c r="AV6110" s="33"/>
      <c r="AW6110" s="33"/>
      <c r="AX6110" s="33"/>
      <c r="AY6110" s="33"/>
    </row>
    <row r="6111" spans="1:51" s="12" customFormat="1" ht="39.950000000000003" customHeight="1">
      <c r="A6111" s="3"/>
      <c r="B6111" s="16"/>
      <c r="C6111" s="33"/>
      <c r="D6111" s="33"/>
      <c r="E6111" s="33"/>
      <c r="F6111" s="33"/>
      <c r="G6111" s="33"/>
      <c r="H6111" s="33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  <c r="Y6111" s="33"/>
      <c r="Z6111" s="33"/>
      <c r="AA6111" s="33"/>
      <c r="AB6111" s="33"/>
      <c r="AC6111" s="33"/>
      <c r="AD6111" s="33"/>
      <c r="AE6111" s="33"/>
      <c r="AF6111" s="33"/>
      <c r="AG6111" s="35"/>
      <c r="AH6111" s="32"/>
      <c r="AI6111" s="33"/>
      <c r="AJ6111" s="33"/>
      <c r="AK6111" s="33"/>
      <c r="AL6111" s="33"/>
      <c r="AM6111" s="33"/>
      <c r="AN6111" s="33"/>
      <c r="AO6111" s="33"/>
      <c r="AP6111" s="33"/>
      <c r="AQ6111" s="33"/>
      <c r="AR6111" s="33"/>
      <c r="AS6111" s="33"/>
      <c r="AT6111" s="33"/>
      <c r="AU6111" s="33"/>
      <c r="AV6111" s="33"/>
      <c r="AW6111" s="33"/>
      <c r="AX6111" s="33"/>
      <c r="AY6111" s="33"/>
    </row>
    <row r="6112" spans="1:51" s="12" customFormat="1" ht="39.950000000000003" customHeight="1">
      <c r="A6112" s="3"/>
      <c r="B6112" s="16"/>
      <c r="C6112" s="33"/>
      <c r="D6112" s="33"/>
      <c r="E6112" s="33"/>
      <c r="F6112" s="33"/>
      <c r="G6112" s="33"/>
      <c r="H6112" s="33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  <c r="Y6112" s="33"/>
      <c r="Z6112" s="33"/>
      <c r="AA6112" s="33"/>
      <c r="AB6112" s="33"/>
      <c r="AC6112" s="33"/>
      <c r="AD6112" s="33"/>
      <c r="AE6112" s="33"/>
      <c r="AF6112" s="33"/>
      <c r="AG6112" s="35"/>
      <c r="AH6112" s="32"/>
      <c r="AI6112" s="33"/>
      <c r="AJ6112" s="33"/>
      <c r="AK6112" s="33"/>
      <c r="AL6112" s="33"/>
      <c r="AM6112" s="33"/>
      <c r="AN6112" s="33"/>
      <c r="AO6112" s="33"/>
      <c r="AP6112" s="33"/>
      <c r="AQ6112" s="33"/>
      <c r="AR6112" s="33"/>
      <c r="AS6112" s="33"/>
      <c r="AT6112" s="33"/>
      <c r="AU6112" s="33"/>
      <c r="AV6112" s="33"/>
      <c r="AW6112" s="33"/>
      <c r="AX6112" s="33"/>
      <c r="AY6112" s="33"/>
    </row>
    <row r="6113" spans="1:51" s="12" customFormat="1" ht="39.950000000000003" customHeight="1">
      <c r="A6113" s="3"/>
      <c r="B6113" s="16"/>
      <c r="C6113" s="33"/>
      <c r="D6113" s="33"/>
      <c r="E6113" s="33"/>
      <c r="F6113" s="33"/>
      <c r="G6113" s="33"/>
      <c r="H6113" s="33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  <c r="Y6113" s="33"/>
      <c r="Z6113" s="33"/>
      <c r="AA6113" s="33"/>
      <c r="AB6113" s="33"/>
      <c r="AC6113" s="33"/>
      <c r="AD6113" s="33"/>
      <c r="AE6113" s="33"/>
      <c r="AF6113" s="33"/>
      <c r="AG6113" s="35"/>
      <c r="AH6113" s="32"/>
      <c r="AI6113" s="33"/>
      <c r="AJ6113" s="33"/>
      <c r="AK6113" s="33"/>
      <c r="AL6113" s="33"/>
      <c r="AM6113" s="33"/>
      <c r="AN6113" s="33"/>
      <c r="AO6113" s="33"/>
      <c r="AP6113" s="33"/>
      <c r="AQ6113" s="33"/>
      <c r="AR6113" s="33"/>
      <c r="AS6113" s="33"/>
      <c r="AT6113" s="33"/>
      <c r="AU6113" s="33"/>
      <c r="AV6113" s="33"/>
      <c r="AW6113" s="33"/>
      <c r="AX6113" s="33"/>
      <c r="AY6113" s="33"/>
    </row>
    <row r="6114" spans="1:51" s="12" customFormat="1" ht="39.950000000000003" customHeight="1">
      <c r="A6114" s="3"/>
      <c r="B6114" s="16"/>
      <c r="C6114" s="33"/>
      <c r="D6114" s="33"/>
      <c r="E6114" s="33"/>
      <c r="F6114" s="33"/>
      <c r="G6114" s="33"/>
      <c r="H6114" s="3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  <c r="Y6114" s="33"/>
      <c r="Z6114" s="33"/>
      <c r="AA6114" s="33"/>
      <c r="AB6114" s="33"/>
      <c r="AC6114" s="33"/>
      <c r="AD6114" s="33"/>
      <c r="AE6114" s="33"/>
      <c r="AF6114" s="33"/>
      <c r="AG6114" s="35"/>
      <c r="AH6114" s="32"/>
      <c r="AI6114" s="33"/>
      <c r="AJ6114" s="33"/>
      <c r="AK6114" s="33"/>
      <c r="AL6114" s="33"/>
      <c r="AM6114" s="33"/>
      <c r="AN6114" s="33"/>
      <c r="AO6114" s="33"/>
      <c r="AP6114" s="33"/>
      <c r="AQ6114" s="33"/>
      <c r="AR6114" s="33"/>
      <c r="AS6114" s="33"/>
      <c r="AT6114" s="33"/>
      <c r="AU6114" s="33"/>
      <c r="AV6114" s="33"/>
      <c r="AW6114" s="33"/>
      <c r="AX6114" s="33"/>
      <c r="AY6114" s="33"/>
    </row>
    <row r="6115" spans="1:51" s="12" customFormat="1" ht="39.950000000000003" customHeight="1">
      <c r="A6115" s="3"/>
      <c r="B6115" s="16"/>
      <c r="C6115" s="33"/>
      <c r="D6115" s="33"/>
      <c r="E6115" s="33"/>
      <c r="F6115" s="33"/>
      <c r="G6115" s="33"/>
      <c r="H6115" s="3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  <c r="AB6115" s="33"/>
      <c r="AC6115" s="33"/>
      <c r="AD6115" s="33"/>
      <c r="AE6115" s="33"/>
      <c r="AF6115" s="33"/>
      <c r="AG6115" s="35"/>
      <c r="AH6115" s="32"/>
      <c r="AI6115" s="33"/>
      <c r="AJ6115" s="33"/>
      <c r="AK6115" s="33"/>
      <c r="AL6115" s="33"/>
      <c r="AM6115" s="33"/>
      <c r="AN6115" s="33"/>
      <c r="AO6115" s="33"/>
      <c r="AP6115" s="33"/>
      <c r="AQ6115" s="33"/>
      <c r="AR6115" s="33"/>
      <c r="AS6115" s="33"/>
      <c r="AT6115" s="33"/>
      <c r="AU6115" s="33"/>
      <c r="AV6115" s="33"/>
      <c r="AW6115" s="33"/>
      <c r="AX6115" s="33"/>
      <c r="AY6115" s="33"/>
    </row>
    <row r="6116" spans="1:51" s="12" customFormat="1" ht="39.950000000000003" customHeight="1">
      <c r="A6116" s="3"/>
      <c r="B6116" s="16"/>
      <c r="C6116" s="33"/>
      <c r="D6116" s="33"/>
      <c r="E6116" s="33"/>
      <c r="F6116" s="33"/>
      <c r="G6116" s="33"/>
      <c r="H6116" s="33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  <c r="Y6116" s="33"/>
      <c r="Z6116" s="33"/>
      <c r="AA6116" s="33"/>
      <c r="AB6116" s="33"/>
      <c r="AC6116" s="33"/>
      <c r="AD6116" s="33"/>
      <c r="AE6116" s="33"/>
      <c r="AF6116" s="33"/>
      <c r="AG6116" s="35"/>
      <c r="AH6116" s="32"/>
      <c r="AI6116" s="33"/>
      <c r="AJ6116" s="33"/>
      <c r="AK6116" s="33"/>
      <c r="AL6116" s="33"/>
      <c r="AM6116" s="33"/>
      <c r="AN6116" s="33"/>
      <c r="AO6116" s="33"/>
      <c r="AP6116" s="33"/>
      <c r="AQ6116" s="33"/>
      <c r="AR6116" s="33"/>
      <c r="AS6116" s="33"/>
      <c r="AT6116" s="33"/>
      <c r="AU6116" s="33"/>
      <c r="AV6116" s="33"/>
      <c r="AW6116" s="33"/>
      <c r="AX6116" s="33"/>
      <c r="AY6116" s="33"/>
    </row>
    <row r="6117" spans="1:51" s="12" customFormat="1" ht="39.950000000000003" customHeight="1">
      <c r="A6117" s="3"/>
      <c r="B6117" s="16"/>
      <c r="C6117" s="33"/>
      <c r="D6117" s="33"/>
      <c r="E6117" s="33"/>
      <c r="F6117" s="33"/>
      <c r="G6117" s="33"/>
      <c r="H6117" s="33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  <c r="AB6117" s="33"/>
      <c r="AC6117" s="33"/>
      <c r="AD6117" s="33"/>
      <c r="AE6117" s="33"/>
      <c r="AF6117" s="33"/>
      <c r="AG6117" s="35"/>
      <c r="AH6117" s="32"/>
      <c r="AI6117" s="33"/>
      <c r="AJ6117" s="33"/>
      <c r="AK6117" s="33"/>
      <c r="AL6117" s="33"/>
      <c r="AM6117" s="33"/>
      <c r="AN6117" s="33"/>
      <c r="AO6117" s="33"/>
      <c r="AP6117" s="33"/>
      <c r="AQ6117" s="33"/>
      <c r="AR6117" s="33"/>
      <c r="AS6117" s="33"/>
      <c r="AT6117" s="33"/>
      <c r="AU6117" s="33"/>
      <c r="AV6117" s="33"/>
      <c r="AW6117" s="33"/>
      <c r="AX6117" s="33"/>
      <c r="AY6117" s="33"/>
    </row>
    <row r="6118" spans="1:51" s="12" customFormat="1" ht="39.950000000000003" customHeight="1">
      <c r="A6118" s="3"/>
      <c r="B6118" s="16"/>
      <c r="C6118" s="33"/>
      <c r="D6118" s="33"/>
      <c r="E6118" s="33"/>
      <c r="F6118" s="33"/>
      <c r="G6118" s="33"/>
      <c r="H6118" s="33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  <c r="Y6118" s="33"/>
      <c r="Z6118" s="33"/>
      <c r="AA6118" s="33"/>
      <c r="AB6118" s="33"/>
      <c r="AC6118" s="33"/>
      <c r="AD6118" s="33"/>
      <c r="AE6118" s="33"/>
      <c r="AF6118" s="33"/>
      <c r="AG6118" s="35"/>
      <c r="AH6118" s="32"/>
      <c r="AI6118" s="33"/>
      <c r="AJ6118" s="33"/>
      <c r="AK6118" s="33"/>
      <c r="AL6118" s="33"/>
      <c r="AM6118" s="33"/>
      <c r="AN6118" s="33"/>
      <c r="AO6118" s="33"/>
      <c r="AP6118" s="33"/>
      <c r="AQ6118" s="33"/>
      <c r="AR6118" s="33"/>
      <c r="AS6118" s="33"/>
      <c r="AT6118" s="33"/>
      <c r="AU6118" s="33"/>
      <c r="AV6118" s="33"/>
      <c r="AW6118" s="33"/>
      <c r="AX6118" s="33"/>
      <c r="AY6118" s="33"/>
    </row>
    <row r="6119" spans="1:51" s="12" customFormat="1" ht="39.950000000000003" customHeight="1">
      <c r="A6119" s="3"/>
      <c r="B6119" s="16"/>
      <c r="C6119" s="33"/>
      <c r="D6119" s="33"/>
      <c r="E6119" s="33"/>
      <c r="F6119" s="33"/>
      <c r="G6119" s="33"/>
      <c r="H6119" s="33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  <c r="Y6119" s="33"/>
      <c r="Z6119" s="33"/>
      <c r="AA6119" s="33"/>
      <c r="AB6119" s="33"/>
      <c r="AC6119" s="33"/>
      <c r="AD6119" s="33"/>
      <c r="AE6119" s="33"/>
      <c r="AF6119" s="33"/>
      <c r="AG6119" s="35"/>
      <c r="AH6119" s="32"/>
      <c r="AI6119" s="33"/>
      <c r="AJ6119" s="33"/>
      <c r="AK6119" s="33"/>
      <c r="AL6119" s="33"/>
      <c r="AM6119" s="33"/>
      <c r="AN6119" s="33"/>
      <c r="AO6119" s="33"/>
      <c r="AP6119" s="33"/>
      <c r="AQ6119" s="33"/>
      <c r="AR6119" s="33"/>
      <c r="AS6119" s="33"/>
      <c r="AT6119" s="33"/>
      <c r="AU6119" s="33"/>
      <c r="AV6119" s="33"/>
      <c r="AW6119" s="33"/>
      <c r="AX6119" s="33"/>
      <c r="AY6119" s="33"/>
    </row>
    <row r="6120" spans="1:51" s="12" customFormat="1" ht="39.950000000000003" customHeight="1">
      <c r="A6120" s="3"/>
      <c r="B6120" s="16"/>
      <c r="C6120" s="33"/>
      <c r="D6120" s="33"/>
      <c r="E6120" s="33"/>
      <c r="F6120" s="33"/>
      <c r="G6120" s="33"/>
      <c r="H6120" s="33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  <c r="Y6120" s="33"/>
      <c r="Z6120" s="33"/>
      <c r="AA6120" s="33"/>
      <c r="AB6120" s="33"/>
      <c r="AC6120" s="33"/>
      <c r="AD6120" s="33"/>
      <c r="AE6120" s="33"/>
      <c r="AF6120" s="33"/>
      <c r="AG6120" s="35"/>
      <c r="AH6120" s="32"/>
      <c r="AI6120" s="33"/>
      <c r="AJ6120" s="33"/>
      <c r="AK6120" s="33"/>
      <c r="AL6120" s="33"/>
      <c r="AM6120" s="33"/>
      <c r="AN6120" s="33"/>
      <c r="AO6120" s="33"/>
      <c r="AP6120" s="33"/>
      <c r="AQ6120" s="33"/>
      <c r="AR6120" s="33"/>
      <c r="AS6120" s="33"/>
      <c r="AT6120" s="33"/>
      <c r="AU6120" s="33"/>
      <c r="AV6120" s="33"/>
      <c r="AW6120" s="33"/>
      <c r="AX6120" s="33"/>
      <c r="AY6120" s="33"/>
    </row>
    <row r="6121" spans="1:51" s="12" customFormat="1" ht="39.950000000000003" customHeight="1">
      <c r="A6121" s="3"/>
      <c r="B6121" s="16"/>
      <c r="C6121" s="33"/>
      <c r="D6121" s="33"/>
      <c r="E6121" s="33"/>
      <c r="F6121" s="33"/>
      <c r="G6121" s="33"/>
      <c r="H6121" s="33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  <c r="Y6121" s="33"/>
      <c r="Z6121" s="33"/>
      <c r="AA6121" s="33"/>
      <c r="AB6121" s="33"/>
      <c r="AC6121" s="33"/>
      <c r="AD6121" s="33"/>
      <c r="AE6121" s="33"/>
      <c r="AF6121" s="33"/>
      <c r="AG6121" s="35"/>
      <c r="AH6121" s="32"/>
      <c r="AI6121" s="33"/>
      <c r="AJ6121" s="33"/>
      <c r="AK6121" s="33"/>
      <c r="AL6121" s="33"/>
      <c r="AM6121" s="33"/>
      <c r="AN6121" s="33"/>
      <c r="AO6121" s="33"/>
      <c r="AP6121" s="33"/>
      <c r="AQ6121" s="33"/>
      <c r="AR6121" s="33"/>
      <c r="AS6121" s="33"/>
      <c r="AT6121" s="33"/>
      <c r="AU6121" s="33"/>
      <c r="AV6121" s="33"/>
      <c r="AW6121" s="33"/>
      <c r="AX6121" s="33"/>
      <c r="AY6121" s="33"/>
    </row>
    <row r="6122" spans="1:51" s="12" customFormat="1" ht="39.950000000000003" customHeight="1">
      <c r="A6122" s="3"/>
      <c r="B6122" s="16"/>
      <c r="C6122" s="33"/>
      <c r="D6122" s="33"/>
      <c r="E6122" s="33"/>
      <c r="F6122" s="33"/>
      <c r="G6122" s="33"/>
      <c r="H6122" s="33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  <c r="Y6122" s="33"/>
      <c r="Z6122" s="33"/>
      <c r="AA6122" s="33"/>
      <c r="AB6122" s="33"/>
      <c r="AC6122" s="33"/>
      <c r="AD6122" s="33"/>
      <c r="AE6122" s="33"/>
      <c r="AF6122" s="33"/>
      <c r="AG6122" s="35"/>
      <c r="AH6122" s="32"/>
      <c r="AI6122" s="33"/>
      <c r="AJ6122" s="33"/>
      <c r="AK6122" s="33"/>
      <c r="AL6122" s="33"/>
      <c r="AM6122" s="33"/>
      <c r="AN6122" s="33"/>
      <c r="AO6122" s="33"/>
      <c r="AP6122" s="33"/>
      <c r="AQ6122" s="33"/>
      <c r="AR6122" s="33"/>
      <c r="AS6122" s="33"/>
      <c r="AT6122" s="33"/>
      <c r="AU6122" s="33"/>
      <c r="AV6122" s="33"/>
      <c r="AW6122" s="33"/>
      <c r="AX6122" s="33"/>
      <c r="AY6122" s="33"/>
    </row>
    <row r="6123" spans="1:51" s="12" customFormat="1" ht="39.950000000000003" customHeight="1">
      <c r="A6123" s="3"/>
      <c r="B6123" s="16"/>
      <c r="C6123" s="33"/>
      <c r="D6123" s="33"/>
      <c r="E6123" s="33"/>
      <c r="F6123" s="33"/>
      <c r="G6123" s="33"/>
      <c r="H6123" s="33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  <c r="Y6123" s="33"/>
      <c r="Z6123" s="33"/>
      <c r="AA6123" s="33"/>
      <c r="AB6123" s="33"/>
      <c r="AC6123" s="33"/>
      <c r="AD6123" s="33"/>
      <c r="AE6123" s="33"/>
      <c r="AF6123" s="33"/>
      <c r="AG6123" s="35"/>
      <c r="AH6123" s="32"/>
      <c r="AI6123" s="33"/>
      <c r="AJ6123" s="33"/>
      <c r="AK6123" s="33"/>
      <c r="AL6123" s="33"/>
      <c r="AM6123" s="33"/>
      <c r="AN6123" s="33"/>
      <c r="AO6123" s="33"/>
      <c r="AP6123" s="33"/>
      <c r="AQ6123" s="33"/>
      <c r="AR6123" s="33"/>
      <c r="AS6123" s="33"/>
      <c r="AT6123" s="33"/>
      <c r="AU6123" s="33"/>
      <c r="AV6123" s="33"/>
      <c r="AW6123" s="33"/>
      <c r="AX6123" s="33"/>
      <c r="AY6123" s="33"/>
    </row>
    <row r="6124" spans="1:51" s="12" customFormat="1" ht="39.950000000000003" customHeight="1">
      <c r="A6124" s="3"/>
      <c r="B6124" s="16"/>
      <c r="C6124" s="33"/>
      <c r="D6124" s="33"/>
      <c r="E6124" s="33"/>
      <c r="F6124" s="33"/>
      <c r="G6124" s="33"/>
      <c r="H6124" s="3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  <c r="AB6124" s="33"/>
      <c r="AC6124" s="33"/>
      <c r="AD6124" s="33"/>
      <c r="AE6124" s="33"/>
      <c r="AF6124" s="33"/>
      <c r="AG6124" s="35"/>
      <c r="AH6124" s="32"/>
      <c r="AI6124" s="33"/>
      <c r="AJ6124" s="33"/>
      <c r="AK6124" s="33"/>
      <c r="AL6124" s="33"/>
      <c r="AM6124" s="33"/>
      <c r="AN6124" s="33"/>
      <c r="AO6124" s="33"/>
      <c r="AP6124" s="33"/>
      <c r="AQ6124" s="33"/>
      <c r="AR6124" s="33"/>
      <c r="AS6124" s="33"/>
      <c r="AT6124" s="33"/>
      <c r="AU6124" s="33"/>
      <c r="AV6124" s="33"/>
      <c r="AW6124" s="33"/>
      <c r="AX6124" s="33"/>
      <c r="AY6124" s="33"/>
    </row>
    <row r="6125" spans="1:51" s="12" customFormat="1" ht="39.950000000000003" customHeight="1">
      <c r="A6125" s="3"/>
      <c r="B6125" s="16"/>
      <c r="C6125" s="33"/>
      <c r="D6125" s="33"/>
      <c r="E6125" s="33"/>
      <c r="F6125" s="33"/>
      <c r="G6125" s="33"/>
      <c r="H6125" s="33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  <c r="Y6125" s="33"/>
      <c r="Z6125" s="33"/>
      <c r="AA6125" s="33"/>
      <c r="AB6125" s="33"/>
      <c r="AC6125" s="33"/>
      <c r="AD6125" s="33"/>
      <c r="AE6125" s="33"/>
      <c r="AF6125" s="33"/>
      <c r="AG6125" s="35"/>
      <c r="AH6125" s="32"/>
      <c r="AI6125" s="33"/>
      <c r="AJ6125" s="33"/>
      <c r="AK6125" s="33"/>
      <c r="AL6125" s="33"/>
      <c r="AM6125" s="33"/>
      <c r="AN6125" s="33"/>
      <c r="AO6125" s="33"/>
      <c r="AP6125" s="33"/>
      <c r="AQ6125" s="33"/>
      <c r="AR6125" s="33"/>
      <c r="AS6125" s="33"/>
      <c r="AT6125" s="33"/>
      <c r="AU6125" s="33"/>
      <c r="AV6125" s="33"/>
      <c r="AW6125" s="33"/>
      <c r="AX6125" s="33"/>
      <c r="AY6125" s="33"/>
    </row>
    <row r="6126" spans="1:51" s="12" customFormat="1" ht="39.950000000000003" customHeight="1">
      <c r="A6126" s="3"/>
      <c r="B6126" s="16"/>
      <c r="C6126" s="33"/>
      <c r="D6126" s="33"/>
      <c r="E6126" s="33"/>
      <c r="F6126" s="33"/>
      <c r="G6126" s="33"/>
      <c r="H6126" s="33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  <c r="Y6126" s="33"/>
      <c r="Z6126" s="33"/>
      <c r="AA6126" s="33"/>
      <c r="AB6126" s="33"/>
      <c r="AC6126" s="33"/>
      <c r="AD6126" s="33"/>
      <c r="AE6126" s="33"/>
      <c r="AF6126" s="33"/>
      <c r="AG6126" s="35"/>
      <c r="AH6126" s="32"/>
      <c r="AI6126" s="33"/>
      <c r="AJ6126" s="33"/>
      <c r="AK6126" s="33"/>
      <c r="AL6126" s="33"/>
      <c r="AM6126" s="33"/>
      <c r="AN6126" s="33"/>
      <c r="AO6126" s="33"/>
      <c r="AP6126" s="33"/>
      <c r="AQ6126" s="33"/>
      <c r="AR6126" s="33"/>
      <c r="AS6126" s="33"/>
      <c r="AT6126" s="33"/>
      <c r="AU6126" s="33"/>
      <c r="AV6126" s="33"/>
      <c r="AW6126" s="33"/>
      <c r="AX6126" s="33"/>
      <c r="AY6126" s="33"/>
    </row>
    <row r="6127" spans="1:51" s="12" customFormat="1" ht="39.950000000000003" customHeight="1">
      <c r="A6127" s="3"/>
      <c r="B6127" s="16"/>
      <c r="C6127" s="33"/>
      <c r="D6127" s="33"/>
      <c r="E6127" s="33"/>
      <c r="F6127" s="33"/>
      <c r="G6127" s="33"/>
      <c r="H6127" s="33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  <c r="Y6127" s="33"/>
      <c r="Z6127" s="33"/>
      <c r="AA6127" s="33"/>
      <c r="AB6127" s="33"/>
      <c r="AC6127" s="33"/>
      <c r="AD6127" s="33"/>
      <c r="AE6127" s="33"/>
      <c r="AF6127" s="33"/>
      <c r="AG6127" s="35"/>
      <c r="AH6127" s="32"/>
      <c r="AI6127" s="33"/>
      <c r="AJ6127" s="33"/>
      <c r="AK6127" s="33"/>
      <c r="AL6127" s="33"/>
      <c r="AM6127" s="33"/>
      <c r="AN6127" s="33"/>
      <c r="AO6127" s="33"/>
      <c r="AP6127" s="33"/>
      <c r="AQ6127" s="33"/>
      <c r="AR6127" s="33"/>
      <c r="AS6127" s="33"/>
      <c r="AT6127" s="33"/>
      <c r="AU6127" s="33"/>
      <c r="AV6127" s="33"/>
      <c r="AW6127" s="33"/>
      <c r="AX6127" s="33"/>
      <c r="AY6127" s="33"/>
    </row>
    <row r="6128" spans="1:51" s="12" customFormat="1" ht="39.950000000000003" customHeight="1">
      <c r="A6128" s="3"/>
      <c r="B6128" s="16"/>
      <c r="C6128" s="33"/>
      <c r="D6128" s="33"/>
      <c r="E6128" s="33"/>
      <c r="F6128" s="33"/>
      <c r="G6128" s="33"/>
      <c r="H6128" s="33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  <c r="Y6128" s="33"/>
      <c r="Z6128" s="33"/>
      <c r="AA6128" s="33"/>
      <c r="AB6128" s="33"/>
      <c r="AC6128" s="33"/>
      <c r="AD6128" s="33"/>
      <c r="AE6128" s="33"/>
      <c r="AF6128" s="33"/>
      <c r="AG6128" s="35"/>
      <c r="AH6128" s="32"/>
      <c r="AI6128" s="33"/>
      <c r="AJ6128" s="33"/>
      <c r="AK6128" s="33"/>
      <c r="AL6128" s="33"/>
      <c r="AM6128" s="33"/>
      <c r="AN6128" s="33"/>
      <c r="AO6128" s="33"/>
      <c r="AP6128" s="33"/>
      <c r="AQ6128" s="33"/>
      <c r="AR6128" s="33"/>
      <c r="AS6128" s="33"/>
      <c r="AT6128" s="33"/>
      <c r="AU6128" s="33"/>
      <c r="AV6128" s="33"/>
      <c r="AW6128" s="33"/>
      <c r="AX6128" s="33"/>
      <c r="AY6128" s="33"/>
    </row>
    <row r="6129" spans="1:51" s="12" customFormat="1" ht="39.950000000000003" customHeight="1">
      <c r="A6129" s="3"/>
      <c r="B6129" s="16"/>
      <c r="C6129" s="33"/>
      <c r="D6129" s="33"/>
      <c r="E6129" s="33"/>
      <c r="F6129" s="33"/>
      <c r="G6129" s="33"/>
      <c r="H6129" s="33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  <c r="Y6129" s="33"/>
      <c r="Z6129" s="33"/>
      <c r="AA6129" s="33"/>
      <c r="AB6129" s="33"/>
      <c r="AC6129" s="33"/>
      <c r="AD6129" s="33"/>
      <c r="AE6129" s="33"/>
      <c r="AF6129" s="33"/>
      <c r="AG6129" s="35"/>
      <c r="AH6129" s="32"/>
      <c r="AI6129" s="33"/>
      <c r="AJ6129" s="33"/>
      <c r="AK6129" s="33"/>
      <c r="AL6129" s="33"/>
      <c r="AM6129" s="33"/>
      <c r="AN6129" s="33"/>
      <c r="AO6129" s="33"/>
      <c r="AP6129" s="33"/>
      <c r="AQ6129" s="33"/>
      <c r="AR6129" s="33"/>
      <c r="AS6129" s="33"/>
      <c r="AT6129" s="33"/>
      <c r="AU6129" s="33"/>
      <c r="AV6129" s="33"/>
      <c r="AW6129" s="33"/>
      <c r="AX6129" s="33"/>
      <c r="AY6129" s="33"/>
    </row>
    <row r="6130" spans="1:51" s="12" customFormat="1" ht="39.950000000000003" customHeight="1">
      <c r="A6130" s="3"/>
      <c r="B6130" s="16"/>
      <c r="C6130" s="33"/>
      <c r="D6130" s="33"/>
      <c r="E6130" s="33"/>
      <c r="F6130" s="33"/>
      <c r="G6130" s="33"/>
      <c r="H6130" s="33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  <c r="Y6130" s="33"/>
      <c r="Z6130" s="33"/>
      <c r="AA6130" s="33"/>
      <c r="AB6130" s="33"/>
      <c r="AC6130" s="33"/>
      <c r="AD6130" s="33"/>
      <c r="AE6130" s="33"/>
      <c r="AF6130" s="33"/>
      <c r="AG6130" s="35"/>
      <c r="AH6130" s="32"/>
      <c r="AI6130" s="33"/>
      <c r="AJ6130" s="33"/>
      <c r="AK6130" s="33"/>
      <c r="AL6130" s="33"/>
      <c r="AM6130" s="33"/>
      <c r="AN6130" s="33"/>
      <c r="AO6130" s="33"/>
      <c r="AP6130" s="33"/>
      <c r="AQ6130" s="33"/>
      <c r="AR6130" s="33"/>
      <c r="AS6130" s="33"/>
      <c r="AT6130" s="33"/>
      <c r="AU6130" s="33"/>
      <c r="AV6130" s="33"/>
      <c r="AW6130" s="33"/>
      <c r="AX6130" s="33"/>
      <c r="AY6130" s="33"/>
    </row>
    <row r="6131" spans="1:51" s="12" customFormat="1" ht="39.950000000000003" customHeight="1">
      <c r="A6131" s="3"/>
      <c r="B6131" s="16"/>
      <c r="C6131" s="33"/>
      <c r="D6131" s="33"/>
      <c r="E6131" s="33"/>
      <c r="F6131" s="33"/>
      <c r="G6131" s="33"/>
      <c r="H6131" s="33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  <c r="Y6131" s="33"/>
      <c r="Z6131" s="33"/>
      <c r="AA6131" s="33"/>
      <c r="AB6131" s="33"/>
      <c r="AC6131" s="33"/>
      <c r="AD6131" s="33"/>
      <c r="AE6131" s="33"/>
      <c r="AF6131" s="33"/>
      <c r="AG6131" s="35"/>
      <c r="AH6131" s="32"/>
      <c r="AI6131" s="33"/>
      <c r="AJ6131" s="33"/>
      <c r="AK6131" s="33"/>
      <c r="AL6131" s="33"/>
      <c r="AM6131" s="33"/>
      <c r="AN6131" s="33"/>
      <c r="AO6131" s="33"/>
      <c r="AP6131" s="33"/>
      <c r="AQ6131" s="33"/>
      <c r="AR6131" s="33"/>
      <c r="AS6131" s="33"/>
      <c r="AT6131" s="33"/>
      <c r="AU6131" s="33"/>
      <c r="AV6131" s="33"/>
      <c r="AW6131" s="33"/>
      <c r="AX6131" s="33"/>
      <c r="AY6131" s="33"/>
    </row>
    <row r="6132" spans="1:51" s="12" customFormat="1" ht="39.950000000000003" customHeight="1">
      <c r="A6132" s="3"/>
      <c r="B6132" s="16"/>
      <c r="C6132" s="33"/>
      <c r="D6132" s="33"/>
      <c r="E6132" s="33"/>
      <c r="F6132" s="33"/>
      <c r="G6132" s="33"/>
      <c r="H6132" s="3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  <c r="AB6132" s="33"/>
      <c r="AC6132" s="33"/>
      <c r="AD6132" s="33"/>
      <c r="AE6132" s="33"/>
      <c r="AF6132" s="33"/>
      <c r="AG6132" s="35"/>
      <c r="AH6132" s="32"/>
      <c r="AI6132" s="33"/>
      <c r="AJ6132" s="33"/>
      <c r="AK6132" s="33"/>
      <c r="AL6132" s="33"/>
      <c r="AM6132" s="33"/>
      <c r="AN6132" s="33"/>
      <c r="AO6132" s="33"/>
      <c r="AP6132" s="33"/>
      <c r="AQ6132" s="33"/>
      <c r="AR6132" s="33"/>
      <c r="AS6132" s="33"/>
      <c r="AT6132" s="33"/>
      <c r="AU6132" s="33"/>
      <c r="AV6132" s="33"/>
      <c r="AW6132" s="33"/>
      <c r="AX6132" s="33"/>
      <c r="AY6132" s="33"/>
    </row>
    <row r="6133" spans="1:51" s="12" customFormat="1" ht="39.950000000000003" customHeight="1">
      <c r="A6133" s="3"/>
      <c r="B6133" s="16"/>
      <c r="C6133" s="33"/>
      <c r="D6133" s="33"/>
      <c r="E6133" s="33"/>
      <c r="F6133" s="33"/>
      <c r="G6133" s="33"/>
      <c r="H6133" s="33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  <c r="Y6133" s="33"/>
      <c r="Z6133" s="33"/>
      <c r="AA6133" s="33"/>
      <c r="AB6133" s="33"/>
      <c r="AC6133" s="33"/>
      <c r="AD6133" s="33"/>
      <c r="AE6133" s="33"/>
      <c r="AF6133" s="33"/>
      <c r="AG6133" s="35"/>
      <c r="AH6133" s="32"/>
      <c r="AI6133" s="33"/>
      <c r="AJ6133" s="33"/>
      <c r="AK6133" s="33"/>
      <c r="AL6133" s="33"/>
      <c r="AM6133" s="33"/>
      <c r="AN6133" s="33"/>
      <c r="AO6133" s="33"/>
      <c r="AP6133" s="33"/>
      <c r="AQ6133" s="33"/>
      <c r="AR6133" s="33"/>
      <c r="AS6133" s="33"/>
      <c r="AT6133" s="33"/>
      <c r="AU6133" s="33"/>
      <c r="AV6133" s="33"/>
      <c r="AW6133" s="33"/>
      <c r="AX6133" s="33"/>
      <c r="AY6133" s="33"/>
    </row>
    <row r="6134" spans="1:51" s="12" customFormat="1" ht="39.950000000000003" customHeight="1">
      <c r="A6134" s="3"/>
      <c r="B6134" s="16"/>
      <c r="C6134" s="33"/>
      <c r="D6134" s="33"/>
      <c r="E6134" s="33"/>
      <c r="F6134" s="33"/>
      <c r="G6134" s="33"/>
      <c r="H6134" s="33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  <c r="Y6134" s="33"/>
      <c r="Z6134" s="33"/>
      <c r="AA6134" s="33"/>
      <c r="AB6134" s="33"/>
      <c r="AC6134" s="33"/>
      <c r="AD6134" s="33"/>
      <c r="AE6134" s="33"/>
      <c r="AF6134" s="33"/>
      <c r="AG6134" s="35"/>
      <c r="AH6134" s="32"/>
      <c r="AI6134" s="33"/>
      <c r="AJ6134" s="33"/>
      <c r="AK6134" s="33"/>
      <c r="AL6134" s="33"/>
      <c r="AM6134" s="33"/>
      <c r="AN6134" s="33"/>
      <c r="AO6134" s="33"/>
      <c r="AP6134" s="33"/>
      <c r="AQ6134" s="33"/>
      <c r="AR6134" s="33"/>
      <c r="AS6134" s="33"/>
      <c r="AT6134" s="33"/>
      <c r="AU6134" s="33"/>
      <c r="AV6134" s="33"/>
      <c r="AW6134" s="33"/>
      <c r="AX6134" s="33"/>
      <c r="AY6134" s="33"/>
    </row>
    <row r="6135" spans="1:51" s="12" customFormat="1" ht="39.950000000000003" customHeight="1">
      <c r="A6135" s="3"/>
      <c r="B6135" s="16"/>
      <c r="C6135" s="33"/>
      <c r="D6135" s="33"/>
      <c r="E6135" s="33"/>
      <c r="F6135" s="33"/>
      <c r="G6135" s="33"/>
      <c r="H6135" s="33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  <c r="Y6135" s="33"/>
      <c r="Z6135" s="33"/>
      <c r="AA6135" s="33"/>
      <c r="AB6135" s="33"/>
      <c r="AC6135" s="33"/>
      <c r="AD6135" s="33"/>
      <c r="AE6135" s="33"/>
      <c r="AF6135" s="33"/>
      <c r="AG6135" s="35"/>
      <c r="AH6135" s="32"/>
      <c r="AI6135" s="33"/>
      <c r="AJ6135" s="33"/>
      <c r="AK6135" s="33"/>
      <c r="AL6135" s="33"/>
      <c r="AM6135" s="33"/>
      <c r="AN6135" s="33"/>
      <c r="AO6135" s="33"/>
      <c r="AP6135" s="33"/>
      <c r="AQ6135" s="33"/>
      <c r="AR6135" s="33"/>
      <c r="AS6135" s="33"/>
      <c r="AT6135" s="33"/>
      <c r="AU6135" s="33"/>
      <c r="AV6135" s="33"/>
      <c r="AW6135" s="33"/>
      <c r="AX6135" s="33"/>
      <c r="AY6135" s="33"/>
    </row>
    <row r="6136" spans="1:51" s="12" customFormat="1" ht="39.950000000000003" customHeight="1">
      <c r="A6136" s="3"/>
      <c r="B6136" s="16"/>
      <c r="C6136" s="33"/>
      <c r="D6136" s="33"/>
      <c r="E6136" s="33"/>
      <c r="F6136" s="33"/>
      <c r="G6136" s="33"/>
      <c r="H6136" s="33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  <c r="AB6136" s="33"/>
      <c r="AC6136" s="33"/>
      <c r="AD6136" s="33"/>
      <c r="AE6136" s="33"/>
      <c r="AF6136" s="33"/>
      <c r="AG6136" s="35"/>
      <c r="AH6136" s="32"/>
      <c r="AI6136" s="33"/>
      <c r="AJ6136" s="33"/>
      <c r="AK6136" s="33"/>
      <c r="AL6136" s="33"/>
      <c r="AM6136" s="33"/>
      <c r="AN6136" s="33"/>
      <c r="AO6136" s="33"/>
      <c r="AP6136" s="33"/>
      <c r="AQ6136" s="33"/>
      <c r="AR6136" s="33"/>
      <c r="AS6136" s="33"/>
      <c r="AT6136" s="33"/>
      <c r="AU6136" s="33"/>
      <c r="AV6136" s="33"/>
      <c r="AW6136" s="33"/>
      <c r="AX6136" s="33"/>
      <c r="AY6136" s="33"/>
    </row>
    <row r="6137" spans="1:51" s="12" customFormat="1" ht="39.950000000000003" customHeight="1">
      <c r="A6137" s="3"/>
      <c r="B6137" s="16"/>
      <c r="C6137" s="33"/>
      <c r="D6137" s="33"/>
      <c r="E6137" s="33"/>
      <c r="F6137" s="33"/>
      <c r="G6137" s="33"/>
      <c r="H6137" s="33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  <c r="Y6137" s="33"/>
      <c r="Z6137" s="33"/>
      <c r="AA6137" s="33"/>
      <c r="AB6137" s="33"/>
      <c r="AC6137" s="33"/>
      <c r="AD6137" s="33"/>
      <c r="AE6137" s="33"/>
      <c r="AF6137" s="33"/>
      <c r="AG6137" s="35"/>
      <c r="AH6137" s="32"/>
      <c r="AI6137" s="33"/>
      <c r="AJ6137" s="33"/>
      <c r="AK6137" s="33"/>
      <c r="AL6137" s="33"/>
      <c r="AM6137" s="33"/>
      <c r="AN6137" s="33"/>
      <c r="AO6137" s="33"/>
      <c r="AP6137" s="33"/>
      <c r="AQ6137" s="33"/>
      <c r="AR6137" s="33"/>
      <c r="AS6137" s="33"/>
      <c r="AT6137" s="33"/>
      <c r="AU6137" s="33"/>
      <c r="AV6137" s="33"/>
      <c r="AW6137" s="33"/>
      <c r="AX6137" s="33"/>
      <c r="AY6137" s="33"/>
    </row>
    <row r="6138" spans="1:51" s="12" customFormat="1" ht="39.950000000000003" customHeight="1">
      <c r="A6138" s="3"/>
      <c r="B6138" s="16"/>
      <c r="C6138" s="33"/>
      <c r="D6138" s="33"/>
      <c r="E6138" s="33"/>
      <c r="F6138" s="33"/>
      <c r="G6138" s="33"/>
      <c r="H6138" s="33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  <c r="Y6138" s="33"/>
      <c r="Z6138" s="33"/>
      <c r="AA6138" s="33"/>
      <c r="AB6138" s="33"/>
      <c r="AC6138" s="33"/>
      <c r="AD6138" s="33"/>
      <c r="AE6138" s="33"/>
      <c r="AF6138" s="33"/>
      <c r="AG6138" s="35"/>
      <c r="AH6138" s="32"/>
      <c r="AI6138" s="33"/>
      <c r="AJ6138" s="33"/>
      <c r="AK6138" s="33"/>
      <c r="AL6138" s="33"/>
      <c r="AM6138" s="33"/>
      <c r="AN6138" s="33"/>
      <c r="AO6138" s="33"/>
      <c r="AP6138" s="33"/>
      <c r="AQ6138" s="33"/>
      <c r="AR6138" s="33"/>
      <c r="AS6138" s="33"/>
      <c r="AT6138" s="33"/>
      <c r="AU6138" s="33"/>
      <c r="AV6138" s="33"/>
      <c r="AW6138" s="33"/>
      <c r="AX6138" s="33"/>
      <c r="AY6138" s="33"/>
    </row>
    <row r="6139" spans="1:51" s="12" customFormat="1" ht="39.950000000000003" customHeight="1">
      <c r="A6139" s="3"/>
      <c r="B6139" s="16"/>
      <c r="C6139" s="33"/>
      <c r="D6139" s="33"/>
      <c r="E6139" s="33"/>
      <c r="F6139" s="33"/>
      <c r="G6139" s="33"/>
      <c r="H6139" s="33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  <c r="Y6139" s="33"/>
      <c r="Z6139" s="33"/>
      <c r="AA6139" s="33"/>
      <c r="AB6139" s="33"/>
      <c r="AC6139" s="33"/>
      <c r="AD6139" s="33"/>
      <c r="AE6139" s="33"/>
      <c r="AF6139" s="33"/>
      <c r="AG6139" s="35"/>
      <c r="AH6139" s="32"/>
      <c r="AI6139" s="33"/>
      <c r="AJ6139" s="33"/>
      <c r="AK6139" s="33"/>
      <c r="AL6139" s="33"/>
      <c r="AM6139" s="33"/>
      <c r="AN6139" s="33"/>
      <c r="AO6139" s="33"/>
      <c r="AP6139" s="33"/>
      <c r="AQ6139" s="33"/>
      <c r="AR6139" s="33"/>
      <c r="AS6139" s="33"/>
      <c r="AT6139" s="33"/>
      <c r="AU6139" s="33"/>
      <c r="AV6139" s="33"/>
      <c r="AW6139" s="33"/>
      <c r="AX6139" s="33"/>
      <c r="AY6139" s="33"/>
    </row>
    <row r="6140" spans="1:51" s="12" customFormat="1" ht="39.950000000000003" customHeight="1">
      <c r="A6140" s="3"/>
      <c r="B6140" s="16"/>
      <c r="C6140" s="33"/>
      <c r="D6140" s="33"/>
      <c r="E6140" s="33"/>
      <c r="F6140" s="33"/>
      <c r="G6140" s="33"/>
      <c r="H6140" s="33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  <c r="Y6140" s="33"/>
      <c r="Z6140" s="33"/>
      <c r="AA6140" s="33"/>
      <c r="AB6140" s="33"/>
      <c r="AC6140" s="33"/>
      <c r="AD6140" s="33"/>
      <c r="AE6140" s="33"/>
      <c r="AF6140" s="33"/>
      <c r="AG6140" s="35"/>
      <c r="AH6140" s="32"/>
      <c r="AI6140" s="33"/>
      <c r="AJ6140" s="33"/>
      <c r="AK6140" s="33"/>
      <c r="AL6140" s="33"/>
      <c r="AM6140" s="33"/>
      <c r="AN6140" s="33"/>
      <c r="AO6140" s="33"/>
      <c r="AP6140" s="33"/>
      <c r="AQ6140" s="33"/>
      <c r="AR6140" s="33"/>
      <c r="AS6140" s="33"/>
      <c r="AT6140" s="33"/>
      <c r="AU6140" s="33"/>
      <c r="AV6140" s="33"/>
      <c r="AW6140" s="33"/>
      <c r="AX6140" s="33"/>
      <c r="AY6140" s="33"/>
    </row>
    <row r="6141" spans="1:51" s="12" customFormat="1" ht="39.950000000000003" customHeight="1">
      <c r="A6141" s="3"/>
      <c r="B6141" s="16"/>
      <c r="C6141" s="33"/>
      <c r="D6141" s="33"/>
      <c r="E6141" s="33"/>
      <c r="F6141" s="33"/>
      <c r="G6141" s="33"/>
      <c r="H6141" s="33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  <c r="Y6141" s="33"/>
      <c r="Z6141" s="33"/>
      <c r="AA6141" s="33"/>
      <c r="AB6141" s="33"/>
      <c r="AC6141" s="33"/>
      <c r="AD6141" s="33"/>
      <c r="AE6141" s="33"/>
      <c r="AF6141" s="33"/>
      <c r="AG6141" s="35"/>
      <c r="AH6141" s="32"/>
      <c r="AI6141" s="33"/>
      <c r="AJ6141" s="33"/>
      <c r="AK6141" s="33"/>
      <c r="AL6141" s="33"/>
      <c r="AM6141" s="33"/>
      <c r="AN6141" s="33"/>
      <c r="AO6141" s="33"/>
      <c r="AP6141" s="33"/>
      <c r="AQ6141" s="33"/>
      <c r="AR6141" s="33"/>
      <c r="AS6141" s="33"/>
      <c r="AT6141" s="33"/>
      <c r="AU6141" s="33"/>
      <c r="AV6141" s="33"/>
      <c r="AW6141" s="33"/>
      <c r="AX6141" s="33"/>
      <c r="AY6141" s="33"/>
    </row>
    <row r="6142" spans="1:51" s="12" customFormat="1" ht="39.950000000000003" customHeight="1">
      <c r="A6142" s="3"/>
      <c r="B6142" s="16"/>
      <c r="C6142" s="33"/>
      <c r="D6142" s="33"/>
      <c r="E6142" s="33"/>
      <c r="F6142" s="33"/>
      <c r="G6142" s="33"/>
      <c r="H6142" s="33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  <c r="Y6142" s="33"/>
      <c r="Z6142" s="33"/>
      <c r="AA6142" s="33"/>
      <c r="AB6142" s="33"/>
      <c r="AC6142" s="33"/>
      <c r="AD6142" s="33"/>
      <c r="AE6142" s="33"/>
      <c r="AF6142" s="33"/>
      <c r="AG6142" s="35"/>
      <c r="AH6142" s="32"/>
      <c r="AI6142" s="33"/>
      <c r="AJ6142" s="33"/>
      <c r="AK6142" s="33"/>
      <c r="AL6142" s="33"/>
      <c r="AM6142" s="33"/>
      <c r="AN6142" s="33"/>
      <c r="AO6142" s="33"/>
      <c r="AP6142" s="33"/>
      <c r="AQ6142" s="33"/>
      <c r="AR6142" s="33"/>
      <c r="AS6142" s="33"/>
      <c r="AT6142" s="33"/>
      <c r="AU6142" s="33"/>
      <c r="AV6142" s="33"/>
      <c r="AW6142" s="33"/>
      <c r="AX6142" s="33"/>
      <c r="AY6142" s="33"/>
    </row>
    <row r="6143" spans="1:51" s="12" customFormat="1" ht="39.950000000000003" customHeight="1">
      <c r="A6143" s="3"/>
      <c r="B6143" s="16"/>
      <c r="C6143" s="33"/>
      <c r="D6143" s="33"/>
      <c r="E6143" s="33"/>
      <c r="F6143" s="33"/>
      <c r="G6143" s="33"/>
      <c r="H6143" s="33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  <c r="Y6143" s="33"/>
      <c r="Z6143" s="33"/>
      <c r="AA6143" s="33"/>
      <c r="AB6143" s="33"/>
      <c r="AC6143" s="33"/>
      <c r="AD6143" s="33"/>
      <c r="AE6143" s="33"/>
      <c r="AF6143" s="33"/>
      <c r="AG6143" s="35"/>
      <c r="AH6143" s="32"/>
      <c r="AI6143" s="33"/>
      <c r="AJ6143" s="33"/>
      <c r="AK6143" s="33"/>
      <c r="AL6143" s="33"/>
      <c r="AM6143" s="33"/>
      <c r="AN6143" s="33"/>
      <c r="AO6143" s="33"/>
      <c r="AP6143" s="33"/>
      <c r="AQ6143" s="33"/>
      <c r="AR6143" s="33"/>
      <c r="AS6143" s="33"/>
      <c r="AT6143" s="33"/>
      <c r="AU6143" s="33"/>
      <c r="AV6143" s="33"/>
      <c r="AW6143" s="33"/>
      <c r="AX6143" s="33"/>
      <c r="AY6143" s="33"/>
    </row>
    <row r="6144" spans="1:51" s="12" customFormat="1" ht="39.950000000000003" customHeight="1">
      <c r="A6144" s="3"/>
      <c r="B6144" s="16"/>
      <c r="C6144" s="33"/>
      <c r="D6144" s="33"/>
      <c r="E6144" s="33"/>
      <c r="F6144" s="33"/>
      <c r="G6144" s="33"/>
      <c r="H6144" s="33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  <c r="Y6144" s="33"/>
      <c r="Z6144" s="33"/>
      <c r="AA6144" s="33"/>
      <c r="AB6144" s="33"/>
      <c r="AC6144" s="33"/>
      <c r="AD6144" s="33"/>
      <c r="AE6144" s="33"/>
      <c r="AF6144" s="33"/>
      <c r="AG6144" s="35"/>
      <c r="AH6144" s="32"/>
      <c r="AI6144" s="33"/>
      <c r="AJ6144" s="33"/>
      <c r="AK6144" s="33"/>
      <c r="AL6144" s="33"/>
      <c r="AM6144" s="33"/>
      <c r="AN6144" s="33"/>
      <c r="AO6144" s="33"/>
      <c r="AP6144" s="33"/>
      <c r="AQ6144" s="33"/>
      <c r="AR6144" s="33"/>
      <c r="AS6144" s="33"/>
      <c r="AT6144" s="33"/>
      <c r="AU6144" s="33"/>
      <c r="AV6144" s="33"/>
      <c r="AW6144" s="33"/>
      <c r="AX6144" s="33"/>
      <c r="AY6144" s="33"/>
    </row>
    <row r="6145" spans="1:51" s="12" customFormat="1" ht="39.950000000000003" customHeight="1">
      <c r="A6145" s="3"/>
      <c r="B6145" s="16"/>
      <c r="C6145" s="33"/>
      <c r="D6145" s="33"/>
      <c r="E6145" s="33"/>
      <c r="F6145" s="33"/>
      <c r="G6145" s="33"/>
      <c r="H6145" s="33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  <c r="Y6145" s="33"/>
      <c r="Z6145" s="33"/>
      <c r="AA6145" s="33"/>
      <c r="AB6145" s="33"/>
      <c r="AC6145" s="33"/>
      <c r="AD6145" s="33"/>
      <c r="AE6145" s="33"/>
      <c r="AF6145" s="33"/>
      <c r="AG6145" s="35"/>
      <c r="AH6145" s="32"/>
      <c r="AI6145" s="33"/>
      <c r="AJ6145" s="33"/>
      <c r="AK6145" s="33"/>
      <c r="AL6145" s="33"/>
      <c r="AM6145" s="33"/>
      <c r="AN6145" s="33"/>
      <c r="AO6145" s="33"/>
      <c r="AP6145" s="33"/>
      <c r="AQ6145" s="33"/>
      <c r="AR6145" s="33"/>
      <c r="AS6145" s="33"/>
      <c r="AT6145" s="33"/>
      <c r="AU6145" s="33"/>
      <c r="AV6145" s="33"/>
      <c r="AW6145" s="33"/>
      <c r="AX6145" s="33"/>
      <c r="AY6145" s="33"/>
    </row>
    <row r="6146" spans="1:51" s="12" customFormat="1" ht="39.950000000000003" customHeight="1">
      <c r="A6146" s="3"/>
      <c r="B6146" s="16"/>
      <c r="C6146" s="33"/>
      <c r="D6146" s="33"/>
      <c r="E6146" s="33"/>
      <c r="F6146" s="33"/>
      <c r="G6146" s="33"/>
      <c r="H6146" s="3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  <c r="Y6146" s="33"/>
      <c r="Z6146" s="33"/>
      <c r="AA6146" s="33"/>
      <c r="AB6146" s="33"/>
      <c r="AC6146" s="33"/>
      <c r="AD6146" s="33"/>
      <c r="AE6146" s="33"/>
      <c r="AF6146" s="33"/>
      <c r="AG6146" s="35"/>
      <c r="AH6146" s="32"/>
      <c r="AI6146" s="33"/>
      <c r="AJ6146" s="33"/>
      <c r="AK6146" s="33"/>
      <c r="AL6146" s="33"/>
      <c r="AM6146" s="33"/>
      <c r="AN6146" s="33"/>
      <c r="AO6146" s="33"/>
      <c r="AP6146" s="33"/>
      <c r="AQ6146" s="33"/>
      <c r="AR6146" s="33"/>
      <c r="AS6146" s="33"/>
      <c r="AT6146" s="33"/>
      <c r="AU6146" s="33"/>
      <c r="AV6146" s="33"/>
      <c r="AW6146" s="33"/>
      <c r="AX6146" s="33"/>
      <c r="AY6146" s="33"/>
    </row>
    <row r="6147" spans="1:51" s="12" customFormat="1" ht="39.950000000000003" customHeight="1">
      <c r="A6147" s="3"/>
      <c r="B6147" s="16"/>
      <c r="C6147" s="33"/>
      <c r="D6147" s="33"/>
      <c r="E6147" s="33"/>
      <c r="F6147" s="33"/>
      <c r="G6147" s="33"/>
      <c r="H6147" s="33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  <c r="Y6147" s="33"/>
      <c r="Z6147" s="33"/>
      <c r="AA6147" s="33"/>
      <c r="AB6147" s="33"/>
      <c r="AC6147" s="33"/>
      <c r="AD6147" s="33"/>
      <c r="AE6147" s="33"/>
      <c r="AF6147" s="33"/>
      <c r="AG6147" s="35"/>
      <c r="AH6147" s="32"/>
      <c r="AI6147" s="33"/>
      <c r="AJ6147" s="33"/>
      <c r="AK6147" s="33"/>
      <c r="AL6147" s="33"/>
      <c r="AM6147" s="33"/>
      <c r="AN6147" s="33"/>
      <c r="AO6147" s="33"/>
      <c r="AP6147" s="33"/>
      <c r="AQ6147" s="33"/>
      <c r="AR6147" s="33"/>
      <c r="AS6147" s="33"/>
      <c r="AT6147" s="33"/>
      <c r="AU6147" s="33"/>
      <c r="AV6147" s="33"/>
      <c r="AW6147" s="33"/>
      <c r="AX6147" s="33"/>
      <c r="AY6147" s="33"/>
    </row>
    <row r="6148" spans="1:51" s="12" customFormat="1" ht="39.950000000000003" customHeight="1">
      <c r="A6148" s="3"/>
      <c r="B6148" s="16"/>
      <c r="C6148" s="33"/>
      <c r="D6148" s="33"/>
      <c r="E6148" s="33"/>
      <c r="F6148" s="33"/>
      <c r="G6148" s="33"/>
      <c r="H6148" s="33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  <c r="Y6148" s="33"/>
      <c r="Z6148" s="33"/>
      <c r="AA6148" s="33"/>
      <c r="AB6148" s="33"/>
      <c r="AC6148" s="33"/>
      <c r="AD6148" s="33"/>
      <c r="AE6148" s="33"/>
      <c r="AF6148" s="33"/>
      <c r="AG6148" s="35"/>
      <c r="AH6148" s="32"/>
      <c r="AI6148" s="33"/>
      <c r="AJ6148" s="33"/>
      <c r="AK6148" s="33"/>
      <c r="AL6148" s="33"/>
      <c r="AM6148" s="33"/>
      <c r="AN6148" s="33"/>
      <c r="AO6148" s="33"/>
      <c r="AP6148" s="33"/>
      <c r="AQ6148" s="33"/>
      <c r="AR6148" s="33"/>
      <c r="AS6148" s="33"/>
      <c r="AT6148" s="33"/>
      <c r="AU6148" s="33"/>
      <c r="AV6148" s="33"/>
      <c r="AW6148" s="33"/>
      <c r="AX6148" s="33"/>
      <c r="AY6148" s="33"/>
    </row>
    <row r="6149" spans="1:51" s="12" customFormat="1" ht="39.950000000000003" customHeight="1">
      <c r="A6149" s="3"/>
      <c r="B6149" s="16"/>
      <c r="C6149" s="33"/>
      <c r="D6149" s="33"/>
      <c r="E6149" s="33"/>
      <c r="F6149" s="33"/>
      <c r="G6149" s="33"/>
      <c r="H6149" s="33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  <c r="Y6149" s="33"/>
      <c r="Z6149" s="33"/>
      <c r="AA6149" s="33"/>
      <c r="AB6149" s="33"/>
      <c r="AC6149" s="33"/>
      <c r="AD6149" s="33"/>
      <c r="AE6149" s="33"/>
      <c r="AF6149" s="33"/>
      <c r="AG6149" s="35"/>
      <c r="AH6149" s="32"/>
      <c r="AI6149" s="33"/>
      <c r="AJ6149" s="33"/>
      <c r="AK6149" s="33"/>
      <c r="AL6149" s="33"/>
      <c r="AM6149" s="33"/>
      <c r="AN6149" s="33"/>
      <c r="AO6149" s="33"/>
      <c r="AP6149" s="33"/>
      <c r="AQ6149" s="33"/>
      <c r="AR6149" s="33"/>
      <c r="AS6149" s="33"/>
      <c r="AT6149" s="33"/>
      <c r="AU6149" s="33"/>
      <c r="AV6149" s="33"/>
      <c r="AW6149" s="33"/>
      <c r="AX6149" s="33"/>
      <c r="AY6149" s="33"/>
    </row>
    <row r="6150" spans="1:51" s="12" customFormat="1" ht="39.950000000000003" customHeight="1">
      <c r="A6150" s="3"/>
      <c r="B6150" s="16"/>
      <c r="C6150" s="33"/>
      <c r="D6150" s="33"/>
      <c r="E6150" s="33"/>
      <c r="F6150" s="33"/>
      <c r="G6150" s="33"/>
      <c r="H6150" s="33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  <c r="Y6150" s="33"/>
      <c r="Z6150" s="33"/>
      <c r="AA6150" s="33"/>
      <c r="AB6150" s="33"/>
      <c r="AC6150" s="33"/>
      <c r="AD6150" s="33"/>
      <c r="AE6150" s="33"/>
      <c r="AF6150" s="33"/>
      <c r="AG6150" s="35"/>
      <c r="AH6150" s="32"/>
      <c r="AI6150" s="33"/>
      <c r="AJ6150" s="33"/>
      <c r="AK6150" s="33"/>
      <c r="AL6150" s="33"/>
      <c r="AM6150" s="33"/>
      <c r="AN6150" s="33"/>
      <c r="AO6150" s="33"/>
      <c r="AP6150" s="33"/>
      <c r="AQ6150" s="33"/>
      <c r="AR6150" s="33"/>
      <c r="AS6150" s="33"/>
      <c r="AT6150" s="33"/>
      <c r="AU6150" s="33"/>
      <c r="AV6150" s="33"/>
      <c r="AW6150" s="33"/>
      <c r="AX6150" s="33"/>
      <c r="AY6150" s="33"/>
    </row>
    <row r="6151" spans="1:51" s="12" customFormat="1" ht="39.950000000000003" customHeight="1">
      <c r="A6151" s="3"/>
      <c r="B6151" s="16"/>
      <c r="C6151" s="33"/>
      <c r="D6151" s="33"/>
      <c r="E6151" s="33"/>
      <c r="F6151" s="33"/>
      <c r="G6151" s="33"/>
      <c r="H6151" s="33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  <c r="Y6151" s="33"/>
      <c r="Z6151" s="33"/>
      <c r="AA6151" s="33"/>
      <c r="AB6151" s="33"/>
      <c r="AC6151" s="33"/>
      <c r="AD6151" s="33"/>
      <c r="AE6151" s="33"/>
      <c r="AF6151" s="33"/>
      <c r="AG6151" s="35"/>
      <c r="AH6151" s="32"/>
      <c r="AI6151" s="33"/>
      <c r="AJ6151" s="33"/>
      <c r="AK6151" s="33"/>
      <c r="AL6151" s="33"/>
      <c r="AM6151" s="33"/>
      <c r="AN6151" s="33"/>
      <c r="AO6151" s="33"/>
      <c r="AP6151" s="33"/>
      <c r="AQ6151" s="33"/>
      <c r="AR6151" s="33"/>
      <c r="AS6151" s="33"/>
      <c r="AT6151" s="33"/>
      <c r="AU6151" s="33"/>
      <c r="AV6151" s="33"/>
      <c r="AW6151" s="33"/>
      <c r="AX6151" s="33"/>
      <c r="AY6151" s="33"/>
    </row>
    <row r="6152" spans="1:51" s="12" customFormat="1" ht="39.950000000000003" customHeight="1">
      <c r="A6152" s="3"/>
      <c r="B6152" s="16"/>
      <c r="C6152" s="33"/>
      <c r="D6152" s="33"/>
      <c r="E6152" s="33"/>
      <c r="F6152" s="33"/>
      <c r="G6152" s="33"/>
      <c r="H6152" s="33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  <c r="Y6152" s="33"/>
      <c r="Z6152" s="33"/>
      <c r="AA6152" s="33"/>
      <c r="AB6152" s="33"/>
      <c r="AC6152" s="33"/>
      <c r="AD6152" s="33"/>
      <c r="AE6152" s="33"/>
      <c r="AF6152" s="33"/>
      <c r="AG6152" s="35"/>
      <c r="AH6152" s="32"/>
      <c r="AI6152" s="33"/>
      <c r="AJ6152" s="33"/>
      <c r="AK6152" s="33"/>
      <c r="AL6152" s="33"/>
      <c r="AM6152" s="33"/>
      <c r="AN6152" s="33"/>
      <c r="AO6152" s="33"/>
      <c r="AP6152" s="33"/>
      <c r="AQ6152" s="33"/>
      <c r="AR6152" s="33"/>
      <c r="AS6152" s="33"/>
      <c r="AT6152" s="33"/>
      <c r="AU6152" s="33"/>
      <c r="AV6152" s="33"/>
      <c r="AW6152" s="33"/>
      <c r="AX6152" s="33"/>
      <c r="AY6152" s="33"/>
    </row>
    <row r="6153" spans="1:51" s="12" customFormat="1" ht="39.950000000000003" customHeight="1">
      <c r="A6153" s="3"/>
      <c r="B6153" s="16"/>
      <c r="C6153" s="33"/>
      <c r="D6153" s="33"/>
      <c r="E6153" s="33"/>
      <c r="F6153" s="33"/>
      <c r="G6153" s="33"/>
      <c r="H6153" s="33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  <c r="Y6153" s="33"/>
      <c r="Z6153" s="33"/>
      <c r="AA6153" s="33"/>
      <c r="AB6153" s="33"/>
      <c r="AC6153" s="33"/>
      <c r="AD6153" s="33"/>
      <c r="AE6153" s="33"/>
      <c r="AF6153" s="33"/>
      <c r="AG6153" s="35"/>
      <c r="AH6153" s="32"/>
      <c r="AI6153" s="33"/>
      <c r="AJ6153" s="33"/>
      <c r="AK6153" s="33"/>
      <c r="AL6153" s="33"/>
      <c r="AM6153" s="33"/>
      <c r="AN6153" s="33"/>
      <c r="AO6153" s="33"/>
      <c r="AP6153" s="33"/>
      <c r="AQ6153" s="33"/>
      <c r="AR6153" s="33"/>
      <c r="AS6153" s="33"/>
      <c r="AT6153" s="33"/>
      <c r="AU6153" s="33"/>
      <c r="AV6153" s="33"/>
      <c r="AW6153" s="33"/>
      <c r="AX6153" s="33"/>
      <c r="AY6153" s="33"/>
    </row>
    <row r="6154" spans="1:51" s="12" customFormat="1" ht="39.950000000000003" customHeight="1">
      <c r="A6154" s="3"/>
      <c r="B6154" s="16"/>
      <c r="C6154" s="33"/>
      <c r="D6154" s="33"/>
      <c r="E6154" s="33"/>
      <c r="F6154" s="33"/>
      <c r="G6154" s="33"/>
      <c r="H6154" s="33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  <c r="Y6154" s="33"/>
      <c r="Z6154" s="33"/>
      <c r="AA6154" s="33"/>
      <c r="AB6154" s="33"/>
      <c r="AC6154" s="33"/>
      <c r="AD6154" s="33"/>
      <c r="AE6154" s="33"/>
      <c r="AF6154" s="33"/>
      <c r="AG6154" s="35"/>
      <c r="AH6154" s="32"/>
      <c r="AI6154" s="33"/>
      <c r="AJ6154" s="33"/>
      <c r="AK6154" s="33"/>
      <c r="AL6154" s="33"/>
      <c r="AM6154" s="33"/>
      <c r="AN6154" s="33"/>
      <c r="AO6154" s="33"/>
      <c r="AP6154" s="33"/>
      <c r="AQ6154" s="33"/>
      <c r="AR6154" s="33"/>
      <c r="AS6154" s="33"/>
      <c r="AT6154" s="33"/>
      <c r="AU6154" s="33"/>
      <c r="AV6154" s="33"/>
      <c r="AW6154" s="33"/>
      <c r="AX6154" s="33"/>
      <c r="AY6154" s="33"/>
    </row>
    <row r="6155" spans="1:51" s="12" customFormat="1" ht="39.950000000000003" customHeight="1">
      <c r="A6155" s="3"/>
      <c r="B6155" s="16"/>
      <c r="C6155" s="33"/>
      <c r="D6155" s="33"/>
      <c r="E6155" s="33"/>
      <c r="F6155" s="33"/>
      <c r="G6155" s="33"/>
      <c r="H6155" s="33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  <c r="Y6155" s="33"/>
      <c r="Z6155" s="33"/>
      <c r="AA6155" s="33"/>
      <c r="AB6155" s="33"/>
      <c r="AC6155" s="33"/>
      <c r="AD6155" s="33"/>
      <c r="AE6155" s="33"/>
      <c r="AF6155" s="33"/>
      <c r="AG6155" s="35"/>
      <c r="AH6155" s="32"/>
      <c r="AI6155" s="33"/>
      <c r="AJ6155" s="33"/>
      <c r="AK6155" s="33"/>
      <c r="AL6155" s="33"/>
      <c r="AM6155" s="33"/>
      <c r="AN6155" s="33"/>
      <c r="AO6155" s="33"/>
      <c r="AP6155" s="33"/>
      <c r="AQ6155" s="33"/>
      <c r="AR6155" s="33"/>
      <c r="AS6155" s="33"/>
      <c r="AT6155" s="33"/>
      <c r="AU6155" s="33"/>
      <c r="AV6155" s="33"/>
      <c r="AW6155" s="33"/>
      <c r="AX6155" s="33"/>
      <c r="AY6155" s="33"/>
    </row>
    <row r="6156" spans="1:51" s="12" customFormat="1" ht="39.950000000000003" customHeight="1">
      <c r="A6156" s="3"/>
      <c r="B6156" s="16"/>
      <c r="C6156" s="33"/>
      <c r="D6156" s="33"/>
      <c r="E6156" s="33"/>
      <c r="F6156" s="33"/>
      <c r="G6156" s="33"/>
      <c r="H6156" s="33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  <c r="Y6156" s="33"/>
      <c r="Z6156" s="33"/>
      <c r="AA6156" s="33"/>
      <c r="AB6156" s="33"/>
      <c r="AC6156" s="33"/>
      <c r="AD6156" s="33"/>
      <c r="AE6156" s="33"/>
      <c r="AF6156" s="33"/>
      <c r="AG6156" s="35"/>
      <c r="AH6156" s="32"/>
      <c r="AI6156" s="33"/>
      <c r="AJ6156" s="33"/>
      <c r="AK6156" s="33"/>
      <c r="AL6156" s="33"/>
      <c r="AM6156" s="33"/>
      <c r="AN6156" s="33"/>
      <c r="AO6156" s="33"/>
      <c r="AP6156" s="33"/>
      <c r="AQ6156" s="33"/>
      <c r="AR6156" s="33"/>
      <c r="AS6156" s="33"/>
      <c r="AT6156" s="33"/>
      <c r="AU6156" s="33"/>
      <c r="AV6156" s="33"/>
      <c r="AW6156" s="33"/>
      <c r="AX6156" s="33"/>
      <c r="AY6156" s="33"/>
    </row>
    <row r="6157" spans="1:51" s="12" customFormat="1" ht="39.950000000000003" customHeight="1">
      <c r="A6157" s="3"/>
      <c r="B6157" s="16"/>
      <c r="C6157" s="33"/>
      <c r="D6157" s="33"/>
      <c r="E6157" s="33"/>
      <c r="F6157" s="33"/>
      <c r="G6157" s="33"/>
      <c r="H6157" s="33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  <c r="Y6157" s="33"/>
      <c r="Z6157" s="33"/>
      <c r="AA6157" s="33"/>
      <c r="AB6157" s="33"/>
      <c r="AC6157" s="33"/>
      <c r="AD6157" s="33"/>
      <c r="AE6157" s="33"/>
      <c r="AF6157" s="33"/>
      <c r="AG6157" s="35"/>
      <c r="AH6157" s="32"/>
      <c r="AI6157" s="33"/>
      <c r="AJ6157" s="33"/>
      <c r="AK6157" s="33"/>
      <c r="AL6157" s="33"/>
      <c r="AM6157" s="33"/>
      <c r="AN6157" s="33"/>
      <c r="AO6157" s="33"/>
      <c r="AP6157" s="33"/>
      <c r="AQ6157" s="33"/>
      <c r="AR6157" s="33"/>
      <c r="AS6157" s="33"/>
      <c r="AT6157" s="33"/>
      <c r="AU6157" s="33"/>
      <c r="AV6157" s="33"/>
      <c r="AW6157" s="33"/>
      <c r="AX6157" s="33"/>
      <c r="AY6157" s="33"/>
    </row>
    <row r="6158" spans="1:51" s="12" customFormat="1" ht="39.950000000000003" customHeight="1">
      <c r="A6158" s="3"/>
      <c r="B6158" s="16"/>
      <c r="C6158" s="33"/>
      <c r="D6158" s="33"/>
      <c r="E6158" s="33"/>
      <c r="F6158" s="33"/>
      <c r="G6158" s="33"/>
      <c r="H6158" s="33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  <c r="Y6158" s="33"/>
      <c r="Z6158" s="33"/>
      <c r="AA6158" s="33"/>
      <c r="AB6158" s="33"/>
      <c r="AC6158" s="33"/>
      <c r="AD6158" s="33"/>
      <c r="AE6158" s="33"/>
      <c r="AF6158" s="33"/>
      <c r="AG6158" s="35"/>
      <c r="AH6158" s="32"/>
      <c r="AI6158" s="33"/>
      <c r="AJ6158" s="33"/>
      <c r="AK6158" s="33"/>
      <c r="AL6158" s="33"/>
      <c r="AM6158" s="33"/>
      <c r="AN6158" s="33"/>
      <c r="AO6158" s="33"/>
      <c r="AP6158" s="33"/>
      <c r="AQ6158" s="33"/>
      <c r="AR6158" s="33"/>
      <c r="AS6158" s="33"/>
      <c r="AT6158" s="33"/>
      <c r="AU6158" s="33"/>
      <c r="AV6158" s="33"/>
      <c r="AW6158" s="33"/>
      <c r="AX6158" s="33"/>
      <c r="AY6158" s="33"/>
    </row>
    <row r="6159" spans="1:51" s="12" customFormat="1" ht="39.950000000000003" customHeight="1">
      <c r="A6159" s="3"/>
      <c r="B6159" s="16"/>
      <c r="C6159" s="33"/>
      <c r="D6159" s="33"/>
      <c r="E6159" s="33"/>
      <c r="F6159" s="33"/>
      <c r="G6159" s="33"/>
      <c r="H6159" s="33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  <c r="Y6159" s="33"/>
      <c r="Z6159" s="33"/>
      <c r="AA6159" s="33"/>
      <c r="AB6159" s="33"/>
      <c r="AC6159" s="33"/>
      <c r="AD6159" s="33"/>
      <c r="AE6159" s="33"/>
      <c r="AF6159" s="33"/>
      <c r="AG6159" s="35"/>
      <c r="AH6159" s="32"/>
      <c r="AI6159" s="33"/>
      <c r="AJ6159" s="33"/>
      <c r="AK6159" s="33"/>
      <c r="AL6159" s="33"/>
      <c r="AM6159" s="33"/>
      <c r="AN6159" s="33"/>
      <c r="AO6159" s="33"/>
      <c r="AP6159" s="33"/>
      <c r="AQ6159" s="33"/>
      <c r="AR6159" s="33"/>
      <c r="AS6159" s="33"/>
      <c r="AT6159" s="33"/>
      <c r="AU6159" s="33"/>
      <c r="AV6159" s="33"/>
      <c r="AW6159" s="33"/>
      <c r="AX6159" s="33"/>
      <c r="AY6159" s="33"/>
    </row>
    <row r="6160" spans="1:51" s="12" customFormat="1" ht="39.950000000000003" customHeight="1">
      <c r="A6160" s="3"/>
      <c r="B6160" s="16"/>
      <c r="C6160" s="33"/>
      <c r="D6160" s="33"/>
      <c r="E6160" s="33"/>
      <c r="F6160" s="33"/>
      <c r="G6160" s="33"/>
      <c r="H6160" s="33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  <c r="Y6160" s="33"/>
      <c r="Z6160" s="33"/>
      <c r="AA6160" s="33"/>
      <c r="AB6160" s="33"/>
      <c r="AC6160" s="33"/>
      <c r="AD6160" s="33"/>
      <c r="AE6160" s="33"/>
      <c r="AF6160" s="33"/>
      <c r="AG6160" s="35"/>
      <c r="AH6160" s="32"/>
      <c r="AI6160" s="33"/>
      <c r="AJ6160" s="33"/>
      <c r="AK6160" s="33"/>
      <c r="AL6160" s="33"/>
      <c r="AM6160" s="33"/>
      <c r="AN6160" s="33"/>
      <c r="AO6160" s="33"/>
      <c r="AP6160" s="33"/>
      <c r="AQ6160" s="33"/>
      <c r="AR6160" s="33"/>
      <c r="AS6160" s="33"/>
      <c r="AT6160" s="33"/>
      <c r="AU6160" s="33"/>
      <c r="AV6160" s="33"/>
      <c r="AW6160" s="33"/>
      <c r="AX6160" s="33"/>
      <c r="AY6160" s="33"/>
    </row>
    <row r="6161" spans="1:51" s="12" customFormat="1" ht="39.950000000000003" customHeight="1">
      <c r="A6161" s="3"/>
      <c r="B6161" s="16"/>
      <c r="C6161" s="33"/>
      <c r="D6161" s="33"/>
      <c r="E6161" s="33"/>
      <c r="F6161" s="33"/>
      <c r="G6161" s="33"/>
      <c r="H6161" s="3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  <c r="AB6161" s="33"/>
      <c r="AC6161" s="33"/>
      <c r="AD6161" s="33"/>
      <c r="AE6161" s="33"/>
      <c r="AF6161" s="33"/>
      <c r="AG6161" s="35"/>
      <c r="AH6161" s="32"/>
      <c r="AI6161" s="33"/>
      <c r="AJ6161" s="33"/>
      <c r="AK6161" s="33"/>
      <c r="AL6161" s="33"/>
      <c r="AM6161" s="33"/>
      <c r="AN6161" s="33"/>
      <c r="AO6161" s="33"/>
      <c r="AP6161" s="33"/>
      <c r="AQ6161" s="33"/>
      <c r="AR6161" s="33"/>
      <c r="AS6161" s="33"/>
      <c r="AT6161" s="33"/>
      <c r="AU6161" s="33"/>
      <c r="AV6161" s="33"/>
      <c r="AW6161" s="33"/>
      <c r="AX6161" s="33"/>
      <c r="AY6161" s="33"/>
    </row>
    <row r="6162" spans="1:51" s="12" customFormat="1" ht="39.950000000000003" customHeight="1">
      <c r="A6162" s="3"/>
      <c r="B6162" s="16"/>
      <c r="C6162" s="33"/>
      <c r="D6162" s="33"/>
      <c r="E6162" s="33"/>
      <c r="F6162" s="33"/>
      <c r="G6162" s="33"/>
      <c r="H6162" s="33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  <c r="Y6162" s="33"/>
      <c r="Z6162" s="33"/>
      <c r="AA6162" s="33"/>
      <c r="AB6162" s="33"/>
      <c r="AC6162" s="33"/>
      <c r="AD6162" s="33"/>
      <c r="AE6162" s="33"/>
      <c r="AF6162" s="33"/>
      <c r="AG6162" s="35"/>
      <c r="AH6162" s="32"/>
      <c r="AI6162" s="33"/>
      <c r="AJ6162" s="33"/>
      <c r="AK6162" s="33"/>
      <c r="AL6162" s="33"/>
      <c r="AM6162" s="33"/>
      <c r="AN6162" s="33"/>
      <c r="AO6162" s="33"/>
      <c r="AP6162" s="33"/>
      <c r="AQ6162" s="33"/>
      <c r="AR6162" s="33"/>
      <c r="AS6162" s="33"/>
      <c r="AT6162" s="33"/>
      <c r="AU6162" s="33"/>
      <c r="AV6162" s="33"/>
      <c r="AW6162" s="33"/>
      <c r="AX6162" s="33"/>
      <c r="AY6162" s="33"/>
    </row>
    <row r="6163" spans="1:51" s="12" customFormat="1" ht="39.950000000000003" customHeight="1">
      <c r="A6163" s="3"/>
      <c r="B6163" s="16"/>
      <c r="C6163" s="33"/>
      <c r="D6163" s="33"/>
      <c r="E6163" s="33"/>
      <c r="F6163" s="33"/>
      <c r="G6163" s="33"/>
      <c r="H6163" s="33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  <c r="Y6163" s="33"/>
      <c r="Z6163" s="33"/>
      <c r="AA6163" s="33"/>
      <c r="AB6163" s="33"/>
      <c r="AC6163" s="33"/>
      <c r="AD6163" s="33"/>
      <c r="AE6163" s="33"/>
      <c r="AF6163" s="33"/>
      <c r="AG6163" s="35"/>
      <c r="AH6163" s="32"/>
      <c r="AI6163" s="33"/>
      <c r="AJ6163" s="33"/>
      <c r="AK6163" s="33"/>
      <c r="AL6163" s="33"/>
      <c r="AM6163" s="33"/>
      <c r="AN6163" s="33"/>
      <c r="AO6163" s="33"/>
      <c r="AP6163" s="33"/>
      <c r="AQ6163" s="33"/>
      <c r="AR6163" s="33"/>
      <c r="AS6163" s="33"/>
      <c r="AT6163" s="33"/>
      <c r="AU6163" s="33"/>
      <c r="AV6163" s="33"/>
      <c r="AW6163" s="33"/>
      <c r="AX6163" s="33"/>
      <c r="AY6163" s="33"/>
    </row>
    <row r="6164" spans="1:51" s="12" customFormat="1" ht="39.950000000000003" customHeight="1">
      <c r="A6164" s="3"/>
      <c r="B6164" s="16"/>
      <c r="C6164" s="33"/>
      <c r="D6164" s="33"/>
      <c r="E6164" s="33"/>
      <c r="F6164" s="33"/>
      <c r="G6164" s="33"/>
      <c r="H6164" s="33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  <c r="Y6164" s="33"/>
      <c r="Z6164" s="33"/>
      <c r="AA6164" s="33"/>
      <c r="AB6164" s="33"/>
      <c r="AC6164" s="33"/>
      <c r="AD6164" s="33"/>
      <c r="AE6164" s="33"/>
      <c r="AF6164" s="33"/>
      <c r="AG6164" s="35"/>
      <c r="AH6164" s="32"/>
      <c r="AI6164" s="33"/>
      <c r="AJ6164" s="33"/>
      <c r="AK6164" s="33"/>
      <c r="AL6164" s="33"/>
      <c r="AM6164" s="33"/>
      <c r="AN6164" s="33"/>
      <c r="AO6164" s="33"/>
      <c r="AP6164" s="33"/>
      <c r="AQ6164" s="33"/>
      <c r="AR6164" s="33"/>
      <c r="AS6164" s="33"/>
      <c r="AT6164" s="33"/>
      <c r="AU6164" s="33"/>
      <c r="AV6164" s="33"/>
      <c r="AW6164" s="33"/>
      <c r="AX6164" s="33"/>
      <c r="AY6164" s="33"/>
    </row>
    <row r="6165" spans="1:51" s="12" customFormat="1" ht="39.950000000000003" customHeight="1">
      <c r="A6165" s="3"/>
      <c r="B6165" s="16"/>
      <c r="C6165" s="33"/>
      <c r="D6165" s="33"/>
      <c r="E6165" s="33"/>
      <c r="F6165" s="33"/>
      <c r="G6165" s="33"/>
      <c r="H6165" s="33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  <c r="Y6165" s="33"/>
      <c r="Z6165" s="33"/>
      <c r="AA6165" s="33"/>
      <c r="AB6165" s="33"/>
      <c r="AC6165" s="33"/>
      <c r="AD6165" s="33"/>
      <c r="AE6165" s="33"/>
      <c r="AF6165" s="33"/>
      <c r="AG6165" s="35"/>
      <c r="AH6165" s="32"/>
      <c r="AI6165" s="33"/>
      <c r="AJ6165" s="33"/>
      <c r="AK6165" s="33"/>
      <c r="AL6165" s="33"/>
      <c r="AM6165" s="33"/>
      <c r="AN6165" s="33"/>
      <c r="AO6165" s="33"/>
      <c r="AP6165" s="33"/>
      <c r="AQ6165" s="33"/>
      <c r="AR6165" s="33"/>
      <c r="AS6165" s="33"/>
      <c r="AT6165" s="33"/>
      <c r="AU6165" s="33"/>
      <c r="AV6165" s="33"/>
      <c r="AW6165" s="33"/>
      <c r="AX6165" s="33"/>
      <c r="AY6165" s="33"/>
    </row>
    <row r="6166" spans="1:51" s="12" customFormat="1" ht="39.950000000000003" customHeight="1">
      <c r="A6166" s="3"/>
      <c r="B6166" s="16"/>
      <c r="C6166" s="33"/>
      <c r="D6166" s="33"/>
      <c r="E6166" s="33"/>
      <c r="F6166" s="33"/>
      <c r="G6166" s="33"/>
      <c r="H6166" s="3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  <c r="Y6166" s="33"/>
      <c r="Z6166" s="33"/>
      <c r="AA6166" s="33"/>
      <c r="AB6166" s="33"/>
      <c r="AC6166" s="33"/>
      <c r="AD6166" s="33"/>
      <c r="AE6166" s="33"/>
      <c r="AF6166" s="33"/>
      <c r="AG6166" s="35"/>
      <c r="AH6166" s="32"/>
      <c r="AI6166" s="33"/>
      <c r="AJ6166" s="33"/>
      <c r="AK6166" s="33"/>
      <c r="AL6166" s="33"/>
      <c r="AM6166" s="33"/>
      <c r="AN6166" s="33"/>
      <c r="AO6166" s="33"/>
      <c r="AP6166" s="33"/>
      <c r="AQ6166" s="33"/>
      <c r="AR6166" s="33"/>
      <c r="AS6166" s="33"/>
      <c r="AT6166" s="33"/>
      <c r="AU6166" s="33"/>
      <c r="AV6166" s="33"/>
      <c r="AW6166" s="33"/>
      <c r="AX6166" s="33"/>
      <c r="AY6166" s="33"/>
    </row>
    <row r="6167" spans="1:51" s="12" customFormat="1" ht="39.950000000000003" customHeight="1">
      <c r="A6167" s="3"/>
      <c r="B6167" s="16"/>
      <c r="C6167" s="33"/>
      <c r="D6167" s="33"/>
      <c r="E6167" s="33"/>
      <c r="F6167" s="33"/>
      <c r="G6167" s="33"/>
      <c r="H6167" s="33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  <c r="Y6167" s="33"/>
      <c r="Z6167" s="33"/>
      <c r="AA6167" s="33"/>
      <c r="AB6167" s="33"/>
      <c r="AC6167" s="33"/>
      <c r="AD6167" s="33"/>
      <c r="AE6167" s="33"/>
      <c r="AF6167" s="33"/>
      <c r="AG6167" s="35"/>
      <c r="AH6167" s="32"/>
      <c r="AI6167" s="33"/>
      <c r="AJ6167" s="33"/>
      <c r="AK6167" s="33"/>
      <c r="AL6167" s="33"/>
      <c r="AM6167" s="33"/>
      <c r="AN6167" s="33"/>
      <c r="AO6167" s="33"/>
      <c r="AP6167" s="33"/>
      <c r="AQ6167" s="33"/>
      <c r="AR6167" s="33"/>
      <c r="AS6167" s="33"/>
      <c r="AT6167" s="33"/>
      <c r="AU6167" s="33"/>
      <c r="AV6167" s="33"/>
      <c r="AW6167" s="33"/>
      <c r="AX6167" s="33"/>
      <c r="AY6167" s="33"/>
    </row>
    <row r="6168" spans="1:51" s="12" customFormat="1" ht="39.950000000000003" customHeight="1">
      <c r="A6168" s="3"/>
      <c r="B6168" s="16"/>
      <c r="C6168" s="33"/>
      <c r="D6168" s="33"/>
      <c r="E6168" s="33"/>
      <c r="F6168" s="33"/>
      <c r="G6168" s="33"/>
      <c r="H6168" s="33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  <c r="Y6168" s="33"/>
      <c r="Z6168" s="33"/>
      <c r="AA6168" s="33"/>
      <c r="AB6168" s="33"/>
      <c r="AC6168" s="33"/>
      <c r="AD6168" s="33"/>
      <c r="AE6168" s="33"/>
      <c r="AF6168" s="33"/>
      <c r="AG6168" s="35"/>
      <c r="AH6168" s="32"/>
      <c r="AI6168" s="33"/>
      <c r="AJ6168" s="33"/>
      <c r="AK6168" s="33"/>
      <c r="AL6168" s="33"/>
      <c r="AM6168" s="33"/>
      <c r="AN6168" s="33"/>
      <c r="AO6168" s="33"/>
      <c r="AP6168" s="33"/>
      <c r="AQ6168" s="33"/>
      <c r="AR6168" s="33"/>
      <c r="AS6168" s="33"/>
      <c r="AT6168" s="33"/>
      <c r="AU6168" s="33"/>
      <c r="AV6168" s="33"/>
      <c r="AW6168" s="33"/>
      <c r="AX6168" s="33"/>
      <c r="AY6168" s="33"/>
    </row>
    <row r="6169" spans="1:51" s="12" customFormat="1" ht="39.950000000000003" customHeight="1">
      <c r="A6169" s="3"/>
      <c r="B6169" s="16"/>
      <c r="C6169" s="33"/>
      <c r="D6169" s="33"/>
      <c r="E6169" s="33"/>
      <c r="F6169" s="33"/>
      <c r="G6169" s="33"/>
      <c r="H6169" s="33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  <c r="Y6169" s="33"/>
      <c r="Z6169" s="33"/>
      <c r="AA6169" s="33"/>
      <c r="AB6169" s="33"/>
      <c r="AC6169" s="33"/>
      <c r="AD6169" s="33"/>
      <c r="AE6169" s="33"/>
      <c r="AF6169" s="33"/>
      <c r="AG6169" s="35"/>
      <c r="AH6169" s="32"/>
      <c r="AI6169" s="33"/>
      <c r="AJ6169" s="33"/>
      <c r="AK6169" s="33"/>
      <c r="AL6169" s="33"/>
      <c r="AM6169" s="33"/>
      <c r="AN6169" s="33"/>
      <c r="AO6169" s="33"/>
      <c r="AP6169" s="33"/>
      <c r="AQ6169" s="33"/>
      <c r="AR6169" s="33"/>
      <c r="AS6169" s="33"/>
      <c r="AT6169" s="33"/>
      <c r="AU6169" s="33"/>
      <c r="AV6169" s="33"/>
      <c r="AW6169" s="33"/>
      <c r="AX6169" s="33"/>
      <c r="AY6169" s="33"/>
    </row>
    <row r="6170" spans="1:51" s="12" customFormat="1" ht="39.950000000000003" customHeight="1">
      <c r="A6170" s="3"/>
      <c r="B6170" s="16"/>
      <c r="C6170" s="33"/>
      <c r="D6170" s="33"/>
      <c r="E6170" s="33"/>
      <c r="F6170" s="33"/>
      <c r="G6170" s="33"/>
      <c r="H6170" s="33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  <c r="Y6170" s="33"/>
      <c r="Z6170" s="33"/>
      <c r="AA6170" s="33"/>
      <c r="AB6170" s="33"/>
      <c r="AC6170" s="33"/>
      <c r="AD6170" s="33"/>
      <c r="AE6170" s="33"/>
      <c r="AF6170" s="33"/>
      <c r="AG6170" s="35"/>
      <c r="AH6170" s="32"/>
      <c r="AI6170" s="33"/>
      <c r="AJ6170" s="33"/>
      <c r="AK6170" s="33"/>
      <c r="AL6170" s="33"/>
      <c r="AM6170" s="33"/>
      <c r="AN6170" s="33"/>
      <c r="AO6170" s="33"/>
      <c r="AP6170" s="33"/>
      <c r="AQ6170" s="33"/>
      <c r="AR6170" s="33"/>
      <c r="AS6170" s="33"/>
      <c r="AT6170" s="33"/>
      <c r="AU6170" s="33"/>
      <c r="AV6170" s="33"/>
      <c r="AW6170" s="33"/>
      <c r="AX6170" s="33"/>
      <c r="AY6170" s="33"/>
    </row>
    <row r="6171" spans="1:51" s="12" customFormat="1" ht="39.950000000000003" customHeight="1">
      <c r="A6171" s="3"/>
      <c r="B6171" s="16"/>
      <c r="C6171" s="33"/>
      <c r="D6171" s="33"/>
      <c r="E6171" s="33"/>
      <c r="F6171" s="33"/>
      <c r="G6171" s="33"/>
      <c r="H6171" s="33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  <c r="Y6171" s="33"/>
      <c r="Z6171" s="33"/>
      <c r="AA6171" s="33"/>
      <c r="AB6171" s="33"/>
      <c r="AC6171" s="33"/>
      <c r="AD6171" s="33"/>
      <c r="AE6171" s="33"/>
      <c r="AF6171" s="33"/>
      <c r="AG6171" s="35"/>
      <c r="AH6171" s="32"/>
      <c r="AI6171" s="33"/>
      <c r="AJ6171" s="33"/>
      <c r="AK6171" s="33"/>
      <c r="AL6171" s="33"/>
      <c r="AM6171" s="33"/>
      <c r="AN6171" s="33"/>
      <c r="AO6171" s="33"/>
      <c r="AP6171" s="33"/>
      <c r="AQ6171" s="33"/>
      <c r="AR6171" s="33"/>
      <c r="AS6171" s="33"/>
      <c r="AT6171" s="33"/>
      <c r="AU6171" s="33"/>
      <c r="AV6171" s="33"/>
      <c r="AW6171" s="33"/>
      <c r="AX6171" s="33"/>
      <c r="AY6171" s="33"/>
    </row>
    <row r="6172" spans="1:51" s="12" customFormat="1" ht="39.950000000000003" customHeight="1">
      <c r="A6172" s="3"/>
      <c r="B6172" s="16"/>
      <c r="C6172" s="33"/>
      <c r="D6172" s="33"/>
      <c r="E6172" s="33"/>
      <c r="F6172" s="33"/>
      <c r="G6172" s="33"/>
      <c r="H6172" s="33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  <c r="Y6172" s="33"/>
      <c r="Z6172" s="33"/>
      <c r="AA6172" s="33"/>
      <c r="AB6172" s="33"/>
      <c r="AC6172" s="33"/>
      <c r="AD6172" s="33"/>
      <c r="AE6172" s="33"/>
      <c r="AF6172" s="33"/>
      <c r="AG6172" s="35"/>
      <c r="AH6172" s="32"/>
      <c r="AI6172" s="33"/>
      <c r="AJ6172" s="33"/>
      <c r="AK6172" s="33"/>
      <c r="AL6172" s="33"/>
      <c r="AM6172" s="33"/>
      <c r="AN6172" s="33"/>
      <c r="AO6172" s="33"/>
      <c r="AP6172" s="33"/>
      <c r="AQ6172" s="33"/>
      <c r="AR6172" s="33"/>
      <c r="AS6172" s="33"/>
      <c r="AT6172" s="33"/>
      <c r="AU6172" s="33"/>
      <c r="AV6172" s="33"/>
      <c r="AW6172" s="33"/>
      <c r="AX6172" s="33"/>
      <c r="AY6172" s="33"/>
    </row>
    <row r="6173" spans="1:51" s="12" customFormat="1" ht="39.950000000000003" customHeight="1">
      <c r="A6173" s="3"/>
      <c r="B6173" s="16"/>
      <c r="C6173" s="33"/>
      <c r="D6173" s="33"/>
      <c r="E6173" s="33"/>
      <c r="F6173" s="33"/>
      <c r="G6173" s="33"/>
      <c r="H6173" s="3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  <c r="AB6173" s="33"/>
      <c r="AC6173" s="33"/>
      <c r="AD6173" s="33"/>
      <c r="AE6173" s="33"/>
      <c r="AF6173" s="33"/>
      <c r="AG6173" s="35"/>
      <c r="AH6173" s="32"/>
      <c r="AI6173" s="33"/>
      <c r="AJ6173" s="33"/>
      <c r="AK6173" s="33"/>
      <c r="AL6173" s="33"/>
      <c r="AM6173" s="33"/>
      <c r="AN6173" s="33"/>
      <c r="AO6173" s="33"/>
      <c r="AP6173" s="33"/>
      <c r="AQ6173" s="33"/>
      <c r="AR6173" s="33"/>
      <c r="AS6173" s="33"/>
      <c r="AT6173" s="33"/>
      <c r="AU6173" s="33"/>
      <c r="AV6173" s="33"/>
      <c r="AW6173" s="33"/>
      <c r="AX6173" s="33"/>
      <c r="AY6173" s="33"/>
    </row>
    <row r="6174" spans="1:51" s="12" customFormat="1" ht="39.950000000000003" customHeight="1">
      <c r="A6174" s="3"/>
      <c r="B6174" s="16"/>
      <c r="C6174" s="33"/>
      <c r="D6174" s="33"/>
      <c r="E6174" s="33"/>
      <c r="F6174" s="33"/>
      <c r="G6174" s="33"/>
      <c r="H6174" s="33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  <c r="Y6174" s="33"/>
      <c r="Z6174" s="33"/>
      <c r="AA6174" s="33"/>
      <c r="AB6174" s="33"/>
      <c r="AC6174" s="33"/>
      <c r="AD6174" s="33"/>
      <c r="AE6174" s="33"/>
      <c r="AF6174" s="33"/>
      <c r="AG6174" s="35"/>
      <c r="AH6174" s="32"/>
      <c r="AI6174" s="33"/>
      <c r="AJ6174" s="33"/>
      <c r="AK6174" s="33"/>
      <c r="AL6174" s="33"/>
      <c r="AM6174" s="33"/>
      <c r="AN6174" s="33"/>
      <c r="AO6174" s="33"/>
      <c r="AP6174" s="33"/>
      <c r="AQ6174" s="33"/>
      <c r="AR6174" s="33"/>
      <c r="AS6174" s="33"/>
      <c r="AT6174" s="33"/>
      <c r="AU6174" s="33"/>
      <c r="AV6174" s="33"/>
      <c r="AW6174" s="33"/>
      <c r="AX6174" s="33"/>
      <c r="AY6174" s="33"/>
    </row>
    <row r="6175" spans="1:51" s="12" customFormat="1" ht="39.950000000000003" customHeight="1">
      <c r="A6175" s="3"/>
      <c r="B6175" s="16"/>
      <c r="C6175" s="33"/>
      <c r="D6175" s="33"/>
      <c r="E6175" s="33"/>
      <c r="F6175" s="33"/>
      <c r="G6175" s="33"/>
      <c r="H6175" s="33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  <c r="AB6175" s="33"/>
      <c r="AC6175" s="33"/>
      <c r="AD6175" s="33"/>
      <c r="AE6175" s="33"/>
      <c r="AF6175" s="33"/>
      <c r="AG6175" s="35"/>
      <c r="AH6175" s="32"/>
      <c r="AI6175" s="33"/>
      <c r="AJ6175" s="33"/>
      <c r="AK6175" s="33"/>
      <c r="AL6175" s="33"/>
      <c r="AM6175" s="33"/>
      <c r="AN6175" s="33"/>
      <c r="AO6175" s="33"/>
      <c r="AP6175" s="33"/>
      <c r="AQ6175" s="33"/>
      <c r="AR6175" s="33"/>
      <c r="AS6175" s="33"/>
      <c r="AT6175" s="33"/>
      <c r="AU6175" s="33"/>
      <c r="AV6175" s="33"/>
      <c r="AW6175" s="33"/>
      <c r="AX6175" s="33"/>
      <c r="AY6175" s="33"/>
    </row>
    <row r="6176" spans="1:51" s="12" customFormat="1" ht="39.950000000000003" customHeight="1">
      <c r="A6176" s="3"/>
      <c r="B6176" s="16"/>
      <c r="C6176" s="33"/>
      <c r="D6176" s="33"/>
      <c r="E6176" s="33"/>
      <c r="F6176" s="33"/>
      <c r="G6176" s="33"/>
      <c r="H6176" s="33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  <c r="Y6176" s="33"/>
      <c r="Z6176" s="33"/>
      <c r="AA6176" s="33"/>
      <c r="AB6176" s="33"/>
      <c r="AC6176" s="33"/>
      <c r="AD6176" s="33"/>
      <c r="AE6176" s="33"/>
      <c r="AF6176" s="33"/>
      <c r="AG6176" s="35"/>
      <c r="AH6176" s="32"/>
      <c r="AI6176" s="33"/>
      <c r="AJ6176" s="33"/>
      <c r="AK6176" s="33"/>
      <c r="AL6176" s="33"/>
      <c r="AM6176" s="33"/>
      <c r="AN6176" s="33"/>
      <c r="AO6176" s="33"/>
      <c r="AP6176" s="33"/>
      <c r="AQ6176" s="33"/>
      <c r="AR6176" s="33"/>
      <c r="AS6176" s="33"/>
      <c r="AT6176" s="33"/>
      <c r="AU6176" s="33"/>
      <c r="AV6176" s="33"/>
      <c r="AW6176" s="33"/>
      <c r="AX6176" s="33"/>
      <c r="AY6176" s="33"/>
    </row>
    <row r="6177" spans="1:51" s="12" customFormat="1" ht="39.950000000000003" customHeight="1">
      <c r="A6177" s="3"/>
      <c r="B6177" s="16"/>
      <c r="C6177" s="33"/>
      <c r="D6177" s="33"/>
      <c r="E6177" s="33"/>
      <c r="F6177" s="33"/>
      <c r="G6177" s="33"/>
      <c r="H6177" s="33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  <c r="Y6177" s="33"/>
      <c r="Z6177" s="33"/>
      <c r="AA6177" s="33"/>
      <c r="AB6177" s="33"/>
      <c r="AC6177" s="33"/>
      <c r="AD6177" s="33"/>
      <c r="AE6177" s="33"/>
      <c r="AF6177" s="33"/>
      <c r="AG6177" s="35"/>
      <c r="AH6177" s="32"/>
      <c r="AI6177" s="33"/>
      <c r="AJ6177" s="33"/>
      <c r="AK6177" s="33"/>
      <c r="AL6177" s="33"/>
      <c r="AM6177" s="33"/>
      <c r="AN6177" s="33"/>
      <c r="AO6177" s="33"/>
      <c r="AP6177" s="33"/>
      <c r="AQ6177" s="33"/>
      <c r="AR6177" s="33"/>
      <c r="AS6177" s="33"/>
      <c r="AT6177" s="33"/>
      <c r="AU6177" s="33"/>
      <c r="AV6177" s="33"/>
      <c r="AW6177" s="33"/>
      <c r="AX6177" s="33"/>
      <c r="AY6177" s="33"/>
    </row>
    <row r="6178" spans="1:51" s="12" customFormat="1" ht="39.950000000000003" customHeight="1">
      <c r="A6178" s="3"/>
      <c r="B6178" s="16"/>
      <c r="C6178" s="33"/>
      <c r="D6178" s="33"/>
      <c r="E6178" s="33"/>
      <c r="F6178" s="33"/>
      <c r="G6178" s="33"/>
      <c r="H6178" s="33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  <c r="Y6178" s="33"/>
      <c r="Z6178" s="33"/>
      <c r="AA6178" s="33"/>
      <c r="AB6178" s="33"/>
      <c r="AC6178" s="33"/>
      <c r="AD6178" s="33"/>
      <c r="AE6178" s="33"/>
      <c r="AF6178" s="33"/>
      <c r="AG6178" s="35"/>
      <c r="AH6178" s="32"/>
      <c r="AI6178" s="33"/>
      <c r="AJ6178" s="33"/>
      <c r="AK6178" s="33"/>
      <c r="AL6178" s="33"/>
      <c r="AM6178" s="33"/>
      <c r="AN6178" s="33"/>
      <c r="AO6178" s="33"/>
      <c r="AP6178" s="33"/>
      <c r="AQ6178" s="33"/>
      <c r="AR6178" s="33"/>
      <c r="AS6178" s="33"/>
      <c r="AT6178" s="33"/>
      <c r="AU6178" s="33"/>
      <c r="AV6178" s="33"/>
      <c r="AW6178" s="33"/>
      <c r="AX6178" s="33"/>
      <c r="AY6178" s="33"/>
    </row>
    <row r="6179" spans="1:51" s="12" customFormat="1" ht="39.950000000000003" customHeight="1">
      <c r="A6179" s="3"/>
      <c r="B6179" s="16"/>
      <c r="C6179" s="33"/>
      <c r="D6179" s="33"/>
      <c r="E6179" s="33"/>
      <c r="F6179" s="33"/>
      <c r="G6179" s="33"/>
      <c r="H6179" s="33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  <c r="Y6179" s="33"/>
      <c r="Z6179" s="33"/>
      <c r="AA6179" s="33"/>
      <c r="AB6179" s="33"/>
      <c r="AC6179" s="33"/>
      <c r="AD6179" s="33"/>
      <c r="AE6179" s="33"/>
      <c r="AF6179" s="33"/>
      <c r="AG6179" s="35"/>
      <c r="AH6179" s="32"/>
      <c r="AI6179" s="33"/>
      <c r="AJ6179" s="33"/>
      <c r="AK6179" s="33"/>
      <c r="AL6179" s="33"/>
      <c r="AM6179" s="33"/>
      <c r="AN6179" s="33"/>
      <c r="AO6179" s="33"/>
      <c r="AP6179" s="33"/>
      <c r="AQ6179" s="33"/>
      <c r="AR6179" s="33"/>
      <c r="AS6179" s="33"/>
      <c r="AT6179" s="33"/>
      <c r="AU6179" s="33"/>
      <c r="AV6179" s="33"/>
      <c r="AW6179" s="33"/>
      <c r="AX6179" s="33"/>
      <c r="AY6179" s="33"/>
    </row>
    <row r="6180" spans="1:51" s="12" customFormat="1" ht="39.950000000000003" customHeight="1">
      <c r="A6180" s="3"/>
      <c r="B6180" s="16"/>
      <c r="C6180" s="33"/>
      <c r="D6180" s="33"/>
      <c r="E6180" s="33"/>
      <c r="F6180" s="33"/>
      <c r="G6180" s="33"/>
      <c r="H6180" s="33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  <c r="Y6180" s="33"/>
      <c r="Z6180" s="33"/>
      <c r="AA6180" s="33"/>
      <c r="AB6180" s="33"/>
      <c r="AC6180" s="33"/>
      <c r="AD6180" s="33"/>
      <c r="AE6180" s="33"/>
      <c r="AF6180" s="33"/>
      <c r="AG6180" s="35"/>
      <c r="AH6180" s="32"/>
      <c r="AI6180" s="33"/>
      <c r="AJ6180" s="33"/>
      <c r="AK6180" s="33"/>
      <c r="AL6180" s="33"/>
      <c r="AM6180" s="33"/>
      <c r="AN6180" s="33"/>
      <c r="AO6180" s="33"/>
      <c r="AP6180" s="33"/>
      <c r="AQ6180" s="33"/>
      <c r="AR6180" s="33"/>
      <c r="AS6180" s="33"/>
      <c r="AT6180" s="33"/>
      <c r="AU6180" s="33"/>
      <c r="AV6180" s="33"/>
      <c r="AW6180" s="33"/>
      <c r="AX6180" s="33"/>
      <c r="AY6180" s="33"/>
    </row>
    <row r="6181" spans="1:51" s="12" customFormat="1" ht="39.950000000000003" customHeight="1">
      <c r="A6181" s="3"/>
      <c r="B6181" s="16"/>
      <c r="C6181" s="33"/>
      <c r="D6181" s="33"/>
      <c r="E6181" s="33"/>
      <c r="F6181" s="33"/>
      <c r="G6181" s="33"/>
      <c r="H6181" s="3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  <c r="AB6181" s="33"/>
      <c r="AC6181" s="33"/>
      <c r="AD6181" s="33"/>
      <c r="AE6181" s="33"/>
      <c r="AF6181" s="33"/>
      <c r="AG6181" s="35"/>
      <c r="AH6181" s="32"/>
      <c r="AI6181" s="33"/>
      <c r="AJ6181" s="33"/>
      <c r="AK6181" s="33"/>
      <c r="AL6181" s="33"/>
      <c r="AM6181" s="33"/>
      <c r="AN6181" s="33"/>
      <c r="AO6181" s="33"/>
      <c r="AP6181" s="33"/>
      <c r="AQ6181" s="33"/>
      <c r="AR6181" s="33"/>
      <c r="AS6181" s="33"/>
      <c r="AT6181" s="33"/>
      <c r="AU6181" s="33"/>
      <c r="AV6181" s="33"/>
      <c r="AW6181" s="33"/>
      <c r="AX6181" s="33"/>
      <c r="AY6181" s="33"/>
    </row>
    <row r="6182" spans="1:51" s="12" customFormat="1" ht="39.950000000000003" customHeight="1">
      <c r="A6182" s="3"/>
      <c r="B6182" s="16"/>
      <c r="C6182" s="33"/>
      <c r="D6182" s="33"/>
      <c r="E6182" s="33"/>
      <c r="F6182" s="33"/>
      <c r="G6182" s="33"/>
      <c r="H6182" s="33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  <c r="Y6182" s="33"/>
      <c r="Z6182" s="33"/>
      <c r="AA6182" s="33"/>
      <c r="AB6182" s="33"/>
      <c r="AC6182" s="33"/>
      <c r="AD6182" s="33"/>
      <c r="AE6182" s="33"/>
      <c r="AF6182" s="33"/>
      <c r="AG6182" s="35"/>
      <c r="AH6182" s="32"/>
      <c r="AI6182" s="33"/>
      <c r="AJ6182" s="33"/>
      <c r="AK6182" s="33"/>
      <c r="AL6182" s="33"/>
      <c r="AM6182" s="33"/>
      <c r="AN6182" s="33"/>
      <c r="AO6182" s="33"/>
      <c r="AP6182" s="33"/>
      <c r="AQ6182" s="33"/>
      <c r="AR6182" s="33"/>
      <c r="AS6182" s="33"/>
      <c r="AT6182" s="33"/>
      <c r="AU6182" s="33"/>
      <c r="AV6182" s="33"/>
      <c r="AW6182" s="33"/>
      <c r="AX6182" s="33"/>
      <c r="AY6182" s="33"/>
    </row>
    <row r="6183" spans="1:51" s="12" customFormat="1" ht="39.950000000000003" customHeight="1">
      <c r="A6183" s="3"/>
      <c r="B6183" s="16"/>
      <c r="C6183" s="33"/>
      <c r="D6183" s="33"/>
      <c r="E6183" s="33"/>
      <c r="F6183" s="33"/>
      <c r="G6183" s="33"/>
      <c r="H6183" s="33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  <c r="Y6183" s="33"/>
      <c r="Z6183" s="33"/>
      <c r="AA6183" s="33"/>
      <c r="AB6183" s="33"/>
      <c r="AC6183" s="33"/>
      <c r="AD6183" s="33"/>
      <c r="AE6183" s="33"/>
      <c r="AF6183" s="33"/>
      <c r="AG6183" s="35"/>
      <c r="AH6183" s="32"/>
      <c r="AI6183" s="33"/>
      <c r="AJ6183" s="33"/>
      <c r="AK6183" s="33"/>
      <c r="AL6183" s="33"/>
      <c r="AM6183" s="33"/>
      <c r="AN6183" s="33"/>
      <c r="AO6183" s="33"/>
      <c r="AP6183" s="33"/>
      <c r="AQ6183" s="33"/>
      <c r="AR6183" s="33"/>
      <c r="AS6183" s="33"/>
      <c r="AT6183" s="33"/>
      <c r="AU6183" s="33"/>
      <c r="AV6183" s="33"/>
      <c r="AW6183" s="33"/>
      <c r="AX6183" s="33"/>
      <c r="AY6183" s="33"/>
    </row>
    <row r="6184" spans="1:51" s="12" customFormat="1" ht="39.950000000000003" customHeight="1">
      <c r="A6184" s="3"/>
      <c r="B6184" s="16"/>
      <c r="C6184" s="33"/>
      <c r="D6184" s="33"/>
      <c r="E6184" s="33"/>
      <c r="F6184" s="33"/>
      <c r="G6184" s="33"/>
      <c r="H6184" s="3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3"/>
      <c r="AB6184" s="33"/>
      <c r="AC6184" s="33"/>
      <c r="AD6184" s="33"/>
      <c r="AE6184" s="33"/>
      <c r="AF6184" s="33"/>
      <c r="AG6184" s="35"/>
      <c r="AH6184" s="32"/>
      <c r="AI6184" s="33"/>
      <c r="AJ6184" s="33"/>
      <c r="AK6184" s="33"/>
      <c r="AL6184" s="33"/>
      <c r="AM6184" s="33"/>
      <c r="AN6184" s="33"/>
      <c r="AO6184" s="33"/>
      <c r="AP6184" s="33"/>
      <c r="AQ6184" s="33"/>
      <c r="AR6184" s="33"/>
      <c r="AS6184" s="33"/>
      <c r="AT6184" s="33"/>
      <c r="AU6184" s="33"/>
      <c r="AV6184" s="33"/>
      <c r="AW6184" s="33"/>
      <c r="AX6184" s="33"/>
      <c r="AY6184" s="33"/>
    </row>
    <row r="6185" spans="1:51" s="12" customFormat="1" ht="39.950000000000003" customHeight="1">
      <c r="A6185" s="3"/>
      <c r="B6185" s="16"/>
      <c r="C6185" s="33"/>
      <c r="D6185" s="33"/>
      <c r="E6185" s="33"/>
      <c r="F6185" s="33"/>
      <c r="G6185" s="33"/>
      <c r="H6185" s="33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  <c r="Y6185" s="33"/>
      <c r="Z6185" s="33"/>
      <c r="AA6185" s="33"/>
      <c r="AB6185" s="33"/>
      <c r="AC6185" s="33"/>
      <c r="AD6185" s="33"/>
      <c r="AE6185" s="33"/>
      <c r="AF6185" s="33"/>
      <c r="AG6185" s="35"/>
      <c r="AH6185" s="32"/>
      <c r="AI6185" s="33"/>
      <c r="AJ6185" s="33"/>
      <c r="AK6185" s="33"/>
      <c r="AL6185" s="33"/>
      <c r="AM6185" s="33"/>
      <c r="AN6185" s="33"/>
      <c r="AO6185" s="33"/>
      <c r="AP6185" s="33"/>
      <c r="AQ6185" s="33"/>
      <c r="AR6185" s="33"/>
      <c r="AS6185" s="33"/>
      <c r="AT6185" s="33"/>
      <c r="AU6185" s="33"/>
      <c r="AV6185" s="33"/>
      <c r="AW6185" s="33"/>
      <c r="AX6185" s="33"/>
      <c r="AY6185" s="33"/>
    </row>
    <row r="6186" spans="1:51" s="12" customFormat="1" ht="39.950000000000003" customHeight="1">
      <c r="A6186" s="3"/>
      <c r="B6186" s="16"/>
      <c r="C6186" s="33"/>
      <c r="D6186" s="33"/>
      <c r="E6186" s="33"/>
      <c r="F6186" s="33"/>
      <c r="G6186" s="33"/>
      <c r="H6186" s="33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  <c r="Y6186" s="33"/>
      <c r="Z6186" s="33"/>
      <c r="AA6186" s="33"/>
      <c r="AB6186" s="33"/>
      <c r="AC6186" s="33"/>
      <c r="AD6186" s="33"/>
      <c r="AE6186" s="33"/>
      <c r="AF6186" s="33"/>
      <c r="AG6186" s="35"/>
      <c r="AH6186" s="32"/>
      <c r="AI6186" s="33"/>
      <c r="AJ6186" s="33"/>
      <c r="AK6186" s="33"/>
      <c r="AL6186" s="33"/>
      <c r="AM6186" s="33"/>
      <c r="AN6186" s="33"/>
      <c r="AO6186" s="33"/>
      <c r="AP6186" s="33"/>
      <c r="AQ6186" s="33"/>
      <c r="AR6186" s="33"/>
      <c r="AS6186" s="33"/>
      <c r="AT6186" s="33"/>
      <c r="AU6186" s="33"/>
      <c r="AV6186" s="33"/>
      <c r="AW6186" s="33"/>
      <c r="AX6186" s="33"/>
      <c r="AY6186" s="33"/>
    </row>
    <row r="6187" spans="1:51" s="12" customFormat="1" ht="39.950000000000003" customHeight="1">
      <c r="A6187" s="3"/>
      <c r="B6187" s="16"/>
      <c r="C6187" s="33"/>
      <c r="D6187" s="33"/>
      <c r="E6187" s="33"/>
      <c r="F6187" s="33"/>
      <c r="G6187" s="33"/>
      <c r="H6187" s="33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  <c r="Y6187" s="33"/>
      <c r="Z6187" s="33"/>
      <c r="AA6187" s="33"/>
      <c r="AB6187" s="33"/>
      <c r="AC6187" s="33"/>
      <c r="AD6187" s="33"/>
      <c r="AE6187" s="33"/>
      <c r="AF6187" s="33"/>
      <c r="AG6187" s="35"/>
      <c r="AH6187" s="32"/>
      <c r="AI6187" s="33"/>
      <c r="AJ6187" s="33"/>
      <c r="AK6187" s="33"/>
      <c r="AL6187" s="33"/>
      <c r="AM6187" s="33"/>
      <c r="AN6187" s="33"/>
      <c r="AO6187" s="33"/>
      <c r="AP6187" s="33"/>
      <c r="AQ6187" s="33"/>
      <c r="AR6187" s="33"/>
      <c r="AS6187" s="33"/>
      <c r="AT6187" s="33"/>
      <c r="AU6187" s="33"/>
      <c r="AV6187" s="33"/>
      <c r="AW6187" s="33"/>
      <c r="AX6187" s="33"/>
      <c r="AY6187" s="33"/>
    </row>
    <row r="6188" spans="1:51" s="12" customFormat="1" ht="39.950000000000003" customHeight="1">
      <c r="A6188" s="3"/>
      <c r="B6188" s="16"/>
      <c r="C6188" s="33"/>
      <c r="D6188" s="33"/>
      <c r="E6188" s="33"/>
      <c r="F6188" s="33"/>
      <c r="G6188" s="33"/>
      <c r="H6188" s="33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  <c r="Y6188" s="33"/>
      <c r="Z6188" s="33"/>
      <c r="AA6188" s="33"/>
      <c r="AB6188" s="33"/>
      <c r="AC6188" s="33"/>
      <c r="AD6188" s="33"/>
      <c r="AE6188" s="33"/>
      <c r="AF6188" s="33"/>
      <c r="AG6188" s="35"/>
      <c r="AH6188" s="32"/>
      <c r="AI6188" s="33"/>
      <c r="AJ6188" s="33"/>
      <c r="AK6188" s="33"/>
      <c r="AL6188" s="33"/>
      <c r="AM6188" s="33"/>
      <c r="AN6188" s="33"/>
      <c r="AO6188" s="33"/>
      <c r="AP6188" s="33"/>
      <c r="AQ6188" s="33"/>
      <c r="AR6188" s="33"/>
      <c r="AS6188" s="33"/>
      <c r="AT6188" s="33"/>
      <c r="AU6188" s="33"/>
      <c r="AV6188" s="33"/>
      <c r="AW6188" s="33"/>
      <c r="AX6188" s="33"/>
      <c r="AY6188" s="33"/>
    </row>
    <row r="6189" spans="1:51" s="12" customFormat="1" ht="39.950000000000003" customHeight="1">
      <c r="A6189" s="3"/>
      <c r="B6189" s="16"/>
      <c r="C6189" s="33"/>
      <c r="D6189" s="33"/>
      <c r="E6189" s="33"/>
      <c r="F6189" s="33"/>
      <c r="G6189" s="33"/>
      <c r="H6189" s="33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  <c r="Y6189" s="33"/>
      <c r="Z6189" s="33"/>
      <c r="AA6189" s="33"/>
      <c r="AB6189" s="33"/>
      <c r="AC6189" s="33"/>
      <c r="AD6189" s="33"/>
      <c r="AE6189" s="33"/>
      <c r="AF6189" s="33"/>
      <c r="AG6189" s="35"/>
      <c r="AH6189" s="32"/>
      <c r="AI6189" s="33"/>
      <c r="AJ6189" s="33"/>
      <c r="AK6189" s="33"/>
      <c r="AL6189" s="33"/>
      <c r="AM6189" s="33"/>
      <c r="AN6189" s="33"/>
      <c r="AO6189" s="33"/>
      <c r="AP6189" s="33"/>
      <c r="AQ6189" s="33"/>
      <c r="AR6189" s="33"/>
      <c r="AS6189" s="33"/>
      <c r="AT6189" s="33"/>
      <c r="AU6189" s="33"/>
      <c r="AV6189" s="33"/>
      <c r="AW6189" s="33"/>
      <c r="AX6189" s="33"/>
      <c r="AY6189" s="33"/>
    </row>
    <row r="6190" spans="1:51" s="12" customFormat="1" ht="39.950000000000003" customHeight="1">
      <c r="A6190" s="3"/>
      <c r="B6190" s="16"/>
      <c r="C6190" s="33"/>
      <c r="D6190" s="33"/>
      <c r="E6190" s="33"/>
      <c r="F6190" s="33"/>
      <c r="G6190" s="33"/>
      <c r="H6190" s="33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  <c r="Y6190" s="33"/>
      <c r="Z6190" s="33"/>
      <c r="AA6190" s="33"/>
      <c r="AB6190" s="33"/>
      <c r="AC6190" s="33"/>
      <c r="AD6190" s="33"/>
      <c r="AE6190" s="33"/>
      <c r="AF6190" s="33"/>
      <c r="AG6190" s="35"/>
      <c r="AH6190" s="32"/>
      <c r="AI6190" s="33"/>
      <c r="AJ6190" s="33"/>
      <c r="AK6190" s="33"/>
      <c r="AL6190" s="33"/>
      <c r="AM6190" s="33"/>
      <c r="AN6190" s="33"/>
      <c r="AO6190" s="33"/>
      <c r="AP6190" s="33"/>
      <c r="AQ6190" s="33"/>
      <c r="AR6190" s="33"/>
      <c r="AS6190" s="33"/>
      <c r="AT6190" s="33"/>
      <c r="AU6190" s="33"/>
      <c r="AV6190" s="33"/>
      <c r="AW6190" s="33"/>
      <c r="AX6190" s="33"/>
      <c r="AY6190" s="33"/>
    </row>
    <row r="6191" spans="1:51" s="12" customFormat="1" ht="39.950000000000003" customHeight="1">
      <c r="A6191" s="3"/>
      <c r="B6191" s="16"/>
      <c r="C6191" s="33"/>
      <c r="D6191" s="33"/>
      <c r="E6191" s="33"/>
      <c r="F6191" s="33"/>
      <c r="G6191" s="33"/>
      <c r="H6191" s="33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  <c r="Y6191" s="33"/>
      <c r="Z6191" s="33"/>
      <c r="AA6191" s="33"/>
      <c r="AB6191" s="33"/>
      <c r="AC6191" s="33"/>
      <c r="AD6191" s="33"/>
      <c r="AE6191" s="33"/>
      <c r="AF6191" s="33"/>
      <c r="AG6191" s="35"/>
      <c r="AH6191" s="32"/>
      <c r="AI6191" s="33"/>
      <c r="AJ6191" s="33"/>
      <c r="AK6191" s="33"/>
      <c r="AL6191" s="33"/>
      <c r="AM6191" s="33"/>
      <c r="AN6191" s="33"/>
      <c r="AO6191" s="33"/>
      <c r="AP6191" s="33"/>
      <c r="AQ6191" s="33"/>
      <c r="AR6191" s="33"/>
      <c r="AS6191" s="33"/>
      <c r="AT6191" s="33"/>
      <c r="AU6191" s="33"/>
      <c r="AV6191" s="33"/>
      <c r="AW6191" s="33"/>
      <c r="AX6191" s="33"/>
      <c r="AY6191" s="33"/>
    </row>
    <row r="6192" spans="1:51" s="12" customFormat="1" ht="39.950000000000003" customHeight="1">
      <c r="A6192" s="3"/>
      <c r="B6192" s="16"/>
      <c r="C6192" s="33"/>
      <c r="D6192" s="33"/>
      <c r="E6192" s="33"/>
      <c r="F6192" s="33"/>
      <c r="G6192" s="33"/>
      <c r="H6192" s="33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  <c r="Y6192" s="33"/>
      <c r="Z6192" s="33"/>
      <c r="AA6192" s="33"/>
      <c r="AB6192" s="33"/>
      <c r="AC6192" s="33"/>
      <c r="AD6192" s="33"/>
      <c r="AE6192" s="33"/>
      <c r="AF6192" s="33"/>
      <c r="AG6192" s="35"/>
      <c r="AH6192" s="32"/>
      <c r="AI6192" s="33"/>
      <c r="AJ6192" s="33"/>
      <c r="AK6192" s="33"/>
      <c r="AL6192" s="33"/>
      <c r="AM6192" s="33"/>
      <c r="AN6192" s="33"/>
      <c r="AO6192" s="33"/>
      <c r="AP6192" s="33"/>
      <c r="AQ6192" s="33"/>
      <c r="AR6192" s="33"/>
      <c r="AS6192" s="33"/>
      <c r="AT6192" s="33"/>
      <c r="AU6192" s="33"/>
      <c r="AV6192" s="33"/>
      <c r="AW6192" s="33"/>
      <c r="AX6192" s="33"/>
      <c r="AY6192" s="33"/>
    </row>
    <row r="6193" spans="1:51" s="12" customFormat="1" ht="39.950000000000003" customHeight="1">
      <c r="A6193" s="3"/>
      <c r="B6193" s="16"/>
      <c r="C6193" s="33"/>
      <c r="D6193" s="33"/>
      <c r="E6193" s="33"/>
      <c r="F6193" s="33"/>
      <c r="G6193" s="33"/>
      <c r="H6193" s="33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  <c r="Y6193" s="33"/>
      <c r="Z6193" s="33"/>
      <c r="AA6193" s="33"/>
      <c r="AB6193" s="33"/>
      <c r="AC6193" s="33"/>
      <c r="AD6193" s="33"/>
      <c r="AE6193" s="33"/>
      <c r="AF6193" s="33"/>
      <c r="AG6193" s="35"/>
      <c r="AH6193" s="32"/>
      <c r="AI6193" s="33"/>
      <c r="AJ6193" s="33"/>
      <c r="AK6193" s="33"/>
      <c r="AL6193" s="33"/>
      <c r="AM6193" s="33"/>
      <c r="AN6193" s="33"/>
      <c r="AO6193" s="33"/>
      <c r="AP6193" s="33"/>
      <c r="AQ6193" s="33"/>
      <c r="AR6193" s="33"/>
      <c r="AS6193" s="33"/>
      <c r="AT6193" s="33"/>
      <c r="AU6193" s="33"/>
      <c r="AV6193" s="33"/>
      <c r="AW6193" s="33"/>
      <c r="AX6193" s="33"/>
      <c r="AY6193" s="33"/>
    </row>
    <row r="6194" spans="1:51" s="12" customFormat="1" ht="39.950000000000003" customHeight="1">
      <c r="A6194" s="3"/>
      <c r="B6194" s="16"/>
      <c r="C6194" s="33"/>
      <c r="D6194" s="33"/>
      <c r="E6194" s="33"/>
      <c r="F6194" s="33"/>
      <c r="G6194" s="33"/>
      <c r="H6194" s="33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  <c r="Y6194" s="33"/>
      <c r="Z6194" s="33"/>
      <c r="AA6194" s="33"/>
      <c r="AB6194" s="33"/>
      <c r="AC6194" s="33"/>
      <c r="AD6194" s="33"/>
      <c r="AE6194" s="33"/>
      <c r="AF6194" s="33"/>
      <c r="AG6194" s="35"/>
      <c r="AH6194" s="32"/>
      <c r="AI6194" s="33"/>
      <c r="AJ6194" s="33"/>
      <c r="AK6194" s="33"/>
      <c r="AL6194" s="33"/>
      <c r="AM6194" s="33"/>
      <c r="AN6194" s="33"/>
      <c r="AO6194" s="33"/>
      <c r="AP6194" s="33"/>
      <c r="AQ6194" s="33"/>
      <c r="AR6194" s="33"/>
      <c r="AS6194" s="33"/>
      <c r="AT6194" s="33"/>
      <c r="AU6194" s="33"/>
      <c r="AV6194" s="33"/>
      <c r="AW6194" s="33"/>
      <c r="AX6194" s="33"/>
      <c r="AY6194" s="33"/>
    </row>
    <row r="6195" spans="1:51" s="12" customFormat="1" ht="39.950000000000003" customHeight="1">
      <c r="A6195" s="3"/>
      <c r="B6195" s="16"/>
      <c r="C6195" s="33"/>
      <c r="D6195" s="33"/>
      <c r="E6195" s="33"/>
      <c r="F6195" s="33"/>
      <c r="G6195" s="33"/>
      <c r="H6195" s="33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  <c r="Y6195" s="33"/>
      <c r="Z6195" s="33"/>
      <c r="AA6195" s="33"/>
      <c r="AB6195" s="33"/>
      <c r="AC6195" s="33"/>
      <c r="AD6195" s="33"/>
      <c r="AE6195" s="33"/>
      <c r="AF6195" s="33"/>
      <c r="AG6195" s="35"/>
      <c r="AH6195" s="32"/>
      <c r="AI6195" s="33"/>
      <c r="AJ6195" s="33"/>
      <c r="AK6195" s="33"/>
      <c r="AL6195" s="33"/>
      <c r="AM6195" s="33"/>
      <c r="AN6195" s="33"/>
      <c r="AO6195" s="33"/>
      <c r="AP6195" s="33"/>
      <c r="AQ6195" s="33"/>
      <c r="AR6195" s="33"/>
      <c r="AS6195" s="33"/>
      <c r="AT6195" s="33"/>
      <c r="AU6195" s="33"/>
      <c r="AV6195" s="33"/>
      <c r="AW6195" s="33"/>
      <c r="AX6195" s="33"/>
      <c r="AY6195" s="33"/>
    </row>
    <row r="6196" spans="1:51" s="12" customFormat="1" ht="39.950000000000003" customHeight="1">
      <c r="A6196" s="3"/>
      <c r="B6196" s="16"/>
      <c r="C6196" s="33"/>
      <c r="D6196" s="33"/>
      <c r="E6196" s="33"/>
      <c r="F6196" s="33"/>
      <c r="G6196" s="33"/>
      <c r="H6196" s="33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  <c r="Y6196" s="33"/>
      <c r="Z6196" s="33"/>
      <c r="AA6196" s="33"/>
      <c r="AB6196" s="33"/>
      <c r="AC6196" s="33"/>
      <c r="AD6196" s="33"/>
      <c r="AE6196" s="33"/>
      <c r="AF6196" s="33"/>
      <c r="AG6196" s="35"/>
      <c r="AH6196" s="32"/>
      <c r="AI6196" s="33"/>
      <c r="AJ6196" s="33"/>
      <c r="AK6196" s="33"/>
      <c r="AL6196" s="33"/>
      <c r="AM6196" s="33"/>
      <c r="AN6196" s="33"/>
      <c r="AO6196" s="33"/>
      <c r="AP6196" s="33"/>
      <c r="AQ6196" s="33"/>
      <c r="AR6196" s="33"/>
      <c r="AS6196" s="33"/>
      <c r="AT6196" s="33"/>
      <c r="AU6196" s="33"/>
      <c r="AV6196" s="33"/>
      <c r="AW6196" s="33"/>
      <c r="AX6196" s="33"/>
      <c r="AY6196" s="33"/>
    </row>
    <row r="6197" spans="1:51" s="12" customFormat="1" ht="39.950000000000003" customHeight="1">
      <c r="A6197" s="3"/>
      <c r="B6197" s="16"/>
      <c r="C6197" s="33"/>
      <c r="D6197" s="33"/>
      <c r="E6197" s="33"/>
      <c r="F6197" s="33"/>
      <c r="G6197" s="33"/>
      <c r="H6197" s="33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  <c r="Y6197" s="33"/>
      <c r="Z6197" s="33"/>
      <c r="AA6197" s="33"/>
      <c r="AB6197" s="33"/>
      <c r="AC6197" s="33"/>
      <c r="AD6197" s="33"/>
      <c r="AE6197" s="33"/>
      <c r="AF6197" s="33"/>
      <c r="AG6197" s="35"/>
      <c r="AH6197" s="32"/>
      <c r="AI6197" s="33"/>
      <c r="AJ6197" s="33"/>
      <c r="AK6197" s="33"/>
      <c r="AL6197" s="33"/>
      <c r="AM6197" s="33"/>
      <c r="AN6197" s="33"/>
      <c r="AO6197" s="33"/>
      <c r="AP6197" s="33"/>
      <c r="AQ6197" s="33"/>
      <c r="AR6197" s="33"/>
      <c r="AS6197" s="33"/>
      <c r="AT6197" s="33"/>
      <c r="AU6197" s="33"/>
      <c r="AV6197" s="33"/>
      <c r="AW6197" s="33"/>
      <c r="AX6197" s="33"/>
      <c r="AY6197" s="33"/>
    </row>
    <row r="6198" spans="1:51" s="12" customFormat="1" ht="39.950000000000003" customHeight="1">
      <c r="A6198" s="3"/>
      <c r="B6198" s="16"/>
      <c r="C6198" s="33"/>
      <c r="D6198" s="33"/>
      <c r="E6198" s="33"/>
      <c r="F6198" s="33"/>
      <c r="G6198" s="33"/>
      <c r="H6198" s="33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  <c r="Y6198" s="33"/>
      <c r="Z6198" s="33"/>
      <c r="AA6198" s="33"/>
      <c r="AB6198" s="33"/>
      <c r="AC6198" s="33"/>
      <c r="AD6198" s="33"/>
      <c r="AE6198" s="33"/>
      <c r="AF6198" s="33"/>
      <c r="AG6198" s="35"/>
      <c r="AH6198" s="32"/>
      <c r="AI6198" s="33"/>
      <c r="AJ6198" s="33"/>
      <c r="AK6198" s="33"/>
      <c r="AL6198" s="33"/>
      <c r="AM6198" s="33"/>
      <c r="AN6198" s="33"/>
      <c r="AO6198" s="33"/>
      <c r="AP6198" s="33"/>
      <c r="AQ6198" s="33"/>
      <c r="AR6198" s="33"/>
      <c r="AS6198" s="33"/>
      <c r="AT6198" s="33"/>
      <c r="AU6198" s="33"/>
      <c r="AV6198" s="33"/>
      <c r="AW6198" s="33"/>
      <c r="AX6198" s="33"/>
      <c r="AY6198" s="33"/>
    </row>
    <row r="6199" spans="1:51" s="12" customFormat="1" ht="39.950000000000003" customHeight="1">
      <c r="A6199" s="3"/>
      <c r="B6199" s="16"/>
      <c r="C6199" s="33"/>
      <c r="D6199" s="33"/>
      <c r="E6199" s="33"/>
      <c r="F6199" s="33"/>
      <c r="G6199" s="33"/>
      <c r="H6199" s="33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  <c r="Y6199" s="33"/>
      <c r="Z6199" s="33"/>
      <c r="AA6199" s="33"/>
      <c r="AB6199" s="33"/>
      <c r="AC6199" s="33"/>
      <c r="AD6199" s="33"/>
      <c r="AE6199" s="33"/>
      <c r="AF6199" s="33"/>
      <c r="AG6199" s="35"/>
      <c r="AH6199" s="32"/>
      <c r="AI6199" s="33"/>
      <c r="AJ6199" s="33"/>
      <c r="AK6199" s="33"/>
      <c r="AL6199" s="33"/>
      <c r="AM6199" s="33"/>
      <c r="AN6199" s="33"/>
      <c r="AO6199" s="33"/>
      <c r="AP6199" s="33"/>
      <c r="AQ6199" s="33"/>
      <c r="AR6199" s="33"/>
      <c r="AS6199" s="33"/>
      <c r="AT6199" s="33"/>
      <c r="AU6199" s="33"/>
      <c r="AV6199" s="33"/>
      <c r="AW6199" s="33"/>
      <c r="AX6199" s="33"/>
      <c r="AY6199" s="33"/>
    </row>
    <row r="6200" spans="1:51" s="12" customFormat="1" ht="39.950000000000003" customHeight="1">
      <c r="A6200" s="3"/>
      <c r="B6200" s="16"/>
      <c r="C6200" s="33"/>
      <c r="D6200" s="33"/>
      <c r="E6200" s="33"/>
      <c r="F6200" s="33"/>
      <c r="G6200" s="33"/>
      <c r="H6200" s="33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  <c r="AB6200" s="33"/>
      <c r="AC6200" s="33"/>
      <c r="AD6200" s="33"/>
      <c r="AE6200" s="33"/>
      <c r="AF6200" s="33"/>
      <c r="AG6200" s="35"/>
      <c r="AH6200" s="32"/>
      <c r="AI6200" s="33"/>
      <c r="AJ6200" s="33"/>
      <c r="AK6200" s="33"/>
      <c r="AL6200" s="33"/>
      <c r="AM6200" s="33"/>
      <c r="AN6200" s="33"/>
      <c r="AO6200" s="33"/>
      <c r="AP6200" s="33"/>
      <c r="AQ6200" s="33"/>
      <c r="AR6200" s="33"/>
      <c r="AS6200" s="33"/>
      <c r="AT6200" s="33"/>
      <c r="AU6200" s="33"/>
      <c r="AV6200" s="33"/>
      <c r="AW6200" s="33"/>
      <c r="AX6200" s="33"/>
      <c r="AY6200" s="33"/>
    </row>
    <row r="6201" spans="1:51" s="12" customFormat="1" ht="39.950000000000003" customHeight="1">
      <c r="A6201" s="3"/>
      <c r="B6201" s="16"/>
      <c r="C6201" s="33"/>
      <c r="D6201" s="33"/>
      <c r="E6201" s="33"/>
      <c r="F6201" s="33"/>
      <c r="G6201" s="33"/>
      <c r="H6201" s="33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  <c r="Y6201" s="33"/>
      <c r="Z6201" s="33"/>
      <c r="AA6201" s="33"/>
      <c r="AB6201" s="33"/>
      <c r="AC6201" s="33"/>
      <c r="AD6201" s="33"/>
      <c r="AE6201" s="33"/>
      <c r="AF6201" s="33"/>
      <c r="AG6201" s="35"/>
      <c r="AH6201" s="32"/>
      <c r="AI6201" s="33"/>
      <c r="AJ6201" s="33"/>
      <c r="AK6201" s="33"/>
      <c r="AL6201" s="33"/>
      <c r="AM6201" s="33"/>
      <c r="AN6201" s="33"/>
      <c r="AO6201" s="33"/>
      <c r="AP6201" s="33"/>
      <c r="AQ6201" s="33"/>
      <c r="AR6201" s="33"/>
      <c r="AS6201" s="33"/>
      <c r="AT6201" s="33"/>
      <c r="AU6201" s="33"/>
      <c r="AV6201" s="33"/>
      <c r="AW6201" s="33"/>
      <c r="AX6201" s="33"/>
      <c r="AY6201" s="33"/>
    </row>
    <row r="6202" spans="1:51" s="12" customFormat="1" ht="39.950000000000003" customHeight="1">
      <c r="A6202" s="3"/>
      <c r="B6202" s="16"/>
      <c r="C6202" s="33"/>
      <c r="D6202" s="33"/>
      <c r="E6202" s="33"/>
      <c r="F6202" s="33"/>
      <c r="G6202" s="33"/>
      <c r="H6202" s="3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  <c r="AB6202" s="33"/>
      <c r="AC6202" s="33"/>
      <c r="AD6202" s="33"/>
      <c r="AE6202" s="33"/>
      <c r="AF6202" s="33"/>
      <c r="AG6202" s="35"/>
      <c r="AH6202" s="32"/>
      <c r="AI6202" s="33"/>
      <c r="AJ6202" s="33"/>
      <c r="AK6202" s="33"/>
      <c r="AL6202" s="33"/>
      <c r="AM6202" s="33"/>
      <c r="AN6202" s="33"/>
      <c r="AO6202" s="33"/>
      <c r="AP6202" s="33"/>
      <c r="AQ6202" s="33"/>
      <c r="AR6202" s="33"/>
      <c r="AS6202" s="33"/>
      <c r="AT6202" s="33"/>
      <c r="AU6202" s="33"/>
      <c r="AV6202" s="33"/>
      <c r="AW6202" s="33"/>
      <c r="AX6202" s="33"/>
      <c r="AY6202" s="33"/>
    </row>
    <row r="6203" spans="1:51" s="12" customFormat="1" ht="39.950000000000003" customHeight="1">
      <c r="A6203" s="3"/>
      <c r="B6203" s="16"/>
      <c r="C6203" s="33"/>
      <c r="D6203" s="33"/>
      <c r="E6203" s="33"/>
      <c r="F6203" s="33"/>
      <c r="G6203" s="33"/>
      <c r="H6203" s="33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  <c r="AB6203" s="33"/>
      <c r="AC6203" s="33"/>
      <c r="AD6203" s="33"/>
      <c r="AE6203" s="33"/>
      <c r="AF6203" s="33"/>
      <c r="AG6203" s="35"/>
      <c r="AH6203" s="32"/>
      <c r="AI6203" s="33"/>
      <c r="AJ6203" s="33"/>
      <c r="AK6203" s="33"/>
      <c r="AL6203" s="33"/>
      <c r="AM6203" s="33"/>
      <c r="AN6203" s="33"/>
      <c r="AO6203" s="33"/>
      <c r="AP6203" s="33"/>
      <c r="AQ6203" s="33"/>
      <c r="AR6203" s="33"/>
      <c r="AS6203" s="33"/>
      <c r="AT6203" s="33"/>
      <c r="AU6203" s="33"/>
      <c r="AV6203" s="33"/>
      <c r="AW6203" s="33"/>
      <c r="AX6203" s="33"/>
      <c r="AY6203" s="33"/>
    </row>
    <row r="6204" spans="1:51" s="12" customFormat="1" ht="39.950000000000003" customHeight="1">
      <c r="A6204" s="3"/>
      <c r="B6204" s="16"/>
      <c r="C6204" s="33"/>
      <c r="D6204" s="33"/>
      <c r="E6204" s="33"/>
      <c r="F6204" s="33"/>
      <c r="G6204" s="33"/>
      <c r="H6204" s="33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  <c r="AB6204" s="33"/>
      <c r="AC6204" s="33"/>
      <c r="AD6204" s="33"/>
      <c r="AE6204" s="33"/>
      <c r="AF6204" s="33"/>
      <c r="AG6204" s="35"/>
      <c r="AH6204" s="32"/>
      <c r="AI6204" s="33"/>
      <c r="AJ6204" s="33"/>
      <c r="AK6204" s="33"/>
      <c r="AL6204" s="33"/>
      <c r="AM6204" s="33"/>
      <c r="AN6204" s="33"/>
      <c r="AO6204" s="33"/>
      <c r="AP6204" s="33"/>
      <c r="AQ6204" s="33"/>
      <c r="AR6204" s="33"/>
      <c r="AS6204" s="33"/>
      <c r="AT6204" s="33"/>
      <c r="AU6204" s="33"/>
      <c r="AV6204" s="33"/>
      <c r="AW6204" s="33"/>
      <c r="AX6204" s="33"/>
      <c r="AY6204" s="33"/>
    </row>
    <row r="6205" spans="1:51" s="12" customFormat="1" ht="39.950000000000003" customHeight="1">
      <c r="A6205" s="3"/>
      <c r="B6205" s="16"/>
      <c r="C6205" s="33"/>
      <c r="D6205" s="33"/>
      <c r="E6205" s="33"/>
      <c r="F6205" s="33"/>
      <c r="G6205" s="33"/>
      <c r="H6205" s="33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  <c r="AB6205" s="33"/>
      <c r="AC6205" s="33"/>
      <c r="AD6205" s="33"/>
      <c r="AE6205" s="33"/>
      <c r="AF6205" s="33"/>
      <c r="AG6205" s="35"/>
      <c r="AH6205" s="32"/>
      <c r="AI6205" s="33"/>
      <c r="AJ6205" s="33"/>
      <c r="AK6205" s="33"/>
      <c r="AL6205" s="33"/>
      <c r="AM6205" s="33"/>
      <c r="AN6205" s="33"/>
      <c r="AO6205" s="33"/>
      <c r="AP6205" s="33"/>
      <c r="AQ6205" s="33"/>
      <c r="AR6205" s="33"/>
      <c r="AS6205" s="33"/>
      <c r="AT6205" s="33"/>
      <c r="AU6205" s="33"/>
      <c r="AV6205" s="33"/>
      <c r="AW6205" s="33"/>
      <c r="AX6205" s="33"/>
      <c r="AY6205" s="33"/>
    </row>
    <row r="6206" spans="1:51" s="12" customFormat="1" ht="39.950000000000003" customHeight="1">
      <c r="A6206" s="3"/>
      <c r="B6206" s="16"/>
      <c r="C6206" s="33"/>
      <c r="D6206" s="33"/>
      <c r="E6206" s="33"/>
      <c r="F6206" s="33"/>
      <c r="G6206" s="33"/>
      <c r="H6206" s="3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  <c r="AB6206" s="33"/>
      <c r="AC6206" s="33"/>
      <c r="AD6206" s="33"/>
      <c r="AE6206" s="33"/>
      <c r="AF6206" s="33"/>
      <c r="AG6206" s="35"/>
      <c r="AH6206" s="32"/>
      <c r="AI6206" s="33"/>
      <c r="AJ6206" s="33"/>
      <c r="AK6206" s="33"/>
      <c r="AL6206" s="33"/>
      <c r="AM6206" s="33"/>
      <c r="AN6206" s="33"/>
      <c r="AO6206" s="33"/>
      <c r="AP6206" s="33"/>
      <c r="AQ6206" s="33"/>
      <c r="AR6206" s="33"/>
      <c r="AS6206" s="33"/>
      <c r="AT6206" s="33"/>
      <c r="AU6206" s="33"/>
      <c r="AV6206" s="33"/>
      <c r="AW6206" s="33"/>
      <c r="AX6206" s="33"/>
      <c r="AY6206" s="33"/>
    </row>
    <row r="6207" spans="1:51" s="12" customFormat="1" ht="39.950000000000003" customHeight="1">
      <c r="A6207" s="3"/>
      <c r="B6207" s="16"/>
      <c r="C6207" s="33"/>
      <c r="D6207" s="33"/>
      <c r="E6207" s="33"/>
      <c r="F6207" s="33"/>
      <c r="G6207" s="33"/>
      <c r="H6207" s="33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  <c r="AB6207" s="33"/>
      <c r="AC6207" s="33"/>
      <c r="AD6207" s="33"/>
      <c r="AE6207" s="33"/>
      <c r="AF6207" s="33"/>
      <c r="AG6207" s="35"/>
      <c r="AH6207" s="32"/>
      <c r="AI6207" s="33"/>
      <c r="AJ6207" s="33"/>
      <c r="AK6207" s="33"/>
      <c r="AL6207" s="33"/>
      <c r="AM6207" s="33"/>
      <c r="AN6207" s="33"/>
      <c r="AO6207" s="33"/>
      <c r="AP6207" s="33"/>
      <c r="AQ6207" s="33"/>
      <c r="AR6207" s="33"/>
      <c r="AS6207" s="33"/>
      <c r="AT6207" s="33"/>
      <c r="AU6207" s="33"/>
      <c r="AV6207" s="33"/>
      <c r="AW6207" s="33"/>
      <c r="AX6207" s="33"/>
      <c r="AY6207" s="33"/>
    </row>
    <row r="6208" spans="1:51" s="12" customFormat="1" ht="39.950000000000003" customHeight="1">
      <c r="A6208" s="3"/>
      <c r="B6208" s="16"/>
      <c r="C6208" s="33"/>
      <c r="D6208" s="33"/>
      <c r="E6208" s="33"/>
      <c r="F6208" s="33"/>
      <c r="G6208" s="33"/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  <c r="AB6208" s="33"/>
      <c r="AC6208" s="33"/>
      <c r="AD6208" s="33"/>
      <c r="AE6208" s="33"/>
      <c r="AF6208" s="33"/>
      <c r="AG6208" s="35"/>
      <c r="AH6208" s="32"/>
      <c r="AI6208" s="33"/>
      <c r="AJ6208" s="33"/>
      <c r="AK6208" s="33"/>
      <c r="AL6208" s="33"/>
      <c r="AM6208" s="33"/>
      <c r="AN6208" s="33"/>
      <c r="AO6208" s="33"/>
      <c r="AP6208" s="33"/>
      <c r="AQ6208" s="33"/>
      <c r="AR6208" s="33"/>
      <c r="AS6208" s="33"/>
      <c r="AT6208" s="33"/>
      <c r="AU6208" s="33"/>
      <c r="AV6208" s="33"/>
      <c r="AW6208" s="33"/>
      <c r="AX6208" s="33"/>
      <c r="AY6208" s="33"/>
    </row>
    <row r="6209" spans="1:51" s="12" customFormat="1" ht="39.950000000000003" customHeight="1">
      <c r="A6209" s="3"/>
      <c r="B6209" s="16"/>
      <c r="C6209" s="33"/>
      <c r="D6209" s="33"/>
      <c r="E6209" s="33"/>
      <c r="F6209" s="33"/>
      <c r="G6209" s="33"/>
      <c r="H6209" s="33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  <c r="AB6209" s="33"/>
      <c r="AC6209" s="33"/>
      <c r="AD6209" s="33"/>
      <c r="AE6209" s="33"/>
      <c r="AF6209" s="33"/>
      <c r="AG6209" s="35"/>
      <c r="AH6209" s="32"/>
      <c r="AI6209" s="33"/>
      <c r="AJ6209" s="33"/>
      <c r="AK6209" s="33"/>
      <c r="AL6209" s="33"/>
      <c r="AM6209" s="33"/>
      <c r="AN6209" s="33"/>
      <c r="AO6209" s="33"/>
      <c r="AP6209" s="33"/>
      <c r="AQ6209" s="33"/>
      <c r="AR6209" s="33"/>
      <c r="AS6209" s="33"/>
      <c r="AT6209" s="33"/>
      <c r="AU6209" s="33"/>
      <c r="AV6209" s="33"/>
      <c r="AW6209" s="33"/>
      <c r="AX6209" s="33"/>
      <c r="AY6209" s="33"/>
    </row>
    <row r="6210" spans="1:51" s="12" customFormat="1" ht="39.950000000000003" customHeight="1">
      <c r="A6210" s="3"/>
      <c r="B6210" s="16"/>
      <c r="C6210" s="33"/>
      <c r="D6210" s="33"/>
      <c r="E6210" s="33"/>
      <c r="F6210" s="33"/>
      <c r="G6210" s="33"/>
      <c r="H6210" s="33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  <c r="AB6210" s="33"/>
      <c r="AC6210" s="33"/>
      <c r="AD6210" s="33"/>
      <c r="AE6210" s="33"/>
      <c r="AF6210" s="33"/>
      <c r="AG6210" s="35"/>
      <c r="AH6210" s="32"/>
      <c r="AI6210" s="33"/>
      <c r="AJ6210" s="33"/>
      <c r="AK6210" s="33"/>
      <c r="AL6210" s="33"/>
      <c r="AM6210" s="33"/>
      <c r="AN6210" s="33"/>
      <c r="AO6210" s="33"/>
      <c r="AP6210" s="33"/>
      <c r="AQ6210" s="33"/>
      <c r="AR6210" s="33"/>
      <c r="AS6210" s="33"/>
      <c r="AT6210" s="33"/>
      <c r="AU6210" s="33"/>
      <c r="AV6210" s="33"/>
      <c r="AW6210" s="33"/>
      <c r="AX6210" s="33"/>
      <c r="AY6210" s="33"/>
    </row>
    <row r="6211" spans="1:51" s="12" customFormat="1" ht="39.950000000000003" customHeight="1">
      <c r="A6211" s="3"/>
      <c r="B6211" s="16"/>
      <c r="C6211" s="33"/>
      <c r="D6211" s="33"/>
      <c r="E6211" s="33"/>
      <c r="F6211" s="33"/>
      <c r="G6211" s="33"/>
      <c r="H6211" s="33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  <c r="Y6211" s="33"/>
      <c r="Z6211" s="33"/>
      <c r="AA6211" s="33"/>
      <c r="AB6211" s="33"/>
      <c r="AC6211" s="33"/>
      <c r="AD6211" s="33"/>
      <c r="AE6211" s="33"/>
      <c r="AF6211" s="33"/>
      <c r="AG6211" s="35"/>
      <c r="AH6211" s="32"/>
      <c r="AI6211" s="33"/>
      <c r="AJ6211" s="33"/>
      <c r="AK6211" s="33"/>
      <c r="AL6211" s="33"/>
      <c r="AM6211" s="33"/>
      <c r="AN6211" s="33"/>
      <c r="AO6211" s="33"/>
      <c r="AP6211" s="33"/>
      <c r="AQ6211" s="33"/>
      <c r="AR6211" s="33"/>
      <c r="AS6211" s="33"/>
      <c r="AT6211" s="33"/>
      <c r="AU6211" s="33"/>
      <c r="AV6211" s="33"/>
      <c r="AW6211" s="33"/>
      <c r="AX6211" s="33"/>
      <c r="AY6211" s="33"/>
    </row>
    <row r="6212" spans="1:51" s="12" customFormat="1" ht="39.950000000000003" customHeight="1">
      <c r="A6212" s="3"/>
      <c r="B6212" s="16"/>
      <c r="C6212" s="33"/>
      <c r="D6212" s="33"/>
      <c r="E6212" s="33"/>
      <c r="F6212" s="33"/>
      <c r="G6212" s="33"/>
      <c r="H6212" s="33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  <c r="Y6212" s="33"/>
      <c r="Z6212" s="33"/>
      <c r="AA6212" s="33"/>
      <c r="AB6212" s="33"/>
      <c r="AC6212" s="33"/>
      <c r="AD6212" s="33"/>
      <c r="AE6212" s="33"/>
      <c r="AF6212" s="33"/>
      <c r="AG6212" s="35"/>
      <c r="AH6212" s="32"/>
      <c r="AI6212" s="33"/>
      <c r="AJ6212" s="33"/>
      <c r="AK6212" s="33"/>
      <c r="AL6212" s="33"/>
      <c r="AM6212" s="33"/>
      <c r="AN6212" s="33"/>
      <c r="AO6212" s="33"/>
      <c r="AP6212" s="33"/>
      <c r="AQ6212" s="33"/>
      <c r="AR6212" s="33"/>
      <c r="AS6212" s="33"/>
      <c r="AT6212" s="33"/>
      <c r="AU6212" s="33"/>
      <c r="AV6212" s="33"/>
      <c r="AW6212" s="33"/>
      <c r="AX6212" s="33"/>
      <c r="AY6212" s="33"/>
    </row>
    <row r="6213" spans="1:51" s="12" customFormat="1" ht="39.950000000000003" customHeight="1">
      <c r="A6213" s="3"/>
      <c r="B6213" s="16"/>
      <c r="C6213" s="33"/>
      <c r="D6213" s="33"/>
      <c r="E6213" s="33"/>
      <c r="F6213" s="33"/>
      <c r="G6213" s="33"/>
      <c r="H6213" s="33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  <c r="Y6213" s="33"/>
      <c r="Z6213" s="33"/>
      <c r="AA6213" s="33"/>
      <c r="AB6213" s="33"/>
      <c r="AC6213" s="33"/>
      <c r="AD6213" s="33"/>
      <c r="AE6213" s="33"/>
      <c r="AF6213" s="33"/>
      <c r="AG6213" s="35"/>
      <c r="AH6213" s="32"/>
      <c r="AI6213" s="33"/>
      <c r="AJ6213" s="33"/>
      <c r="AK6213" s="33"/>
      <c r="AL6213" s="33"/>
      <c r="AM6213" s="33"/>
      <c r="AN6213" s="33"/>
      <c r="AO6213" s="33"/>
      <c r="AP6213" s="33"/>
      <c r="AQ6213" s="33"/>
      <c r="AR6213" s="33"/>
      <c r="AS6213" s="33"/>
      <c r="AT6213" s="33"/>
      <c r="AU6213" s="33"/>
      <c r="AV6213" s="33"/>
      <c r="AW6213" s="33"/>
      <c r="AX6213" s="33"/>
      <c r="AY6213" s="33"/>
    </row>
    <row r="6214" spans="1:51" s="12" customFormat="1" ht="39.950000000000003" customHeight="1">
      <c r="A6214" s="3"/>
      <c r="B6214" s="16"/>
      <c r="C6214" s="33"/>
      <c r="D6214" s="33"/>
      <c r="E6214" s="33"/>
      <c r="F6214" s="33"/>
      <c r="G6214" s="33"/>
      <c r="H6214" s="33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  <c r="Y6214" s="33"/>
      <c r="Z6214" s="33"/>
      <c r="AA6214" s="33"/>
      <c r="AB6214" s="33"/>
      <c r="AC6214" s="33"/>
      <c r="AD6214" s="33"/>
      <c r="AE6214" s="33"/>
      <c r="AF6214" s="33"/>
      <c r="AG6214" s="35"/>
      <c r="AH6214" s="32"/>
      <c r="AI6214" s="33"/>
      <c r="AJ6214" s="33"/>
      <c r="AK6214" s="33"/>
      <c r="AL6214" s="33"/>
      <c r="AM6214" s="33"/>
      <c r="AN6214" s="33"/>
      <c r="AO6214" s="33"/>
      <c r="AP6214" s="33"/>
      <c r="AQ6214" s="33"/>
      <c r="AR6214" s="33"/>
      <c r="AS6214" s="33"/>
      <c r="AT6214" s="33"/>
      <c r="AU6214" s="33"/>
      <c r="AV6214" s="33"/>
      <c r="AW6214" s="33"/>
      <c r="AX6214" s="33"/>
      <c r="AY6214" s="33"/>
    </row>
    <row r="6215" spans="1:51" s="12" customFormat="1" ht="39.950000000000003" customHeight="1">
      <c r="A6215" s="3"/>
      <c r="B6215" s="16"/>
      <c r="C6215" s="33"/>
      <c r="D6215" s="33"/>
      <c r="E6215" s="33"/>
      <c r="F6215" s="33"/>
      <c r="G6215" s="33"/>
      <c r="H6215" s="33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  <c r="Y6215" s="33"/>
      <c r="Z6215" s="33"/>
      <c r="AA6215" s="33"/>
      <c r="AB6215" s="33"/>
      <c r="AC6215" s="33"/>
      <c r="AD6215" s="33"/>
      <c r="AE6215" s="33"/>
      <c r="AF6215" s="33"/>
      <c r="AG6215" s="35"/>
      <c r="AH6215" s="32"/>
      <c r="AI6215" s="33"/>
      <c r="AJ6215" s="33"/>
      <c r="AK6215" s="33"/>
      <c r="AL6215" s="33"/>
      <c r="AM6215" s="33"/>
      <c r="AN6215" s="33"/>
      <c r="AO6215" s="33"/>
      <c r="AP6215" s="33"/>
      <c r="AQ6215" s="33"/>
      <c r="AR6215" s="33"/>
      <c r="AS6215" s="33"/>
      <c r="AT6215" s="33"/>
      <c r="AU6215" s="33"/>
      <c r="AV6215" s="33"/>
      <c r="AW6215" s="33"/>
      <c r="AX6215" s="33"/>
      <c r="AY6215" s="33"/>
    </row>
    <row r="6216" spans="1:51" s="12" customFormat="1" ht="39.950000000000003" customHeight="1">
      <c r="A6216" s="3"/>
      <c r="B6216" s="16"/>
      <c r="C6216" s="33"/>
      <c r="D6216" s="33"/>
      <c r="E6216" s="33"/>
      <c r="F6216" s="33"/>
      <c r="G6216" s="33"/>
      <c r="H6216" s="3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  <c r="AB6216" s="33"/>
      <c r="AC6216" s="33"/>
      <c r="AD6216" s="33"/>
      <c r="AE6216" s="33"/>
      <c r="AF6216" s="33"/>
      <c r="AG6216" s="35"/>
      <c r="AH6216" s="32"/>
      <c r="AI6216" s="33"/>
      <c r="AJ6216" s="33"/>
      <c r="AK6216" s="33"/>
      <c r="AL6216" s="33"/>
      <c r="AM6216" s="33"/>
      <c r="AN6216" s="33"/>
      <c r="AO6216" s="33"/>
      <c r="AP6216" s="33"/>
      <c r="AQ6216" s="33"/>
      <c r="AR6216" s="33"/>
      <c r="AS6216" s="33"/>
      <c r="AT6216" s="33"/>
      <c r="AU6216" s="33"/>
      <c r="AV6216" s="33"/>
      <c r="AW6216" s="33"/>
      <c r="AX6216" s="33"/>
      <c r="AY6216" s="33"/>
    </row>
    <row r="6217" spans="1:51" s="12" customFormat="1" ht="39.950000000000003" customHeight="1">
      <c r="A6217" s="3"/>
      <c r="B6217" s="16"/>
      <c r="C6217" s="33"/>
      <c r="D6217" s="33"/>
      <c r="E6217" s="33"/>
      <c r="F6217" s="33"/>
      <c r="G6217" s="33"/>
      <c r="H6217" s="33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  <c r="Y6217" s="33"/>
      <c r="Z6217" s="33"/>
      <c r="AA6217" s="33"/>
      <c r="AB6217" s="33"/>
      <c r="AC6217" s="33"/>
      <c r="AD6217" s="33"/>
      <c r="AE6217" s="33"/>
      <c r="AF6217" s="33"/>
      <c r="AG6217" s="35"/>
      <c r="AH6217" s="32"/>
      <c r="AI6217" s="33"/>
      <c r="AJ6217" s="33"/>
      <c r="AK6217" s="33"/>
      <c r="AL6217" s="33"/>
      <c r="AM6217" s="33"/>
      <c r="AN6217" s="33"/>
      <c r="AO6217" s="33"/>
      <c r="AP6217" s="33"/>
      <c r="AQ6217" s="33"/>
      <c r="AR6217" s="33"/>
      <c r="AS6217" s="33"/>
      <c r="AT6217" s="33"/>
      <c r="AU6217" s="33"/>
      <c r="AV6217" s="33"/>
      <c r="AW6217" s="33"/>
      <c r="AX6217" s="33"/>
      <c r="AY6217" s="33"/>
    </row>
    <row r="6218" spans="1:51" s="12" customFormat="1" ht="39.950000000000003" customHeight="1">
      <c r="A6218" s="3"/>
      <c r="B6218" s="16"/>
      <c r="C6218" s="33"/>
      <c r="D6218" s="33"/>
      <c r="E6218" s="33"/>
      <c r="F6218" s="33"/>
      <c r="G6218" s="33"/>
      <c r="H6218" s="33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  <c r="Y6218" s="33"/>
      <c r="Z6218" s="33"/>
      <c r="AA6218" s="33"/>
      <c r="AB6218" s="33"/>
      <c r="AC6218" s="33"/>
      <c r="AD6218" s="33"/>
      <c r="AE6218" s="33"/>
      <c r="AF6218" s="33"/>
      <c r="AG6218" s="35"/>
      <c r="AH6218" s="32"/>
      <c r="AI6218" s="33"/>
      <c r="AJ6218" s="33"/>
      <c r="AK6218" s="33"/>
      <c r="AL6218" s="33"/>
      <c r="AM6218" s="33"/>
      <c r="AN6218" s="33"/>
      <c r="AO6218" s="33"/>
      <c r="AP6218" s="33"/>
      <c r="AQ6218" s="33"/>
      <c r="AR6218" s="33"/>
      <c r="AS6218" s="33"/>
      <c r="AT6218" s="33"/>
      <c r="AU6218" s="33"/>
      <c r="AV6218" s="33"/>
      <c r="AW6218" s="33"/>
      <c r="AX6218" s="33"/>
      <c r="AY6218" s="33"/>
    </row>
    <row r="6219" spans="1:51" s="12" customFormat="1" ht="39.950000000000003" customHeight="1">
      <c r="A6219" s="3"/>
      <c r="B6219" s="16"/>
      <c r="C6219" s="33"/>
      <c r="D6219" s="33"/>
      <c r="E6219" s="33"/>
      <c r="F6219" s="33"/>
      <c r="G6219" s="33"/>
      <c r="H6219" s="3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3"/>
      <c r="AB6219" s="33"/>
      <c r="AC6219" s="33"/>
      <c r="AD6219" s="33"/>
      <c r="AE6219" s="33"/>
      <c r="AF6219" s="33"/>
      <c r="AG6219" s="35"/>
      <c r="AH6219" s="32"/>
      <c r="AI6219" s="33"/>
      <c r="AJ6219" s="33"/>
      <c r="AK6219" s="33"/>
      <c r="AL6219" s="33"/>
      <c r="AM6219" s="33"/>
      <c r="AN6219" s="33"/>
      <c r="AO6219" s="33"/>
      <c r="AP6219" s="33"/>
      <c r="AQ6219" s="33"/>
      <c r="AR6219" s="33"/>
      <c r="AS6219" s="33"/>
      <c r="AT6219" s="33"/>
      <c r="AU6219" s="33"/>
      <c r="AV6219" s="33"/>
      <c r="AW6219" s="33"/>
      <c r="AX6219" s="33"/>
      <c r="AY6219" s="33"/>
    </row>
    <row r="6220" spans="1:51" s="12" customFormat="1" ht="39.950000000000003" customHeight="1">
      <c r="A6220" s="3"/>
      <c r="B6220" s="16"/>
      <c r="C6220" s="33"/>
      <c r="D6220" s="33"/>
      <c r="E6220" s="33"/>
      <c r="F6220" s="33"/>
      <c r="G6220" s="33"/>
      <c r="H6220" s="33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  <c r="Y6220" s="33"/>
      <c r="Z6220" s="33"/>
      <c r="AA6220" s="33"/>
      <c r="AB6220" s="33"/>
      <c r="AC6220" s="33"/>
      <c r="AD6220" s="33"/>
      <c r="AE6220" s="33"/>
      <c r="AF6220" s="33"/>
      <c r="AG6220" s="35"/>
      <c r="AH6220" s="32"/>
      <c r="AI6220" s="33"/>
      <c r="AJ6220" s="33"/>
      <c r="AK6220" s="33"/>
      <c r="AL6220" s="33"/>
      <c r="AM6220" s="33"/>
      <c r="AN6220" s="33"/>
      <c r="AO6220" s="33"/>
      <c r="AP6220" s="33"/>
      <c r="AQ6220" s="33"/>
      <c r="AR6220" s="33"/>
      <c r="AS6220" s="33"/>
      <c r="AT6220" s="33"/>
      <c r="AU6220" s="33"/>
      <c r="AV6220" s="33"/>
      <c r="AW6220" s="33"/>
      <c r="AX6220" s="33"/>
      <c r="AY6220" s="33"/>
    </row>
    <row r="6221" spans="1:51" s="12" customFormat="1" ht="39.950000000000003" customHeight="1">
      <c r="A6221" s="3"/>
      <c r="B6221" s="16"/>
      <c r="C6221" s="33"/>
      <c r="D6221" s="33"/>
      <c r="E6221" s="33"/>
      <c r="F6221" s="33"/>
      <c r="G6221" s="33"/>
      <c r="H6221" s="33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  <c r="Y6221" s="33"/>
      <c r="Z6221" s="33"/>
      <c r="AA6221" s="33"/>
      <c r="AB6221" s="33"/>
      <c r="AC6221" s="33"/>
      <c r="AD6221" s="33"/>
      <c r="AE6221" s="33"/>
      <c r="AF6221" s="33"/>
      <c r="AG6221" s="35"/>
      <c r="AH6221" s="32"/>
      <c r="AI6221" s="33"/>
      <c r="AJ6221" s="33"/>
      <c r="AK6221" s="33"/>
      <c r="AL6221" s="33"/>
      <c r="AM6221" s="33"/>
      <c r="AN6221" s="33"/>
      <c r="AO6221" s="33"/>
      <c r="AP6221" s="33"/>
      <c r="AQ6221" s="33"/>
      <c r="AR6221" s="33"/>
      <c r="AS6221" s="33"/>
      <c r="AT6221" s="33"/>
      <c r="AU6221" s="33"/>
      <c r="AV6221" s="33"/>
      <c r="AW6221" s="33"/>
      <c r="AX6221" s="33"/>
      <c r="AY6221" s="33"/>
    </row>
    <row r="6222" spans="1:51" s="12" customFormat="1" ht="39.950000000000003" customHeight="1">
      <c r="A6222" s="3"/>
      <c r="B6222" s="16"/>
      <c r="C6222" s="33"/>
      <c r="D6222" s="33"/>
      <c r="E6222" s="33"/>
      <c r="F6222" s="33"/>
      <c r="G6222" s="33"/>
      <c r="H6222" s="33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  <c r="Y6222" s="33"/>
      <c r="Z6222" s="33"/>
      <c r="AA6222" s="33"/>
      <c r="AB6222" s="33"/>
      <c r="AC6222" s="33"/>
      <c r="AD6222" s="33"/>
      <c r="AE6222" s="33"/>
      <c r="AF6222" s="33"/>
      <c r="AG6222" s="35"/>
      <c r="AH6222" s="32"/>
      <c r="AI6222" s="33"/>
      <c r="AJ6222" s="33"/>
      <c r="AK6222" s="33"/>
      <c r="AL6222" s="33"/>
      <c r="AM6222" s="33"/>
      <c r="AN6222" s="33"/>
      <c r="AO6222" s="33"/>
      <c r="AP6222" s="33"/>
      <c r="AQ6222" s="33"/>
      <c r="AR6222" s="33"/>
      <c r="AS6222" s="33"/>
      <c r="AT6222" s="33"/>
      <c r="AU6222" s="33"/>
      <c r="AV6222" s="33"/>
      <c r="AW6222" s="33"/>
      <c r="AX6222" s="33"/>
      <c r="AY6222" s="33"/>
    </row>
    <row r="6223" spans="1:51" s="12" customFormat="1" ht="39.950000000000003" customHeight="1">
      <c r="A6223" s="3"/>
      <c r="B6223" s="16"/>
      <c r="C6223" s="33"/>
      <c r="D6223" s="33"/>
      <c r="E6223" s="33"/>
      <c r="F6223" s="33"/>
      <c r="G6223" s="33"/>
      <c r="H6223" s="33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  <c r="Y6223" s="33"/>
      <c r="Z6223" s="33"/>
      <c r="AA6223" s="33"/>
      <c r="AB6223" s="33"/>
      <c r="AC6223" s="33"/>
      <c r="AD6223" s="33"/>
      <c r="AE6223" s="33"/>
      <c r="AF6223" s="33"/>
      <c r="AG6223" s="35"/>
      <c r="AH6223" s="32"/>
      <c r="AI6223" s="33"/>
      <c r="AJ6223" s="33"/>
      <c r="AK6223" s="33"/>
      <c r="AL6223" s="33"/>
      <c r="AM6223" s="33"/>
      <c r="AN6223" s="33"/>
      <c r="AO6223" s="33"/>
      <c r="AP6223" s="33"/>
      <c r="AQ6223" s="33"/>
      <c r="AR6223" s="33"/>
      <c r="AS6223" s="33"/>
      <c r="AT6223" s="33"/>
      <c r="AU6223" s="33"/>
      <c r="AV6223" s="33"/>
      <c r="AW6223" s="33"/>
      <c r="AX6223" s="33"/>
      <c r="AY6223" s="33"/>
    </row>
    <row r="6224" spans="1:51" s="12" customFormat="1" ht="39.950000000000003" customHeight="1">
      <c r="A6224" s="3"/>
      <c r="B6224" s="16"/>
      <c r="C6224" s="33"/>
      <c r="D6224" s="33"/>
      <c r="E6224" s="33"/>
      <c r="F6224" s="33"/>
      <c r="G6224" s="33"/>
      <c r="H6224" s="3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  <c r="AB6224" s="33"/>
      <c r="AC6224" s="33"/>
      <c r="AD6224" s="33"/>
      <c r="AE6224" s="33"/>
      <c r="AF6224" s="33"/>
      <c r="AG6224" s="35"/>
      <c r="AH6224" s="32"/>
      <c r="AI6224" s="33"/>
      <c r="AJ6224" s="33"/>
      <c r="AK6224" s="33"/>
      <c r="AL6224" s="33"/>
      <c r="AM6224" s="33"/>
      <c r="AN6224" s="33"/>
      <c r="AO6224" s="33"/>
      <c r="AP6224" s="33"/>
      <c r="AQ6224" s="33"/>
      <c r="AR6224" s="33"/>
      <c r="AS6224" s="33"/>
      <c r="AT6224" s="33"/>
      <c r="AU6224" s="33"/>
      <c r="AV6224" s="33"/>
      <c r="AW6224" s="33"/>
      <c r="AX6224" s="33"/>
      <c r="AY6224" s="33"/>
    </row>
    <row r="6225" spans="1:51" s="12" customFormat="1" ht="39.950000000000003" customHeight="1">
      <c r="A6225" s="3"/>
      <c r="B6225" s="16"/>
      <c r="C6225" s="33"/>
      <c r="D6225" s="33"/>
      <c r="E6225" s="33"/>
      <c r="F6225" s="33"/>
      <c r="G6225" s="33"/>
      <c r="H6225" s="3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  <c r="AB6225" s="33"/>
      <c r="AC6225" s="33"/>
      <c r="AD6225" s="33"/>
      <c r="AE6225" s="33"/>
      <c r="AF6225" s="33"/>
      <c r="AG6225" s="35"/>
      <c r="AH6225" s="32"/>
      <c r="AI6225" s="33"/>
      <c r="AJ6225" s="33"/>
      <c r="AK6225" s="33"/>
      <c r="AL6225" s="33"/>
      <c r="AM6225" s="33"/>
      <c r="AN6225" s="33"/>
      <c r="AO6225" s="33"/>
      <c r="AP6225" s="33"/>
      <c r="AQ6225" s="33"/>
      <c r="AR6225" s="33"/>
      <c r="AS6225" s="33"/>
      <c r="AT6225" s="33"/>
      <c r="AU6225" s="33"/>
      <c r="AV6225" s="33"/>
      <c r="AW6225" s="33"/>
      <c r="AX6225" s="33"/>
      <c r="AY6225" s="33"/>
    </row>
    <row r="6226" spans="1:51" s="12" customFormat="1" ht="39.950000000000003" customHeight="1">
      <c r="A6226" s="3"/>
      <c r="B6226" s="16"/>
      <c r="C6226" s="33"/>
      <c r="D6226" s="33"/>
      <c r="E6226" s="33"/>
      <c r="F6226" s="33"/>
      <c r="G6226" s="33"/>
      <c r="H6226" s="3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  <c r="AB6226" s="33"/>
      <c r="AC6226" s="33"/>
      <c r="AD6226" s="33"/>
      <c r="AE6226" s="33"/>
      <c r="AF6226" s="33"/>
      <c r="AG6226" s="35"/>
      <c r="AH6226" s="32"/>
      <c r="AI6226" s="33"/>
      <c r="AJ6226" s="33"/>
      <c r="AK6226" s="33"/>
      <c r="AL6226" s="33"/>
      <c r="AM6226" s="33"/>
      <c r="AN6226" s="33"/>
      <c r="AO6226" s="33"/>
      <c r="AP6226" s="33"/>
      <c r="AQ6226" s="33"/>
      <c r="AR6226" s="33"/>
      <c r="AS6226" s="33"/>
      <c r="AT6226" s="33"/>
      <c r="AU6226" s="33"/>
      <c r="AV6226" s="33"/>
      <c r="AW6226" s="33"/>
      <c r="AX6226" s="33"/>
      <c r="AY6226" s="33"/>
    </row>
    <row r="6227" spans="1:51" s="12" customFormat="1" ht="39.950000000000003" customHeight="1">
      <c r="A6227" s="3"/>
      <c r="B6227" s="16"/>
      <c r="C6227" s="33"/>
      <c r="D6227" s="33"/>
      <c r="E6227" s="33"/>
      <c r="F6227" s="33"/>
      <c r="G6227" s="33"/>
      <c r="H6227" s="33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  <c r="AB6227" s="33"/>
      <c r="AC6227" s="33"/>
      <c r="AD6227" s="33"/>
      <c r="AE6227" s="33"/>
      <c r="AF6227" s="33"/>
      <c r="AG6227" s="35"/>
      <c r="AH6227" s="32"/>
      <c r="AI6227" s="33"/>
      <c r="AJ6227" s="33"/>
      <c r="AK6227" s="33"/>
      <c r="AL6227" s="33"/>
      <c r="AM6227" s="33"/>
      <c r="AN6227" s="33"/>
      <c r="AO6227" s="33"/>
      <c r="AP6227" s="33"/>
      <c r="AQ6227" s="33"/>
      <c r="AR6227" s="33"/>
      <c r="AS6227" s="33"/>
      <c r="AT6227" s="33"/>
      <c r="AU6227" s="33"/>
      <c r="AV6227" s="33"/>
      <c r="AW6227" s="33"/>
      <c r="AX6227" s="33"/>
      <c r="AY6227" s="33"/>
    </row>
    <row r="6228" spans="1:51" s="12" customFormat="1" ht="39.950000000000003" customHeight="1">
      <c r="A6228" s="3"/>
      <c r="B6228" s="16"/>
      <c r="C6228" s="33"/>
      <c r="D6228" s="33"/>
      <c r="E6228" s="33"/>
      <c r="F6228" s="33"/>
      <c r="G6228" s="33"/>
      <c r="H6228" s="3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  <c r="AB6228" s="33"/>
      <c r="AC6228" s="33"/>
      <c r="AD6228" s="33"/>
      <c r="AE6228" s="33"/>
      <c r="AF6228" s="33"/>
      <c r="AG6228" s="35"/>
      <c r="AH6228" s="32"/>
      <c r="AI6228" s="33"/>
      <c r="AJ6228" s="33"/>
      <c r="AK6228" s="33"/>
      <c r="AL6228" s="33"/>
      <c r="AM6228" s="33"/>
      <c r="AN6228" s="33"/>
      <c r="AO6228" s="33"/>
      <c r="AP6228" s="33"/>
      <c r="AQ6228" s="33"/>
      <c r="AR6228" s="33"/>
      <c r="AS6228" s="33"/>
      <c r="AT6228" s="33"/>
      <c r="AU6228" s="33"/>
      <c r="AV6228" s="33"/>
      <c r="AW6228" s="33"/>
      <c r="AX6228" s="33"/>
      <c r="AY6228" s="33"/>
    </row>
    <row r="6229" spans="1:51" s="12" customFormat="1" ht="39.950000000000003" customHeight="1">
      <c r="A6229" s="3"/>
      <c r="B6229" s="16"/>
      <c r="C6229" s="33"/>
      <c r="D6229" s="33"/>
      <c r="E6229" s="33"/>
      <c r="F6229" s="33"/>
      <c r="G6229" s="33"/>
      <c r="H6229" s="3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  <c r="AB6229" s="33"/>
      <c r="AC6229" s="33"/>
      <c r="AD6229" s="33"/>
      <c r="AE6229" s="33"/>
      <c r="AF6229" s="33"/>
      <c r="AG6229" s="35"/>
      <c r="AH6229" s="32"/>
      <c r="AI6229" s="33"/>
      <c r="AJ6229" s="33"/>
      <c r="AK6229" s="33"/>
      <c r="AL6229" s="33"/>
      <c r="AM6229" s="33"/>
      <c r="AN6229" s="33"/>
      <c r="AO6229" s="33"/>
      <c r="AP6229" s="33"/>
      <c r="AQ6229" s="33"/>
      <c r="AR6229" s="33"/>
      <c r="AS6229" s="33"/>
      <c r="AT6229" s="33"/>
      <c r="AU6229" s="33"/>
      <c r="AV6229" s="33"/>
      <c r="AW6229" s="33"/>
      <c r="AX6229" s="33"/>
      <c r="AY6229" s="33"/>
    </row>
    <row r="6230" spans="1:51" s="12" customFormat="1" ht="39.950000000000003" customHeight="1">
      <c r="A6230" s="3"/>
      <c r="B6230" s="16"/>
      <c r="C6230" s="33"/>
      <c r="D6230" s="33"/>
      <c r="E6230" s="33"/>
      <c r="F6230" s="33"/>
      <c r="G6230" s="33"/>
      <c r="H6230" s="3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  <c r="AB6230" s="33"/>
      <c r="AC6230" s="33"/>
      <c r="AD6230" s="33"/>
      <c r="AE6230" s="33"/>
      <c r="AF6230" s="33"/>
      <c r="AG6230" s="35"/>
      <c r="AH6230" s="32"/>
      <c r="AI6230" s="33"/>
      <c r="AJ6230" s="33"/>
      <c r="AK6230" s="33"/>
      <c r="AL6230" s="33"/>
      <c r="AM6230" s="33"/>
      <c r="AN6230" s="33"/>
      <c r="AO6230" s="33"/>
      <c r="AP6230" s="33"/>
      <c r="AQ6230" s="33"/>
      <c r="AR6230" s="33"/>
      <c r="AS6230" s="33"/>
      <c r="AT6230" s="33"/>
      <c r="AU6230" s="33"/>
      <c r="AV6230" s="33"/>
      <c r="AW6230" s="33"/>
      <c r="AX6230" s="33"/>
      <c r="AY6230" s="33"/>
    </row>
    <row r="6231" spans="1:51" s="12" customFormat="1" ht="39.950000000000003" customHeight="1">
      <c r="A6231" s="3"/>
      <c r="B6231" s="16"/>
      <c r="C6231" s="33"/>
      <c r="D6231" s="33"/>
      <c r="E6231" s="33"/>
      <c r="F6231" s="33"/>
      <c r="G6231" s="33"/>
      <c r="H6231" s="3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  <c r="AB6231" s="33"/>
      <c r="AC6231" s="33"/>
      <c r="AD6231" s="33"/>
      <c r="AE6231" s="33"/>
      <c r="AF6231" s="33"/>
      <c r="AG6231" s="35"/>
      <c r="AH6231" s="32"/>
      <c r="AI6231" s="33"/>
      <c r="AJ6231" s="33"/>
      <c r="AK6231" s="33"/>
      <c r="AL6231" s="33"/>
      <c r="AM6231" s="33"/>
      <c r="AN6231" s="33"/>
      <c r="AO6231" s="33"/>
      <c r="AP6231" s="33"/>
      <c r="AQ6231" s="33"/>
      <c r="AR6231" s="33"/>
      <c r="AS6231" s="33"/>
      <c r="AT6231" s="33"/>
      <c r="AU6231" s="33"/>
      <c r="AV6231" s="33"/>
      <c r="AW6231" s="33"/>
      <c r="AX6231" s="33"/>
      <c r="AY6231" s="33"/>
    </row>
    <row r="6232" spans="1:51" s="12" customFormat="1" ht="39.950000000000003" customHeight="1">
      <c r="A6232" s="3"/>
      <c r="B6232" s="16"/>
      <c r="C6232" s="33"/>
      <c r="D6232" s="33"/>
      <c r="E6232" s="33"/>
      <c r="F6232" s="33"/>
      <c r="G6232" s="33"/>
      <c r="H6232" s="33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  <c r="Y6232" s="33"/>
      <c r="Z6232" s="33"/>
      <c r="AA6232" s="33"/>
      <c r="AB6232" s="33"/>
      <c r="AC6232" s="33"/>
      <c r="AD6232" s="33"/>
      <c r="AE6232" s="33"/>
      <c r="AF6232" s="33"/>
      <c r="AG6232" s="35"/>
      <c r="AH6232" s="32"/>
      <c r="AI6232" s="33"/>
      <c r="AJ6232" s="33"/>
      <c r="AK6232" s="33"/>
      <c r="AL6232" s="33"/>
      <c r="AM6232" s="33"/>
      <c r="AN6232" s="33"/>
      <c r="AO6232" s="33"/>
      <c r="AP6232" s="33"/>
      <c r="AQ6232" s="33"/>
      <c r="AR6232" s="33"/>
      <c r="AS6232" s="33"/>
      <c r="AT6232" s="33"/>
      <c r="AU6232" s="33"/>
      <c r="AV6232" s="33"/>
      <c r="AW6232" s="33"/>
      <c r="AX6232" s="33"/>
      <c r="AY6232" s="33"/>
    </row>
    <row r="6233" spans="1:51" s="12" customFormat="1" ht="39.950000000000003" customHeight="1">
      <c r="A6233" s="3"/>
      <c r="B6233" s="16"/>
      <c r="C6233" s="33"/>
      <c r="D6233" s="33"/>
      <c r="E6233" s="33"/>
      <c r="F6233" s="33"/>
      <c r="G6233" s="33"/>
      <c r="H6233" s="3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  <c r="AB6233" s="33"/>
      <c r="AC6233" s="33"/>
      <c r="AD6233" s="33"/>
      <c r="AE6233" s="33"/>
      <c r="AF6233" s="33"/>
      <c r="AG6233" s="35"/>
      <c r="AH6233" s="32"/>
      <c r="AI6233" s="33"/>
      <c r="AJ6233" s="33"/>
      <c r="AK6233" s="33"/>
      <c r="AL6233" s="33"/>
      <c r="AM6233" s="33"/>
      <c r="AN6233" s="33"/>
      <c r="AO6233" s="33"/>
      <c r="AP6233" s="33"/>
      <c r="AQ6233" s="33"/>
      <c r="AR6233" s="33"/>
      <c r="AS6233" s="33"/>
      <c r="AT6233" s="33"/>
      <c r="AU6233" s="33"/>
      <c r="AV6233" s="33"/>
      <c r="AW6233" s="33"/>
      <c r="AX6233" s="33"/>
      <c r="AY6233" s="33"/>
    </row>
    <row r="6234" spans="1:51" s="12" customFormat="1" ht="39.950000000000003" customHeight="1">
      <c r="A6234" s="3"/>
      <c r="B6234" s="16"/>
      <c r="C6234" s="33"/>
      <c r="D6234" s="33"/>
      <c r="E6234" s="33"/>
      <c r="F6234" s="33"/>
      <c r="G6234" s="33"/>
      <c r="H6234" s="33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  <c r="Y6234" s="33"/>
      <c r="Z6234" s="33"/>
      <c r="AA6234" s="33"/>
      <c r="AB6234" s="33"/>
      <c r="AC6234" s="33"/>
      <c r="AD6234" s="33"/>
      <c r="AE6234" s="33"/>
      <c r="AF6234" s="33"/>
      <c r="AG6234" s="35"/>
      <c r="AH6234" s="32"/>
      <c r="AI6234" s="33"/>
      <c r="AJ6234" s="33"/>
      <c r="AK6234" s="33"/>
      <c r="AL6234" s="33"/>
      <c r="AM6234" s="33"/>
      <c r="AN6234" s="33"/>
      <c r="AO6234" s="33"/>
      <c r="AP6234" s="33"/>
      <c r="AQ6234" s="33"/>
      <c r="AR6234" s="33"/>
      <c r="AS6234" s="33"/>
      <c r="AT6234" s="33"/>
      <c r="AU6234" s="33"/>
      <c r="AV6234" s="33"/>
      <c r="AW6234" s="33"/>
      <c r="AX6234" s="33"/>
      <c r="AY6234" s="33"/>
    </row>
    <row r="6235" spans="1:51" s="12" customFormat="1" ht="39.950000000000003" customHeight="1">
      <c r="A6235" s="3"/>
      <c r="B6235" s="16"/>
      <c r="C6235" s="33"/>
      <c r="D6235" s="33"/>
      <c r="E6235" s="33"/>
      <c r="F6235" s="33"/>
      <c r="G6235" s="33"/>
      <c r="H6235" s="33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  <c r="Y6235" s="33"/>
      <c r="Z6235" s="33"/>
      <c r="AA6235" s="33"/>
      <c r="AB6235" s="33"/>
      <c r="AC6235" s="33"/>
      <c r="AD6235" s="33"/>
      <c r="AE6235" s="33"/>
      <c r="AF6235" s="33"/>
      <c r="AG6235" s="35"/>
      <c r="AH6235" s="32"/>
      <c r="AI6235" s="33"/>
      <c r="AJ6235" s="33"/>
      <c r="AK6235" s="33"/>
      <c r="AL6235" s="33"/>
      <c r="AM6235" s="33"/>
      <c r="AN6235" s="33"/>
      <c r="AO6235" s="33"/>
      <c r="AP6235" s="33"/>
      <c r="AQ6235" s="33"/>
      <c r="AR6235" s="33"/>
      <c r="AS6235" s="33"/>
      <c r="AT6235" s="33"/>
      <c r="AU6235" s="33"/>
      <c r="AV6235" s="33"/>
      <c r="AW6235" s="33"/>
      <c r="AX6235" s="33"/>
      <c r="AY6235" s="33"/>
    </row>
    <row r="6236" spans="1:51" s="12" customFormat="1" ht="39.950000000000003" customHeight="1">
      <c r="A6236" s="3"/>
      <c r="B6236" s="16"/>
      <c r="C6236" s="33"/>
      <c r="D6236" s="33"/>
      <c r="E6236" s="33"/>
      <c r="F6236" s="33"/>
      <c r="G6236" s="33"/>
      <c r="H6236" s="33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  <c r="Y6236" s="33"/>
      <c r="Z6236" s="33"/>
      <c r="AA6236" s="33"/>
      <c r="AB6236" s="33"/>
      <c r="AC6236" s="33"/>
      <c r="AD6236" s="33"/>
      <c r="AE6236" s="33"/>
      <c r="AF6236" s="33"/>
      <c r="AG6236" s="35"/>
      <c r="AH6236" s="32"/>
      <c r="AI6236" s="33"/>
      <c r="AJ6236" s="33"/>
      <c r="AK6236" s="33"/>
      <c r="AL6236" s="33"/>
      <c r="AM6236" s="33"/>
      <c r="AN6236" s="33"/>
      <c r="AO6236" s="33"/>
      <c r="AP6236" s="33"/>
      <c r="AQ6236" s="33"/>
      <c r="AR6236" s="33"/>
      <c r="AS6236" s="33"/>
      <c r="AT6236" s="33"/>
      <c r="AU6236" s="33"/>
      <c r="AV6236" s="33"/>
      <c r="AW6236" s="33"/>
      <c r="AX6236" s="33"/>
      <c r="AY6236" s="33"/>
    </row>
    <row r="6237" spans="1:51" s="12" customFormat="1" ht="39.950000000000003" customHeight="1">
      <c r="A6237" s="3"/>
      <c r="B6237" s="16"/>
      <c r="C6237" s="33"/>
      <c r="D6237" s="33"/>
      <c r="E6237" s="33"/>
      <c r="F6237" s="33"/>
      <c r="G6237" s="33"/>
      <c r="H6237" s="3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  <c r="AB6237" s="33"/>
      <c r="AC6237" s="33"/>
      <c r="AD6237" s="33"/>
      <c r="AE6237" s="33"/>
      <c r="AF6237" s="33"/>
      <c r="AG6237" s="35"/>
      <c r="AH6237" s="32"/>
      <c r="AI6237" s="33"/>
      <c r="AJ6237" s="33"/>
      <c r="AK6237" s="33"/>
      <c r="AL6237" s="33"/>
      <c r="AM6237" s="33"/>
      <c r="AN6237" s="33"/>
      <c r="AO6237" s="33"/>
      <c r="AP6237" s="33"/>
      <c r="AQ6237" s="33"/>
      <c r="AR6237" s="33"/>
      <c r="AS6237" s="33"/>
      <c r="AT6237" s="33"/>
      <c r="AU6237" s="33"/>
      <c r="AV6237" s="33"/>
      <c r="AW6237" s="33"/>
      <c r="AX6237" s="33"/>
      <c r="AY6237" s="33"/>
    </row>
    <row r="6238" spans="1:51" s="12" customFormat="1" ht="39.950000000000003" customHeight="1">
      <c r="A6238" s="3"/>
      <c r="B6238" s="16"/>
      <c r="C6238" s="33"/>
      <c r="D6238" s="33"/>
      <c r="E6238" s="33"/>
      <c r="F6238" s="33"/>
      <c r="G6238" s="33"/>
      <c r="H6238" s="3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  <c r="AB6238" s="33"/>
      <c r="AC6238" s="33"/>
      <c r="AD6238" s="33"/>
      <c r="AE6238" s="33"/>
      <c r="AF6238" s="33"/>
      <c r="AG6238" s="35"/>
      <c r="AH6238" s="32"/>
      <c r="AI6238" s="33"/>
      <c r="AJ6238" s="33"/>
      <c r="AK6238" s="33"/>
      <c r="AL6238" s="33"/>
      <c r="AM6238" s="33"/>
      <c r="AN6238" s="33"/>
      <c r="AO6238" s="33"/>
      <c r="AP6238" s="33"/>
      <c r="AQ6238" s="33"/>
      <c r="AR6238" s="33"/>
      <c r="AS6238" s="33"/>
      <c r="AT6238" s="33"/>
      <c r="AU6238" s="33"/>
      <c r="AV6238" s="33"/>
      <c r="AW6238" s="33"/>
      <c r="AX6238" s="33"/>
      <c r="AY6238" s="33"/>
    </row>
    <row r="6239" spans="1:51" s="12" customFormat="1" ht="39.950000000000003" customHeight="1">
      <c r="A6239" s="3"/>
      <c r="B6239" s="16"/>
      <c r="C6239" s="33"/>
      <c r="D6239" s="33"/>
      <c r="E6239" s="33"/>
      <c r="F6239" s="33"/>
      <c r="G6239" s="33"/>
      <c r="H6239" s="3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  <c r="AB6239" s="33"/>
      <c r="AC6239" s="33"/>
      <c r="AD6239" s="33"/>
      <c r="AE6239" s="33"/>
      <c r="AF6239" s="33"/>
      <c r="AG6239" s="35"/>
      <c r="AH6239" s="32"/>
      <c r="AI6239" s="33"/>
      <c r="AJ6239" s="33"/>
      <c r="AK6239" s="33"/>
      <c r="AL6239" s="33"/>
      <c r="AM6239" s="33"/>
      <c r="AN6239" s="33"/>
      <c r="AO6239" s="33"/>
      <c r="AP6239" s="33"/>
      <c r="AQ6239" s="33"/>
      <c r="AR6239" s="33"/>
      <c r="AS6239" s="33"/>
      <c r="AT6239" s="33"/>
      <c r="AU6239" s="33"/>
      <c r="AV6239" s="33"/>
      <c r="AW6239" s="33"/>
      <c r="AX6239" s="33"/>
      <c r="AY6239" s="33"/>
    </row>
    <row r="6240" spans="1:51" s="12" customFormat="1" ht="39.950000000000003" customHeight="1">
      <c r="A6240" s="3"/>
      <c r="B6240" s="16"/>
      <c r="C6240" s="33"/>
      <c r="D6240" s="33"/>
      <c r="E6240" s="33"/>
      <c r="F6240" s="33"/>
      <c r="G6240" s="33"/>
      <c r="H6240" s="33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  <c r="Y6240" s="33"/>
      <c r="Z6240" s="33"/>
      <c r="AA6240" s="33"/>
      <c r="AB6240" s="33"/>
      <c r="AC6240" s="33"/>
      <c r="AD6240" s="33"/>
      <c r="AE6240" s="33"/>
      <c r="AF6240" s="33"/>
      <c r="AG6240" s="35"/>
      <c r="AH6240" s="32"/>
      <c r="AI6240" s="33"/>
      <c r="AJ6240" s="33"/>
      <c r="AK6240" s="33"/>
      <c r="AL6240" s="33"/>
      <c r="AM6240" s="33"/>
      <c r="AN6240" s="33"/>
      <c r="AO6240" s="33"/>
      <c r="AP6240" s="33"/>
      <c r="AQ6240" s="33"/>
      <c r="AR6240" s="33"/>
      <c r="AS6240" s="33"/>
      <c r="AT6240" s="33"/>
      <c r="AU6240" s="33"/>
      <c r="AV6240" s="33"/>
      <c r="AW6240" s="33"/>
      <c r="AX6240" s="33"/>
      <c r="AY6240" s="33"/>
    </row>
    <row r="6241" spans="1:51" s="12" customFormat="1" ht="39.950000000000003" customHeight="1">
      <c r="A6241" s="3"/>
      <c r="B6241" s="16"/>
      <c r="C6241" s="33"/>
      <c r="D6241" s="33"/>
      <c r="E6241" s="33"/>
      <c r="F6241" s="33"/>
      <c r="G6241" s="33"/>
      <c r="H6241" s="33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  <c r="Y6241" s="33"/>
      <c r="Z6241" s="33"/>
      <c r="AA6241" s="33"/>
      <c r="AB6241" s="33"/>
      <c r="AC6241" s="33"/>
      <c r="AD6241" s="33"/>
      <c r="AE6241" s="33"/>
      <c r="AF6241" s="33"/>
      <c r="AG6241" s="35"/>
      <c r="AH6241" s="32"/>
      <c r="AI6241" s="33"/>
      <c r="AJ6241" s="33"/>
      <c r="AK6241" s="33"/>
      <c r="AL6241" s="33"/>
      <c r="AM6241" s="33"/>
      <c r="AN6241" s="33"/>
      <c r="AO6241" s="33"/>
      <c r="AP6241" s="33"/>
      <c r="AQ6241" s="33"/>
      <c r="AR6241" s="33"/>
      <c r="AS6241" s="33"/>
      <c r="AT6241" s="33"/>
      <c r="AU6241" s="33"/>
      <c r="AV6241" s="33"/>
      <c r="AW6241" s="33"/>
      <c r="AX6241" s="33"/>
      <c r="AY6241" s="33"/>
    </row>
    <row r="6242" spans="1:51" s="12" customFormat="1" ht="39.950000000000003" customHeight="1">
      <c r="A6242" s="3"/>
      <c r="B6242" s="16"/>
      <c r="C6242" s="33"/>
      <c r="D6242" s="33"/>
      <c r="E6242" s="33"/>
      <c r="F6242" s="33"/>
      <c r="G6242" s="33"/>
      <c r="H6242" s="33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  <c r="Y6242" s="33"/>
      <c r="Z6242" s="33"/>
      <c r="AA6242" s="33"/>
      <c r="AB6242" s="33"/>
      <c r="AC6242" s="33"/>
      <c r="AD6242" s="33"/>
      <c r="AE6242" s="33"/>
      <c r="AF6242" s="33"/>
      <c r="AG6242" s="35"/>
      <c r="AH6242" s="32"/>
      <c r="AI6242" s="33"/>
      <c r="AJ6242" s="33"/>
      <c r="AK6242" s="33"/>
      <c r="AL6242" s="33"/>
      <c r="AM6242" s="33"/>
      <c r="AN6242" s="33"/>
      <c r="AO6242" s="33"/>
      <c r="AP6242" s="33"/>
      <c r="AQ6242" s="33"/>
      <c r="AR6242" s="33"/>
      <c r="AS6242" s="33"/>
      <c r="AT6242" s="33"/>
      <c r="AU6242" s="33"/>
      <c r="AV6242" s="33"/>
      <c r="AW6242" s="33"/>
      <c r="AX6242" s="33"/>
      <c r="AY6242" s="33"/>
    </row>
    <row r="6243" spans="1:51" s="12" customFormat="1" ht="39.950000000000003" customHeight="1">
      <c r="A6243" s="3"/>
      <c r="B6243" s="16"/>
      <c r="C6243" s="33"/>
      <c r="D6243" s="33"/>
      <c r="E6243" s="33"/>
      <c r="F6243" s="33"/>
      <c r="G6243" s="33"/>
      <c r="H6243" s="33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  <c r="Y6243" s="33"/>
      <c r="Z6243" s="33"/>
      <c r="AA6243" s="33"/>
      <c r="AB6243" s="33"/>
      <c r="AC6243" s="33"/>
      <c r="AD6243" s="33"/>
      <c r="AE6243" s="33"/>
      <c r="AF6243" s="33"/>
      <c r="AG6243" s="35"/>
      <c r="AH6243" s="32"/>
      <c r="AI6243" s="33"/>
      <c r="AJ6243" s="33"/>
      <c r="AK6243" s="33"/>
      <c r="AL6243" s="33"/>
      <c r="AM6243" s="33"/>
      <c r="AN6243" s="33"/>
      <c r="AO6243" s="33"/>
      <c r="AP6243" s="33"/>
      <c r="AQ6243" s="33"/>
      <c r="AR6243" s="33"/>
      <c r="AS6243" s="33"/>
      <c r="AT6243" s="33"/>
      <c r="AU6243" s="33"/>
      <c r="AV6243" s="33"/>
      <c r="AW6243" s="33"/>
      <c r="AX6243" s="33"/>
      <c r="AY6243" s="33"/>
    </row>
    <row r="6244" spans="1:51" s="12" customFormat="1" ht="39.950000000000003" customHeight="1">
      <c r="A6244" s="3"/>
      <c r="B6244" s="16"/>
      <c r="C6244" s="33"/>
      <c r="D6244" s="33"/>
      <c r="E6244" s="33"/>
      <c r="F6244" s="33"/>
      <c r="G6244" s="33"/>
      <c r="H6244" s="3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  <c r="AB6244" s="33"/>
      <c r="AC6244" s="33"/>
      <c r="AD6244" s="33"/>
      <c r="AE6244" s="33"/>
      <c r="AF6244" s="33"/>
      <c r="AG6244" s="35"/>
      <c r="AH6244" s="32"/>
      <c r="AI6244" s="33"/>
      <c r="AJ6244" s="33"/>
      <c r="AK6244" s="33"/>
      <c r="AL6244" s="33"/>
      <c r="AM6244" s="33"/>
      <c r="AN6244" s="33"/>
      <c r="AO6244" s="33"/>
      <c r="AP6244" s="33"/>
      <c r="AQ6244" s="33"/>
      <c r="AR6244" s="33"/>
      <c r="AS6244" s="33"/>
      <c r="AT6244" s="33"/>
      <c r="AU6244" s="33"/>
      <c r="AV6244" s="33"/>
      <c r="AW6244" s="33"/>
      <c r="AX6244" s="33"/>
      <c r="AY6244" s="33"/>
    </row>
    <row r="6245" spans="1:51" s="12" customFormat="1" ht="39.950000000000003" customHeight="1">
      <c r="A6245" s="3"/>
      <c r="B6245" s="16"/>
      <c r="C6245" s="33"/>
      <c r="D6245" s="33"/>
      <c r="E6245" s="33"/>
      <c r="F6245" s="33"/>
      <c r="G6245" s="33"/>
      <c r="H6245" s="33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  <c r="Y6245" s="33"/>
      <c r="Z6245" s="33"/>
      <c r="AA6245" s="33"/>
      <c r="AB6245" s="33"/>
      <c r="AC6245" s="33"/>
      <c r="AD6245" s="33"/>
      <c r="AE6245" s="33"/>
      <c r="AF6245" s="33"/>
      <c r="AG6245" s="35"/>
      <c r="AH6245" s="32"/>
      <c r="AI6245" s="33"/>
      <c r="AJ6245" s="33"/>
      <c r="AK6245" s="33"/>
      <c r="AL6245" s="33"/>
      <c r="AM6245" s="33"/>
      <c r="AN6245" s="33"/>
      <c r="AO6245" s="33"/>
      <c r="AP6245" s="33"/>
      <c r="AQ6245" s="33"/>
      <c r="AR6245" s="33"/>
      <c r="AS6245" s="33"/>
      <c r="AT6245" s="33"/>
      <c r="AU6245" s="33"/>
      <c r="AV6245" s="33"/>
      <c r="AW6245" s="33"/>
      <c r="AX6245" s="33"/>
      <c r="AY6245" s="33"/>
    </row>
    <row r="6246" spans="1:51" s="12" customFormat="1" ht="39.950000000000003" customHeight="1">
      <c r="A6246" s="3"/>
      <c r="B6246" s="16"/>
      <c r="C6246" s="33"/>
      <c r="D6246" s="33"/>
      <c r="E6246" s="33"/>
      <c r="F6246" s="33"/>
      <c r="G6246" s="33"/>
      <c r="H6246" s="33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  <c r="Y6246" s="33"/>
      <c r="Z6246" s="33"/>
      <c r="AA6246" s="33"/>
      <c r="AB6246" s="33"/>
      <c r="AC6246" s="33"/>
      <c r="AD6246" s="33"/>
      <c r="AE6246" s="33"/>
      <c r="AF6246" s="33"/>
      <c r="AG6246" s="35"/>
      <c r="AH6246" s="32"/>
      <c r="AI6246" s="33"/>
      <c r="AJ6246" s="33"/>
      <c r="AK6246" s="33"/>
      <c r="AL6246" s="33"/>
      <c r="AM6246" s="33"/>
      <c r="AN6246" s="33"/>
      <c r="AO6246" s="33"/>
      <c r="AP6246" s="33"/>
      <c r="AQ6246" s="33"/>
      <c r="AR6246" s="33"/>
      <c r="AS6246" s="33"/>
      <c r="AT6246" s="33"/>
      <c r="AU6246" s="33"/>
      <c r="AV6246" s="33"/>
      <c r="AW6246" s="33"/>
      <c r="AX6246" s="33"/>
      <c r="AY6246" s="33"/>
    </row>
    <row r="6247" spans="1:51" s="12" customFormat="1" ht="39.950000000000003" customHeight="1">
      <c r="A6247" s="3"/>
      <c r="B6247" s="16"/>
      <c r="C6247" s="33"/>
      <c r="D6247" s="33"/>
      <c r="E6247" s="33"/>
      <c r="F6247" s="33"/>
      <c r="G6247" s="33"/>
      <c r="H6247" s="33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  <c r="Y6247" s="33"/>
      <c r="Z6247" s="33"/>
      <c r="AA6247" s="33"/>
      <c r="AB6247" s="33"/>
      <c r="AC6247" s="33"/>
      <c r="AD6247" s="33"/>
      <c r="AE6247" s="33"/>
      <c r="AF6247" s="33"/>
      <c r="AG6247" s="35"/>
      <c r="AH6247" s="32"/>
      <c r="AI6247" s="33"/>
      <c r="AJ6247" s="33"/>
      <c r="AK6247" s="33"/>
      <c r="AL6247" s="33"/>
      <c r="AM6247" s="33"/>
      <c r="AN6247" s="33"/>
      <c r="AO6247" s="33"/>
      <c r="AP6247" s="33"/>
      <c r="AQ6247" s="33"/>
      <c r="AR6247" s="33"/>
      <c r="AS6247" s="33"/>
      <c r="AT6247" s="33"/>
      <c r="AU6247" s="33"/>
      <c r="AV6247" s="33"/>
      <c r="AW6247" s="33"/>
      <c r="AX6247" s="33"/>
      <c r="AY6247" s="33"/>
    </row>
    <row r="6248" spans="1:51" s="12" customFormat="1" ht="39.950000000000003" customHeight="1">
      <c r="A6248" s="3"/>
      <c r="B6248" s="16"/>
      <c r="C6248" s="33"/>
      <c r="D6248" s="33"/>
      <c r="E6248" s="33"/>
      <c r="F6248" s="33"/>
      <c r="G6248" s="33"/>
      <c r="H6248" s="3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  <c r="AB6248" s="33"/>
      <c r="AC6248" s="33"/>
      <c r="AD6248" s="33"/>
      <c r="AE6248" s="33"/>
      <c r="AF6248" s="33"/>
      <c r="AG6248" s="35"/>
      <c r="AH6248" s="32"/>
      <c r="AI6248" s="33"/>
      <c r="AJ6248" s="33"/>
      <c r="AK6248" s="33"/>
      <c r="AL6248" s="33"/>
      <c r="AM6248" s="33"/>
      <c r="AN6248" s="33"/>
      <c r="AO6248" s="33"/>
      <c r="AP6248" s="33"/>
      <c r="AQ6248" s="33"/>
      <c r="AR6248" s="33"/>
      <c r="AS6248" s="33"/>
      <c r="AT6248" s="33"/>
      <c r="AU6248" s="33"/>
      <c r="AV6248" s="33"/>
      <c r="AW6248" s="33"/>
      <c r="AX6248" s="33"/>
      <c r="AY6248" s="33"/>
    </row>
    <row r="6249" spans="1:51" s="12" customFormat="1" ht="39.950000000000003" customHeight="1">
      <c r="A6249" s="3"/>
      <c r="B6249" s="16"/>
      <c r="C6249" s="33"/>
      <c r="D6249" s="33"/>
      <c r="E6249" s="33"/>
      <c r="F6249" s="33"/>
      <c r="G6249" s="33"/>
      <c r="H6249" s="33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  <c r="Y6249" s="33"/>
      <c r="Z6249" s="33"/>
      <c r="AA6249" s="33"/>
      <c r="AB6249" s="33"/>
      <c r="AC6249" s="33"/>
      <c r="AD6249" s="33"/>
      <c r="AE6249" s="33"/>
      <c r="AF6249" s="33"/>
      <c r="AG6249" s="35"/>
      <c r="AH6249" s="32"/>
      <c r="AI6249" s="33"/>
      <c r="AJ6249" s="33"/>
      <c r="AK6249" s="33"/>
      <c r="AL6249" s="33"/>
      <c r="AM6249" s="33"/>
      <c r="AN6249" s="33"/>
      <c r="AO6249" s="33"/>
      <c r="AP6249" s="33"/>
      <c r="AQ6249" s="33"/>
      <c r="AR6249" s="33"/>
      <c r="AS6249" s="33"/>
      <c r="AT6249" s="33"/>
      <c r="AU6249" s="33"/>
      <c r="AV6249" s="33"/>
      <c r="AW6249" s="33"/>
      <c r="AX6249" s="33"/>
      <c r="AY6249" s="33"/>
    </row>
    <row r="6250" spans="1:51" s="12" customFormat="1" ht="39.950000000000003" customHeight="1">
      <c r="A6250" s="3"/>
      <c r="B6250" s="16"/>
      <c r="C6250" s="33"/>
      <c r="D6250" s="33"/>
      <c r="E6250" s="33"/>
      <c r="F6250" s="33"/>
      <c r="G6250" s="33"/>
      <c r="H6250" s="33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  <c r="Y6250" s="33"/>
      <c r="Z6250" s="33"/>
      <c r="AA6250" s="33"/>
      <c r="AB6250" s="33"/>
      <c r="AC6250" s="33"/>
      <c r="AD6250" s="33"/>
      <c r="AE6250" s="33"/>
      <c r="AF6250" s="33"/>
      <c r="AG6250" s="35"/>
      <c r="AH6250" s="32"/>
      <c r="AI6250" s="33"/>
      <c r="AJ6250" s="33"/>
      <c r="AK6250" s="33"/>
      <c r="AL6250" s="33"/>
      <c r="AM6250" s="33"/>
      <c r="AN6250" s="33"/>
      <c r="AO6250" s="33"/>
      <c r="AP6250" s="33"/>
      <c r="AQ6250" s="33"/>
      <c r="AR6250" s="33"/>
      <c r="AS6250" s="33"/>
      <c r="AT6250" s="33"/>
      <c r="AU6250" s="33"/>
      <c r="AV6250" s="33"/>
      <c r="AW6250" s="33"/>
      <c r="AX6250" s="33"/>
      <c r="AY6250" s="33"/>
    </row>
    <row r="6251" spans="1:51" s="12" customFormat="1" ht="39.950000000000003" customHeight="1">
      <c r="A6251" s="3"/>
      <c r="B6251" s="16"/>
      <c r="C6251" s="33"/>
      <c r="D6251" s="33"/>
      <c r="E6251" s="33"/>
      <c r="F6251" s="33"/>
      <c r="G6251" s="33"/>
      <c r="H6251" s="33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  <c r="Y6251" s="33"/>
      <c r="Z6251" s="33"/>
      <c r="AA6251" s="33"/>
      <c r="AB6251" s="33"/>
      <c r="AC6251" s="33"/>
      <c r="AD6251" s="33"/>
      <c r="AE6251" s="33"/>
      <c r="AF6251" s="33"/>
      <c r="AG6251" s="35"/>
      <c r="AH6251" s="32"/>
      <c r="AI6251" s="33"/>
      <c r="AJ6251" s="33"/>
      <c r="AK6251" s="33"/>
      <c r="AL6251" s="33"/>
      <c r="AM6251" s="33"/>
      <c r="AN6251" s="33"/>
      <c r="AO6251" s="33"/>
      <c r="AP6251" s="33"/>
      <c r="AQ6251" s="33"/>
      <c r="AR6251" s="33"/>
      <c r="AS6251" s="33"/>
      <c r="AT6251" s="33"/>
      <c r="AU6251" s="33"/>
      <c r="AV6251" s="33"/>
      <c r="AW6251" s="33"/>
      <c r="AX6251" s="33"/>
      <c r="AY6251" s="33"/>
    </row>
    <row r="6252" spans="1:51" s="12" customFormat="1" ht="39.950000000000003" customHeight="1">
      <c r="A6252" s="3"/>
      <c r="B6252" s="16"/>
      <c r="C6252" s="33"/>
      <c r="D6252" s="33"/>
      <c r="E6252" s="33"/>
      <c r="F6252" s="33"/>
      <c r="G6252" s="33"/>
      <c r="H6252" s="3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  <c r="AB6252" s="33"/>
      <c r="AC6252" s="33"/>
      <c r="AD6252" s="33"/>
      <c r="AE6252" s="33"/>
      <c r="AF6252" s="33"/>
      <c r="AG6252" s="35"/>
      <c r="AH6252" s="32"/>
      <c r="AI6252" s="33"/>
      <c r="AJ6252" s="33"/>
      <c r="AK6252" s="33"/>
      <c r="AL6252" s="33"/>
      <c r="AM6252" s="33"/>
      <c r="AN6252" s="33"/>
      <c r="AO6252" s="33"/>
      <c r="AP6252" s="33"/>
      <c r="AQ6252" s="33"/>
      <c r="AR6252" s="33"/>
      <c r="AS6252" s="33"/>
      <c r="AT6252" s="33"/>
      <c r="AU6252" s="33"/>
      <c r="AV6252" s="33"/>
      <c r="AW6252" s="33"/>
      <c r="AX6252" s="33"/>
      <c r="AY6252" s="33"/>
    </row>
    <row r="6253" spans="1:51" s="12" customFormat="1" ht="39.950000000000003" customHeight="1">
      <c r="A6253" s="3"/>
      <c r="B6253" s="16"/>
      <c r="C6253" s="33"/>
      <c r="D6253" s="33"/>
      <c r="E6253" s="33"/>
      <c r="F6253" s="33"/>
      <c r="G6253" s="33"/>
      <c r="H6253" s="33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  <c r="Y6253" s="33"/>
      <c r="Z6253" s="33"/>
      <c r="AA6253" s="33"/>
      <c r="AB6253" s="33"/>
      <c r="AC6253" s="33"/>
      <c r="AD6253" s="33"/>
      <c r="AE6253" s="33"/>
      <c r="AF6253" s="33"/>
      <c r="AG6253" s="35"/>
      <c r="AH6253" s="32"/>
      <c r="AI6253" s="33"/>
      <c r="AJ6253" s="33"/>
      <c r="AK6253" s="33"/>
      <c r="AL6253" s="33"/>
      <c r="AM6253" s="33"/>
      <c r="AN6253" s="33"/>
      <c r="AO6253" s="33"/>
      <c r="AP6253" s="33"/>
      <c r="AQ6253" s="33"/>
      <c r="AR6253" s="33"/>
      <c r="AS6253" s="33"/>
      <c r="AT6253" s="33"/>
      <c r="AU6253" s="33"/>
      <c r="AV6253" s="33"/>
      <c r="AW6253" s="33"/>
      <c r="AX6253" s="33"/>
      <c r="AY6253" s="33"/>
    </row>
    <row r="6254" spans="1:51" s="12" customFormat="1" ht="39.950000000000003" customHeight="1">
      <c r="A6254" s="3"/>
      <c r="B6254" s="16"/>
      <c r="C6254" s="33"/>
      <c r="D6254" s="33"/>
      <c r="E6254" s="33"/>
      <c r="F6254" s="33"/>
      <c r="G6254" s="33"/>
      <c r="H6254" s="33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  <c r="Y6254" s="33"/>
      <c r="Z6254" s="33"/>
      <c r="AA6254" s="33"/>
      <c r="AB6254" s="33"/>
      <c r="AC6254" s="33"/>
      <c r="AD6254" s="33"/>
      <c r="AE6254" s="33"/>
      <c r="AF6254" s="33"/>
      <c r="AG6254" s="35"/>
      <c r="AH6254" s="32"/>
      <c r="AI6254" s="33"/>
      <c r="AJ6254" s="33"/>
      <c r="AK6254" s="33"/>
      <c r="AL6254" s="33"/>
      <c r="AM6254" s="33"/>
      <c r="AN6254" s="33"/>
      <c r="AO6254" s="33"/>
      <c r="AP6254" s="33"/>
      <c r="AQ6254" s="33"/>
      <c r="AR6254" s="33"/>
      <c r="AS6254" s="33"/>
      <c r="AT6254" s="33"/>
      <c r="AU6254" s="33"/>
      <c r="AV6254" s="33"/>
      <c r="AW6254" s="33"/>
      <c r="AX6254" s="33"/>
      <c r="AY6254" s="33"/>
    </row>
    <row r="6255" spans="1:51" s="12" customFormat="1" ht="39.950000000000003" customHeight="1">
      <c r="A6255" s="3"/>
      <c r="B6255" s="16"/>
      <c r="C6255" s="33"/>
      <c r="D6255" s="33"/>
      <c r="E6255" s="33"/>
      <c r="F6255" s="33"/>
      <c r="G6255" s="33"/>
      <c r="H6255" s="33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  <c r="AB6255" s="33"/>
      <c r="AC6255" s="33"/>
      <c r="AD6255" s="33"/>
      <c r="AE6255" s="33"/>
      <c r="AF6255" s="33"/>
      <c r="AG6255" s="35"/>
      <c r="AH6255" s="32"/>
      <c r="AI6255" s="33"/>
      <c r="AJ6255" s="33"/>
      <c r="AK6255" s="33"/>
      <c r="AL6255" s="33"/>
      <c r="AM6255" s="33"/>
      <c r="AN6255" s="33"/>
      <c r="AO6255" s="33"/>
      <c r="AP6255" s="33"/>
      <c r="AQ6255" s="33"/>
      <c r="AR6255" s="33"/>
      <c r="AS6255" s="33"/>
      <c r="AT6255" s="33"/>
      <c r="AU6255" s="33"/>
      <c r="AV6255" s="33"/>
      <c r="AW6255" s="33"/>
      <c r="AX6255" s="33"/>
      <c r="AY6255" s="33"/>
    </row>
    <row r="6256" spans="1:51" s="12" customFormat="1" ht="39.950000000000003" customHeight="1">
      <c r="A6256" s="3"/>
      <c r="B6256" s="16"/>
      <c r="C6256" s="33"/>
      <c r="D6256" s="33"/>
      <c r="E6256" s="33"/>
      <c r="F6256" s="33"/>
      <c r="G6256" s="33"/>
      <c r="H6256" s="33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  <c r="AB6256" s="33"/>
      <c r="AC6256" s="33"/>
      <c r="AD6256" s="33"/>
      <c r="AE6256" s="33"/>
      <c r="AF6256" s="33"/>
      <c r="AG6256" s="35"/>
      <c r="AH6256" s="32"/>
      <c r="AI6256" s="33"/>
      <c r="AJ6256" s="33"/>
      <c r="AK6256" s="33"/>
      <c r="AL6256" s="33"/>
      <c r="AM6256" s="33"/>
      <c r="AN6256" s="33"/>
      <c r="AO6256" s="33"/>
      <c r="AP6256" s="33"/>
      <c r="AQ6256" s="33"/>
      <c r="AR6256" s="33"/>
      <c r="AS6256" s="33"/>
      <c r="AT6256" s="33"/>
      <c r="AU6256" s="33"/>
      <c r="AV6256" s="33"/>
      <c r="AW6256" s="33"/>
      <c r="AX6256" s="33"/>
      <c r="AY6256" s="33"/>
    </row>
    <row r="6257" spans="1:51" s="12" customFormat="1" ht="39.950000000000003" customHeight="1">
      <c r="A6257" s="3"/>
      <c r="B6257" s="16"/>
      <c r="C6257" s="33"/>
      <c r="D6257" s="33"/>
      <c r="E6257" s="33"/>
      <c r="F6257" s="33"/>
      <c r="G6257" s="33"/>
      <c r="H6257" s="33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  <c r="Y6257" s="33"/>
      <c r="Z6257" s="33"/>
      <c r="AA6257" s="33"/>
      <c r="AB6257" s="33"/>
      <c r="AC6257" s="33"/>
      <c r="AD6257" s="33"/>
      <c r="AE6257" s="33"/>
      <c r="AF6257" s="33"/>
      <c r="AG6257" s="35"/>
      <c r="AH6257" s="32"/>
      <c r="AI6257" s="33"/>
      <c r="AJ6257" s="33"/>
      <c r="AK6257" s="33"/>
      <c r="AL6257" s="33"/>
      <c r="AM6257" s="33"/>
      <c r="AN6257" s="33"/>
      <c r="AO6257" s="33"/>
      <c r="AP6257" s="33"/>
      <c r="AQ6257" s="33"/>
      <c r="AR6257" s="33"/>
      <c r="AS6257" s="33"/>
      <c r="AT6257" s="33"/>
      <c r="AU6257" s="33"/>
      <c r="AV6257" s="33"/>
      <c r="AW6257" s="33"/>
      <c r="AX6257" s="33"/>
      <c r="AY6257" s="33"/>
    </row>
    <row r="6258" spans="1:51" s="12" customFormat="1" ht="39.950000000000003" customHeight="1">
      <c r="A6258" s="3"/>
      <c r="B6258" s="16"/>
      <c r="C6258" s="33"/>
      <c r="D6258" s="33"/>
      <c r="E6258" s="33"/>
      <c r="F6258" s="33"/>
      <c r="G6258" s="33"/>
      <c r="H6258" s="33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  <c r="AB6258" s="33"/>
      <c r="AC6258" s="33"/>
      <c r="AD6258" s="33"/>
      <c r="AE6258" s="33"/>
      <c r="AF6258" s="33"/>
      <c r="AG6258" s="35"/>
      <c r="AH6258" s="32"/>
      <c r="AI6258" s="33"/>
      <c r="AJ6258" s="33"/>
      <c r="AK6258" s="33"/>
      <c r="AL6258" s="33"/>
      <c r="AM6258" s="33"/>
      <c r="AN6258" s="33"/>
      <c r="AO6258" s="33"/>
      <c r="AP6258" s="33"/>
      <c r="AQ6258" s="33"/>
      <c r="AR6258" s="33"/>
      <c r="AS6258" s="33"/>
      <c r="AT6258" s="33"/>
      <c r="AU6258" s="33"/>
      <c r="AV6258" s="33"/>
      <c r="AW6258" s="33"/>
      <c r="AX6258" s="33"/>
      <c r="AY6258" s="33"/>
    </row>
    <row r="6259" spans="1:51" s="12" customFormat="1" ht="39.950000000000003" customHeight="1">
      <c r="A6259" s="3"/>
      <c r="B6259" s="16"/>
      <c r="C6259" s="33"/>
      <c r="D6259" s="33"/>
      <c r="E6259" s="33"/>
      <c r="F6259" s="33"/>
      <c r="G6259" s="33"/>
      <c r="H6259" s="33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  <c r="Y6259" s="33"/>
      <c r="Z6259" s="33"/>
      <c r="AA6259" s="33"/>
      <c r="AB6259" s="33"/>
      <c r="AC6259" s="33"/>
      <c r="AD6259" s="33"/>
      <c r="AE6259" s="33"/>
      <c r="AF6259" s="33"/>
      <c r="AG6259" s="35"/>
      <c r="AH6259" s="32"/>
      <c r="AI6259" s="33"/>
      <c r="AJ6259" s="33"/>
      <c r="AK6259" s="33"/>
      <c r="AL6259" s="33"/>
      <c r="AM6259" s="33"/>
      <c r="AN6259" s="33"/>
      <c r="AO6259" s="33"/>
      <c r="AP6259" s="33"/>
      <c r="AQ6259" s="33"/>
      <c r="AR6259" s="33"/>
      <c r="AS6259" s="33"/>
      <c r="AT6259" s="33"/>
      <c r="AU6259" s="33"/>
      <c r="AV6259" s="33"/>
      <c r="AW6259" s="33"/>
      <c r="AX6259" s="33"/>
      <c r="AY6259" s="33"/>
    </row>
    <row r="6260" spans="1:51" s="12" customFormat="1" ht="39.950000000000003" customHeight="1">
      <c r="A6260" s="3"/>
      <c r="B6260" s="16"/>
      <c r="C6260" s="33"/>
      <c r="D6260" s="33"/>
      <c r="E6260" s="33"/>
      <c r="F6260" s="33"/>
      <c r="G6260" s="33"/>
      <c r="H6260" s="33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  <c r="AB6260" s="33"/>
      <c r="AC6260" s="33"/>
      <c r="AD6260" s="33"/>
      <c r="AE6260" s="33"/>
      <c r="AF6260" s="33"/>
      <c r="AG6260" s="35"/>
      <c r="AH6260" s="32"/>
      <c r="AI6260" s="33"/>
      <c r="AJ6260" s="33"/>
      <c r="AK6260" s="33"/>
      <c r="AL6260" s="33"/>
      <c r="AM6260" s="33"/>
      <c r="AN6260" s="33"/>
      <c r="AO6260" s="33"/>
      <c r="AP6260" s="33"/>
      <c r="AQ6260" s="33"/>
      <c r="AR6260" s="33"/>
      <c r="AS6260" s="33"/>
      <c r="AT6260" s="33"/>
      <c r="AU6260" s="33"/>
      <c r="AV6260" s="33"/>
      <c r="AW6260" s="33"/>
      <c r="AX6260" s="33"/>
      <c r="AY6260" s="33"/>
    </row>
    <row r="6261" spans="1:51" s="12" customFormat="1" ht="39.950000000000003" customHeight="1">
      <c r="A6261" s="3"/>
      <c r="B6261" s="16"/>
      <c r="C6261" s="33"/>
      <c r="D6261" s="33"/>
      <c r="E6261" s="33"/>
      <c r="F6261" s="33"/>
      <c r="G6261" s="33"/>
      <c r="H6261" s="3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  <c r="AB6261" s="33"/>
      <c r="AC6261" s="33"/>
      <c r="AD6261" s="33"/>
      <c r="AE6261" s="33"/>
      <c r="AF6261" s="33"/>
      <c r="AG6261" s="35"/>
      <c r="AH6261" s="32"/>
      <c r="AI6261" s="33"/>
      <c r="AJ6261" s="33"/>
      <c r="AK6261" s="33"/>
      <c r="AL6261" s="33"/>
      <c r="AM6261" s="33"/>
      <c r="AN6261" s="33"/>
      <c r="AO6261" s="33"/>
      <c r="AP6261" s="33"/>
      <c r="AQ6261" s="33"/>
      <c r="AR6261" s="33"/>
      <c r="AS6261" s="33"/>
      <c r="AT6261" s="33"/>
      <c r="AU6261" s="33"/>
      <c r="AV6261" s="33"/>
      <c r="AW6261" s="33"/>
      <c r="AX6261" s="33"/>
      <c r="AY6261" s="33"/>
    </row>
    <row r="6262" spans="1:51" s="12" customFormat="1" ht="39.950000000000003" customHeight="1">
      <c r="A6262" s="3"/>
      <c r="B6262" s="16"/>
      <c r="C6262" s="33"/>
      <c r="D6262" s="33"/>
      <c r="E6262" s="33"/>
      <c r="F6262" s="33"/>
      <c r="G6262" s="33"/>
      <c r="H6262" s="3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  <c r="AB6262" s="33"/>
      <c r="AC6262" s="33"/>
      <c r="AD6262" s="33"/>
      <c r="AE6262" s="33"/>
      <c r="AF6262" s="33"/>
      <c r="AG6262" s="35"/>
      <c r="AH6262" s="32"/>
      <c r="AI6262" s="33"/>
      <c r="AJ6262" s="33"/>
      <c r="AK6262" s="33"/>
      <c r="AL6262" s="33"/>
      <c r="AM6262" s="33"/>
      <c r="AN6262" s="33"/>
      <c r="AO6262" s="33"/>
      <c r="AP6262" s="33"/>
      <c r="AQ6262" s="33"/>
      <c r="AR6262" s="33"/>
      <c r="AS6262" s="33"/>
      <c r="AT6262" s="33"/>
      <c r="AU6262" s="33"/>
      <c r="AV6262" s="33"/>
      <c r="AW6262" s="33"/>
      <c r="AX6262" s="33"/>
      <c r="AY6262" s="33"/>
    </row>
    <row r="6263" spans="1:51" s="12" customFormat="1" ht="39.950000000000003" customHeight="1">
      <c r="A6263" s="3"/>
      <c r="B6263" s="16"/>
      <c r="C6263" s="33"/>
      <c r="D6263" s="33"/>
      <c r="E6263" s="33"/>
      <c r="F6263" s="33"/>
      <c r="G6263" s="33"/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  <c r="AB6263" s="33"/>
      <c r="AC6263" s="33"/>
      <c r="AD6263" s="33"/>
      <c r="AE6263" s="33"/>
      <c r="AF6263" s="33"/>
      <c r="AG6263" s="35"/>
      <c r="AH6263" s="32"/>
      <c r="AI6263" s="33"/>
      <c r="AJ6263" s="33"/>
      <c r="AK6263" s="33"/>
      <c r="AL6263" s="33"/>
      <c r="AM6263" s="33"/>
      <c r="AN6263" s="33"/>
      <c r="AO6263" s="33"/>
      <c r="AP6263" s="33"/>
      <c r="AQ6263" s="33"/>
      <c r="AR6263" s="33"/>
      <c r="AS6263" s="33"/>
      <c r="AT6263" s="33"/>
      <c r="AU6263" s="33"/>
      <c r="AV6263" s="33"/>
      <c r="AW6263" s="33"/>
      <c r="AX6263" s="33"/>
      <c r="AY6263" s="33"/>
    </row>
    <row r="6264" spans="1:51" s="12" customFormat="1" ht="39.950000000000003" customHeight="1">
      <c r="A6264" s="3"/>
      <c r="B6264" s="16"/>
      <c r="C6264" s="33"/>
      <c r="D6264" s="33"/>
      <c r="E6264" s="33"/>
      <c r="F6264" s="33"/>
      <c r="G6264" s="33"/>
      <c r="H6264" s="3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  <c r="Y6264" s="33"/>
      <c r="Z6264" s="33"/>
      <c r="AA6264" s="33"/>
      <c r="AB6264" s="33"/>
      <c r="AC6264" s="33"/>
      <c r="AD6264" s="33"/>
      <c r="AE6264" s="33"/>
      <c r="AF6264" s="33"/>
      <c r="AG6264" s="35"/>
      <c r="AH6264" s="32"/>
      <c r="AI6264" s="33"/>
      <c r="AJ6264" s="33"/>
      <c r="AK6264" s="33"/>
      <c r="AL6264" s="33"/>
      <c r="AM6264" s="33"/>
      <c r="AN6264" s="33"/>
      <c r="AO6264" s="33"/>
      <c r="AP6264" s="33"/>
      <c r="AQ6264" s="33"/>
      <c r="AR6264" s="33"/>
      <c r="AS6264" s="33"/>
      <c r="AT6264" s="33"/>
      <c r="AU6264" s="33"/>
      <c r="AV6264" s="33"/>
      <c r="AW6264" s="33"/>
      <c r="AX6264" s="33"/>
      <c r="AY6264" s="33"/>
    </row>
    <row r="6265" spans="1:51" s="12" customFormat="1" ht="39.950000000000003" customHeight="1">
      <c r="A6265" s="3"/>
      <c r="B6265" s="16"/>
      <c r="C6265" s="33"/>
      <c r="D6265" s="33"/>
      <c r="E6265" s="33"/>
      <c r="F6265" s="33"/>
      <c r="G6265" s="33"/>
      <c r="H6265" s="33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  <c r="Y6265" s="33"/>
      <c r="Z6265" s="33"/>
      <c r="AA6265" s="33"/>
      <c r="AB6265" s="33"/>
      <c r="AC6265" s="33"/>
      <c r="AD6265" s="33"/>
      <c r="AE6265" s="33"/>
      <c r="AF6265" s="33"/>
      <c r="AG6265" s="35"/>
      <c r="AH6265" s="32"/>
      <c r="AI6265" s="33"/>
      <c r="AJ6265" s="33"/>
      <c r="AK6265" s="33"/>
      <c r="AL6265" s="33"/>
      <c r="AM6265" s="33"/>
      <c r="AN6265" s="33"/>
      <c r="AO6265" s="33"/>
      <c r="AP6265" s="33"/>
      <c r="AQ6265" s="33"/>
      <c r="AR6265" s="33"/>
      <c r="AS6265" s="33"/>
      <c r="AT6265" s="33"/>
      <c r="AU6265" s="33"/>
      <c r="AV6265" s="33"/>
      <c r="AW6265" s="33"/>
      <c r="AX6265" s="33"/>
      <c r="AY6265" s="33"/>
    </row>
    <row r="6266" spans="1:51" s="12" customFormat="1" ht="39.950000000000003" customHeight="1">
      <c r="A6266" s="3"/>
      <c r="B6266" s="16"/>
      <c r="C6266" s="33"/>
      <c r="D6266" s="33"/>
      <c r="E6266" s="33"/>
      <c r="F6266" s="33"/>
      <c r="G6266" s="33"/>
      <c r="H6266" s="33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  <c r="Y6266" s="33"/>
      <c r="Z6266" s="33"/>
      <c r="AA6266" s="33"/>
      <c r="AB6266" s="33"/>
      <c r="AC6266" s="33"/>
      <c r="AD6266" s="33"/>
      <c r="AE6266" s="33"/>
      <c r="AF6266" s="33"/>
      <c r="AG6266" s="35"/>
      <c r="AH6266" s="32"/>
      <c r="AI6266" s="33"/>
      <c r="AJ6266" s="33"/>
      <c r="AK6266" s="33"/>
      <c r="AL6266" s="33"/>
      <c r="AM6266" s="33"/>
      <c r="AN6266" s="33"/>
      <c r="AO6266" s="33"/>
      <c r="AP6266" s="33"/>
      <c r="AQ6266" s="33"/>
      <c r="AR6266" s="33"/>
      <c r="AS6266" s="33"/>
      <c r="AT6266" s="33"/>
      <c r="AU6266" s="33"/>
      <c r="AV6266" s="33"/>
      <c r="AW6266" s="33"/>
      <c r="AX6266" s="33"/>
      <c r="AY6266" s="33"/>
    </row>
    <row r="6267" spans="1:51" s="12" customFormat="1" ht="39.950000000000003" customHeight="1">
      <c r="A6267" s="3"/>
      <c r="B6267" s="16"/>
      <c r="C6267" s="33"/>
      <c r="D6267" s="33"/>
      <c r="E6267" s="33"/>
      <c r="F6267" s="33"/>
      <c r="G6267" s="33"/>
      <c r="H6267" s="33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  <c r="Y6267" s="33"/>
      <c r="Z6267" s="33"/>
      <c r="AA6267" s="33"/>
      <c r="AB6267" s="33"/>
      <c r="AC6267" s="33"/>
      <c r="AD6267" s="33"/>
      <c r="AE6267" s="33"/>
      <c r="AF6267" s="33"/>
      <c r="AG6267" s="35"/>
      <c r="AH6267" s="32"/>
      <c r="AI6267" s="33"/>
      <c r="AJ6267" s="33"/>
      <c r="AK6267" s="33"/>
      <c r="AL6267" s="33"/>
      <c r="AM6267" s="33"/>
      <c r="AN6267" s="33"/>
      <c r="AO6267" s="33"/>
      <c r="AP6267" s="33"/>
      <c r="AQ6267" s="33"/>
      <c r="AR6267" s="33"/>
      <c r="AS6267" s="33"/>
      <c r="AT6267" s="33"/>
      <c r="AU6267" s="33"/>
      <c r="AV6267" s="33"/>
      <c r="AW6267" s="33"/>
      <c r="AX6267" s="33"/>
      <c r="AY6267" s="33"/>
    </row>
    <row r="6268" spans="1:51" s="12" customFormat="1" ht="39.950000000000003" customHeight="1">
      <c r="A6268" s="3"/>
      <c r="B6268" s="16"/>
      <c r="C6268" s="33"/>
      <c r="D6268" s="33"/>
      <c r="E6268" s="33"/>
      <c r="F6268" s="33"/>
      <c r="G6268" s="33"/>
      <c r="H6268" s="33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  <c r="Y6268" s="33"/>
      <c r="Z6268" s="33"/>
      <c r="AA6268" s="33"/>
      <c r="AB6268" s="33"/>
      <c r="AC6268" s="33"/>
      <c r="AD6268" s="33"/>
      <c r="AE6268" s="33"/>
      <c r="AF6268" s="33"/>
      <c r="AG6268" s="35"/>
      <c r="AH6268" s="32"/>
      <c r="AI6268" s="33"/>
      <c r="AJ6268" s="33"/>
      <c r="AK6268" s="33"/>
      <c r="AL6268" s="33"/>
      <c r="AM6268" s="33"/>
      <c r="AN6268" s="33"/>
      <c r="AO6268" s="33"/>
      <c r="AP6268" s="33"/>
      <c r="AQ6268" s="33"/>
      <c r="AR6268" s="33"/>
      <c r="AS6268" s="33"/>
      <c r="AT6268" s="33"/>
      <c r="AU6268" s="33"/>
      <c r="AV6268" s="33"/>
      <c r="AW6268" s="33"/>
      <c r="AX6268" s="33"/>
      <c r="AY6268" s="33"/>
    </row>
    <row r="6269" spans="1:51" s="12" customFormat="1" ht="39.950000000000003" customHeight="1">
      <c r="A6269" s="3"/>
      <c r="B6269" s="16"/>
      <c r="C6269" s="33"/>
      <c r="D6269" s="33"/>
      <c r="E6269" s="33"/>
      <c r="F6269" s="33"/>
      <c r="G6269" s="33"/>
      <c r="H6269" s="33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  <c r="Y6269" s="33"/>
      <c r="Z6269" s="33"/>
      <c r="AA6269" s="33"/>
      <c r="AB6269" s="33"/>
      <c r="AC6269" s="33"/>
      <c r="AD6269" s="33"/>
      <c r="AE6269" s="33"/>
      <c r="AF6269" s="33"/>
      <c r="AG6269" s="35"/>
      <c r="AH6269" s="32"/>
      <c r="AI6269" s="33"/>
      <c r="AJ6269" s="33"/>
      <c r="AK6269" s="33"/>
      <c r="AL6269" s="33"/>
      <c r="AM6269" s="33"/>
      <c r="AN6269" s="33"/>
      <c r="AO6269" s="33"/>
      <c r="AP6269" s="33"/>
      <c r="AQ6269" s="33"/>
      <c r="AR6269" s="33"/>
      <c r="AS6269" s="33"/>
      <c r="AT6269" s="33"/>
      <c r="AU6269" s="33"/>
      <c r="AV6269" s="33"/>
      <c r="AW6269" s="33"/>
      <c r="AX6269" s="33"/>
      <c r="AY6269" s="33"/>
    </row>
    <row r="6270" spans="1:51" s="12" customFormat="1" ht="39.950000000000003" customHeight="1">
      <c r="A6270" s="3"/>
      <c r="B6270" s="16"/>
      <c r="C6270" s="33"/>
      <c r="D6270" s="33"/>
      <c r="E6270" s="33"/>
      <c r="F6270" s="33"/>
      <c r="G6270" s="33"/>
      <c r="H6270" s="33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  <c r="Y6270" s="33"/>
      <c r="Z6270" s="33"/>
      <c r="AA6270" s="33"/>
      <c r="AB6270" s="33"/>
      <c r="AC6270" s="33"/>
      <c r="AD6270" s="33"/>
      <c r="AE6270" s="33"/>
      <c r="AF6270" s="33"/>
      <c r="AG6270" s="35"/>
      <c r="AH6270" s="32"/>
      <c r="AI6270" s="33"/>
      <c r="AJ6270" s="33"/>
      <c r="AK6270" s="33"/>
      <c r="AL6270" s="33"/>
      <c r="AM6270" s="33"/>
      <c r="AN6270" s="33"/>
      <c r="AO6270" s="33"/>
      <c r="AP6270" s="33"/>
      <c r="AQ6270" s="33"/>
      <c r="AR6270" s="33"/>
      <c r="AS6270" s="33"/>
      <c r="AT6270" s="33"/>
      <c r="AU6270" s="33"/>
      <c r="AV6270" s="33"/>
      <c r="AW6270" s="33"/>
      <c r="AX6270" s="33"/>
      <c r="AY6270" s="33"/>
    </row>
    <row r="6271" spans="1:51" s="12" customFormat="1" ht="39.950000000000003" customHeight="1">
      <c r="A6271" s="3"/>
      <c r="B6271" s="16"/>
      <c r="C6271" s="33"/>
      <c r="D6271" s="33"/>
      <c r="E6271" s="33"/>
      <c r="F6271" s="33"/>
      <c r="G6271" s="33"/>
      <c r="H6271" s="33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  <c r="Y6271" s="33"/>
      <c r="Z6271" s="33"/>
      <c r="AA6271" s="33"/>
      <c r="AB6271" s="33"/>
      <c r="AC6271" s="33"/>
      <c r="AD6271" s="33"/>
      <c r="AE6271" s="33"/>
      <c r="AF6271" s="33"/>
      <c r="AG6271" s="35"/>
      <c r="AH6271" s="32"/>
      <c r="AI6271" s="33"/>
      <c r="AJ6271" s="33"/>
      <c r="AK6271" s="33"/>
      <c r="AL6271" s="33"/>
      <c r="AM6271" s="33"/>
      <c r="AN6271" s="33"/>
      <c r="AO6271" s="33"/>
      <c r="AP6271" s="33"/>
      <c r="AQ6271" s="33"/>
      <c r="AR6271" s="33"/>
      <c r="AS6271" s="33"/>
      <c r="AT6271" s="33"/>
      <c r="AU6271" s="33"/>
      <c r="AV6271" s="33"/>
      <c r="AW6271" s="33"/>
      <c r="AX6271" s="33"/>
      <c r="AY6271" s="33"/>
    </row>
    <row r="6272" spans="1:51" s="12" customFormat="1" ht="39.950000000000003" customHeight="1">
      <c r="A6272" s="3"/>
      <c r="B6272" s="16"/>
      <c r="C6272" s="33"/>
      <c r="D6272" s="33"/>
      <c r="E6272" s="33"/>
      <c r="F6272" s="33"/>
      <c r="G6272" s="33"/>
      <c r="H6272" s="33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  <c r="Y6272" s="33"/>
      <c r="Z6272" s="33"/>
      <c r="AA6272" s="33"/>
      <c r="AB6272" s="33"/>
      <c r="AC6272" s="33"/>
      <c r="AD6272" s="33"/>
      <c r="AE6272" s="33"/>
      <c r="AF6272" s="33"/>
      <c r="AG6272" s="35"/>
      <c r="AH6272" s="32"/>
      <c r="AI6272" s="33"/>
      <c r="AJ6272" s="33"/>
      <c r="AK6272" s="33"/>
      <c r="AL6272" s="33"/>
      <c r="AM6272" s="33"/>
      <c r="AN6272" s="33"/>
      <c r="AO6272" s="33"/>
      <c r="AP6272" s="33"/>
      <c r="AQ6272" s="33"/>
      <c r="AR6272" s="33"/>
      <c r="AS6272" s="33"/>
      <c r="AT6272" s="33"/>
      <c r="AU6272" s="33"/>
      <c r="AV6272" s="33"/>
      <c r="AW6272" s="33"/>
      <c r="AX6272" s="33"/>
      <c r="AY6272" s="33"/>
    </row>
    <row r="6273" spans="1:51" s="12" customFormat="1" ht="39.950000000000003" customHeight="1">
      <c r="A6273" s="3"/>
      <c r="B6273" s="16"/>
      <c r="C6273" s="33"/>
      <c r="D6273" s="33"/>
      <c r="E6273" s="33"/>
      <c r="F6273" s="33"/>
      <c r="G6273" s="33"/>
      <c r="H6273" s="33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  <c r="Y6273" s="33"/>
      <c r="Z6273" s="33"/>
      <c r="AA6273" s="33"/>
      <c r="AB6273" s="33"/>
      <c r="AC6273" s="33"/>
      <c r="AD6273" s="33"/>
      <c r="AE6273" s="33"/>
      <c r="AF6273" s="33"/>
      <c r="AG6273" s="35"/>
      <c r="AH6273" s="32"/>
      <c r="AI6273" s="33"/>
      <c r="AJ6273" s="33"/>
      <c r="AK6273" s="33"/>
      <c r="AL6273" s="33"/>
      <c r="AM6273" s="33"/>
      <c r="AN6273" s="33"/>
      <c r="AO6273" s="33"/>
      <c r="AP6273" s="33"/>
      <c r="AQ6273" s="33"/>
      <c r="AR6273" s="33"/>
      <c r="AS6273" s="33"/>
      <c r="AT6273" s="33"/>
      <c r="AU6273" s="33"/>
      <c r="AV6273" s="33"/>
      <c r="AW6273" s="33"/>
      <c r="AX6273" s="33"/>
      <c r="AY6273" s="33"/>
    </row>
    <row r="6274" spans="1:51" s="12" customFormat="1" ht="39.950000000000003" customHeight="1">
      <c r="A6274" s="3"/>
      <c r="B6274" s="16"/>
      <c r="C6274" s="33"/>
      <c r="D6274" s="33"/>
      <c r="E6274" s="33"/>
      <c r="F6274" s="33"/>
      <c r="G6274" s="33"/>
      <c r="H6274" s="33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  <c r="Y6274" s="33"/>
      <c r="Z6274" s="33"/>
      <c r="AA6274" s="33"/>
      <c r="AB6274" s="33"/>
      <c r="AC6274" s="33"/>
      <c r="AD6274" s="33"/>
      <c r="AE6274" s="33"/>
      <c r="AF6274" s="33"/>
      <c r="AG6274" s="35"/>
      <c r="AH6274" s="32"/>
      <c r="AI6274" s="33"/>
      <c r="AJ6274" s="33"/>
      <c r="AK6274" s="33"/>
      <c r="AL6274" s="33"/>
      <c r="AM6274" s="33"/>
      <c r="AN6274" s="33"/>
      <c r="AO6274" s="33"/>
      <c r="AP6274" s="33"/>
      <c r="AQ6274" s="33"/>
      <c r="AR6274" s="33"/>
      <c r="AS6274" s="33"/>
      <c r="AT6274" s="33"/>
      <c r="AU6274" s="33"/>
      <c r="AV6274" s="33"/>
      <c r="AW6274" s="33"/>
      <c r="AX6274" s="33"/>
      <c r="AY6274" s="33"/>
    </row>
    <row r="6275" spans="1:51" s="12" customFormat="1" ht="39.950000000000003" customHeight="1">
      <c r="A6275" s="3"/>
      <c r="B6275" s="16"/>
      <c r="C6275" s="33"/>
      <c r="D6275" s="33"/>
      <c r="E6275" s="33"/>
      <c r="F6275" s="33"/>
      <c r="G6275" s="33"/>
      <c r="H6275" s="33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  <c r="Y6275" s="33"/>
      <c r="Z6275" s="33"/>
      <c r="AA6275" s="33"/>
      <c r="AB6275" s="33"/>
      <c r="AC6275" s="33"/>
      <c r="AD6275" s="33"/>
      <c r="AE6275" s="33"/>
      <c r="AF6275" s="33"/>
      <c r="AG6275" s="35"/>
      <c r="AH6275" s="32"/>
      <c r="AI6275" s="33"/>
      <c r="AJ6275" s="33"/>
      <c r="AK6275" s="33"/>
      <c r="AL6275" s="33"/>
      <c r="AM6275" s="33"/>
      <c r="AN6275" s="33"/>
      <c r="AO6275" s="33"/>
      <c r="AP6275" s="33"/>
      <c r="AQ6275" s="33"/>
      <c r="AR6275" s="33"/>
      <c r="AS6275" s="33"/>
      <c r="AT6275" s="33"/>
      <c r="AU6275" s="33"/>
      <c r="AV6275" s="33"/>
      <c r="AW6275" s="33"/>
      <c r="AX6275" s="33"/>
      <c r="AY6275" s="33"/>
    </row>
    <row r="6276" spans="1:51" s="12" customFormat="1" ht="39.950000000000003" customHeight="1">
      <c r="A6276" s="3"/>
      <c r="B6276" s="16"/>
      <c r="C6276" s="33"/>
      <c r="D6276" s="33"/>
      <c r="E6276" s="33"/>
      <c r="F6276" s="33"/>
      <c r="G6276" s="33"/>
      <c r="H6276" s="33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  <c r="Y6276" s="33"/>
      <c r="Z6276" s="33"/>
      <c r="AA6276" s="33"/>
      <c r="AB6276" s="33"/>
      <c r="AC6276" s="33"/>
      <c r="AD6276" s="33"/>
      <c r="AE6276" s="33"/>
      <c r="AF6276" s="33"/>
      <c r="AG6276" s="35"/>
      <c r="AH6276" s="32"/>
      <c r="AI6276" s="33"/>
      <c r="AJ6276" s="33"/>
      <c r="AK6276" s="33"/>
      <c r="AL6276" s="33"/>
      <c r="AM6276" s="33"/>
      <c r="AN6276" s="33"/>
      <c r="AO6276" s="33"/>
      <c r="AP6276" s="33"/>
      <c r="AQ6276" s="33"/>
      <c r="AR6276" s="33"/>
      <c r="AS6276" s="33"/>
      <c r="AT6276" s="33"/>
      <c r="AU6276" s="33"/>
      <c r="AV6276" s="33"/>
      <c r="AW6276" s="33"/>
      <c r="AX6276" s="33"/>
      <c r="AY6276" s="33"/>
    </row>
    <row r="6277" spans="1:51" s="12" customFormat="1" ht="39.950000000000003" customHeight="1">
      <c r="A6277" s="3"/>
      <c r="B6277" s="16"/>
      <c r="C6277" s="33"/>
      <c r="D6277" s="33"/>
      <c r="E6277" s="33"/>
      <c r="F6277" s="33"/>
      <c r="G6277" s="33"/>
      <c r="H6277" s="33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  <c r="Y6277" s="33"/>
      <c r="Z6277" s="33"/>
      <c r="AA6277" s="33"/>
      <c r="AB6277" s="33"/>
      <c r="AC6277" s="33"/>
      <c r="AD6277" s="33"/>
      <c r="AE6277" s="33"/>
      <c r="AF6277" s="33"/>
      <c r="AG6277" s="35"/>
      <c r="AH6277" s="32"/>
      <c r="AI6277" s="33"/>
      <c r="AJ6277" s="33"/>
      <c r="AK6277" s="33"/>
      <c r="AL6277" s="33"/>
      <c r="AM6277" s="33"/>
      <c r="AN6277" s="33"/>
      <c r="AO6277" s="33"/>
      <c r="AP6277" s="33"/>
      <c r="AQ6277" s="33"/>
      <c r="AR6277" s="33"/>
      <c r="AS6277" s="33"/>
      <c r="AT6277" s="33"/>
      <c r="AU6277" s="33"/>
      <c r="AV6277" s="33"/>
      <c r="AW6277" s="33"/>
      <c r="AX6277" s="33"/>
      <c r="AY6277" s="33"/>
    </row>
    <row r="6278" spans="1:51" s="12" customFormat="1" ht="39.950000000000003" customHeight="1">
      <c r="A6278" s="3"/>
      <c r="B6278" s="16"/>
      <c r="C6278" s="33"/>
      <c r="D6278" s="33"/>
      <c r="E6278" s="33"/>
      <c r="F6278" s="33"/>
      <c r="G6278" s="33"/>
      <c r="H6278" s="33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  <c r="Y6278" s="33"/>
      <c r="Z6278" s="33"/>
      <c r="AA6278" s="33"/>
      <c r="AB6278" s="33"/>
      <c r="AC6278" s="33"/>
      <c r="AD6278" s="33"/>
      <c r="AE6278" s="33"/>
      <c r="AF6278" s="33"/>
      <c r="AG6278" s="35"/>
      <c r="AH6278" s="32"/>
      <c r="AI6278" s="33"/>
      <c r="AJ6278" s="33"/>
      <c r="AK6278" s="33"/>
      <c r="AL6278" s="33"/>
      <c r="AM6278" s="33"/>
      <c r="AN6278" s="33"/>
      <c r="AO6278" s="33"/>
      <c r="AP6278" s="33"/>
      <c r="AQ6278" s="33"/>
      <c r="AR6278" s="33"/>
      <c r="AS6278" s="33"/>
      <c r="AT6278" s="33"/>
      <c r="AU6278" s="33"/>
      <c r="AV6278" s="33"/>
      <c r="AW6278" s="33"/>
      <c r="AX6278" s="33"/>
      <c r="AY6278" s="33"/>
    </row>
    <row r="6279" spans="1:51" s="12" customFormat="1" ht="39.950000000000003" customHeight="1">
      <c r="A6279" s="3"/>
      <c r="B6279" s="16"/>
      <c r="C6279" s="33"/>
      <c r="D6279" s="33"/>
      <c r="E6279" s="33"/>
      <c r="F6279" s="33"/>
      <c r="G6279" s="33"/>
      <c r="H6279" s="33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  <c r="Y6279" s="33"/>
      <c r="Z6279" s="33"/>
      <c r="AA6279" s="33"/>
      <c r="AB6279" s="33"/>
      <c r="AC6279" s="33"/>
      <c r="AD6279" s="33"/>
      <c r="AE6279" s="33"/>
      <c r="AF6279" s="33"/>
      <c r="AG6279" s="35"/>
      <c r="AH6279" s="32"/>
      <c r="AI6279" s="33"/>
      <c r="AJ6279" s="33"/>
      <c r="AK6279" s="33"/>
      <c r="AL6279" s="33"/>
      <c r="AM6279" s="33"/>
      <c r="AN6279" s="33"/>
      <c r="AO6279" s="33"/>
      <c r="AP6279" s="33"/>
      <c r="AQ6279" s="33"/>
      <c r="AR6279" s="33"/>
      <c r="AS6279" s="33"/>
      <c r="AT6279" s="33"/>
      <c r="AU6279" s="33"/>
      <c r="AV6279" s="33"/>
      <c r="AW6279" s="33"/>
      <c r="AX6279" s="33"/>
      <c r="AY6279" s="33"/>
    </row>
    <row r="6280" spans="1:51" s="12" customFormat="1" ht="39.950000000000003" customHeight="1">
      <c r="A6280" s="3"/>
      <c r="B6280" s="16"/>
      <c r="C6280" s="33"/>
      <c r="D6280" s="33"/>
      <c r="E6280" s="33"/>
      <c r="F6280" s="33"/>
      <c r="G6280" s="33"/>
      <c r="H6280" s="33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  <c r="Y6280" s="33"/>
      <c r="Z6280" s="33"/>
      <c r="AA6280" s="33"/>
      <c r="AB6280" s="33"/>
      <c r="AC6280" s="33"/>
      <c r="AD6280" s="33"/>
      <c r="AE6280" s="33"/>
      <c r="AF6280" s="33"/>
      <c r="AG6280" s="35"/>
      <c r="AH6280" s="32"/>
      <c r="AI6280" s="33"/>
      <c r="AJ6280" s="33"/>
      <c r="AK6280" s="33"/>
      <c r="AL6280" s="33"/>
      <c r="AM6280" s="33"/>
      <c r="AN6280" s="33"/>
      <c r="AO6280" s="33"/>
      <c r="AP6280" s="33"/>
      <c r="AQ6280" s="33"/>
      <c r="AR6280" s="33"/>
      <c r="AS6280" s="33"/>
      <c r="AT6280" s="33"/>
      <c r="AU6280" s="33"/>
      <c r="AV6280" s="33"/>
      <c r="AW6280" s="33"/>
      <c r="AX6280" s="33"/>
      <c r="AY6280" s="33"/>
    </row>
    <row r="6281" spans="1:51" s="12" customFormat="1" ht="39.950000000000003" customHeight="1">
      <c r="A6281" s="3"/>
      <c r="B6281" s="16"/>
      <c r="C6281" s="33"/>
      <c r="D6281" s="33"/>
      <c r="E6281" s="33"/>
      <c r="F6281" s="33"/>
      <c r="G6281" s="33"/>
      <c r="H6281" s="33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  <c r="Y6281" s="33"/>
      <c r="Z6281" s="33"/>
      <c r="AA6281" s="33"/>
      <c r="AB6281" s="33"/>
      <c r="AC6281" s="33"/>
      <c r="AD6281" s="33"/>
      <c r="AE6281" s="33"/>
      <c r="AF6281" s="33"/>
      <c r="AG6281" s="35"/>
      <c r="AH6281" s="32"/>
      <c r="AI6281" s="33"/>
      <c r="AJ6281" s="33"/>
      <c r="AK6281" s="33"/>
      <c r="AL6281" s="33"/>
      <c r="AM6281" s="33"/>
      <c r="AN6281" s="33"/>
      <c r="AO6281" s="33"/>
      <c r="AP6281" s="33"/>
      <c r="AQ6281" s="33"/>
      <c r="AR6281" s="33"/>
      <c r="AS6281" s="33"/>
      <c r="AT6281" s="33"/>
      <c r="AU6281" s="33"/>
      <c r="AV6281" s="33"/>
      <c r="AW6281" s="33"/>
      <c r="AX6281" s="33"/>
      <c r="AY6281" s="33"/>
    </row>
    <row r="6282" spans="1:51" s="12" customFormat="1" ht="39.950000000000003" customHeight="1">
      <c r="A6282" s="3"/>
      <c r="B6282" s="16"/>
      <c r="C6282" s="33"/>
      <c r="D6282" s="33"/>
      <c r="E6282" s="33"/>
      <c r="F6282" s="33"/>
      <c r="G6282" s="33"/>
      <c r="H6282" s="33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  <c r="Y6282" s="33"/>
      <c r="Z6282" s="33"/>
      <c r="AA6282" s="33"/>
      <c r="AB6282" s="33"/>
      <c r="AC6282" s="33"/>
      <c r="AD6282" s="33"/>
      <c r="AE6282" s="33"/>
      <c r="AF6282" s="33"/>
      <c r="AG6282" s="35"/>
      <c r="AH6282" s="32"/>
      <c r="AI6282" s="33"/>
      <c r="AJ6282" s="33"/>
      <c r="AK6282" s="33"/>
      <c r="AL6282" s="33"/>
      <c r="AM6282" s="33"/>
      <c r="AN6282" s="33"/>
      <c r="AO6282" s="33"/>
      <c r="AP6282" s="33"/>
      <c r="AQ6282" s="33"/>
      <c r="AR6282" s="33"/>
      <c r="AS6282" s="33"/>
      <c r="AT6282" s="33"/>
      <c r="AU6282" s="33"/>
      <c r="AV6282" s="33"/>
      <c r="AW6282" s="33"/>
      <c r="AX6282" s="33"/>
      <c r="AY6282" s="33"/>
    </row>
    <row r="6283" spans="1:51" s="12" customFormat="1" ht="39.950000000000003" customHeight="1">
      <c r="A6283" s="3"/>
      <c r="B6283" s="16"/>
      <c r="C6283" s="33"/>
      <c r="D6283" s="33"/>
      <c r="E6283" s="33"/>
      <c r="F6283" s="33"/>
      <c r="G6283" s="33"/>
      <c r="H6283" s="3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  <c r="Y6283" s="33"/>
      <c r="Z6283" s="33"/>
      <c r="AA6283" s="33"/>
      <c r="AB6283" s="33"/>
      <c r="AC6283" s="33"/>
      <c r="AD6283" s="33"/>
      <c r="AE6283" s="33"/>
      <c r="AF6283" s="33"/>
      <c r="AG6283" s="35"/>
      <c r="AH6283" s="32"/>
      <c r="AI6283" s="33"/>
      <c r="AJ6283" s="33"/>
      <c r="AK6283" s="33"/>
      <c r="AL6283" s="33"/>
      <c r="AM6283" s="33"/>
      <c r="AN6283" s="33"/>
      <c r="AO6283" s="33"/>
      <c r="AP6283" s="33"/>
      <c r="AQ6283" s="33"/>
      <c r="AR6283" s="33"/>
      <c r="AS6283" s="33"/>
      <c r="AT6283" s="33"/>
      <c r="AU6283" s="33"/>
      <c r="AV6283" s="33"/>
      <c r="AW6283" s="33"/>
      <c r="AX6283" s="33"/>
      <c r="AY6283" s="33"/>
    </row>
    <row r="6284" spans="1:51" s="12" customFormat="1" ht="39.950000000000003" customHeight="1">
      <c r="A6284" s="3"/>
      <c r="B6284" s="16"/>
      <c r="C6284" s="33"/>
      <c r="D6284" s="33"/>
      <c r="E6284" s="33"/>
      <c r="F6284" s="33"/>
      <c r="G6284" s="33"/>
      <c r="H6284" s="33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  <c r="Y6284" s="33"/>
      <c r="Z6284" s="33"/>
      <c r="AA6284" s="33"/>
      <c r="AB6284" s="33"/>
      <c r="AC6284" s="33"/>
      <c r="AD6284" s="33"/>
      <c r="AE6284" s="33"/>
      <c r="AF6284" s="33"/>
      <c r="AG6284" s="35"/>
      <c r="AH6284" s="32"/>
      <c r="AI6284" s="33"/>
      <c r="AJ6284" s="33"/>
      <c r="AK6284" s="33"/>
      <c r="AL6284" s="33"/>
      <c r="AM6284" s="33"/>
      <c r="AN6284" s="33"/>
      <c r="AO6284" s="33"/>
      <c r="AP6284" s="33"/>
      <c r="AQ6284" s="33"/>
      <c r="AR6284" s="33"/>
      <c r="AS6284" s="33"/>
      <c r="AT6284" s="33"/>
      <c r="AU6284" s="33"/>
      <c r="AV6284" s="33"/>
      <c r="AW6284" s="33"/>
      <c r="AX6284" s="33"/>
      <c r="AY6284" s="33"/>
    </row>
    <row r="6285" spans="1:51" s="12" customFormat="1" ht="39.950000000000003" customHeight="1">
      <c r="A6285" s="3"/>
      <c r="B6285" s="16"/>
      <c r="C6285" s="33"/>
      <c r="D6285" s="33"/>
      <c r="E6285" s="33"/>
      <c r="F6285" s="33"/>
      <c r="G6285" s="33"/>
      <c r="H6285" s="3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  <c r="AB6285" s="33"/>
      <c r="AC6285" s="33"/>
      <c r="AD6285" s="33"/>
      <c r="AE6285" s="33"/>
      <c r="AF6285" s="33"/>
      <c r="AG6285" s="35"/>
      <c r="AH6285" s="32"/>
      <c r="AI6285" s="33"/>
      <c r="AJ6285" s="33"/>
      <c r="AK6285" s="33"/>
      <c r="AL6285" s="33"/>
      <c r="AM6285" s="33"/>
      <c r="AN6285" s="33"/>
      <c r="AO6285" s="33"/>
      <c r="AP6285" s="33"/>
      <c r="AQ6285" s="33"/>
      <c r="AR6285" s="33"/>
      <c r="AS6285" s="33"/>
      <c r="AT6285" s="33"/>
      <c r="AU6285" s="33"/>
      <c r="AV6285" s="33"/>
      <c r="AW6285" s="33"/>
      <c r="AX6285" s="33"/>
      <c r="AY6285" s="33"/>
    </row>
    <row r="6286" spans="1:51" s="12" customFormat="1" ht="39.950000000000003" customHeight="1">
      <c r="A6286" s="3"/>
      <c r="B6286" s="16"/>
      <c r="C6286" s="33"/>
      <c r="D6286" s="33"/>
      <c r="E6286" s="33"/>
      <c r="F6286" s="33"/>
      <c r="G6286" s="33"/>
      <c r="H6286" s="33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  <c r="AB6286" s="33"/>
      <c r="AC6286" s="33"/>
      <c r="AD6286" s="33"/>
      <c r="AE6286" s="33"/>
      <c r="AF6286" s="33"/>
      <c r="AG6286" s="35"/>
      <c r="AH6286" s="32"/>
      <c r="AI6286" s="33"/>
      <c r="AJ6286" s="33"/>
      <c r="AK6286" s="33"/>
      <c r="AL6286" s="33"/>
      <c r="AM6286" s="33"/>
      <c r="AN6286" s="33"/>
      <c r="AO6286" s="33"/>
      <c r="AP6286" s="33"/>
      <c r="AQ6286" s="33"/>
      <c r="AR6286" s="33"/>
      <c r="AS6286" s="33"/>
      <c r="AT6286" s="33"/>
      <c r="AU6286" s="33"/>
      <c r="AV6286" s="33"/>
      <c r="AW6286" s="33"/>
      <c r="AX6286" s="33"/>
      <c r="AY6286" s="33"/>
    </row>
    <row r="6287" spans="1:51" s="12" customFormat="1" ht="39.950000000000003" customHeight="1">
      <c r="A6287" s="3"/>
      <c r="B6287" s="16"/>
      <c r="C6287" s="33"/>
      <c r="D6287" s="33"/>
      <c r="E6287" s="33"/>
      <c r="F6287" s="33"/>
      <c r="G6287" s="33"/>
      <c r="H6287" s="33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  <c r="AB6287" s="33"/>
      <c r="AC6287" s="33"/>
      <c r="AD6287" s="33"/>
      <c r="AE6287" s="33"/>
      <c r="AF6287" s="33"/>
      <c r="AG6287" s="35"/>
      <c r="AH6287" s="32"/>
      <c r="AI6287" s="33"/>
      <c r="AJ6287" s="33"/>
      <c r="AK6287" s="33"/>
      <c r="AL6287" s="33"/>
      <c r="AM6287" s="33"/>
      <c r="AN6287" s="33"/>
      <c r="AO6287" s="33"/>
      <c r="AP6287" s="33"/>
      <c r="AQ6287" s="33"/>
      <c r="AR6287" s="33"/>
      <c r="AS6287" s="33"/>
      <c r="AT6287" s="33"/>
      <c r="AU6287" s="33"/>
      <c r="AV6287" s="33"/>
      <c r="AW6287" s="33"/>
      <c r="AX6287" s="33"/>
      <c r="AY6287" s="33"/>
    </row>
    <row r="6288" spans="1:51" s="12" customFormat="1" ht="39.950000000000003" customHeight="1">
      <c r="A6288" s="3"/>
      <c r="B6288" s="16"/>
      <c r="C6288" s="33"/>
      <c r="D6288" s="33"/>
      <c r="E6288" s="33"/>
      <c r="F6288" s="33"/>
      <c r="G6288" s="33"/>
      <c r="H6288" s="33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  <c r="AB6288" s="33"/>
      <c r="AC6288" s="33"/>
      <c r="AD6288" s="33"/>
      <c r="AE6288" s="33"/>
      <c r="AF6288" s="33"/>
      <c r="AG6288" s="35"/>
      <c r="AH6288" s="32"/>
      <c r="AI6288" s="33"/>
      <c r="AJ6288" s="33"/>
      <c r="AK6288" s="33"/>
      <c r="AL6288" s="33"/>
      <c r="AM6288" s="33"/>
      <c r="AN6288" s="33"/>
      <c r="AO6288" s="33"/>
      <c r="AP6288" s="33"/>
      <c r="AQ6288" s="33"/>
      <c r="AR6288" s="33"/>
      <c r="AS6288" s="33"/>
      <c r="AT6288" s="33"/>
      <c r="AU6288" s="33"/>
      <c r="AV6288" s="33"/>
      <c r="AW6288" s="33"/>
      <c r="AX6288" s="33"/>
      <c r="AY6288" s="33"/>
    </row>
    <row r="6289" spans="1:51" s="12" customFormat="1" ht="39.950000000000003" customHeight="1">
      <c r="A6289" s="3"/>
      <c r="B6289" s="16"/>
      <c r="C6289" s="33"/>
      <c r="D6289" s="33"/>
      <c r="E6289" s="33"/>
      <c r="F6289" s="33"/>
      <c r="G6289" s="33"/>
      <c r="H6289" s="3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  <c r="AB6289" s="33"/>
      <c r="AC6289" s="33"/>
      <c r="AD6289" s="33"/>
      <c r="AE6289" s="33"/>
      <c r="AF6289" s="33"/>
      <c r="AG6289" s="35"/>
      <c r="AH6289" s="32"/>
      <c r="AI6289" s="33"/>
      <c r="AJ6289" s="33"/>
      <c r="AK6289" s="33"/>
      <c r="AL6289" s="33"/>
      <c r="AM6289" s="33"/>
      <c r="AN6289" s="33"/>
      <c r="AO6289" s="33"/>
      <c r="AP6289" s="33"/>
      <c r="AQ6289" s="33"/>
      <c r="AR6289" s="33"/>
      <c r="AS6289" s="33"/>
      <c r="AT6289" s="33"/>
      <c r="AU6289" s="33"/>
      <c r="AV6289" s="33"/>
      <c r="AW6289" s="33"/>
      <c r="AX6289" s="33"/>
      <c r="AY6289" s="33"/>
    </row>
    <row r="6290" spans="1:51" s="12" customFormat="1" ht="39.950000000000003" customHeight="1">
      <c r="A6290" s="3"/>
      <c r="B6290" s="16"/>
      <c r="C6290" s="33"/>
      <c r="D6290" s="33"/>
      <c r="E6290" s="33"/>
      <c r="F6290" s="33"/>
      <c r="G6290" s="33"/>
      <c r="H6290" s="33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  <c r="AB6290" s="33"/>
      <c r="AC6290" s="33"/>
      <c r="AD6290" s="33"/>
      <c r="AE6290" s="33"/>
      <c r="AF6290" s="33"/>
      <c r="AG6290" s="35"/>
      <c r="AH6290" s="32"/>
      <c r="AI6290" s="33"/>
      <c r="AJ6290" s="33"/>
      <c r="AK6290" s="33"/>
      <c r="AL6290" s="33"/>
      <c r="AM6290" s="33"/>
      <c r="AN6290" s="33"/>
      <c r="AO6290" s="33"/>
      <c r="AP6290" s="33"/>
      <c r="AQ6290" s="33"/>
      <c r="AR6290" s="33"/>
      <c r="AS6290" s="33"/>
      <c r="AT6290" s="33"/>
      <c r="AU6290" s="33"/>
      <c r="AV6290" s="33"/>
      <c r="AW6290" s="33"/>
      <c r="AX6290" s="33"/>
      <c r="AY6290" s="33"/>
    </row>
    <row r="6291" spans="1:51" s="12" customFormat="1" ht="39.950000000000003" customHeight="1">
      <c r="A6291" s="3"/>
      <c r="B6291" s="16"/>
      <c r="C6291" s="33"/>
      <c r="D6291" s="33"/>
      <c r="E6291" s="33"/>
      <c r="F6291" s="33"/>
      <c r="G6291" s="33"/>
      <c r="H6291" s="33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  <c r="AB6291" s="33"/>
      <c r="AC6291" s="33"/>
      <c r="AD6291" s="33"/>
      <c r="AE6291" s="33"/>
      <c r="AF6291" s="33"/>
      <c r="AG6291" s="35"/>
      <c r="AH6291" s="32"/>
      <c r="AI6291" s="33"/>
      <c r="AJ6291" s="33"/>
      <c r="AK6291" s="33"/>
      <c r="AL6291" s="33"/>
      <c r="AM6291" s="33"/>
      <c r="AN6291" s="33"/>
      <c r="AO6291" s="33"/>
      <c r="AP6291" s="33"/>
      <c r="AQ6291" s="33"/>
      <c r="AR6291" s="33"/>
      <c r="AS6291" s="33"/>
      <c r="AT6291" s="33"/>
      <c r="AU6291" s="33"/>
      <c r="AV6291" s="33"/>
      <c r="AW6291" s="33"/>
      <c r="AX6291" s="33"/>
      <c r="AY6291" s="33"/>
    </row>
    <row r="6292" spans="1:51" s="12" customFormat="1" ht="39.950000000000003" customHeight="1">
      <c r="A6292" s="3"/>
      <c r="B6292" s="16"/>
      <c r="C6292" s="33"/>
      <c r="D6292" s="33"/>
      <c r="E6292" s="33"/>
      <c r="F6292" s="33"/>
      <c r="G6292" s="33"/>
      <c r="H6292" s="33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  <c r="AB6292" s="33"/>
      <c r="AC6292" s="33"/>
      <c r="AD6292" s="33"/>
      <c r="AE6292" s="33"/>
      <c r="AF6292" s="33"/>
      <c r="AG6292" s="35"/>
      <c r="AH6292" s="32"/>
      <c r="AI6292" s="33"/>
      <c r="AJ6292" s="33"/>
      <c r="AK6292" s="33"/>
      <c r="AL6292" s="33"/>
      <c r="AM6292" s="33"/>
      <c r="AN6292" s="33"/>
      <c r="AO6292" s="33"/>
      <c r="AP6292" s="33"/>
      <c r="AQ6292" s="33"/>
      <c r="AR6292" s="33"/>
      <c r="AS6292" s="33"/>
      <c r="AT6292" s="33"/>
      <c r="AU6292" s="33"/>
      <c r="AV6292" s="33"/>
      <c r="AW6292" s="33"/>
      <c r="AX6292" s="33"/>
      <c r="AY6292" s="33"/>
    </row>
    <row r="6293" spans="1:51" s="12" customFormat="1" ht="39.950000000000003" customHeight="1">
      <c r="A6293" s="3"/>
      <c r="B6293" s="16"/>
      <c r="C6293" s="33"/>
      <c r="D6293" s="33"/>
      <c r="E6293" s="33"/>
      <c r="F6293" s="33"/>
      <c r="G6293" s="33"/>
      <c r="H6293" s="33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  <c r="AB6293" s="33"/>
      <c r="AC6293" s="33"/>
      <c r="AD6293" s="33"/>
      <c r="AE6293" s="33"/>
      <c r="AF6293" s="33"/>
      <c r="AG6293" s="35"/>
      <c r="AH6293" s="32"/>
      <c r="AI6293" s="33"/>
      <c r="AJ6293" s="33"/>
      <c r="AK6293" s="33"/>
      <c r="AL6293" s="33"/>
      <c r="AM6293" s="33"/>
      <c r="AN6293" s="33"/>
      <c r="AO6293" s="33"/>
      <c r="AP6293" s="33"/>
      <c r="AQ6293" s="33"/>
      <c r="AR6293" s="33"/>
      <c r="AS6293" s="33"/>
      <c r="AT6293" s="33"/>
      <c r="AU6293" s="33"/>
      <c r="AV6293" s="33"/>
      <c r="AW6293" s="33"/>
      <c r="AX6293" s="33"/>
      <c r="AY6293" s="33"/>
    </row>
    <row r="6294" spans="1:51" s="12" customFormat="1" ht="39.950000000000003" customHeight="1">
      <c r="A6294" s="3"/>
      <c r="B6294" s="16"/>
      <c r="C6294" s="33"/>
      <c r="D6294" s="33"/>
      <c r="E6294" s="33"/>
      <c r="F6294" s="33"/>
      <c r="G6294" s="33"/>
      <c r="H6294" s="3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  <c r="AB6294" s="33"/>
      <c r="AC6294" s="33"/>
      <c r="AD6294" s="33"/>
      <c r="AE6294" s="33"/>
      <c r="AF6294" s="33"/>
      <c r="AG6294" s="35"/>
      <c r="AH6294" s="32"/>
      <c r="AI6294" s="33"/>
      <c r="AJ6294" s="33"/>
      <c r="AK6294" s="33"/>
      <c r="AL6294" s="33"/>
      <c r="AM6294" s="33"/>
      <c r="AN6294" s="33"/>
      <c r="AO6294" s="33"/>
      <c r="AP6294" s="33"/>
      <c r="AQ6294" s="33"/>
      <c r="AR6294" s="33"/>
      <c r="AS6294" s="33"/>
      <c r="AT6294" s="33"/>
      <c r="AU6294" s="33"/>
      <c r="AV6294" s="33"/>
      <c r="AW6294" s="33"/>
      <c r="AX6294" s="33"/>
      <c r="AY6294" s="33"/>
    </row>
    <row r="6295" spans="1:51" s="12" customFormat="1" ht="39.950000000000003" customHeight="1">
      <c r="A6295" s="3"/>
      <c r="B6295" s="16"/>
      <c r="C6295" s="33"/>
      <c r="D6295" s="33"/>
      <c r="E6295" s="33"/>
      <c r="F6295" s="33"/>
      <c r="G6295" s="33"/>
      <c r="H6295" s="3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  <c r="AB6295" s="33"/>
      <c r="AC6295" s="33"/>
      <c r="AD6295" s="33"/>
      <c r="AE6295" s="33"/>
      <c r="AF6295" s="33"/>
      <c r="AG6295" s="35"/>
      <c r="AH6295" s="32"/>
      <c r="AI6295" s="33"/>
      <c r="AJ6295" s="33"/>
      <c r="AK6295" s="33"/>
      <c r="AL6295" s="33"/>
      <c r="AM6295" s="33"/>
      <c r="AN6295" s="33"/>
      <c r="AO6295" s="33"/>
      <c r="AP6295" s="33"/>
      <c r="AQ6295" s="33"/>
      <c r="AR6295" s="33"/>
      <c r="AS6295" s="33"/>
      <c r="AT6295" s="33"/>
      <c r="AU6295" s="33"/>
      <c r="AV6295" s="33"/>
      <c r="AW6295" s="33"/>
      <c r="AX6295" s="33"/>
      <c r="AY6295" s="33"/>
    </row>
    <row r="6296" spans="1:51" s="12" customFormat="1" ht="39.950000000000003" customHeight="1">
      <c r="A6296" s="3"/>
      <c r="B6296" s="16"/>
      <c r="C6296" s="33"/>
      <c r="D6296" s="33"/>
      <c r="E6296" s="33"/>
      <c r="F6296" s="33"/>
      <c r="G6296" s="33"/>
      <c r="H6296" s="33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  <c r="Y6296" s="33"/>
      <c r="Z6296" s="33"/>
      <c r="AA6296" s="33"/>
      <c r="AB6296" s="33"/>
      <c r="AC6296" s="33"/>
      <c r="AD6296" s="33"/>
      <c r="AE6296" s="33"/>
      <c r="AF6296" s="33"/>
      <c r="AG6296" s="35"/>
      <c r="AH6296" s="32"/>
      <c r="AI6296" s="33"/>
      <c r="AJ6296" s="33"/>
      <c r="AK6296" s="33"/>
      <c r="AL6296" s="33"/>
      <c r="AM6296" s="33"/>
      <c r="AN6296" s="33"/>
      <c r="AO6296" s="33"/>
      <c r="AP6296" s="33"/>
      <c r="AQ6296" s="33"/>
      <c r="AR6296" s="33"/>
      <c r="AS6296" s="33"/>
      <c r="AT6296" s="33"/>
      <c r="AU6296" s="33"/>
      <c r="AV6296" s="33"/>
      <c r="AW6296" s="33"/>
      <c r="AX6296" s="33"/>
      <c r="AY6296" s="33"/>
    </row>
    <row r="6297" spans="1:51" s="12" customFormat="1" ht="39.950000000000003" customHeight="1">
      <c r="A6297" s="3"/>
      <c r="B6297" s="16"/>
      <c r="C6297" s="33"/>
      <c r="D6297" s="33"/>
      <c r="E6297" s="33"/>
      <c r="F6297" s="33"/>
      <c r="G6297" s="33"/>
      <c r="H6297" s="33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  <c r="AB6297" s="33"/>
      <c r="AC6297" s="33"/>
      <c r="AD6297" s="33"/>
      <c r="AE6297" s="33"/>
      <c r="AF6297" s="33"/>
      <c r="AG6297" s="35"/>
      <c r="AH6297" s="32"/>
      <c r="AI6297" s="33"/>
      <c r="AJ6297" s="33"/>
      <c r="AK6297" s="33"/>
      <c r="AL6297" s="33"/>
      <c r="AM6297" s="33"/>
      <c r="AN6297" s="33"/>
      <c r="AO6297" s="33"/>
      <c r="AP6297" s="33"/>
      <c r="AQ6297" s="33"/>
      <c r="AR6297" s="33"/>
      <c r="AS6297" s="33"/>
      <c r="AT6297" s="33"/>
      <c r="AU6297" s="33"/>
      <c r="AV6297" s="33"/>
      <c r="AW6297" s="33"/>
      <c r="AX6297" s="33"/>
      <c r="AY6297" s="33"/>
    </row>
    <row r="6298" spans="1:51" s="12" customFormat="1" ht="39.950000000000003" customHeight="1">
      <c r="A6298" s="3"/>
      <c r="B6298" s="16"/>
      <c r="C6298" s="33"/>
      <c r="D6298" s="33"/>
      <c r="E6298" s="33"/>
      <c r="F6298" s="33"/>
      <c r="G6298" s="33"/>
      <c r="H6298" s="33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  <c r="Y6298" s="33"/>
      <c r="Z6298" s="33"/>
      <c r="AA6298" s="33"/>
      <c r="AB6298" s="33"/>
      <c r="AC6298" s="33"/>
      <c r="AD6298" s="33"/>
      <c r="AE6298" s="33"/>
      <c r="AF6298" s="33"/>
      <c r="AG6298" s="35"/>
      <c r="AH6298" s="32"/>
      <c r="AI6298" s="33"/>
      <c r="AJ6298" s="33"/>
      <c r="AK6298" s="33"/>
      <c r="AL6298" s="33"/>
      <c r="AM6298" s="33"/>
      <c r="AN6298" s="33"/>
      <c r="AO6298" s="33"/>
      <c r="AP6298" s="33"/>
      <c r="AQ6298" s="33"/>
      <c r="AR6298" s="33"/>
      <c r="AS6298" s="33"/>
      <c r="AT6298" s="33"/>
      <c r="AU6298" s="33"/>
      <c r="AV6298" s="33"/>
      <c r="AW6298" s="33"/>
      <c r="AX6298" s="33"/>
      <c r="AY6298" s="33"/>
    </row>
    <row r="6299" spans="1:51" s="12" customFormat="1" ht="39.950000000000003" customHeight="1">
      <c r="A6299" s="3"/>
      <c r="B6299" s="16"/>
      <c r="C6299" s="33"/>
      <c r="D6299" s="33"/>
      <c r="E6299" s="33"/>
      <c r="F6299" s="33"/>
      <c r="G6299" s="33"/>
      <c r="H6299" s="33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  <c r="Y6299" s="33"/>
      <c r="Z6299" s="33"/>
      <c r="AA6299" s="33"/>
      <c r="AB6299" s="33"/>
      <c r="AC6299" s="33"/>
      <c r="AD6299" s="33"/>
      <c r="AE6299" s="33"/>
      <c r="AF6299" s="33"/>
      <c r="AG6299" s="35"/>
      <c r="AH6299" s="32"/>
      <c r="AI6299" s="33"/>
      <c r="AJ6299" s="33"/>
      <c r="AK6299" s="33"/>
      <c r="AL6299" s="33"/>
      <c r="AM6299" s="33"/>
      <c r="AN6299" s="33"/>
      <c r="AO6299" s="33"/>
      <c r="AP6299" s="33"/>
      <c r="AQ6299" s="33"/>
      <c r="AR6299" s="33"/>
      <c r="AS6299" s="33"/>
      <c r="AT6299" s="33"/>
      <c r="AU6299" s="33"/>
      <c r="AV6299" s="33"/>
      <c r="AW6299" s="33"/>
      <c r="AX6299" s="33"/>
      <c r="AY6299" s="33"/>
    </row>
    <row r="6300" spans="1:51" s="12" customFormat="1" ht="39.950000000000003" customHeight="1">
      <c r="A6300" s="3"/>
      <c r="B6300" s="16"/>
      <c r="C6300" s="33"/>
      <c r="D6300" s="33"/>
      <c r="E6300" s="33"/>
      <c r="F6300" s="33"/>
      <c r="G6300" s="33"/>
      <c r="H6300" s="33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  <c r="AB6300" s="33"/>
      <c r="AC6300" s="33"/>
      <c r="AD6300" s="33"/>
      <c r="AE6300" s="33"/>
      <c r="AF6300" s="33"/>
      <c r="AG6300" s="35"/>
      <c r="AH6300" s="32"/>
      <c r="AI6300" s="33"/>
      <c r="AJ6300" s="33"/>
      <c r="AK6300" s="33"/>
      <c r="AL6300" s="33"/>
      <c r="AM6300" s="33"/>
      <c r="AN6300" s="33"/>
      <c r="AO6300" s="33"/>
      <c r="AP6300" s="33"/>
      <c r="AQ6300" s="33"/>
      <c r="AR6300" s="33"/>
      <c r="AS6300" s="33"/>
      <c r="AT6300" s="33"/>
      <c r="AU6300" s="33"/>
      <c r="AV6300" s="33"/>
      <c r="AW6300" s="33"/>
      <c r="AX6300" s="33"/>
      <c r="AY6300" s="33"/>
    </row>
    <row r="6301" spans="1:51" s="12" customFormat="1" ht="39.950000000000003" customHeight="1">
      <c r="A6301" s="3"/>
      <c r="B6301" s="16"/>
      <c r="C6301" s="33"/>
      <c r="D6301" s="33"/>
      <c r="E6301" s="33"/>
      <c r="F6301" s="33"/>
      <c r="G6301" s="33"/>
      <c r="H6301" s="33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  <c r="Y6301" s="33"/>
      <c r="Z6301" s="33"/>
      <c r="AA6301" s="33"/>
      <c r="AB6301" s="33"/>
      <c r="AC6301" s="33"/>
      <c r="AD6301" s="33"/>
      <c r="AE6301" s="33"/>
      <c r="AF6301" s="33"/>
      <c r="AG6301" s="35"/>
      <c r="AH6301" s="32"/>
      <c r="AI6301" s="33"/>
      <c r="AJ6301" s="33"/>
      <c r="AK6301" s="33"/>
      <c r="AL6301" s="33"/>
      <c r="AM6301" s="33"/>
      <c r="AN6301" s="33"/>
      <c r="AO6301" s="33"/>
      <c r="AP6301" s="33"/>
      <c r="AQ6301" s="33"/>
      <c r="AR6301" s="33"/>
      <c r="AS6301" s="33"/>
      <c r="AT6301" s="33"/>
      <c r="AU6301" s="33"/>
      <c r="AV6301" s="33"/>
      <c r="AW6301" s="33"/>
      <c r="AX6301" s="33"/>
      <c r="AY6301" s="33"/>
    </row>
    <row r="6302" spans="1:51" s="12" customFormat="1" ht="39.950000000000003" customHeight="1">
      <c r="A6302" s="3"/>
      <c r="B6302" s="16"/>
      <c r="C6302" s="33"/>
      <c r="D6302" s="33"/>
      <c r="E6302" s="33"/>
      <c r="F6302" s="33"/>
      <c r="G6302" s="33"/>
      <c r="H6302" s="33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  <c r="Y6302" s="33"/>
      <c r="Z6302" s="33"/>
      <c r="AA6302" s="33"/>
      <c r="AB6302" s="33"/>
      <c r="AC6302" s="33"/>
      <c r="AD6302" s="33"/>
      <c r="AE6302" s="33"/>
      <c r="AF6302" s="33"/>
      <c r="AG6302" s="35"/>
      <c r="AH6302" s="32"/>
      <c r="AI6302" s="33"/>
      <c r="AJ6302" s="33"/>
      <c r="AK6302" s="33"/>
      <c r="AL6302" s="33"/>
      <c r="AM6302" s="33"/>
      <c r="AN6302" s="33"/>
      <c r="AO6302" s="33"/>
      <c r="AP6302" s="33"/>
      <c r="AQ6302" s="33"/>
      <c r="AR6302" s="33"/>
      <c r="AS6302" s="33"/>
      <c r="AT6302" s="33"/>
      <c r="AU6302" s="33"/>
      <c r="AV6302" s="33"/>
      <c r="AW6302" s="33"/>
      <c r="AX6302" s="33"/>
      <c r="AY6302" s="33"/>
    </row>
    <row r="6303" spans="1:51" s="12" customFormat="1" ht="39.950000000000003" customHeight="1">
      <c r="A6303" s="3"/>
      <c r="B6303" s="16"/>
      <c r="C6303" s="33"/>
      <c r="D6303" s="33"/>
      <c r="E6303" s="33"/>
      <c r="F6303" s="33"/>
      <c r="G6303" s="33"/>
      <c r="H6303" s="33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  <c r="Y6303" s="33"/>
      <c r="Z6303" s="33"/>
      <c r="AA6303" s="33"/>
      <c r="AB6303" s="33"/>
      <c r="AC6303" s="33"/>
      <c r="AD6303" s="33"/>
      <c r="AE6303" s="33"/>
      <c r="AF6303" s="33"/>
      <c r="AG6303" s="35"/>
      <c r="AH6303" s="32"/>
      <c r="AI6303" s="33"/>
      <c r="AJ6303" s="33"/>
      <c r="AK6303" s="33"/>
      <c r="AL6303" s="33"/>
      <c r="AM6303" s="33"/>
      <c r="AN6303" s="33"/>
      <c r="AO6303" s="33"/>
      <c r="AP6303" s="33"/>
      <c r="AQ6303" s="33"/>
      <c r="AR6303" s="33"/>
      <c r="AS6303" s="33"/>
      <c r="AT6303" s="33"/>
      <c r="AU6303" s="33"/>
      <c r="AV6303" s="33"/>
      <c r="AW6303" s="33"/>
      <c r="AX6303" s="33"/>
      <c r="AY6303" s="33"/>
    </row>
    <row r="6304" spans="1:51" s="12" customFormat="1" ht="39.950000000000003" customHeight="1">
      <c r="A6304" s="3"/>
      <c r="B6304" s="16"/>
      <c r="C6304" s="33"/>
      <c r="D6304" s="33"/>
      <c r="E6304" s="33"/>
      <c r="F6304" s="33"/>
      <c r="G6304" s="33"/>
      <c r="H6304" s="33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  <c r="Y6304" s="33"/>
      <c r="Z6304" s="33"/>
      <c r="AA6304" s="33"/>
      <c r="AB6304" s="33"/>
      <c r="AC6304" s="33"/>
      <c r="AD6304" s="33"/>
      <c r="AE6304" s="33"/>
      <c r="AF6304" s="33"/>
      <c r="AG6304" s="35"/>
      <c r="AH6304" s="32"/>
      <c r="AI6304" s="33"/>
      <c r="AJ6304" s="33"/>
      <c r="AK6304" s="33"/>
      <c r="AL6304" s="33"/>
      <c r="AM6304" s="33"/>
      <c r="AN6304" s="33"/>
      <c r="AO6304" s="33"/>
      <c r="AP6304" s="33"/>
      <c r="AQ6304" s="33"/>
      <c r="AR6304" s="33"/>
      <c r="AS6304" s="33"/>
      <c r="AT6304" s="33"/>
      <c r="AU6304" s="33"/>
      <c r="AV6304" s="33"/>
      <c r="AW6304" s="33"/>
      <c r="AX6304" s="33"/>
      <c r="AY6304" s="33"/>
    </row>
    <row r="6305" spans="1:51" s="12" customFormat="1" ht="39.950000000000003" customHeight="1">
      <c r="A6305" s="3"/>
      <c r="B6305" s="16"/>
      <c r="C6305" s="33"/>
      <c r="D6305" s="33"/>
      <c r="E6305" s="33"/>
      <c r="F6305" s="33"/>
      <c r="G6305" s="33"/>
      <c r="H6305" s="33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  <c r="Y6305" s="33"/>
      <c r="Z6305" s="33"/>
      <c r="AA6305" s="33"/>
      <c r="AB6305" s="33"/>
      <c r="AC6305" s="33"/>
      <c r="AD6305" s="33"/>
      <c r="AE6305" s="33"/>
      <c r="AF6305" s="33"/>
      <c r="AG6305" s="35"/>
      <c r="AH6305" s="32"/>
      <c r="AI6305" s="33"/>
      <c r="AJ6305" s="33"/>
      <c r="AK6305" s="33"/>
      <c r="AL6305" s="33"/>
      <c r="AM6305" s="33"/>
      <c r="AN6305" s="33"/>
      <c r="AO6305" s="33"/>
      <c r="AP6305" s="33"/>
      <c r="AQ6305" s="33"/>
      <c r="AR6305" s="33"/>
      <c r="AS6305" s="33"/>
      <c r="AT6305" s="33"/>
      <c r="AU6305" s="33"/>
      <c r="AV6305" s="33"/>
      <c r="AW6305" s="33"/>
      <c r="AX6305" s="33"/>
      <c r="AY6305" s="33"/>
    </row>
    <row r="6306" spans="1:51" s="12" customFormat="1" ht="39.950000000000003" customHeight="1">
      <c r="A6306" s="3"/>
      <c r="B6306" s="16"/>
      <c r="C6306" s="33"/>
      <c r="D6306" s="33"/>
      <c r="E6306" s="33"/>
      <c r="F6306" s="33"/>
      <c r="G6306" s="33"/>
      <c r="H6306" s="33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  <c r="Y6306" s="33"/>
      <c r="Z6306" s="33"/>
      <c r="AA6306" s="33"/>
      <c r="AB6306" s="33"/>
      <c r="AC6306" s="33"/>
      <c r="AD6306" s="33"/>
      <c r="AE6306" s="33"/>
      <c r="AF6306" s="33"/>
      <c r="AG6306" s="35"/>
      <c r="AH6306" s="32"/>
      <c r="AI6306" s="33"/>
      <c r="AJ6306" s="33"/>
      <c r="AK6306" s="33"/>
      <c r="AL6306" s="33"/>
      <c r="AM6306" s="33"/>
      <c r="AN6306" s="33"/>
      <c r="AO6306" s="33"/>
      <c r="AP6306" s="33"/>
      <c r="AQ6306" s="33"/>
      <c r="AR6306" s="33"/>
      <c r="AS6306" s="33"/>
      <c r="AT6306" s="33"/>
      <c r="AU6306" s="33"/>
      <c r="AV6306" s="33"/>
      <c r="AW6306" s="33"/>
      <c r="AX6306" s="33"/>
      <c r="AY6306" s="33"/>
    </row>
    <row r="6307" spans="1:51" s="12" customFormat="1" ht="39.950000000000003" customHeight="1">
      <c r="A6307" s="3"/>
      <c r="B6307" s="16"/>
      <c r="C6307" s="33"/>
      <c r="D6307" s="33"/>
      <c r="E6307" s="33"/>
      <c r="F6307" s="33"/>
      <c r="G6307" s="33"/>
      <c r="H6307" s="3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  <c r="Y6307" s="33"/>
      <c r="Z6307" s="33"/>
      <c r="AA6307" s="33"/>
      <c r="AB6307" s="33"/>
      <c r="AC6307" s="33"/>
      <c r="AD6307" s="33"/>
      <c r="AE6307" s="33"/>
      <c r="AF6307" s="33"/>
      <c r="AG6307" s="35"/>
      <c r="AH6307" s="32"/>
      <c r="AI6307" s="33"/>
      <c r="AJ6307" s="33"/>
      <c r="AK6307" s="33"/>
      <c r="AL6307" s="33"/>
      <c r="AM6307" s="33"/>
      <c r="AN6307" s="33"/>
      <c r="AO6307" s="33"/>
      <c r="AP6307" s="33"/>
      <c r="AQ6307" s="33"/>
      <c r="AR6307" s="33"/>
      <c r="AS6307" s="33"/>
      <c r="AT6307" s="33"/>
      <c r="AU6307" s="33"/>
      <c r="AV6307" s="33"/>
      <c r="AW6307" s="33"/>
      <c r="AX6307" s="33"/>
      <c r="AY6307" s="33"/>
    </row>
    <row r="6308" spans="1:51" s="12" customFormat="1" ht="39.950000000000003" customHeight="1">
      <c r="A6308" s="3"/>
      <c r="B6308" s="16"/>
      <c r="C6308" s="33"/>
      <c r="D6308" s="33"/>
      <c r="E6308" s="33"/>
      <c r="F6308" s="33"/>
      <c r="G6308" s="33"/>
      <c r="H6308" s="33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  <c r="Y6308" s="33"/>
      <c r="Z6308" s="33"/>
      <c r="AA6308" s="33"/>
      <c r="AB6308" s="33"/>
      <c r="AC6308" s="33"/>
      <c r="AD6308" s="33"/>
      <c r="AE6308" s="33"/>
      <c r="AF6308" s="33"/>
      <c r="AG6308" s="35"/>
      <c r="AH6308" s="32"/>
      <c r="AI6308" s="33"/>
      <c r="AJ6308" s="33"/>
      <c r="AK6308" s="33"/>
      <c r="AL6308" s="33"/>
      <c r="AM6308" s="33"/>
      <c r="AN6308" s="33"/>
      <c r="AO6308" s="33"/>
      <c r="AP6308" s="33"/>
      <c r="AQ6308" s="33"/>
      <c r="AR6308" s="33"/>
      <c r="AS6308" s="33"/>
      <c r="AT6308" s="33"/>
      <c r="AU6308" s="33"/>
      <c r="AV6308" s="33"/>
      <c r="AW6308" s="33"/>
      <c r="AX6308" s="33"/>
      <c r="AY6308" s="33"/>
    </row>
    <row r="6309" spans="1:51" s="12" customFormat="1" ht="39.950000000000003" customHeight="1">
      <c r="A6309" s="3"/>
      <c r="B6309" s="16"/>
      <c r="C6309" s="33"/>
      <c r="D6309" s="33"/>
      <c r="E6309" s="33"/>
      <c r="F6309" s="33"/>
      <c r="G6309" s="33"/>
      <c r="H6309" s="33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  <c r="Y6309" s="33"/>
      <c r="Z6309" s="33"/>
      <c r="AA6309" s="33"/>
      <c r="AB6309" s="33"/>
      <c r="AC6309" s="33"/>
      <c r="AD6309" s="33"/>
      <c r="AE6309" s="33"/>
      <c r="AF6309" s="33"/>
      <c r="AG6309" s="35"/>
      <c r="AH6309" s="32"/>
      <c r="AI6309" s="33"/>
      <c r="AJ6309" s="33"/>
      <c r="AK6309" s="33"/>
      <c r="AL6309" s="33"/>
      <c r="AM6309" s="33"/>
      <c r="AN6309" s="33"/>
      <c r="AO6309" s="33"/>
      <c r="AP6309" s="33"/>
      <c r="AQ6309" s="33"/>
      <c r="AR6309" s="33"/>
      <c r="AS6309" s="33"/>
      <c r="AT6309" s="33"/>
      <c r="AU6309" s="33"/>
      <c r="AV6309" s="33"/>
      <c r="AW6309" s="33"/>
      <c r="AX6309" s="33"/>
      <c r="AY6309" s="33"/>
    </row>
    <row r="6310" spans="1:51" s="12" customFormat="1" ht="39.950000000000003" customHeight="1">
      <c r="A6310" s="3"/>
      <c r="B6310" s="16"/>
      <c r="C6310" s="33"/>
      <c r="D6310" s="33"/>
      <c r="E6310" s="33"/>
      <c r="F6310" s="33"/>
      <c r="G6310" s="33"/>
      <c r="H6310" s="33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  <c r="Y6310" s="33"/>
      <c r="Z6310" s="33"/>
      <c r="AA6310" s="33"/>
      <c r="AB6310" s="33"/>
      <c r="AC6310" s="33"/>
      <c r="AD6310" s="33"/>
      <c r="AE6310" s="33"/>
      <c r="AF6310" s="33"/>
      <c r="AG6310" s="35"/>
      <c r="AH6310" s="32"/>
      <c r="AI6310" s="33"/>
      <c r="AJ6310" s="33"/>
      <c r="AK6310" s="33"/>
      <c r="AL6310" s="33"/>
      <c r="AM6310" s="33"/>
      <c r="AN6310" s="33"/>
      <c r="AO6310" s="33"/>
      <c r="AP6310" s="33"/>
      <c r="AQ6310" s="33"/>
      <c r="AR6310" s="33"/>
      <c r="AS6310" s="33"/>
      <c r="AT6310" s="33"/>
      <c r="AU6310" s="33"/>
      <c r="AV6310" s="33"/>
      <c r="AW6310" s="33"/>
      <c r="AX6310" s="33"/>
      <c r="AY6310" s="33"/>
    </row>
    <row r="6311" spans="1:51" s="12" customFormat="1" ht="39.950000000000003" customHeight="1">
      <c r="A6311" s="3"/>
      <c r="B6311" s="16"/>
      <c r="C6311" s="33"/>
      <c r="D6311" s="33"/>
      <c r="E6311" s="33"/>
      <c r="F6311" s="33"/>
      <c r="G6311" s="33"/>
      <c r="H6311" s="33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  <c r="Y6311" s="33"/>
      <c r="Z6311" s="33"/>
      <c r="AA6311" s="33"/>
      <c r="AB6311" s="33"/>
      <c r="AC6311" s="33"/>
      <c r="AD6311" s="33"/>
      <c r="AE6311" s="33"/>
      <c r="AF6311" s="33"/>
      <c r="AG6311" s="35"/>
      <c r="AH6311" s="32"/>
      <c r="AI6311" s="33"/>
      <c r="AJ6311" s="33"/>
      <c r="AK6311" s="33"/>
      <c r="AL6311" s="33"/>
      <c r="AM6311" s="33"/>
      <c r="AN6311" s="33"/>
      <c r="AO6311" s="33"/>
      <c r="AP6311" s="33"/>
      <c r="AQ6311" s="33"/>
      <c r="AR6311" s="33"/>
      <c r="AS6311" s="33"/>
      <c r="AT6311" s="33"/>
      <c r="AU6311" s="33"/>
      <c r="AV6311" s="33"/>
      <c r="AW6311" s="33"/>
      <c r="AX6311" s="33"/>
      <c r="AY6311" s="33"/>
    </row>
    <row r="6312" spans="1:51" s="12" customFormat="1" ht="39.950000000000003" customHeight="1">
      <c r="A6312" s="3"/>
      <c r="B6312" s="16"/>
      <c r="C6312" s="33"/>
      <c r="D6312" s="33"/>
      <c r="E6312" s="33"/>
      <c r="F6312" s="33"/>
      <c r="G6312" s="33"/>
      <c r="H6312" s="33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  <c r="Y6312" s="33"/>
      <c r="Z6312" s="33"/>
      <c r="AA6312" s="33"/>
      <c r="AB6312" s="33"/>
      <c r="AC6312" s="33"/>
      <c r="AD6312" s="33"/>
      <c r="AE6312" s="33"/>
      <c r="AF6312" s="33"/>
      <c r="AG6312" s="35"/>
      <c r="AH6312" s="32"/>
      <c r="AI6312" s="33"/>
      <c r="AJ6312" s="33"/>
      <c r="AK6312" s="33"/>
      <c r="AL6312" s="33"/>
      <c r="AM6312" s="33"/>
      <c r="AN6312" s="33"/>
      <c r="AO6312" s="33"/>
      <c r="AP6312" s="33"/>
      <c r="AQ6312" s="33"/>
      <c r="AR6312" s="33"/>
      <c r="AS6312" s="33"/>
      <c r="AT6312" s="33"/>
      <c r="AU6312" s="33"/>
      <c r="AV6312" s="33"/>
      <c r="AW6312" s="33"/>
      <c r="AX6312" s="33"/>
      <c r="AY6312" s="33"/>
    </row>
    <row r="6313" spans="1:51" s="12" customFormat="1" ht="39.950000000000003" customHeight="1">
      <c r="A6313" s="3"/>
      <c r="B6313" s="16"/>
      <c r="C6313" s="33"/>
      <c r="D6313" s="33"/>
      <c r="E6313" s="33"/>
      <c r="F6313" s="33"/>
      <c r="G6313" s="33"/>
      <c r="H6313" s="33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  <c r="Y6313" s="33"/>
      <c r="Z6313" s="33"/>
      <c r="AA6313" s="33"/>
      <c r="AB6313" s="33"/>
      <c r="AC6313" s="33"/>
      <c r="AD6313" s="33"/>
      <c r="AE6313" s="33"/>
      <c r="AF6313" s="33"/>
      <c r="AG6313" s="35"/>
      <c r="AH6313" s="32"/>
      <c r="AI6313" s="33"/>
      <c r="AJ6313" s="33"/>
      <c r="AK6313" s="33"/>
      <c r="AL6313" s="33"/>
      <c r="AM6313" s="33"/>
      <c r="AN6313" s="33"/>
      <c r="AO6313" s="33"/>
      <c r="AP6313" s="33"/>
      <c r="AQ6313" s="33"/>
      <c r="AR6313" s="33"/>
      <c r="AS6313" s="33"/>
      <c r="AT6313" s="33"/>
      <c r="AU6313" s="33"/>
      <c r="AV6313" s="33"/>
      <c r="AW6313" s="33"/>
      <c r="AX6313" s="33"/>
      <c r="AY6313" s="33"/>
    </row>
    <row r="6314" spans="1:51" s="12" customFormat="1" ht="39.950000000000003" customHeight="1">
      <c r="A6314" s="3"/>
      <c r="B6314" s="16"/>
      <c r="C6314" s="33"/>
      <c r="D6314" s="33"/>
      <c r="E6314" s="33"/>
      <c r="F6314" s="33"/>
      <c r="G6314" s="33"/>
      <c r="H6314" s="33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  <c r="Y6314" s="33"/>
      <c r="Z6314" s="33"/>
      <c r="AA6314" s="33"/>
      <c r="AB6314" s="33"/>
      <c r="AC6314" s="33"/>
      <c r="AD6314" s="33"/>
      <c r="AE6314" s="33"/>
      <c r="AF6314" s="33"/>
      <c r="AG6314" s="35"/>
      <c r="AH6314" s="32"/>
      <c r="AI6314" s="33"/>
      <c r="AJ6314" s="33"/>
      <c r="AK6314" s="33"/>
      <c r="AL6314" s="33"/>
      <c r="AM6314" s="33"/>
      <c r="AN6314" s="33"/>
      <c r="AO6314" s="33"/>
      <c r="AP6314" s="33"/>
      <c r="AQ6314" s="33"/>
      <c r="AR6314" s="33"/>
      <c r="AS6314" s="33"/>
      <c r="AT6314" s="33"/>
      <c r="AU6314" s="33"/>
      <c r="AV6314" s="33"/>
      <c r="AW6314" s="33"/>
      <c r="AX6314" s="33"/>
      <c r="AY6314" s="33"/>
    </row>
    <row r="6315" spans="1:51" s="12" customFormat="1" ht="39.950000000000003" customHeight="1">
      <c r="A6315" s="3"/>
      <c r="B6315" s="16"/>
      <c r="C6315" s="33"/>
      <c r="D6315" s="33"/>
      <c r="E6315" s="33"/>
      <c r="F6315" s="33"/>
      <c r="G6315" s="33"/>
      <c r="H6315" s="33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  <c r="Y6315" s="33"/>
      <c r="Z6315" s="33"/>
      <c r="AA6315" s="33"/>
      <c r="AB6315" s="33"/>
      <c r="AC6315" s="33"/>
      <c r="AD6315" s="33"/>
      <c r="AE6315" s="33"/>
      <c r="AF6315" s="33"/>
      <c r="AG6315" s="35"/>
      <c r="AH6315" s="32"/>
      <c r="AI6315" s="33"/>
      <c r="AJ6315" s="33"/>
      <c r="AK6315" s="33"/>
      <c r="AL6315" s="33"/>
      <c r="AM6315" s="33"/>
      <c r="AN6315" s="33"/>
      <c r="AO6315" s="33"/>
      <c r="AP6315" s="33"/>
      <c r="AQ6315" s="33"/>
      <c r="AR6315" s="33"/>
      <c r="AS6315" s="33"/>
      <c r="AT6315" s="33"/>
      <c r="AU6315" s="33"/>
      <c r="AV6315" s="33"/>
      <c r="AW6315" s="33"/>
      <c r="AX6315" s="33"/>
      <c r="AY6315" s="33"/>
    </row>
    <row r="6316" spans="1:51" s="12" customFormat="1" ht="39.950000000000003" customHeight="1">
      <c r="A6316" s="3"/>
      <c r="B6316" s="16"/>
      <c r="C6316" s="33"/>
      <c r="D6316" s="33"/>
      <c r="E6316" s="33"/>
      <c r="F6316" s="33"/>
      <c r="G6316" s="33"/>
      <c r="H6316" s="33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  <c r="Y6316" s="33"/>
      <c r="Z6316" s="33"/>
      <c r="AA6316" s="33"/>
      <c r="AB6316" s="33"/>
      <c r="AC6316" s="33"/>
      <c r="AD6316" s="33"/>
      <c r="AE6316" s="33"/>
      <c r="AF6316" s="33"/>
      <c r="AG6316" s="35"/>
      <c r="AH6316" s="32"/>
      <c r="AI6316" s="33"/>
      <c r="AJ6316" s="33"/>
      <c r="AK6316" s="33"/>
      <c r="AL6316" s="33"/>
      <c r="AM6316" s="33"/>
      <c r="AN6316" s="33"/>
      <c r="AO6316" s="33"/>
      <c r="AP6316" s="33"/>
      <c r="AQ6316" s="33"/>
      <c r="AR6316" s="33"/>
      <c r="AS6316" s="33"/>
      <c r="AT6316" s="33"/>
      <c r="AU6316" s="33"/>
      <c r="AV6316" s="33"/>
      <c r="AW6316" s="33"/>
      <c r="AX6316" s="33"/>
      <c r="AY6316" s="33"/>
    </row>
    <row r="6317" spans="1:51" s="12" customFormat="1" ht="39.950000000000003" customHeight="1">
      <c r="A6317" s="3"/>
      <c r="B6317" s="16"/>
      <c r="C6317" s="33"/>
      <c r="D6317" s="33"/>
      <c r="E6317" s="33"/>
      <c r="F6317" s="33"/>
      <c r="G6317" s="33"/>
      <c r="H6317" s="33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  <c r="Y6317" s="33"/>
      <c r="Z6317" s="33"/>
      <c r="AA6317" s="33"/>
      <c r="AB6317" s="33"/>
      <c r="AC6317" s="33"/>
      <c r="AD6317" s="33"/>
      <c r="AE6317" s="33"/>
      <c r="AF6317" s="33"/>
      <c r="AG6317" s="35"/>
      <c r="AH6317" s="32"/>
      <c r="AI6317" s="33"/>
      <c r="AJ6317" s="33"/>
      <c r="AK6317" s="33"/>
      <c r="AL6317" s="33"/>
      <c r="AM6317" s="33"/>
      <c r="AN6317" s="33"/>
      <c r="AO6317" s="33"/>
      <c r="AP6317" s="33"/>
      <c r="AQ6317" s="33"/>
      <c r="AR6317" s="33"/>
      <c r="AS6317" s="33"/>
      <c r="AT6317" s="33"/>
      <c r="AU6317" s="33"/>
      <c r="AV6317" s="33"/>
      <c r="AW6317" s="33"/>
      <c r="AX6317" s="33"/>
      <c r="AY6317" s="33"/>
    </row>
    <row r="6318" spans="1:51" s="12" customFormat="1" ht="39.950000000000003" customHeight="1">
      <c r="A6318" s="3"/>
      <c r="B6318" s="16"/>
      <c r="C6318" s="33"/>
      <c r="D6318" s="33"/>
      <c r="E6318" s="33"/>
      <c r="F6318" s="33"/>
      <c r="G6318" s="33"/>
      <c r="H6318" s="33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  <c r="Y6318" s="33"/>
      <c r="Z6318" s="33"/>
      <c r="AA6318" s="33"/>
      <c r="AB6318" s="33"/>
      <c r="AC6318" s="33"/>
      <c r="AD6318" s="33"/>
      <c r="AE6318" s="33"/>
      <c r="AF6318" s="33"/>
      <c r="AG6318" s="35"/>
      <c r="AH6318" s="32"/>
      <c r="AI6318" s="33"/>
      <c r="AJ6318" s="33"/>
      <c r="AK6318" s="33"/>
      <c r="AL6318" s="33"/>
      <c r="AM6318" s="33"/>
      <c r="AN6318" s="33"/>
      <c r="AO6318" s="33"/>
      <c r="AP6318" s="33"/>
      <c r="AQ6318" s="33"/>
      <c r="AR6318" s="33"/>
      <c r="AS6318" s="33"/>
      <c r="AT6318" s="33"/>
      <c r="AU6318" s="33"/>
      <c r="AV6318" s="33"/>
      <c r="AW6318" s="33"/>
      <c r="AX6318" s="33"/>
      <c r="AY6318" s="33"/>
    </row>
    <row r="6319" spans="1:51" s="12" customFormat="1" ht="39.950000000000003" customHeight="1">
      <c r="A6319" s="3"/>
      <c r="B6319" s="16"/>
      <c r="C6319" s="33"/>
      <c r="D6319" s="33"/>
      <c r="E6319" s="33"/>
      <c r="F6319" s="33"/>
      <c r="G6319" s="33"/>
      <c r="H6319" s="3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  <c r="Y6319" s="33"/>
      <c r="Z6319" s="33"/>
      <c r="AA6319" s="33"/>
      <c r="AB6319" s="33"/>
      <c r="AC6319" s="33"/>
      <c r="AD6319" s="33"/>
      <c r="AE6319" s="33"/>
      <c r="AF6319" s="33"/>
      <c r="AG6319" s="35"/>
      <c r="AH6319" s="32"/>
      <c r="AI6319" s="33"/>
      <c r="AJ6319" s="33"/>
      <c r="AK6319" s="33"/>
      <c r="AL6319" s="33"/>
      <c r="AM6319" s="33"/>
      <c r="AN6319" s="33"/>
      <c r="AO6319" s="33"/>
      <c r="AP6319" s="33"/>
      <c r="AQ6319" s="33"/>
      <c r="AR6319" s="33"/>
      <c r="AS6319" s="33"/>
      <c r="AT6319" s="33"/>
      <c r="AU6319" s="33"/>
      <c r="AV6319" s="33"/>
      <c r="AW6319" s="33"/>
      <c r="AX6319" s="33"/>
      <c r="AY6319" s="33"/>
    </row>
    <row r="6320" spans="1:51" s="12" customFormat="1" ht="39.950000000000003" customHeight="1">
      <c r="A6320" s="3"/>
      <c r="B6320" s="16"/>
      <c r="C6320" s="33"/>
      <c r="D6320" s="33"/>
      <c r="E6320" s="33"/>
      <c r="F6320" s="33"/>
      <c r="G6320" s="33"/>
      <c r="H6320" s="33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  <c r="Y6320" s="33"/>
      <c r="Z6320" s="33"/>
      <c r="AA6320" s="33"/>
      <c r="AB6320" s="33"/>
      <c r="AC6320" s="33"/>
      <c r="AD6320" s="33"/>
      <c r="AE6320" s="33"/>
      <c r="AF6320" s="33"/>
      <c r="AG6320" s="35"/>
      <c r="AH6320" s="32"/>
      <c r="AI6320" s="33"/>
      <c r="AJ6320" s="33"/>
      <c r="AK6320" s="33"/>
      <c r="AL6320" s="33"/>
      <c r="AM6320" s="33"/>
      <c r="AN6320" s="33"/>
      <c r="AO6320" s="33"/>
      <c r="AP6320" s="33"/>
      <c r="AQ6320" s="33"/>
      <c r="AR6320" s="33"/>
      <c r="AS6320" s="33"/>
      <c r="AT6320" s="33"/>
      <c r="AU6320" s="33"/>
      <c r="AV6320" s="33"/>
      <c r="AW6320" s="33"/>
      <c r="AX6320" s="33"/>
      <c r="AY6320" s="33"/>
    </row>
    <row r="6321" spans="1:51" s="12" customFormat="1" ht="39.950000000000003" customHeight="1">
      <c r="A6321" s="3"/>
      <c r="B6321" s="16"/>
      <c r="C6321" s="33"/>
      <c r="D6321" s="33"/>
      <c r="E6321" s="33"/>
      <c r="F6321" s="33"/>
      <c r="G6321" s="33"/>
      <c r="H6321" s="33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  <c r="Y6321" s="33"/>
      <c r="Z6321" s="33"/>
      <c r="AA6321" s="33"/>
      <c r="AB6321" s="33"/>
      <c r="AC6321" s="33"/>
      <c r="AD6321" s="33"/>
      <c r="AE6321" s="33"/>
      <c r="AF6321" s="33"/>
      <c r="AG6321" s="35"/>
      <c r="AH6321" s="32"/>
      <c r="AI6321" s="33"/>
      <c r="AJ6321" s="33"/>
      <c r="AK6321" s="33"/>
      <c r="AL6321" s="33"/>
      <c r="AM6321" s="33"/>
      <c r="AN6321" s="33"/>
      <c r="AO6321" s="33"/>
      <c r="AP6321" s="33"/>
      <c r="AQ6321" s="33"/>
      <c r="AR6321" s="33"/>
      <c r="AS6321" s="33"/>
      <c r="AT6321" s="33"/>
      <c r="AU6321" s="33"/>
      <c r="AV6321" s="33"/>
      <c r="AW6321" s="33"/>
      <c r="AX6321" s="33"/>
      <c r="AY6321" s="33"/>
    </row>
    <row r="6322" spans="1:51" s="12" customFormat="1" ht="39.950000000000003" customHeight="1">
      <c r="A6322" s="3"/>
      <c r="B6322" s="16"/>
      <c r="C6322" s="33"/>
      <c r="D6322" s="33"/>
      <c r="E6322" s="33"/>
      <c r="F6322" s="33"/>
      <c r="G6322" s="33"/>
      <c r="H6322" s="33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  <c r="Y6322" s="33"/>
      <c r="Z6322" s="33"/>
      <c r="AA6322" s="33"/>
      <c r="AB6322" s="33"/>
      <c r="AC6322" s="33"/>
      <c r="AD6322" s="33"/>
      <c r="AE6322" s="33"/>
      <c r="AF6322" s="33"/>
      <c r="AG6322" s="35"/>
      <c r="AH6322" s="32"/>
      <c r="AI6322" s="33"/>
      <c r="AJ6322" s="33"/>
      <c r="AK6322" s="33"/>
      <c r="AL6322" s="33"/>
      <c r="AM6322" s="33"/>
      <c r="AN6322" s="33"/>
      <c r="AO6322" s="33"/>
      <c r="AP6322" s="33"/>
      <c r="AQ6322" s="33"/>
      <c r="AR6322" s="33"/>
      <c r="AS6322" s="33"/>
      <c r="AT6322" s="33"/>
      <c r="AU6322" s="33"/>
      <c r="AV6322" s="33"/>
      <c r="AW6322" s="33"/>
      <c r="AX6322" s="33"/>
      <c r="AY6322" s="33"/>
    </row>
    <row r="6323" spans="1:51" s="12" customFormat="1" ht="39.950000000000003" customHeight="1">
      <c r="A6323" s="3"/>
      <c r="B6323" s="16"/>
      <c r="C6323" s="33"/>
      <c r="D6323" s="33"/>
      <c r="E6323" s="33"/>
      <c r="F6323" s="33"/>
      <c r="G6323" s="33"/>
      <c r="H6323" s="3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  <c r="AB6323" s="33"/>
      <c r="AC6323" s="33"/>
      <c r="AD6323" s="33"/>
      <c r="AE6323" s="33"/>
      <c r="AF6323" s="33"/>
      <c r="AG6323" s="35"/>
      <c r="AH6323" s="32"/>
      <c r="AI6323" s="33"/>
      <c r="AJ6323" s="33"/>
      <c r="AK6323" s="33"/>
      <c r="AL6323" s="33"/>
      <c r="AM6323" s="33"/>
      <c r="AN6323" s="33"/>
      <c r="AO6323" s="33"/>
      <c r="AP6323" s="33"/>
      <c r="AQ6323" s="33"/>
      <c r="AR6323" s="33"/>
      <c r="AS6323" s="33"/>
      <c r="AT6323" s="33"/>
      <c r="AU6323" s="33"/>
      <c r="AV6323" s="33"/>
      <c r="AW6323" s="33"/>
      <c r="AX6323" s="33"/>
      <c r="AY6323" s="33"/>
    </row>
    <row r="6324" spans="1:51" s="12" customFormat="1" ht="39.950000000000003" customHeight="1">
      <c r="A6324" s="3"/>
      <c r="B6324" s="16"/>
      <c r="C6324" s="33"/>
      <c r="D6324" s="33"/>
      <c r="E6324" s="33"/>
      <c r="F6324" s="33"/>
      <c r="G6324" s="33"/>
      <c r="H6324" s="33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  <c r="Y6324" s="33"/>
      <c r="Z6324" s="33"/>
      <c r="AA6324" s="33"/>
      <c r="AB6324" s="33"/>
      <c r="AC6324" s="33"/>
      <c r="AD6324" s="33"/>
      <c r="AE6324" s="33"/>
      <c r="AF6324" s="33"/>
      <c r="AG6324" s="35"/>
      <c r="AH6324" s="32"/>
      <c r="AI6324" s="33"/>
      <c r="AJ6324" s="33"/>
      <c r="AK6324" s="33"/>
      <c r="AL6324" s="33"/>
      <c r="AM6324" s="33"/>
      <c r="AN6324" s="33"/>
      <c r="AO6324" s="33"/>
      <c r="AP6324" s="33"/>
      <c r="AQ6324" s="33"/>
      <c r="AR6324" s="33"/>
      <c r="AS6324" s="33"/>
      <c r="AT6324" s="33"/>
      <c r="AU6324" s="33"/>
      <c r="AV6324" s="33"/>
      <c r="AW6324" s="33"/>
      <c r="AX6324" s="33"/>
      <c r="AY6324" s="33"/>
    </row>
    <row r="6325" spans="1:51" s="12" customFormat="1" ht="39.950000000000003" customHeight="1">
      <c r="A6325" s="3"/>
      <c r="B6325" s="16"/>
      <c r="C6325" s="33"/>
      <c r="D6325" s="33"/>
      <c r="E6325" s="33"/>
      <c r="F6325" s="33"/>
      <c r="G6325" s="33"/>
      <c r="H6325" s="33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  <c r="Y6325" s="33"/>
      <c r="Z6325" s="33"/>
      <c r="AA6325" s="33"/>
      <c r="AB6325" s="33"/>
      <c r="AC6325" s="33"/>
      <c r="AD6325" s="33"/>
      <c r="AE6325" s="33"/>
      <c r="AF6325" s="33"/>
      <c r="AG6325" s="35"/>
      <c r="AH6325" s="32"/>
      <c r="AI6325" s="33"/>
      <c r="AJ6325" s="33"/>
      <c r="AK6325" s="33"/>
      <c r="AL6325" s="33"/>
      <c r="AM6325" s="33"/>
      <c r="AN6325" s="33"/>
      <c r="AO6325" s="33"/>
      <c r="AP6325" s="33"/>
      <c r="AQ6325" s="33"/>
      <c r="AR6325" s="33"/>
      <c r="AS6325" s="33"/>
      <c r="AT6325" s="33"/>
      <c r="AU6325" s="33"/>
      <c r="AV6325" s="33"/>
      <c r="AW6325" s="33"/>
      <c r="AX6325" s="33"/>
      <c r="AY6325" s="33"/>
    </row>
    <row r="6326" spans="1:51" s="12" customFormat="1" ht="39.950000000000003" customHeight="1">
      <c r="A6326" s="3"/>
      <c r="B6326" s="16"/>
      <c r="C6326" s="33"/>
      <c r="D6326" s="33"/>
      <c r="E6326" s="33"/>
      <c r="F6326" s="33"/>
      <c r="G6326" s="33"/>
      <c r="H6326" s="33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  <c r="Y6326" s="33"/>
      <c r="Z6326" s="33"/>
      <c r="AA6326" s="33"/>
      <c r="AB6326" s="33"/>
      <c r="AC6326" s="33"/>
      <c r="AD6326" s="33"/>
      <c r="AE6326" s="33"/>
      <c r="AF6326" s="33"/>
      <c r="AG6326" s="35"/>
      <c r="AH6326" s="32"/>
      <c r="AI6326" s="33"/>
      <c r="AJ6326" s="33"/>
      <c r="AK6326" s="33"/>
      <c r="AL6326" s="33"/>
      <c r="AM6326" s="33"/>
      <c r="AN6326" s="33"/>
      <c r="AO6326" s="33"/>
      <c r="AP6326" s="33"/>
      <c r="AQ6326" s="33"/>
      <c r="AR6326" s="33"/>
      <c r="AS6326" s="33"/>
      <c r="AT6326" s="33"/>
      <c r="AU6326" s="33"/>
      <c r="AV6326" s="33"/>
      <c r="AW6326" s="33"/>
      <c r="AX6326" s="33"/>
      <c r="AY6326" s="33"/>
    </row>
    <row r="6327" spans="1:51" s="12" customFormat="1" ht="39.950000000000003" customHeight="1">
      <c r="A6327" s="3"/>
      <c r="B6327" s="16"/>
      <c r="C6327" s="33"/>
      <c r="D6327" s="33"/>
      <c r="E6327" s="33"/>
      <c r="F6327" s="33"/>
      <c r="G6327" s="33"/>
      <c r="H6327" s="33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  <c r="AB6327" s="33"/>
      <c r="AC6327" s="33"/>
      <c r="AD6327" s="33"/>
      <c r="AE6327" s="33"/>
      <c r="AF6327" s="33"/>
      <c r="AG6327" s="35"/>
      <c r="AH6327" s="32"/>
      <c r="AI6327" s="33"/>
      <c r="AJ6327" s="33"/>
      <c r="AK6327" s="33"/>
      <c r="AL6327" s="33"/>
      <c r="AM6327" s="33"/>
      <c r="AN6327" s="33"/>
      <c r="AO6327" s="33"/>
      <c r="AP6327" s="33"/>
      <c r="AQ6327" s="33"/>
      <c r="AR6327" s="33"/>
      <c r="AS6327" s="33"/>
      <c r="AT6327" s="33"/>
      <c r="AU6327" s="33"/>
      <c r="AV6327" s="33"/>
      <c r="AW6327" s="33"/>
      <c r="AX6327" s="33"/>
      <c r="AY6327" s="33"/>
    </row>
    <row r="6328" spans="1:51" s="12" customFormat="1" ht="39.950000000000003" customHeight="1">
      <c r="A6328" s="3"/>
      <c r="B6328" s="16"/>
      <c r="C6328" s="33"/>
      <c r="D6328" s="33"/>
      <c r="E6328" s="33"/>
      <c r="F6328" s="33"/>
      <c r="G6328" s="33"/>
      <c r="H6328" s="33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  <c r="Y6328" s="33"/>
      <c r="Z6328" s="33"/>
      <c r="AA6328" s="33"/>
      <c r="AB6328" s="33"/>
      <c r="AC6328" s="33"/>
      <c r="AD6328" s="33"/>
      <c r="AE6328" s="33"/>
      <c r="AF6328" s="33"/>
      <c r="AG6328" s="35"/>
      <c r="AH6328" s="32"/>
      <c r="AI6328" s="33"/>
      <c r="AJ6328" s="33"/>
      <c r="AK6328" s="33"/>
      <c r="AL6328" s="33"/>
      <c r="AM6328" s="33"/>
      <c r="AN6328" s="33"/>
      <c r="AO6328" s="33"/>
      <c r="AP6328" s="33"/>
      <c r="AQ6328" s="33"/>
      <c r="AR6328" s="33"/>
      <c r="AS6328" s="33"/>
      <c r="AT6328" s="33"/>
      <c r="AU6328" s="33"/>
      <c r="AV6328" s="33"/>
      <c r="AW6328" s="33"/>
      <c r="AX6328" s="33"/>
      <c r="AY6328" s="33"/>
    </row>
    <row r="6329" spans="1:51" s="12" customFormat="1" ht="39.950000000000003" customHeight="1">
      <c r="A6329" s="3"/>
      <c r="B6329" s="16"/>
      <c r="C6329" s="33"/>
      <c r="D6329" s="33"/>
      <c r="E6329" s="33"/>
      <c r="F6329" s="33"/>
      <c r="G6329" s="33"/>
      <c r="H6329" s="3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  <c r="AB6329" s="33"/>
      <c r="AC6329" s="33"/>
      <c r="AD6329" s="33"/>
      <c r="AE6329" s="33"/>
      <c r="AF6329" s="33"/>
      <c r="AG6329" s="35"/>
      <c r="AH6329" s="32"/>
      <c r="AI6329" s="33"/>
      <c r="AJ6329" s="33"/>
      <c r="AK6329" s="33"/>
      <c r="AL6329" s="33"/>
      <c r="AM6329" s="33"/>
      <c r="AN6329" s="33"/>
      <c r="AO6329" s="33"/>
      <c r="AP6329" s="33"/>
      <c r="AQ6329" s="33"/>
      <c r="AR6329" s="33"/>
      <c r="AS6329" s="33"/>
      <c r="AT6329" s="33"/>
      <c r="AU6329" s="33"/>
      <c r="AV6329" s="33"/>
      <c r="AW6329" s="33"/>
      <c r="AX6329" s="33"/>
      <c r="AY6329" s="33"/>
    </row>
    <row r="6330" spans="1:51" s="12" customFormat="1" ht="39.950000000000003" customHeight="1">
      <c r="A6330" s="3"/>
      <c r="B6330" s="16"/>
      <c r="C6330" s="33"/>
      <c r="D6330" s="33"/>
      <c r="E6330" s="33"/>
      <c r="F6330" s="33"/>
      <c r="G6330" s="33"/>
      <c r="H6330" s="33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  <c r="AB6330" s="33"/>
      <c r="AC6330" s="33"/>
      <c r="AD6330" s="33"/>
      <c r="AE6330" s="33"/>
      <c r="AF6330" s="33"/>
      <c r="AG6330" s="35"/>
      <c r="AH6330" s="32"/>
      <c r="AI6330" s="33"/>
      <c r="AJ6330" s="33"/>
      <c r="AK6330" s="33"/>
      <c r="AL6330" s="33"/>
      <c r="AM6330" s="33"/>
      <c r="AN6330" s="33"/>
      <c r="AO6330" s="33"/>
      <c r="AP6330" s="33"/>
      <c r="AQ6330" s="33"/>
      <c r="AR6330" s="33"/>
      <c r="AS6330" s="33"/>
      <c r="AT6330" s="33"/>
      <c r="AU6330" s="33"/>
      <c r="AV6330" s="33"/>
      <c r="AW6330" s="33"/>
      <c r="AX6330" s="33"/>
      <c r="AY6330" s="33"/>
    </row>
    <row r="6331" spans="1:51" s="12" customFormat="1" ht="39.950000000000003" customHeight="1">
      <c r="A6331" s="3"/>
      <c r="B6331" s="16"/>
      <c r="C6331" s="33"/>
      <c r="D6331" s="33"/>
      <c r="E6331" s="33"/>
      <c r="F6331" s="33"/>
      <c r="G6331" s="33"/>
      <c r="H6331" s="33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  <c r="Y6331" s="33"/>
      <c r="Z6331" s="33"/>
      <c r="AA6331" s="33"/>
      <c r="AB6331" s="33"/>
      <c r="AC6331" s="33"/>
      <c r="AD6331" s="33"/>
      <c r="AE6331" s="33"/>
      <c r="AF6331" s="33"/>
      <c r="AG6331" s="35"/>
      <c r="AH6331" s="32"/>
      <c r="AI6331" s="33"/>
      <c r="AJ6331" s="33"/>
      <c r="AK6331" s="33"/>
      <c r="AL6331" s="33"/>
      <c r="AM6331" s="33"/>
      <c r="AN6331" s="33"/>
      <c r="AO6331" s="33"/>
      <c r="AP6331" s="33"/>
      <c r="AQ6331" s="33"/>
      <c r="AR6331" s="33"/>
      <c r="AS6331" s="33"/>
      <c r="AT6331" s="33"/>
      <c r="AU6331" s="33"/>
      <c r="AV6331" s="33"/>
      <c r="AW6331" s="33"/>
      <c r="AX6331" s="33"/>
      <c r="AY6331" s="33"/>
    </row>
    <row r="6332" spans="1:51" s="12" customFormat="1" ht="39.950000000000003" customHeight="1">
      <c r="A6332" s="3"/>
      <c r="B6332" s="16"/>
      <c r="C6332" s="33"/>
      <c r="D6332" s="33"/>
      <c r="E6332" s="33"/>
      <c r="F6332" s="33"/>
      <c r="G6332" s="33"/>
      <c r="H6332" s="33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  <c r="Y6332" s="33"/>
      <c r="Z6332" s="33"/>
      <c r="AA6332" s="33"/>
      <c r="AB6332" s="33"/>
      <c r="AC6332" s="33"/>
      <c r="AD6332" s="33"/>
      <c r="AE6332" s="33"/>
      <c r="AF6332" s="33"/>
      <c r="AG6332" s="35"/>
      <c r="AH6332" s="32"/>
      <c r="AI6332" s="33"/>
      <c r="AJ6332" s="33"/>
      <c r="AK6332" s="33"/>
      <c r="AL6332" s="33"/>
      <c r="AM6332" s="33"/>
      <c r="AN6332" s="33"/>
      <c r="AO6332" s="33"/>
      <c r="AP6332" s="33"/>
      <c r="AQ6332" s="33"/>
      <c r="AR6332" s="33"/>
      <c r="AS6332" s="33"/>
      <c r="AT6332" s="33"/>
      <c r="AU6332" s="33"/>
      <c r="AV6332" s="33"/>
      <c r="AW6332" s="33"/>
      <c r="AX6332" s="33"/>
      <c r="AY6332" s="33"/>
    </row>
    <row r="6333" spans="1:51" s="12" customFormat="1" ht="39.950000000000003" customHeight="1">
      <c r="A6333" s="3"/>
      <c r="B6333" s="16"/>
      <c r="C6333" s="33"/>
      <c r="D6333" s="33"/>
      <c r="E6333" s="33"/>
      <c r="F6333" s="33"/>
      <c r="G6333" s="33"/>
      <c r="H6333" s="33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  <c r="Y6333" s="33"/>
      <c r="Z6333" s="33"/>
      <c r="AA6333" s="33"/>
      <c r="AB6333" s="33"/>
      <c r="AC6333" s="33"/>
      <c r="AD6333" s="33"/>
      <c r="AE6333" s="33"/>
      <c r="AF6333" s="33"/>
      <c r="AG6333" s="35"/>
      <c r="AH6333" s="32"/>
      <c r="AI6333" s="33"/>
      <c r="AJ6333" s="33"/>
      <c r="AK6333" s="33"/>
      <c r="AL6333" s="33"/>
      <c r="AM6333" s="33"/>
      <c r="AN6333" s="33"/>
      <c r="AO6333" s="33"/>
      <c r="AP6333" s="33"/>
      <c r="AQ6333" s="33"/>
      <c r="AR6333" s="33"/>
      <c r="AS6333" s="33"/>
      <c r="AT6333" s="33"/>
      <c r="AU6333" s="33"/>
      <c r="AV6333" s="33"/>
      <c r="AW6333" s="33"/>
      <c r="AX6333" s="33"/>
      <c r="AY6333" s="33"/>
    </row>
    <row r="6334" spans="1:51" s="12" customFormat="1" ht="39.950000000000003" customHeight="1">
      <c r="A6334" s="3"/>
      <c r="B6334" s="16"/>
      <c r="C6334" s="33"/>
      <c r="D6334" s="33"/>
      <c r="E6334" s="33"/>
      <c r="F6334" s="33"/>
      <c r="G6334" s="33"/>
      <c r="H6334" s="33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  <c r="Y6334" s="33"/>
      <c r="Z6334" s="33"/>
      <c r="AA6334" s="33"/>
      <c r="AB6334" s="33"/>
      <c r="AC6334" s="33"/>
      <c r="AD6334" s="33"/>
      <c r="AE6334" s="33"/>
      <c r="AF6334" s="33"/>
      <c r="AG6334" s="35"/>
      <c r="AH6334" s="32"/>
      <c r="AI6334" s="33"/>
      <c r="AJ6334" s="33"/>
      <c r="AK6334" s="33"/>
      <c r="AL6334" s="33"/>
      <c r="AM6334" s="33"/>
      <c r="AN6334" s="33"/>
      <c r="AO6334" s="33"/>
      <c r="AP6334" s="33"/>
      <c r="AQ6334" s="33"/>
      <c r="AR6334" s="33"/>
      <c r="AS6334" s="33"/>
      <c r="AT6334" s="33"/>
      <c r="AU6334" s="33"/>
      <c r="AV6334" s="33"/>
      <c r="AW6334" s="33"/>
      <c r="AX6334" s="33"/>
      <c r="AY6334" s="33"/>
    </row>
    <row r="6335" spans="1:51" s="12" customFormat="1" ht="39.950000000000003" customHeight="1">
      <c r="A6335" s="3"/>
      <c r="B6335" s="16"/>
      <c r="C6335" s="33"/>
      <c r="D6335" s="33"/>
      <c r="E6335" s="33"/>
      <c r="F6335" s="33"/>
      <c r="G6335" s="33"/>
      <c r="H6335" s="33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  <c r="Y6335" s="33"/>
      <c r="Z6335" s="33"/>
      <c r="AA6335" s="33"/>
      <c r="AB6335" s="33"/>
      <c r="AC6335" s="33"/>
      <c r="AD6335" s="33"/>
      <c r="AE6335" s="33"/>
      <c r="AF6335" s="33"/>
      <c r="AG6335" s="35"/>
      <c r="AH6335" s="32"/>
      <c r="AI6335" s="33"/>
      <c r="AJ6335" s="33"/>
      <c r="AK6335" s="33"/>
      <c r="AL6335" s="33"/>
      <c r="AM6335" s="33"/>
      <c r="AN6335" s="33"/>
      <c r="AO6335" s="33"/>
      <c r="AP6335" s="33"/>
      <c r="AQ6335" s="33"/>
      <c r="AR6335" s="33"/>
      <c r="AS6335" s="33"/>
      <c r="AT6335" s="33"/>
      <c r="AU6335" s="33"/>
      <c r="AV6335" s="33"/>
      <c r="AW6335" s="33"/>
      <c r="AX6335" s="33"/>
      <c r="AY6335" s="33"/>
    </row>
    <row r="6336" spans="1:51" s="12" customFormat="1" ht="39.950000000000003" customHeight="1">
      <c r="A6336" s="3"/>
      <c r="B6336" s="16"/>
      <c r="C6336" s="33"/>
      <c r="D6336" s="33"/>
      <c r="E6336" s="33"/>
      <c r="F6336" s="33"/>
      <c r="G6336" s="33"/>
      <c r="H6336" s="33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  <c r="Y6336" s="33"/>
      <c r="Z6336" s="33"/>
      <c r="AA6336" s="33"/>
      <c r="AB6336" s="33"/>
      <c r="AC6336" s="33"/>
      <c r="AD6336" s="33"/>
      <c r="AE6336" s="33"/>
      <c r="AF6336" s="33"/>
      <c r="AG6336" s="35"/>
      <c r="AH6336" s="32"/>
      <c r="AI6336" s="33"/>
      <c r="AJ6336" s="33"/>
      <c r="AK6336" s="33"/>
      <c r="AL6336" s="33"/>
      <c r="AM6336" s="33"/>
      <c r="AN6336" s="33"/>
      <c r="AO6336" s="33"/>
      <c r="AP6336" s="33"/>
      <c r="AQ6336" s="33"/>
      <c r="AR6336" s="33"/>
      <c r="AS6336" s="33"/>
      <c r="AT6336" s="33"/>
      <c r="AU6336" s="33"/>
      <c r="AV6336" s="33"/>
      <c r="AW6336" s="33"/>
      <c r="AX6336" s="33"/>
      <c r="AY6336" s="33"/>
    </row>
    <row r="6337" spans="1:51" s="12" customFormat="1" ht="39.950000000000003" customHeight="1">
      <c r="A6337" s="3"/>
      <c r="B6337" s="16"/>
      <c r="C6337" s="33"/>
      <c r="D6337" s="33"/>
      <c r="E6337" s="33"/>
      <c r="F6337" s="33"/>
      <c r="G6337" s="33"/>
      <c r="H6337" s="33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  <c r="AB6337" s="33"/>
      <c r="AC6337" s="33"/>
      <c r="AD6337" s="33"/>
      <c r="AE6337" s="33"/>
      <c r="AF6337" s="33"/>
      <c r="AG6337" s="35"/>
      <c r="AH6337" s="32"/>
      <c r="AI6337" s="33"/>
      <c r="AJ6337" s="33"/>
      <c r="AK6337" s="33"/>
      <c r="AL6337" s="33"/>
      <c r="AM6337" s="33"/>
      <c r="AN6337" s="33"/>
      <c r="AO6337" s="33"/>
      <c r="AP6337" s="33"/>
      <c r="AQ6337" s="33"/>
      <c r="AR6337" s="33"/>
      <c r="AS6337" s="33"/>
      <c r="AT6337" s="33"/>
      <c r="AU6337" s="33"/>
      <c r="AV6337" s="33"/>
      <c r="AW6337" s="33"/>
      <c r="AX6337" s="33"/>
      <c r="AY6337" s="33"/>
    </row>
    <row r="6338" spans="1:51" s="12" customFormat="1" ht="39.950000000000003" customHeight="1">
      <c r="A6338" s="3"/>
      <c r="B6338" s="16"/>
      <c r="C6338" s="33"/>
      <c r="D6338" s="33"/>
      <c r="E6338" s="33"/>
      <c r="F6338" s="33"/>
      <c r="G6338" s="33"/>
      <c r="H6338" s="33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  <c r="AB6338" s="33"/>
      <c r="AC6338" s="33"/>
      <c r="AD6338" s="33"/>
      <c r="AE6338" s="33"/>
      <c r="AF6338" s="33"/>
      <c r="AG6338" s="35"/>
      <c r="AH6338" s="32"/>
      <c r="AI6338" s="33"/>
      <c r="AJ6338" s="33"/>
      <c r="AK6338" s="33"/>
      <c r="AL6338" s="33"/>
      <c r="AM6338" s="33"/>
      <c r="AN6338" s="33"/>
      <c r="AO6338" s="33"/>
      <c r="AP6338" s="33"/>
      <c r="AQ6338" s="33"/>
      <c r="AR6338" s="33"/>
      <c r="AS6338" s="33"/>
      <c r="AT6338" s="33"/>
      <c r="AU6338" s="33"/>
      <c r="AV6338" s="33"/>
      <c r="AW6338" s="33"/>
      <c r="AX6338" s="33"/>
      <c r="AY6338" s="33"/>
    </row>
    <row r="6339" spans="1:51" s="12" customFormat="1" ht="39.950000000000003" customHeight="1">
      <c r="A6339" s="3"/>
      <c r="B6339" s="16"/>
      <c r="C6339" s="33"/>
      <c r="D6339" s="33"/>
      <c r="E6339" s="33"/>
      <c r="F6339" s="33"/>
      <c r="G6339" s="33"/>
      <c r="H6339" s="33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  <c r="AB6339" s="33"/>
      <c r="AC6339" s="33"/>
      <c r="AD6339" s="33"/>
      <c r="AE6339" s="33"/>
      <c r="AF6339" s="33"/>
      <c r="AG6339" s="35"/>
      <c r="AH6339" s="32"/>
      <c r="AI6339" s="33"/>
      <c r="AJ6339" s="33"/>
      <c r="AK6339" s="33"/>
      <c r="AL6339" s="33"/>
      <c r="AM6339" s="33"/>
      <c r="AN6339" s="33"/>
      <c r="AO6339" s="33"/>
      <c r="AP6339" s="33"/>
      <c r="AQ6339" s="33"/>
      <c r="AR6339" s="33"/>
      <c r="AS6339" s="33"/>
      <c r="AT6339" s="33"/>
      <c r="AU6339" s="33"/>
      <c r="AV6339" s="33"/>
      <c r="AW6339" s="33"/>
      <c r="AX6339" s="33"/>
      <c r="AY6339" s="33"/>
    </row>
    <row r="6340" spans="1:51" s="12" customFormat="1" ht="39.950000000000003" customHeight="1">
      <c r="A6340" s="3"/>
      <c r="B6340" s="16"/>
      <c r="C6340" s="33"/>
      <c r="D6340" s="33"/>
      <c r="E6340" s="33"/>
      <c r="F6340" s="33"/>
      <c r="G6340" s="33"/>
      <c r="H6340" s="33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  <c r="Y6340" s="33"/>
      <c r="Z6340" s="33"/>
      <c r="AA6340" s="33"/>
      <c r="AB6340" s="33"/>
      <c r="AC6340" s="33"/>
      <c r="AD6340" s="33"/>
      <c r="AE6340" s="33"/>
      <c r="AF6340" s="33"/>
      <c r="AG6340" s="35"/>
      <c r="AH6340" s="32"/>
      <c r="AI6340" s="33"/>
      <c r="AJ6340" s="33"/>
      <c r="AK6340" s="33"/>
      <c r="AL6340" s="33"/>
      <c r="AM6340" s="33"/>
      <c r="AN6340" s="33"/>
      <c r="AO6340" s="33"/>
      <c r="AP6340" s="33"/>
      <c r="AQ6340" s="33"/>
      <c r="AR6340" s="33"/>
      <c r="AS6340" s="33"/>
      <c r="AT6340" s="33"/>
      <c r="AU6340" s="33"/>
      <c r="AV6340" s="33"/>
      <c r="AW6340" s="33"/>
      <c r="AX6340" s="33"/>
      <c r="AY6340" s="33"/>
    </row>
    <row r="6341" spans="1:51" s="12" customFormat="1" ht="39.950000000000003" customHeight="1">
      <c r="A6341" s="3"/>
      <c r="B6341" s="16"/>
      <c r="C6341" s="33"/>
      <c r="D6341" s="33"/>
      <c r="E6341" s="33"/>
      <c r="F6341" s="33"/>
      <c r="G6341" s="33"/>
      <c r="H6341" s="33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  <c r="Y6341" s="33"/>
      <c r="Z6341" s="33"/>
      <c r="AA6341" s="33"/>
      <c r="AB6341" s="33"/>
      <c r="AC6341" s="33"/>
      <c r="AD6341" s="33"/>
      <c r="AE6341" s="33"/>
      <c r="AF6341" s="33"/>
      <c r="AG6341" s="35"/>
      <c r="AH6341" s="32"/>
      <c r="AI6341" s="33"/>
      <c r="AJ6341" s="33"/>
      <c r="AK6341" s="33"/>
      <c r="AL6341" s="33"/>
      <c r="AM6341" s="33"/>
      <c r="AN6341" s="33"/>
      <c r="AO6341" s="33"/>
      <c r="AP6341" s="33"/>
      <c r="AQ6341" s="33"/>
      <c r="AR6341" s="33"/>
      <c r="AS6341" s="33"/>
      <c r="AT6341" s="33"/>
      <c r="AU6341" s="33"/>
      <c r="AV6341" s="33"/>
      <c r="AW6341" s="33"/>
      <c r="AX6341" s="33"/>
      <c r="AY6341" s="33"/>
    </row>
    <row r="6342" spans="1:51" s="12" customFormat="1" ht="39.950000000000003" customHeight="1">
      <c r="A6342" s="3"/>
      <c r="B6342" s="16"/>
      <c r="C6342" s="33"/>
      <c r="D6342" s="33"/>
      <c r="E6342" s="33"/>
      <c r="F6342" s="33"/>
      <c r="G6342" s="33"/>
      <c r="H6342" s="33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  <c r="Y6342" s="33"/>
      <c r="Z6342" s="33"/>
      <c r="AA6342" s="33"/>
      <c r="AB6342" s="33"/>
      <c r="AC6342" s="33"/>
      <c r="AD6342" s="33"/>
      <c r="AE6342" s="33"/>
      <c r="AF6342" s="33"/>
      <c r="AG6342" s="35"/>
      <c r="AH6342" s="32"/>
      <c r="AI6342" s="33"/>
      <c r="AJ6342" s="33"/>
      <c r="AK6342" s="33"/>
      <c r="AL6342" s="33"/>
      <c r="AM6342" s="33"/>
      <c r="AN6342" s="33"/>
      <c r="AO6342" s="33"/>
      <c r="AP6342" s="33"/>
      <c r="AQ6342" s="33"/>
      <c r="AR6342" s="33"/>
      <c r="AS6342" s="33"/>
      <c r="AT6342" s="33"/>
      <c r="AU6342" s="33"/>
      <c r="AV6342" s="33"/>
      <c r="AW6342" s="33"/>
      <c r="AX6342" s="33"/>
      <c r="AY6342" s="33"/>
    </row>
    <row r="6343" spans="1:51" s="12" customFormat="1" ht="39.950000000000003" customHeight="1">
      <c r="A6343" s="3"/>
      <c r="B6343" s="16"/>
      <c r="C6343" s="33"/>
      <c r="D6343" s="33"/>
      <c r="E6343" s="33"/>
      <c r="F6343" s="33"/>
      <c r="G6343" s="33"/>
      <c r="H6343" s="3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  <c r="AB6343" s="33"/>
      <c r="AC6343" s="33"/>
      <c r="AD6343" s="33"/>
      <c r="AE6343" s="33"/>
      <c r="AF6343" s="33"/>
      <c r="AG6343" s="35"/>
      <c r="AH6343" s="32"/>
      <c r="AI6343" s="33"/>
      <c r="AJ6343" s="33"/>
      <c r="AK6343" s="33"/>
      <c r="AL6343" s="33"/>
      <c r="AM6343" s="33"/>
      <c r="AN6343" s="33"/>
      <c r="AO6343" s="33"/>
      <c r="AP6343" s="33"/>
      <c r="AQ6343" s="33"/>
      <c r="AR6343" s="33"/>
      <c r="AS6343" s="33"/>
      <c r="AT6343" s="33"/>
      <c r="AU6343" s="33"/>
      <c r="AV6343" s="33"/>
      <c r="AW6343" s="33"/>
      <c r="AX6343" s="33"/>
      <c r="AY6343" s="33"/>
    </row>
    <row r="6344" spans="1:51" s="12" customFormat="1" ht="39.950000000000003" customHeight="1">
      <c r="A6344" s="3"/>
      <c r="B6344" s="16"/>
      <c r="C6344" s="33"/>
      <c r="D6344" s="33"/>
      <c r="E6344" s="33"/>
      <c r="F6344" s="33"/>
      <c r="G6344" s="33"/>
      <c r="H6344" s="33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  <c r="Y6344" s="33"/>
      <c r="Z6344" s="33"/>
      <c r="AA6344" s="33"/>
      <c r="AB6344" s="33"/>
      <c r="AC6344" s="33"/>
      <c r="AD6344" s="33"/>
      <c r="AE6344" s="33"/>
      <c r="AF6344" s="33"/>
      <c r="AG6344" s="35"/>
      <c r="AH6344" s="32"/>
      <c r="AI6344" s="33"/>
      <c r="AJ6344" s="33"/>
      <c r="AK6344" s="33"/>
      <c r="AL6344" s="33"/>
      <c r="AM6344" s="33"/>
      <c r="AN6344" s="33"/>
      <c r="AO6344" s="33"/>
      <c r="AP6344" s="33"/>
      <c r="AQ6344" s="33"/>
      <c r="AR6344" s="33"/>
      <c r="AS6344" s="33"/>
      <c r="AT6344" s="33"/>
      <c r="AU6344" s="33"/>
      <c r="AV6344" s="33"/>
      <c r="AW6344" s="33"/>
      <c r="AX6344" s="33"/>
      <c r="AY6344" s="33"/>
    </row>
    <row r="6345" spans="1:51" s="12" customFormat="1" ht="39.950000000000003" customHeight="1">
      <c r="A6345" s="3"/>
      <c r="B6345" s="16"/>
      <c r="C6345" s="33"/>
      <c r="D6345" s="33"/>
      <c r="E6345" s="33"/>
      <c r="F6345" s="33"/>
      <c r="G6345" s="33"/>
      <c r="H6345" s="33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  <c r="AB6345" s="33"/>
      <c r="AC6345" s="33"/>
      <c r="AD6345" s="33"/>
      <c r="AE6345" s="33"/>
      <c r="AF6345" s="33"/>
      <c r="AG6345" s="35"/>
      <c r="AH6345" s="32"/>
      <c r="AI6345" s="33"/>
      <c r="AJ6345" s="33"/>
      <c r="AK6345" s="33"/>
      <c r="AL6345" s="33"/>
      <c r="AM6345" s="33"/>
      <c r="AN6345" s="33"/>
      <c r="AO6345" s="33"/>
      <c r="AP6345" s="33"/>
      <c r="AQ6345" s="33"/>
      <c r="AR6345" s="33"/>
      <c r="AS6345" s="33"/>
      <c r="AT6345" s="33"/>
      <c r="AU6345" s="33"/>
      <c r="AV6345" s="33"/>
      <c r="AW6345" s="33"/>
      <c r="AX6345" s="33"/>
      <c r="AY6345" s="33"/>
    </row>
    <row r="6346" spans="1:51" s="12" customFormat="1" ht="39.950000000000003" customHeight="1">
      <c r="A6346" s="3"/>
      <c r="B6346" s="16"/>
      <c r="C6346" s="33"/>
      <c r="D6346" s="33"/>
      <c r="E6346" s="33"/>
      <c r="F6346" s="33"/>
      <c r="G6346" s="33"/>
      <c r="H6346" s="33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  <c r="Y6346" s="33"/>
      <c r="Z6346" s="33"/>
      <c r="AA6346" s="33"/>
      <c r="AB6346" s="33"/>
      <c r="AC6346" s="33"/>
      <c r="AD6346" s="33"/>
      <c r="AE6346" s="33"/>
      <c r="AF6346" s="33"/>
      <c r="AG6346" s="35"/>
      <c r="AH6346" s="32"/>
      <c r="AI6346" s="33"/>
      <c r="AJ6346" s="33"/>
      <c r="AK6346" s="33"/>
      <c r="AL6346" s="33"/>
      <c r="AM6346" s="33"/>
      <c r="AN6346" s="33"/>
      <c r="AO6346" s="33"/>
      <c r="AP6346" s="33"/>
      <c r="AQ6346" s="33"/>
      <c r="AR6346" s="33"/>
      <c r="AS6346" s="33"/>
      <c r="AT6346" s="33"/>
      <c r="AU6346" s="33"/>
      <c r="AV6346" s="33"/>
      <c r="AW6346" s="33"/>
      <c r="AX6346" s="33"/>
      <c r="AY6346" s="33"/>
    </row>
    <row r="6347" spans="1:51" s="12" customFormat="1" ht="39.950000000000003" customHeight="1">
      <c r="A6347" s="3"/>
      <c r="B6347" s="16"/>
      <c r="C6347" s="33"/>
      <c r="D6347" s="33"/>
      <c r="E6347" s="33"/>
      <c r="F6347" s="33"/>
      <c r="G6347" s="33"/>
      <c r="H6347" s="33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  <c r="AB6347" s="33"/>
      <c r="AC6347" s="33"/>
      <c r="AD6347" s="33"/>
      <c r="AE6347" s="33"/>
      <c r="AF6347" s="33"/>
      <c r="AG6347" s="35"/>
      <c r="AH6347" s="32"/>
      <c r="AI6347" s="33"/>
      <c r="AJ6347" s="33"/>
      <c r="AK6347" s="33"/>
      <c r="AL6347" s="33"/>
      <c r="AM6347" s="33"/>
      <c r="AN6347" s="33"/>
      <c r="AO6347" s="33"/>
      <c r="AP6347" s="33"/>
      <c r="AQ6347" s="33"/>
      <c r="AR6347" s="33"/>
      <c r="AS6347" s="33"/>
      <c r="AT6347" s="33"/>
      <c r="AU6347" s="33"/>
      <c r="AV6347" s="33"/>
      <c r="AW6347" s="33"/>
      <c r="AX6347" s="33"/>
      <c r="AY6347" s="33"/>
    </row>
    <row r="6348" spans="1:51" s="12" customFormat="1" ht="39.950000000000003" customHeight="1">
      <c r="A6348" s="3"/>
      <c r="B6348" s="16"/>
      <c r="C6348" s="33"/>
      <c r="D6348" s="33"/>
      <c r="E6348" s="33"/>
      <c r="F6348" s="33"/>
      <c r="G6348" s="33"/>
      <c r="H6348" s="33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  <c r="Y6348" s="33"/>
      <c r="Z6348" s="33"/>
      <c r="AA6348" s="33"/>
      <c r="AB6348" s="33"/>
      <c r="AC6348" s="33"/>
      <c r="AD6348" s="33"/>
      <c r="AE6348" s="33"/>
      <c r="AF6348" s="33"/>
      <c r="AG6348" s="35"/>
      <c r="AH6348" s="32"/>
      <c r="AI6348" s="33"/>
      <c r="AJ6348" s="33"/>
      <c r="AK6348" s="33"/>
      <c r="AL6348" s="33"/>
      <c r="AM6348" s="33"/>
      <c r="AN6348" s="33"/>
      <c r="AO6348" s="33"/>
      <c r="AP6348" s="33"/>
      <c r="AQ6348" s="33"/>
      <c r="AR6348" s="33"/>
      <c r="AS6348" s="33"/>
      <c r="AT6348" s="33"/>
      <c r="AU6348" s="33"/>
      <c r="AV6348" s="33"/>
      <c r="AW6348" s="33"/>
      <c r="AX6348" s="33"/>
      <c r="AY6348" s="33"/>
    </row>
    <row r="6349" spans="1:51" s="12" customFormat="1" ht="39.950000000000003" customHeight="1">
      <c r="A6349" s="3"/>
      <c r="B6349" s="16"/>
      <c r="C6349" s="33"/>
      <c r="D6349" s="33"/>
      <c r="E6349" s="33"/>
      <c r="F6349" s="33"/>
      <c r="G6349" s="33"/>
      <c r="H6349" s="33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  <c r="Y6349" s="33"/>
      <c r="Z6349" s="33"/>
      <c r="AA6349" s="33"/>
      <c r="AB6349" s="33"/>
      <c r="AC6349" s="33"/>
      <c r="AD6349" s="33"/>
      <c r="AE6349" s="33"/>
      <c r="AF6349" s="33"/>
      <c r="AG6349" s="35"/>
      <c r="AH6349" s="32"/>
      <c r="AI6349" s="33"/>
      <c r="AJ6349" s="33"/>
      <c r="AK6349" s="33"/>
      <c r="AL6349" s="33"/>
      <c r="AM6349" s="33"/>
      <c r="AN6349" s="33"/>
      <c r="AO6349" s="33"/>
      <c r="AP6349" s="33"/>
      <c r="AQ6349" s="33"/>
      <c r="AR6349" s="33"/>
      <c r="AS6349" s="33"/>
      <c r="AT6349" s="33"/>
      <c r="AU6349" s="33"/>
      <c r="AV6349" s="33"/>
      <c r="AW6349" s="33"/>
      <c r="AX6349" s="33"/>
      <c r="AY6349" s="33"/>
    </row>
    <row r="6350" spans="1:51" s="12" customFormat="1" ht="39.950000000000003" customHeight="1">
      <c r="A6350" s="3"/>
      <c r="B6350" s="16"/>
      <c r="C6350" s="33"/>
      <c r="D6350" s="33"/>
      <c r="E6350" s="33"/>
      <c r="F6350" s="33"/>
      <c r="G6350" s="33"/>
      <c r="H6350" s="33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  <c r="Y6350" s="33"/>
      <c r="Z6350" s="33"/>
      <c r="AA6350" s="33"/>
      <c r="AB6350" s="33"/>
      <c r="AC6350" s="33"/>
      <c r="AD6350" s="33"/>
      <c r="AE6350" s="33"/>
      <c r="AF6350" s="33"/>
      <c r="AG6350" s="35"/>
      <c r="AH6350" s="32"/>
      <c r="AI6350" s="33"/>
      <c r="AJ6350" s="33"/>
      <c r="AK6350" s="33"/>
      <c r="AL6350" s="33"/>
      <c r="AM6350" s="33"/>
      <c r="AN6350" s="33"/>
      <c r="AO6350" s="33"/>
      <c r="AP6350" s="33"/>
      <c r="AQ6350" s="33"/>
      <c r="AR6350" s="33"/>
      <c r="AS6350" s="33"/>
      <c r="AT6350" s="33"/>
      <c r="AU6350" s="33"/>
      <c r="AV6350" s="33"/>
      <c r="AW6350" s="33"/>
      <c r="AX6350" s="33"/>
      <c r="AY6350" s="33"/>
    </row>
    <row r="6351" spans="1:51" s="12" customFormat="1" ht="39.950000000000003" customHeight="1">
      <c r="A6351" s="3"/>
      <c r="B6351" s="16"/>
      <c r="C6351" s="33"/>
      <c r="D6351" s="33"/>
      <c r="E6351" s="33"/>
      <c r="F6351" s="33"/>
      <c r="G6351" s="33"/>
      <c r="H6351" s="33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  <c r="Y6351" s="33"/>
      <c r="Z6351" s="33"/>
      <c r="AA6351" s="33"/>
      <c r="AB6351" s="33"/>
      <c r="AC6351" s="33"/>
      <c r="AD6351" s="33"/>
      <c r="AE6351" s="33"/>
      <c r="AF6351" s="33"/>
      <c r="AG6351" s="35"/>
      <c r="AH6351" s="32"/>
      <c r="AI6351" s="33"/>
      <c r="AJ6351" s="33"/>
      <c r="AK6351" s="33"/>
      <c r="AL6351" s="33"/>
      <c r="AM6351" s="33"/>
      <c r="AN6351" s="33"/>
      <c r="AO6351" s="33"/>
      <c r="AP6351" s="33"/>
      <c r="AQ6351" s="33"/>
      <c r="AR6351" s="33"/>
      <c r="AS6351" s="33"/>
      <c r="AT6351" s="33"/>
      <c r="AU6351" s="33"/>
      <c r="AV6351" s="33"/>
      <c r="AW6351" s="33"/>
      <c r="AX6351" s="33"/>
      <c r="AY6351" s="33"/>
    </row>
    <row r="6352" spans="1:51" s="12" customFormat="1" ht="39.950000000000003" customHeight="1">
      <c r="A6352" s="3"/>
      <c r="B6352" s="16"/>
      <c r="C6352" s="33"/>
      <c r="D6352" s="33"/>
      <c r="E6352" s="33"/>
      <c r="F6352" s="33"/>
      <c r="G6352" s="33"/>
      <c r="H6352" s="33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  <c r="Y6352" s="33"/>
      <c r="Z6352" s="33"/>
      <c r="AA6352" s="33"/>
      <c r="AB6352" s="33"/>
      <c r="AC6352" s="33"/>
      <c r="AD6352" s="33"/>
      <c r="AE6352" s="33"/>
      <c r="AF6352" s="33"/>
      <c r="AG6352" s="35"/>
      <c r="AH6352" s="32"/>
      <c r="AI6352" s="33"/>
      <c r="AJ6352" s="33"/>
      <c r="AK6352" s="33"/>
      <c r="AL6352" s="33"/>
      <c r="AM6352" s="33"/>
      <c r="AN6352" s="33"/>
      <c r="AO6352" s="33"/>
      <c r="AP6352" s="33"/>
      <c r="AQ6352" s="33"/>
      <c r="AR6352" s="33"/>
      <c r="AS6352" s="33"/>
      <c r="AT6352" s="33"/>
      <c r="AU6352" s="33"/>
      <c r="AV6352" s="33"/>
      <c r="AW6352" s="33"/>
      <c r="AX6352" s="33"/>
      <c r="AY6352" s="33"/>
    </row>
    <row r="6353" spans="1:51" s="12" customFormat="1" ht="39.950000000000003" customHeight="1">
      <c r="A6353" s="3"/>
      <c r="B6353" s="16"/>
      <c r="C6353" s="33"/>
      <c r="D6353" s="33"/>
      <c r="E6353" s="33"/>
      <c r="F6353" s="33"/>
      <c r="G6353" s="33"/>
      <c r="H6353" s="33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  <c r="Y6353" s="33"/>
      <c r="Z6353" s="33"/>
      <c r="AA6353" s="33"/>
      <c r="AB6353" s="33"/>
      <c r="AC6353" s="33"/>
      <c r="AD6353" s="33"/>
      <c r="AE6353" s="33"/>
      <c r="AF6353" s="33"/>
      <c r="AG6353" s="35"/>
      <c r="AH6353" s="32"/>
      <c r="AI6353" s="33"/>
      <c r="AJ6353" s="33"/>
      <c r="AK6353" s="33"/>
      <c r="AL6353" s="33"/>
      <c r="AM6353" s="33"/>
      <c r="AN6353" s="33"/>
      <c r="AO6353" s="33"/>
      <c r="AP6353" s="33"/>
      <c r="AQ6353" s="33"/>
      <c r="AR6353" s="33"/>
      <c r="AS6353" s="33"/>
      <c r="AT6353" s="33"/>
      <c r="AU6353" s="33"/>
      <c r="AV6353" s="33"/>
      <c r="AW6353" s="33"/>
      <c r="AX6353" s="33"/>
      <c r="AY6353" s="33"/>
    </row>
    <row r="6354" spans="1:51" s="12" customFormat="1" ht="39.950000000000003" customHeight="1">
      <c r="A6354" s="3"/>
      <c r="B6354" s="16"/>
      <c r="C6354" s="33"/>
      <c r="D6354" s="33"/>
      <c r="E6354" s="33"/>
      <c r="F6354" s="33"/>
      <c r="G6354" s="33"/>
      <c r="H6354" s="33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  <c r="Y6354" s="33"/>
      <c r="Z6354" s="33"/>
      <c r="AA6354" s="33"/>
      <c r="AB6354" s="33"/>
      <c r="AC6354" s="33"/>
      <c r="AD6354" s="33"/>
      <c r="AE6354" s="33"/>
      <c r="AF6354" s="33"/>
      <c r="AG6354" s="35"/>
      <c r="AH6354" s="32"/>
      <c r="AI6354" s="33"/>
      <c r="AJ6354" s="33"/>
      <c r="AK6354" s="33"/>
      <c r="AL6354" s="33"/>
      <c r="AM6354" s="33"/>
      <c r="AN6354" s="33"/>
      <c r="AO6354" s="33"/>
      <c r="AP6354" s="33"/>
      <c r="AQ6354" s="33"/>
      <c r="AR6354" s="33"/>
      <c r="AS6354" s="33"/>
      <c r="AT6354" s="33"/>
      <c r="AU6354" s="33"/>
      <c r="AV6354" s="33"/>
      <c r="AW6354" s="33"/>
      <c r="AX6354" s="33"/>
      <c r="AY6354" s="33"/>
    </row>
    <row r="6355" spans="1:51" s="12" customFormat="1" ht="39.950000000000003" customHeight="1">
      <c r="A6355" s="3"/>
      <c r="B6355" s="16"/>
      <c r="C6355" s="33"/>
      <c r="D6355" s="33"/>
      <c r="E6355" s="33"/>
      <c r="F6355" s="33"/>
      <c r="G6355" s="33"/>
      <c r="H6355" s="33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  <c r="Y6355" s="33"/>
      <c r="Z6355" s="33"/>
      <c r="AA6355" s="33"/>
      <c r="AB6355" s="33"/>
      <c r="AC6355" s="33"/>
      <c r="AD6355" s="33"/>
      <c r="AE6355" s="33"/>
      <c r="AF6355" s="33"/>
      <c r="AG6355" s="35"/>
      <c r="AH6355" s="32"/>
      <c r="AI6355" s="33"/>
      <c r="AJ6355" s="33"/>
      <c r="AK6355" s="33"/>
      <c r="AL6355" s="33"/>
      <c r="AM6355" s="33"/>
      <c r="AN6355" s="33"/>
      <c r="AO6355" s="33"/>
      <c r="AP6355" s="33"/>
      <c r="AQ6355" s="33"/>
      <c r="AR6355" s="33"/>
      <c r="AS6355" s="33"/>
      <c r="AT6355" s="33"/>
      <c r="AU6355" s="33"/>
      <c r="AV6355" s="33"/>
      <c r="AW6355" s="33"/>
      <c r="AX6355" s="33"/>
      <c r="AY6355" s="33"/>
    </row>
    <row r="6356" spans="1:51" s="12" customFormat="1" ht="39.950000000000003" customHeight="1">
      <c r="A6356" s="3"/>
      <c r="B6356" s="16"/>
      <c r="C6356" s="33"/>
      <c r="D6356" s="33"/>
      <c r="E6356" s="33"/>
      <c r="F6356" s="33"/>
      <c r="G6356" s="33"/>
      <c r="H6356" s="33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  <c r="Y6356" s="33"/>
      <c r="Z6356" s="33"/>
      <c r="AA6356" s="33"/>
      <c r="AB6356" s="33"/>
      <c r="AC6356" s="33"/>
      <c r="AD6356" s="33"/>
      <c r="AE6356" s="33"/>
      <c r="AF6356" s="33"/>
      <c r="AG6356" s="35"/>
      <c r="AH6356" s="32"/>
      <c r="AI6356" s="33"/>
      <c r="AJ6356" s="33"/>
      <c r="AK6356" s="33"/>
      <c r="AL6356" s="33"/>
      <c r="AM6356" s="33"/>
      <c r="AN6356" s="33"/>
      <c r="AO6356" s="33"/>
      <c r="AP6356" s="33"/>
      <c r="AQ6356" s="33"/>
      <c r="AR6356" s="33"/>
      <c r="AS6356" s="33"/>
      <c r="AT6356" s="33"/>
      <c r="AU6356" s="33"/>
      <c r="AV6356" s="33"/>
      <c r="AW6356" s="33"/>
      <c r="AX6356" s="33"/>
      <c r="AY6356" s="33"/>
    </row>
    <row r="6357" spans="1:51" s="12" customFormat="1" ht="39.950000000000003" customHeight="1">
      <c r="A6357" s="3"/>
      <c r="B6357" s="16"/>
      <c r="C6357" s="33"/>
      <c r="D6357" s="33"/>
      <c r="E6357" s="33"/>
      <c r="F6357" s="33"/>
      <c r="G6357" s="33"/>
      <c r="H6357" s="33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  <c r="Y6357" s="33"/>
      <c r="Z6357" s="33"/>
      <c r="AA6357" s="33"/>
      <c r="AB6357" s="33"/>
      <c r="AC6357" s="33"/>
      <c r="AD6357" s="33"/>
      <c r="AE6357" s="33"/>
      <c r="AF6357" s="33"/>
      <c r="AG6357" s="35"/>
      <c r="AH6357" s="32"/>
      <c r="AI6357" s="33"/>
      <c r="AJ6357" s="33"/>
      <c r="AK6357" s="33"/>
      <c r="AL6357" s="33"/>
      <c r="AM6357" s="33"/>
      <c r="AN6357" s="33"/>
      <c r="AO6357" s="33"/>
      <c r="AP6357" s="33"/>
      <c r="AQ6357" s="33"/>
      <c r="AR6357" s="33"/>
      <c r="AS6357" s="33"/>
      <c r="AT6357" s="33"/>
      <c r="AU6357" s="33"/>
      <c r="AV6357" s="33"/>
      <c r="AW6357" s="33"/>
      <c r="AX6357" s="33"/>
      <c r="AY6357" s="33"/>
    </row>
    <row r="6358" spans="1:51" s="12" customFormat="1" ht="39.950000000000003" customHeight="1">
      <c r="A6358" s="3"/>
      <c r="B6358" s="16"/>
      <c r="C6358" s="33"/>
      <c r="D6358" s="33"/>
      <c r="E6358" s="33"/>
      <c r="F6358" s="33"/>
      <c r="G6358" s="33"/>
      <c r="H6358" s="33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  <c r="Y6358" s="33"/>
      <c r="Z6358" s="33"/>
      <c r="AA6358" s="33"/>
      <c r="AB6358" s="33"/>
      <c r="AC6358" s="33"/>
      <c r="AD6358" s="33"/>
      <c r="AE6358" s="33"/>
      <c r="AF6358" s="33"/>
      <c r="AG6358" s="35"/>
      <c r="AH6358" s="32"/>
      <c r="AI6358" s="33"/>
      <c r="AJ6358" s="33"/>
      <c r="AK6358" s="33"/>
      <c r="AL6358" s="33"/>
      <c r="AM6358" s="33"/>
      <c r="AN6358" s="33"/>
      <c r="AO6358" s="33"/>
      <c r="AP6358" s="33"/>
      <c r="AQ6358" s="33"/>
      <c r="AR6358" s="33"/>
      <c r="AS6358" s="33"/>
      <c r="AT6358" s="33"/>
      <c r="AU6358" s="33"/>
      <c r="AV6358" s="33"/>
      <c r="AW6358" s="33"/>
      <c r="AX6358" s="33"/>
      <c r="AY6358" s="33"/>
    </row>
    <row r="6359" spans="1:51" s="12" customFormat="1" ht="39.950000000000003" customHeight="1">
      <c r="A6359" s="3"/>
      <c r="B6359" s="16"/>
      <c r="C6359" s="33"/>
      <c r="D6359" s="33"/>
      <c r="E6359" s="33"/>
      <c r="F6359" s="33"/>
      <c r="G6359" s="33"/>
      <c r="H6359" s="33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  <c r="Y6359" s="33"/>
      <c r="Z6359" s="33"/>
      <c r="AA6359" s="33"/>
      <c r="AB6359" s="33"/>
      <c r="AC6359" s="33"/>
      <c r="AD6359" s="33"/>
      <c r="AE6359" s="33"/>
      <c r="AF6359" s="33"/>
      <c r="AG6359" s="35"/>
      <c r="AH6359" s="32"/>
      <c r="AI6359" s="33"/>
      <c r="AJ6359" s="33"/>
      <c r="AK6359" s="33"/>
      <c r="AL6359" s="33"/>
      <c r="AM6359" s="33"/>
      <c r="AN6359" s="33"/>
      <c r="AO6359" s="33"/>
      <c r="AP6359" s="33"/>
      <c r="AQ6359" s="33"/>
      <c r="AR6359" s="33"/>
      <c r="AS6359" s="33"/>
      <c r="AT6359" s="33"/>
      <c r="AU6359" s="33"/>
      <c r="AV6359" s="33"/>
      <c r="AW6359" s="33"/>
      <c r="AX6359" s="33"/>
      <c r="AY6359" s="33"/>
    </row>
    <row r="6360" spans="1:51" s="12" customFormat="1" ht="39.950000000000003" customHeight="1">
      <c r="A6360" s="3"/>
      <c r="B6360" s="16"/>
      <c r="C6360" s="33"/>
      <c r="D6360" s="33"/>
      <c r="E6360" s="33"/>
      <c r="F6360" s="33"/>
      <c r="G6360" s="33"/>
      <c r="H6360" s="33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  <c r="Y6360" s="33"/>
      <c r="Z6360" s="33"/>
      <c r="AA6360" s="33"/>
      <c r="AB6360" s="33"/>
      <c r="AC6360" s="33"/>
      <c r="AD6360" s="33"/>
      <c r="AE6360" s="33"/>
      <c r="AF6360" s="33"/>
      <c r="AG6360" s="35"/>
      <c r="AH6360" s="32"/>
      <c r="AI6360" s="33"/>
      <c r="AJ6360" s="33"/>
      <c r="AK6360" s="33"/>
      <c r="AL6360" s="33"/>
      <c r="AM6360" s="33"/>
      <c r="AN6360" s="33"/>
      <c r="AO6360" s="33"/>
      <c r="AP6360" s="33"/>
      <c r="AQ6360" s="33"/>
      <c r="AR6360" s="33"/>
      <c r="AS6360" s="33"/>
      <c r="AT6360" s="33"/>
      <c r="AU6360" s="33"/>
      <c r="AV6360" s="33"/>
      <c r="AW6360" s="33"/>
      <c r="AX6360" s="33"/>
      <c r="AY6360" s="33"/>
    </row>
    <row r="6361" spans="1:51" s="12" customFormat="1" ht="39.950000000000003" customHeight="1">
      <c r="A6361" s="3"/>
      <c r="B6361" s="16"/>
      <c r="C6361" s="33"/>
      <c r="D6361" s="33"/>
      <c r="E6361" s="33"/>
      <c r="F6361" s="33"/>
      <c r="G6361" s="33"/>
      <c r="H6361" s="33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  <c r="Y6361" s="33"/>
      <c r="Z6361" s="33"/>
      <c r="AA6361" s="33"/>
      <c r="AB6361" s="33"/>
      <c r="AC6361" s="33"/>
      <c r="AD6361" s="33"/>
      <c r="AE6361" s="33"/>
      <c r="AF6361" s="33"/>
      <c r="AG6361" s="35"/>
      <c r="AH6361" s="32"/>
      <c r="AI6361" s="33"/>
      <c r="AJ6361" s="33"/>
      <c r="AK6361" s="33"/>
      <c r="AL6361" s="33"/>
      <c r="AM6361" s="33"/>
      <c r="AN6361" s="33"/>
      <c r="AO6361" s="33"/>
      <c r="AP6361" s="33"/>
      <c r="AQ6361" s="33"/>
      <c r="AR6361" s="33"/>
      <c r="AS6361" s="33"/>
      <c r="AT6361" s="33"/>
      <c r="AU6361" s="33"/>
      <c r="AV6361" s="33"/>
      <c r="AW6361" s="33"/>
      <c r="AX6361" s="33"/>
      <c r="AY6361" s="33"/>
    </row>
    <row r="6362" spans="1:51" s="12" customFormat="1" ht="39.950000000000003" customHeight="1">
      <c r="A6362" s="3"/>
      <c r="B6362" s="16"/>
      <c r="C6362" s="33"/>
      <c r="D6362" s="33"/>
      <c r="E6362" s="33"/>
      <c r="F6362" s="33"/>
      <c r="G6362" s="33"/>
      <c r="H6362" s="33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  <c r="Y6362" s="33"/>
      <c r="Z6362" s="33"/>
      <c r="AA6362" s="33"/>
      <c r="AB6362" s="33"/>
      <c r="AC6362" s="33"/>
      <c r="AD6362" s="33"/>
      <c r="AE6362" s="33"/>
      <c r="AF6362" s="33"/>
      <c r="AG6362" s="35"/>
      <c r="AH6362" s="32"/>
      <c r="AI6362" s="33"/>
      <c r="AJ6362" s="33"/>
      <c r="AK6362" s="33"/>
      <c r="AL6362" s="33"/>
      <c r="AM6362" s="33"/>
      <c r="AN6362" s="33"/>
      <c r="AO6362" s="33"/>
      <c r="AP6362" s="33"/>
      <c r="AQ6362" s="33"/>
      <c r="AR6362" s="33"/>
      <c r="AS6362" s="33"/>
      <c r="AT6362" s="33"/>
      <c r="AU6362" s="33"/>
      <c r="AV6362" s="33"/>
      <c r="AW6362" s="33"/>
      <c r="AX6362" s="33"/>
      <c r="AY6362" s="33"/>
    </row>
    <row r="6363" spans="1:51" s="12" customFormat="1" ht="39.950000000000003" customHeight="1">
      <c r="A6363" s="3"/>
      <c r="B6363" s="16"/>
      <c r="C6363" s="33"/>
      <c r="D6363" s="33"/>
      <c r="E6363" s="33"/>
      <c r="F6363" s="33"/>
      <c r="G6363" s="33"/>
      <c r="H6363" s="33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  <c r="Y6363" s="33"/>
      <c r="Z6363" s="33"/>
      <c r="AA6363" s="33"/>
      <c r="AB6363" s="33"/>
      <c r="AC6363" s="33"/>
      <c r="AD6363" s="33"/>
      <c r="AE6363" s="33"/>
      <c r="AF6363" s="33"/>
      <c r="AG6363" s="35"/>
      <c r="AH6363" s="32"/>
      <c r="AI6363" s="33"/>
      <c r="AJ6363" s="33"/>
      <c r="AK6363" s="33"/>
      <c r="AL6363" s="33"/>
      <c r="AM6363" s="33"/>
      <c r="AN6363" s="33"/>
      <c r="AO6363" s="33"/>
      <c r="AP6363" s="33"/>
      <c r="AQ6363" s="33"/>
      <c r="AR6363" s="33"/>
      <c r="AS6363" s="33"/>
      <c r="AT6363" s="33"/>
      <c r="AU6363" s="33"/>
      <c r="AV6363" s="33"/>
      <c r="AW6363" s="33"/>
      <c r="AX6363" s="33"/>
      <c r="AY6363" s="33"/>
    </row>
    <row r="6364" spans="1:51" s="12" customFormat="1" ht="39.950000000000003" customHeight="1">
      <c r="A6364" s="3"/>
      <c r="B6364" s="16"/>
      <c r="C6364" s="33"/>
      <c r="D6364" s="33"/>
      <c r="E6364" s="33"/>
      <c r="F6364" s="33"/>
      <c r="G6364" s="33"/>
      <c r="H6364" s="33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  <c r="Y6364" s="33"/>
      <c r="Z6364" s="33"/>
      <c r="AA6364" s="33"/>
      <c r="AB6364" s="33"/>
      <c r="AC6364" s="33"/>
      <c r="AD6364" s="33"/>
      <c r="AE6364" s="33"/>
      <c r="AF6364" s="33"/>
      <c r="AG6364" s="35"/>
      <c r="AH6364" s="32"/>
      <c r="AI6364" s="33"/>
      <c r="AJ6364" s="33"/>
      <c r="AK6364" s="33"/>
      <c r="AL6364" s="33"/>
      <c r="AM6364" s="33"/>
      <c r="AN6364" s="33"/>
      <c r="AO6364" s="33"/>
      <c r="AP6364" s="33"/>
      <c r="AQ6364" s="33"/>
      <c r="AR6364" s="33"/>
      <c r="AS6364" s="33"/>
      <c r="AT6364" s="33"/>
      <c r="AU6364" s="33"/>
      <c r="AV6364" s="33"/>
      <c r="AW6364" s="33"/>
      <c r="AX6364" s="33"/>
      <c r="AY6364" s="33"/>
    </row>
    <row r="6365" spans="1:51" s="12" customFormat="1" ht="39.950000000000003" customHeight="1">
      <c r="A6365" s="3"/>
      <c r="B6365" s="16"/>
      <c r="C6365" s="33"/>
      <c r="D6365" s="33"/>
      <c r="E6365" s="33"/>
      <c r="F6365" s="33"/>
      <c r="G6365" s="33"/>
      <c r="H6365" s="33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  <c r="Y6365" s="33"/>
      <c r="Z6365" s="33"/>
      <c r="AA6365" s="33"/>
      <c r="AB6365" s="33"/>
      <c r="AC6365" s="33"/>
      <c r="AD6365" s="33"/>
      <c r="AE6365" s="33"/>
      <c r="AF6365" s="33"/>
      <c r="AG6365" s="35"/>
      <c r="AH6365" s="32"/>
      <c r="AI6365" s="33"/>
      <c r="AJ6365" s="33"/>
      <c r="AK6365" s="33"/>
      <c r="AL6365" s="33"/>
      <c r="AM6365" s="33"/>
      <c r="AN6365" s="33"/>
      <c r="AO6365" s="33"/>
      <c r="AP6365" s="33"/>
      <c r="AQ6365" s="33"/>
      <c r="AR6365" s="33"/>
      <c r="AS6365" s="33"/>
      <c r="AT6365" s="33"/>
      <c r="AU6365" s="33"/>
      <c r="AV6365" s="33"/>
      <c r="AW6365" s="33"/>
      <c r="AX6365" s="33"/>
      <c r="AY6365" s="33"/>
    </row>
    <row r="6366" spans="1:51" s="12" customFormat="1" ht="39.950000000000003" customHeight="1">
      <c r="A6366" s="3"/>
      <c r="B6366" s="16"/>
      <c r="C6366" s="33"/>
      <c r="D6366" s="33"/>
      <c r="E6366" s="33"/>
      <c r="F6366" s="33"/>
      <c r="G6366" s="33"/>
      <c r="H6366" s="33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  <c r="Y6366" s="33"/>
      <c r="Z6366" s="33"/>
      <c r="AA6366" s="33"/>
      <c r="AB6366" s="33"/>
      <c r="AC6366" s="33"/>
      <c r="AD6366" s="33"/>
      <c r="AE6366" s="33"/>
      <c r="AF6366" s="33"/>
      <c r="AG6366" s="35"/>
      <c r="AH6366" s="32"/>
      <c r="AI6366" s="33"/>
      <c r="AJ6366" s="33"/>
      <c r="AK6366" s="33"/>
      <c r="AL6366" s="33"/>
      <c r="AM6366" s="33"/>
      <c r="AN6366" s="33"/>
      <c r="AO6366" s="33"/>
      <c r="AP6366" s="33"/>
      <c r="AQ6366" s="33"/>
      <c r="AR6366" s="33"/>
      <c r="AS6366" s="33"/>
      <c r="AT6366" s="33"/>
      <c r="AU6366" s="33"/>
      <c r="AV6366" s="33"/>
      <c r="AW6366" s="33"/>
      <c r="AX6366" s="33"/>
      <c r="AY6366" s="33"/>
    </row>
    <row r="6367" spans="1:51" s="12" customFormat="1" ht="39.950000000000003" customHeight="1">
      <c r="A6367" s="3"/>
      <c r="B6367" s="16"/>
      <c r="C6367" s="33"/>
      <c r="D6367" s="33"/>
      <c r="E6367" s="33"/>
      <c r="F6367" s="33"/>
      <c r="G6367" s="33"/>
      <c r="H6367" s="33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  <c r="Y6367" s="33"/>
      <c r="Z6367" s="33"/>
      <c r="AA6367" s="33"/>
      <c r="AB6367" s="33"/>
      <c r="AC6367" s="33"/>
      <c r="AD6367" s="33"/>
      <c r="AE6367" s="33"/>
      <c r="AF6367" s="33"/>
      <c r="AG6367" s="35"/>
      <c r="AH6367" s="32"/>
      <c r="AI6367" s="33"/>
      <c r="AJ6367" s="33"/>
      <c r="AK6367" s="33"/>
      <c r="AL6367" s="33"/>
      <c r="AM6367" s="33"/>
      <c r="AN6367" s="33"/>
      <c r="AO6367" s="33"/>
      <c r="AP6367" s="33"/>
      <c r="AQ6367" s="33"/>
      <c r="AR6367" s="33"/>
      <c r="AS6367" s="33"/>
      <c r="AT6367" s="33"/>
      <c r="AU6367" s="33"/>
      <c r="AV6367" s="33"/>
      <c r="AW6367" s="33"/>
      <c r="AX6367" s="33"/>
      <c r="AY6367" s="33"/>
    </row>
    <row r="6368" spans="1:51" s="12" customFormat="1" ht="39.950000000000003" customHeight="1">
      <c r="A6368" s="3"/>
      <c r="B6368" s="16"/>
      <c r="C6368" s="33"/>
      <c r="D6368" s="33"/>
      <c r="E6368" s="33"/>
      <c r="F6368" s="33"/>
      <c r="G6368" s="33"/>
      <c r="H6368" s="33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  <c r="Y6368" s="33"/>
      <c r="Z6368" s="33"/>
      <c r="AA6368" s="33"/>
      <c r="AB6368" s="33"/>
      <c r="AC6368" s="33"/>
      <c r="AD6368" s="33"/>
      <c r="AE6368" s="33"/>
      <c r="AF6368" s="33"/>
      <c r="AG6368" s="35"/>
      <c r="AH6368" s="32"/>
      <c r="AI6368" s="33"/>
      <c r="AJ6368" s="33"/>
      <c r="AK6368" s="33"/>
      <c r="AL6368" s="33"/>
      <c r="AM6368" s="33"/>
      <c r="AN6368" s="33"/>
      <c r="AO6368" s="33"/>
      <c r="AP6368" s="33"/>
      <c r="AQ6368" s="33"/>
      <c r="AR6368" s="33"/>
      <c r="AS6368" s="33"/>
      <c r="AT6368" s="33"/>
      <c r="AU6368" s="33"/>
      <c r="AV6368" s="33"/>
      <c r="AW6368" s="33"/>
      <c r="AX6368" s="33"/>
      <c r="AY6368" s="33"/>
    </row>
    <row r="6369" spans="1:51" s="12" customFormat="1" ht="39.950000000000003" customHeight="1">
      <c r="A6369" s="3"/>
      <c r="B6369" s="16"/>
      <c r="C6369" s="33"/>
      <c r="D6369" s="33"/>
      <c r="E6369" s="33"/>
      <c r="F6369" s="33"/>
      <c r="G6369" s="33"/>
      <c r="H6369" s="33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  <c r="Y6369" s="33"/>
      <c r="Z6369" s="33"/>
      <c r="AA6369" s="33"/>
      <c r="AB6369" s="33"/>
      <c r="AC6369" s="33"/>
      <c r="AD6369" s="33"/>
      <c r="AE6369" s="33"/>
      <c r="AF6369" s="33"/>
      <c r="AG6369" s="35"/>
      <c r="AH6369" s="32"/>
      <c r="AI6369" s="33"/>
      <c r="AJ6369" s="33"/>
      <c r="AK6369" s="33"/>
      <c r="AL6369" s="33"/>
      <c r="AM6369" s="33"/>
      <c r="AN6369" s="33"/>
      <c r="AO6369" s="33"/>
      <c r="AP6369" s="33"/>
      <c r="AQ6369" s="33"/>
      <c r="AR6369" s="33"/>
      <c r="AS6369" s="33"/>
      <c r="AT6369" s="33"/>
      <c r="AU6369" s="33"/>
      <c r="AV6369" s="33"/>
      <c r="AW6369" s="33"/>
      <c r="AX6369" s="33"/>
      <c r="AY6369" s="33"/>
    </row>
    <row r="6370" spans="1:51" s="12" customFormat="1" ht="39.950000000000003" customHeight="1">
      <c r="A6370" s="3"/>
      <c r="B6370" s="16"/>
      <c r="C6370" s="33"/>
      <c r="D6370" s="33"/>
      <c r="E6370" s="33"/>
      <c r="F6370" s="33"/>
      <c r="G6370" s="33"/>
      <c r="H6370" s="33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  <c r="Y6370" s="33"/>
      <c r="Z6370" s="33"/>
      <c r="AA6370" s="33"/>
      <c r="AB6370" s="33"/>
      <c r="AC6370" s="33"/>
      <c r="AD6370" s="33"/>
      <c r="AE6370" s="33"/>
      <c r="AF6370" s="33"/>
      <c r="AG6370" s="35"/>
      <c r="AH6370" s="32"/>
      <c r="AI6370" s="33"/>
      <c r="AJ6370" s="33"/>
      <c r="AK6370" s="33"/>
      <c r="AL6370" s="33"/>
      <c r="AM6370" s="33"/>
      <c r="AN6370" s="33"/>
      <c r="AO6370" s="33"/>
      <c r="AP6370" s="33"/>
      <c r="AQ6370" s="33"/>
      <c r="AR6370" s="33"/>
      <c r="AS6370" s="33"/>
      <c r="AT6370" s="33"/>
      <c r="AU6370" s="33"/>
      <c r="AV6370" s="33"/>
      <c r="AW6370" s="33"/>
      <c r="AX6370" s="33"/>
      <c r="AY6370" s="33"/>
    </row>
    <row r="6371" spans="1:51" s="12" customFormat="1" ht="39.950000000000003" customHeight="1">
      <c r="A6371" s="3"/>
      <c r="B6371" s="16"/>
      <c r="C6371" s="33"/>
      <c r="D6371" s="33"/>
      <c r="E6371" s="33"/>
      <c r="F6371" s="33"/>
      <c r="G6371" s="33"/>
      <c r="H6371" s="33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  <c r="Y6371" s="33"/>
      <c r="Z6371" s="33"/>
      <c r="AA6371" s="33"/>
      <c r="AB6371" s="33"/>
      <c r="AC6371" s="33"/>
      <c r="AD6371" s="33"/>
      <c r="AE6371" s="33"/>
      <c r="AF6371" s="33"/>
      <c r="AG6371" s="35"/>
      <c r="AH6371" s="32"/>
      <c r="AI6371" s="33"/>
      <c r="AJ6371" s="33"/>
      <c r="AK6371" s="33"/>
      <c r="AL6371" s="33"/>
      <c r="AM6371" s="33"/>
      <c r="AN6371" s="33"/>
      <c r="AO6371" s="33"/>
      <c r="AP6371" s="33"/>
      <c r="AQ6371" s="33"/>
      <c r="AR6371" s="33"/>
      <c r="AS6371" s="33"/>
      <c r="AT6371" s="33"/>
      <c r="AU6371" s="33"/>
      <c r="AV6371" s="33"/>
      <c r="AW6371" s="33"/>
      <c r="AX6371" s="33"/>
      <c r="AY6371" s="33"/>
    </row>
    <row r="6372" spans="1:51" s="12" customFormat="1" ht="39.950000000000003" customHeight="1">
      <c r="A6372" s="3"/>
      <c r="B6372" s="16"/>
      <c r="C6372" s="33"/>
      <c r="D6372" s="33"/>
      <c r="E6372" s="33"/>
      <c r="F6372" s="33"/>
      <c r="G6372" s="33"/>
      <c r="H6372" s="33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  <c r="Y6372" s="33"/>
      <c r="Z6372" s="33"/>
      <c r="AA6372" s="33"/>
      <c r="AB6372" s="33"/>
      <c r="AC6372" s="33"/>
      <c r="AD6372" s="33"/>
      <c r="AE6372" s="33"/>
      <c r="AF6372" s="33"/>
      <c r="AG6372" s="35"/>
      <c r="AH6372" s="32"/>
      <c r="AI6372" s="33"/>
      <c r="AJ6372" s="33"/>
      <c r="AK6372" s="33"/>
      <c r="AL6372" s="33"/>
      <c r="AM6372" s="33"/>
      <c r="AN6372" s="33"/>
      <c r="AO6372" s="33"/>
      <c r="AP6372" s="33"/>
      <c r="AQ6372" s="33"/>
      <c r="AR6372" s="33"/>
      <c r="AS6372" s="33"/>
      <c r="AT6372" s="33"/>
      <c r="AU6372" s="33"/>
      <c r="AV6372" s="33"/>
      <c r="AW6372" s="33"/>
      <c r="AX6372" s="33"/>
      <c r="AY6372" s="33"/>
    </row>
    <row r="6373" spans="1:51" s="12" customFormat="1" ht="39.950000000000003" customHeight="1">
      <c r="A6373" s="3"/>
      <c r="B6373" s="16"/>
      <c r="C6373" s="33"/>
      <c r="D6373" s="33"/>
      <c r="E6373" s="33"/>
      <c r="F6373" s="33"/>
      <c r="G6373" s="33"/>
      <c r="H6373" s="33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  <c r="Y6373" s="33"/>
      <c r="Z6373" s="33"/>
      <c r="AA6373" s="33"/>
      <c r="AB6373" s="33"/>
      <c r="AC6373" s="33"/>
      <c r="AD6373" s="33"/>
      <c r="AE6373" s="33"/>
      <c r="AF6373" s="33"/>
      <c r="AG6373" s="35"/>
      <c r="AH6373" s="32"/>
      <c r="AI6373" s="33"/>
      <c r="AJ6373" s="33"/>
      <c r="AK6373" s="33"/>
      <c r="AL6373" s="33"/>
      <c r="AM6373" s="33"/>
      <c r="AN6373" s="33"/>
      <c r="AO6373" s="33"/>
      <c r="AP6373" s="33"/>
      <c r="AQ6373" s="33"/>
      <c r="AR6373" s="33"/>
      <c r="AS6373" s="33"/>
      <c r="AT6373" s="33"/>
      <c r="AU6373" s="33"/>
      <c r="AV6373" s="33"/>
      <c r="AW6373" s="33"/>
      <c r="AX6373" s="33"/>
      <c r="AY6373" s="33"/>
    </row>
    <row r="6374" spans="1:51" s="12" customFormat="1" ht="39.950000000000003" customHeight="1">
      <c r="A6374" s="3"/>
      <c r="B6374" s="16"/>
      <c r="C6374" s="33"/>
      <c r="D6374" s="33"/>
      <c r="E6374" s="33"/>
      <c r="F6374" s="33"/>
      <c r="G6374" s="33"/>
      <c r="H6374" s="33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  <c r="Y6374" s="33"/>
      <c r="Z6374" s="33"/>
      <c r="AA6374" s="33"/>
      <c r="AB6374" s="33"/>
      <c r="AC6374" s="33"/>
      <c r="AD6374" s="33"/>
      <c r="AE6374" s="33"/>
      <c r="AF6374" s="33"/>
      <c r="AG6374" s="35"/>
      <c r="AH6374" s="32"/>
      <c r="AI6374" s="33"/>
      <c r="AJ6374" s="33"/>
      <c r="AK6374" s="33"/>
      <c r="AL6374" s="33"/>
      <c r="AM6374" s="33"/>
      <c r="AN6374" s="33"/>
      <c r="AO6374" s="33"/>
      <c r="AP6374" s="33"/>
      <c r="AQ6374" s="33"/>
      <c r="AR6374" s="33"/>
      <c r="AS6374" s="33"/>
      <c r="AT6374" s="33"/>
      <c r="AU6374" s="33"/>
      <c r="AV6374" s="33"/>
      <c r="AW6374" s="33"/>
      <c r="AX6374" s="33"/>
      <c r="AY6374" s="33"/>
    </row>
    <row r="6375" spans="1:51" s="12" customFormat="1" ht="39.950000000000003" customHeight="1">
      <c r="A6375" s="3"/>
      <c r="B6375" s="16"/>
      <c r="C6375" s="33"/>
      <c r="D6375" s="33"/>
      <c r="E6375" s="33"/>
      <c r="F6375" s="33"/>
      <c r="G6375" s="33"/>
      <c r="H6375" s="33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  <c r="Y6375" s="33"/>
      <c r="Z6375" s="33"/>
      <c r="AA6375" s="33"/>
      <c r="AB6375" s="33"/>
      <c r="AC6375" s="33"/>
      <c r="AD6375" s="33"/>
      <c r="AE6375" s="33"/>
      <c r="AF6375" s="33"/>
      <c r="AG6375" s="35"/>
      <c r="AH6375" s="32"/>
      <c r="AI6375" s="33"/>
      <c r="AJ6375" s="33"/>
      <c r="AK6375" s="33"/>
      <c r="AL6375" s="33"/>
      <c r="AM6375" s="33"/>
      <c r="AN6375" s="33"/>
      <c r="AO6375" s="33"/>
      <c r="AP6375" s="33"/>
      <c r="AQ6375" s="33"/>
      <c r="AR6375" s="33"/>
      <c r="AS6375" s="33"/>
      <c r="AT6375" s="33"/>
      <c r="AU6375" s="33"/>
      <c r="AV6375" s="33"/>
      <c r="AW6375" s="33"/>
      <c r="AX6375" s="33"/>
      <c r="AY6375" s="33"/>
    </row>
    <row r="6376" spans="1:51" s="12" customFormat="1" ht="39.950000000000003" customHeight="1">
      <c r="A6376" s="3"/>
      <c r="B6376" s="16"/>
      <c r="C6376" s="33"/>
      <c r="D6376" s="33"/>
      <c r="E6376" s="33"/>
      <c r="F6376" s="33"/>
      <c r="G6376" s="33"/>
      <c r="H6376" s="33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  <c r="Y6376" s="33"/>
      <c r="Z6376" s="33"/>
      <c r="AA6376" s="33"/>
      <c r="AB6376" s="33"/>
      <c r="AC6376" s="33"/>
      <c r="AD6376" s="33"/>
      <c r="AE6376" s="33"/>
      <c r="AF6376" s="33"/>
      <c r="AG6376" s="35"/>
      <c r="AH6376" s="32"/>
      <c r="AI6376" s="33"/>
      <c r="AJ6376" s="33"/>
      <c r="AK6376" s="33"/>
      <c r="AL6376" s="33"/>
      <c r="AM6376" s="33"/>
      <c r="AN6376" s="33"/>
      <c r="AO6376" s="33"/>
      <c r="AP6376" s="33"/>
      <c r="AQ6376" s="33"/>
      <c r="AR6376" s="33"/>
      <c r="AS6376" s="33"/>
      <c r="AT6376" s="33"/>
      <c r="AU6376" s="33"/>
      <c r="AV6376" s="33"/>
      <c r="AW6376" s="33"/>
      <c r="AX6376" s="33"/>
      <c r="AY6376" s="33"/>
    </row>
    <row r="6377" spans="1:51" s="12" customFormat="1" ht="39.950000000000003" customHeight="1">
      <c r="A6377" s="3"/>
      <c r="B6377" s="16"/>
      <c r="C6377" s="33"/>
      <c r="D6377" s="33"/>
      <c r="E6377" s="33"/>
      <c r="F6377" s="33"/>
      <c r="G6377" s="33"/>
      <c r="H6377" s="33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  <c r="Y6377" s="33"/>
      <c r="Z6377" s="33"/>
      <c r="AA6377" s="33"/>
      <c r="AB6377" s="33"/>
      <c r="AC6377" s="33"/>
      <c r="AD6377" s="33"/>
      <c r="AE6377" s="33"/>
      <c r="AF6377" s="33"/>
      <c r="AG6377" s="35"/>
      <c r="AH6377" s="32"/>
      <c r="AI6377" s="33"/>
      <c r="AJ6377" s="33"/>
      <c r="AK6377" s="33"/>
      <c r="AL6377" s="33"/>
      <c r="AM6377" s="33"/>
      <c r="AN6377" s="33"/>
      <c r="AO6377" s="33"/>
      <c r="AP6377" s="33"/>
      <c r="AQ6377" s="33"/>
      <c r="AR6377" s="33"/>
      <c r="AS6377" s="33"/>
      <c r="AT6377" s="33"/>
      <c r="AU6377" s="33"/>
      <c r="AV6377" s="33"/>
      <c r="AW6377" s="33"/>
      <c r="AX6377" s="33"/>
      <c r="AY6377" s="33"/>
    </row>
    <row r="6378" spans="1:51" s="12" customFormat="1" ht="39.950000000000003" customHeight="1">
      <c r="A6378" s="3"/>
      <c r="B6378" s="16"/>
      <c r="C6378" s="33"/>
      <c r="D6378" s="33"/>
      <c r="E6378" s="33"/>
      <c r="F6378" s="33"/>
      <c r="G6378" s="33"/>
      <c r="H6378" s="33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  <c r="Y6378" s="33"/>
      <c r="Z6378" s="33"/>
      <c r="AA6378" s="33"/>
      <c r="AB6378" s="33"/>
      <c r="AC6378" s="33"/>
      <c r="AD6378" s="33"/>
      <c r="AE6378" s="33"/>
      <c r="AF6378" s="33"/>
      <c r="AG6378" s="35"/>
      <c r="AH6378" s="32"/>
      <c r="AI6378" s="33"/>
      <c r="AJ6378" s="33"/>
      <c r="AK6378" s="33"/>
      <c r="AL6378" s="33"/>
      <c r="AM6378" s="33"/>
      <c r="AN6378" s="33"/>
      <c r="AO6378" s="33"/>
      <c r="AP6378" s="33"/>
      <c r="AQ6378" s="33"/>
      <c r="AR6378" s="33"/>
      <c r="AS6378" s="33"/>
      <c r="AT6378" s="33"/>
      <c r="AU6378" s="33"/>
      <c r="AV6378" s="33"/>
      <c r="AW6378" s="33"/>
      <c r="AX6378" s="33"/>
      <c r="AY6378" s="33"/>
    </row>
    <row r="6379" spans="1:51" s="12" customFormat="1" ht="39.950000000000003" customHeight="1">
      <c r="A6379" s="3"/>
      <c r="B6379" s="16"/>
      <c r="C6379" s="33"/>
      <c r="D6379" s="33"/>
      <c r="E6379" s="33"/>
      <c r="F6379" s="33"/>
      <c r="G6379" s="33"/>
      <c r="H6379" s="33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  <c r="Y6379" s="33"/>
      <c r="Z6379" s="33"/>
      <c r="AA6379" s="33"/>
      <c r="AB6379" s="33"/>
      <c r="AC6379" s="33"/>
      <c r="AD6379" s="33"/>
      <c r="AE6379" s="33"/>
      <c r="AF6379" s="33"/>
      <c r="AG6379" s="35"/>
      <c r="AH6379" s="32"/>
      <c r="AI6379" s="33"/>
      <c r="AJ6379" s="33"/>
      <c r="AK6379" s="33"/>
      <c r="AL6379" s="33"/>
      <c r="AM6379" s="33"/>
      <c r="AN6379" s="33"/>
      <c r="AO6379" s="33"/>
      <c r="AP6379" s="33"/>
      <c r="AQ6379" s="33"/>
      <c r="AR6379" s="33"/>
      <c r="AS6379" s="33"/>
      <c r="AT6379" s="33"/>
      <c r="AU6379" s="33"/>
      <c r="AV6379" s="33"/>
      <c r="AW6379" s="33"/>
      <c r="AX6379" s="33"/>
      <c r="AY6379" s="33"/>
    </row>
    <row r="6380" spans="1:51" s="12" customFormat="1" ht="39.950000000000003" customHeight="1">
      <c r="A6380" s="3"/>
      <c r="B6380" s="16"/>
      <c r="C6380" s="33"/>
      <c r="D6380" s="33"/>
      <c r="E6380" s="33"/>
      <c r="F6380" s="33"/>
      <c r="G6380" s="33"/>
      <c r="H6380" s="33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  <c r="Y6380" s="33"/>
      <c r="Z6380" s="33"/>
      <c r="AA6380" s="33"/>
      <c r="AB6380" s="33"/>
      <c r="AC6380" s="33"/>
      <c r="AD6380" s="33"/>
      <c r="AE6380" s="33"/>
      <c r="AF6380" s="33"/>
      <c r="AG6380" s="35"/>
      <c r="AH6380" s="32"/>
      <c r="AI6380" s="33"/>
      <c r="AJ6380" s="33"/>
      <c r="AK6380" s="33"/>
      <c r="AL6380" s="33"/>
      <c r="AM6380" s="33"/>
      <c r="AN6380" s="33"/>
      <c r="AO6380" s="33"/>
      <c r="AP6380" s="33"/>
      <c r="AQ6380" s="33"/>
      <c r="AR6380" s="33"/>
      <c r="AS6380" s="33"/>
      <c r="AT6380" s="33"/>
      <c r="AU6380" s="33"/>
      <c r="AV6380" s="33"/>
      <c r="AW6380" s="33"/>
      <c r="AX6380" s="33"/>
      <c r="AY6380" s="33"/>
    </row>
    <row r="6381" spans="1:51" s="12" customFormat="1" ht="39.950000000000003" customHeight="1">
      <c r="A6381" s="3"/>
      <c r="B6381" s="16"/>
      <c r="C6381" s="33"/>
      <c r="D6381" s="33"/>
      <c r="E6381" s="33"/>
      <c r="F6381" s="33"/>
      <c r="G6381" s="33"/>
      <c r="H6381" s="33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  <c r="Y6381" s="33"/>
      <c r="Z6381" s="33"/>
      <c r="AA6381" s="33"/>
      <c r="AB6381" s="33"/>
      <c r="AC6381" s="33"/>
      <c r="AD6381" s="33"/>
      <c r="AE6381" s="33"/>
      <c r="AF6381" s="33"/>
      <c r="AG6381" s="35"/>
      <c r="AH6381" s="32"/>
      <c r="AI6381" s="33"/>
      <c r="AJ6381" s="33"/>
      <c r="AK6381" s="33"/>
      <c r="AL6381" s="33"/>
      <c r="AM6381" s="33"/>
      <c r="AN6381" s="33"/>
      <c r="AO6381" s="33"/>
      <c r="AP6381" s="33"/>
      <c r="AQ6381" s="33"/>
      <c r="AR6381" s="33"/>
      <c r="AS6381" s="33"/>
      <c r="AT6381" s="33"/>
      <c r="AU6381" s="33"/>
      <c r="AV6381" s="33"/>
      <c r="AW6381" s="33"/>
      <c r="AX6381" s="33"/>
      <c r="AY6381" s="33"/>
    </row>
    <row r="6382" spans="1:51" s="12" customFormat="1" ht="39.950000000000003" customHeight="1">
      <c r="A6382" s="3"/>
      <c r="B6382" s="16"/>
      <c r="C6382" s="33"/>
      <c r="D6382" s="33"/>
      <c r="E6382" s="33"/>
      <c r="F6382" s="33"/>
      <c r="G6382" s="33"/>
      <c r="H6382" s="33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  <c r="Y6382" s="33"/>
      <c r="Z6382" s="33"/>
      <c r="AA6382" s="33"/>
      <c r="AB6382" s="33"/>
      <c r="AC6382" s="33"/>
      <c r="AD6382" s="33"/>
      <c r="AE6382" s="33"/>
      <c r="AF6382" s="33"/>
      <c r="AG6382" s="35"/>
      <c r="AH6382" s="32"/>
      <c r="AI6382" s="33"/>
      <c r="AJ6382" s="33"/>
      <c r="AK6382" s="33"/>
      <c r="AL6382" s="33"/>
      <c r="AM6382" s="33"/>
      <c r="AN6382" s="33"/>
      <c r="AO6382" s="33"/>
      <c r="AP6382" s="33"/>
      <c r="AQ6382" s="33"/>
      <c r="AR6382" s="33"/>
      <c r="AS6382" s="33"/>
      <c r="AT6382" s="33"/>
      <c r="AU6382" s="33"/>
      <c r="AV6382" s="33"/>
      <c r="AW6382" s="33"/>
      <c r="AX6382" s="33"/>
      <c r="AY6382" s="33"/>
    </row>
    <row r="6383" spans="1:51" s="12" customFormat="1" ht="39.950000000000003" customHeight="1">
      <c r="A6383" s="3"/>
      <c r="B6383" s="16"/>
      <c r="C6383" s="33"/>
      <c r="D6383" s="33"/>
      <c r="E6383" s="33"/>
      <c r="F6383" s="33"/>
      <c r="G6383" s="33"/>
      <c r="H6383" s="33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  <c r="Y6383" s="33"/>
      <c r="Z6383" s="33"/>
      <c r="AA6383" s="33"/>
      <c r="AB6383" s="33"/>
      <c r="AC6383" s="33"/>
      <c r="AD6383" s="33"/>
      <c r="AE6383" s="33"/>
      <c r="AF6383" s="33"/>
      <c r="AG6383" s="35"/>
      <c r="AH6383" s="32"/>
      <c r="AI6383" s="33"/>
      <c r="AJ6383" s="33"/>
      <c r="AK6383" s="33"/>
      <c r="AL6383" s="33"/>
      <c r="AM6383" s="33"/>
      <c r="AN6383" s="33"/>
      <c r="AO6383" s="33"/>
      <c r="AP6383" s="33"/>
      <c r="AQ6383" s="33"/>
      <c r="AR6383" s="33"/>
      <c r="AS6383" s="33"/>
      <c r="AT6383" s="33"/>
      <c r="AU6383" s="33"/>
      <c r="AV6383" s="33"/>
      <c r="AW6383" s="33"/>
      <c r="AX6383" s="33"/>
      <c r="AY6383" s="33"/>
    </row>
    <row r="6384" spans="1:51" s="12" customFormat="1" ht="39.950000000000003" customHeight="1">
      <c r="A6384" s="3"/>
      <c r="B6384" s="16"/>
      <c r="C6384" s="33"/>
      <c r="D6384" s="33"/>
      <c r="E6384" s="33"/>
      <c r="F6384" s="33"/>
      <c r="G6384" s="33"/>
      <c r="H6384" s="33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  <c r="Y6384" s="33"/>
      <c r="Z6384" s="33"/>
      <c r="AA6384" s="33"/>
      <c r="AB6384" s="33"/>
      <c r="AC6384" s="33"/>
      <c r="AD6384" s="33"/>
      <c r="AE6384" s="33"/>
      <c r="AF6384" s="33"/>
      <c r="AG6384" s="35"/>
      <c r="AH6384" s="32"/>
      <c r="AI6384" s="33"/>
      <c r="AJ6384" s="33"/>
      <c r="AK6384" s="33"/>
      <c r="AL6384" s="33"/>
      <c r="AM6384" s="33"/>
      <c r="AN6384" s="33"/>
      <c r="AO6384" s="33"/>
      <c r="AP6384" s="33"/>
      <c r="AQ6384" s="33"/>
      <c r="AR6384" s="33"/>
      <c r="AS6384" s="33"/>
      <c r="AT6384" s="33"/>
      <c r="AU6384" s="33"/>
      <c r="AV6384" s="33"/>
      <c r="AW6384" s="33"/>
      <c r="AX6384" s="33"/>
      <c r="AY6384" s="33"/>
    </row>
    <row r="6385" spans="1:51" s="12" customFormat="1" ht="39.950000000000003" customHeight="1">
      <c r="A6385" s="3"/>
      <c r="B6385" s="16"/>
      <c r="C6385" s="33"/>
      <c r="D6385" s="33"/>
      <c r="E6385" s="33"/>
      <c r="F6385" s="33"/>
      <c r="G6385" s="33"/>
      <c r="H6385" s="33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  <c r="Y6385" s="33"/>
      <c r="Z6385" s="33"/>
      <c r="AA6385" s="33"/>
      <c r="AB6385" s="33"/>
      <c r="AC6385" s="33"/>
      <c r="AD6385" s="33"/>
      <c r="AE6385" s="33"/>
      <c r="AF6385" s="33"/>
      <c r="AG6385" s="35"/>
      <c r="AH6385" s="32"/>
      <c r="AI6385" s="33"/>
      <c r="AJ6385" s="33"/>
      <c r="AK6385" s="33"/>
      <c r="AL6385" s="33"/>
      <c r="AM6385" s="33"/>
      <c r="AN6385" s="33"/>
      <c r="AO6385" s="33"/>
      <c r="AP6385" s="33"/>
      <c r="AQ6385" s="33"/>
      <c r="AR6385" s="33"/>
      <c r="AS6385" s="33"/>
      <c r="AT6385" s="33"/>
      <c r="AU6385" s="33"/>
      <c r="AV6385" s="33"/>
      <c r="AW6385" s="33"/>
      <c r="AX6385" s="33"/>
      <c r="AY6385" s="33"/>
    </row>
    <row r="6386" spans="1:51" s="12" customFormat="1" ht="39.950000000000003" customHeight="1">
      <c r="A6386" s="3"/>
      <c r="B6386" s="16"/>
      <c r="C6386" s="33"/>
      <c r="D6386" s="33"/>
      <c r="E6386" s="33"/>
      <c r="F6386" s="33"/>
      <c r="G6386" s="33"/>
      <c r="H6386" s="33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  <c r="Y6386" s="33"/>
      <c r="Z6386" s="33"/>
      <c r="AA6386" s="33"/>
      <c r="AB6386" s="33"/>
      <c r="AC6386" s="33"/>
      <c r="AD6386" s="33"/>
      <c r="AE6386" s="33"/>
      <c r="AF6386" s="33"/>
      <c r="AG6386" s="35"/>
      <c r="AH6386" s="32"/>
      <c r="AI6386" s="33"/>
      <c r="AJ6386" s="33"/>
      <c r="AK6386" s="33"/>
      <c r="AL6386" s="33"/>
      <c r="AM6386" s="33"/>
      <c r="AN6386" s="33"/>
      <c r="AO6386" s="33"/>
      <c r="AP6386" s="33"/>
      <c r="AQ6386" s="33"/>
      <c r="AR6386" s="33"/>
      <c r="AS6386" s="33"/>
      <c r="AT6386" s="33"/>
      <c r="AU6386" s="33"/>
      <c r="AV6386" s="33"/>
      <c r="AW6386" s="33"/>
      <c r="AX6386" s="33"/>
      <c r="AY6386" s="33"/>
    </row>
    <row r="6387" spans="1:51" s="12" customFormat="1" ht="39.950000000000003" customHeight="1">
      <c r="A6387" s="3"/>
      <c r="B6387" s="16"/>
      <c r="C6387" s="33"/>
      <c r="D6387" s="33"/>
      <c r="E6387" s="33"/>
      <c r="F6387" s="33"/>
      <c r="G6387" s="33"/>
      <c r="H6387" s="33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  <c r="Y6387" s="33"/>
      <c r="Z6387" s="33"/>
      <c r="AA6387" s="33"/>
      <c r="AB6387" s="33"/>
      <c r="AC6387" s="33"/>
      <c r="AD6387" s="33"/>
      <c r="AE6387" s="33"/>
      <c r="AF6387" s="33"/>
      <c r="AG6387" s="35"/>
      <c r="AH6387" s="32"/>
      <c r="AI6387" s="33"/>
      <c r="AJ6387" s="33"/>
      <c r="AK6387" s="33"/>
      <c r="AL6387" s="33"/>
      <c r="AM6387" s="33"/>
      <c r="AN6387" s="33"/>
      <c r="AO6387" s="33"/>
      <c r="AP6387" s="33"/>
      <c r="AQ6387" s="33"/>
      <c r="AR6387" s="33"/>
      <c r="AS6387" s="33"/>
      <c r="AT6387" s="33"/>
      <c r="AU6387" s="33"/>
      <c r="AV6387" s="33"/>
      <c r="AW6387" s="33"/>
      <c r="AX6387" s="33"/>
      <c r="AY6387" s="33"/>
    </row>
    <row r="6388" spans="1:51" s="12" customFormat="1" ht="39.950000000000003" customHeight="1">
      <c r="A6388" s="3"/>
      <c r="B6388" s="16"/>
      <c r="C6388" s="33"/>
      <c r="D6388" s="33"/>
      <c r="E6388" s="33"/>
      <c r="F6388" s="33"/>
      <c r="G6388" s="33"/>
      <c r="H6388" s="33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  <c r="Y6388" s="33"/>
      <c r="Z6388" s="33"/>
      <c r="AA6388" s="33"/>
      <c r="AB6388" s="33"/>
      <c r="AC6388" s="33"/>
      <c r="AD6388" s="33"/>
      <c r="AE6388" s="33"/>
      <c r="AF6388" s="33"/>
      <c r="AG6388" s="35"/>
      <c r="AH6388" s="32"/>
      <c r="AI6388" s="33"/>
      <c r="AJ6388" s="33"/>
      <c r="AK6388" s="33"/>
      <c r="AL6388" s="33"/>
      <c r="AM6388" s="33"/>
      <c r="AN6388" s="33"/>
      <c r="AO6388" s="33"/>
      <c r="AP6388" s="33"/>
      <c r="AQ6388" s="33"/>
      <c r="AR6388" s="33"/>
      <c r="AS6388" s="33"/>
      <c r="AT6388" s="33"/>
      <c r="AU6388" s="33"/>
      <c r="AV6388" s="33"/>
      <c r="AW6388" s="33"/>
      <c r="AX6388" s="33"/>
      <c r="AY6388" s="33"/>
    </row>
    <row r="6389" spans="1:51" s="12" customFormat="1" ht="39.950000000000003" customHeight="1">
      <c r="A6389" s="3"/>
      <c r="B6389" s="16"/>
      <c r="C6389" s="33"/>
      <c r="D6389" s="33"/>
      <c r="E6389" s="33"/>
      <c r="F6389" s="33"/>
      <c r="G6389" s="33"/>
      <c r="H6389" s="33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  <c r="Y6389" s="33"/>
      <c r="Z6389" s="33"/>
      <c r="AA6389" s="33"/>
      <c r="AB6389" s="33"/>
      <c r="AC6389" s="33"/>
      <c r="AD6389" s="33"/>
      <c r="AE6389" s="33"/>
      <c r="AF6389" s="33"/>
      <c r="AG6389" s="35"/>
      <c r="AH6389" s="32"/>
      <c r="AI6389" s="33"/>
      <c r="AJ6389" s="33"/>
      <c r="AK6389" s="33"/>
      <c r="AL6389" s="33"/>
      <c r="AM6389" s="33"/>
      <c r="AN6389" s="33"/>
      <c r="AO6389" s="33"/>
      <c r="AP6389" s="33"/>
      <c r="AQ6389" s="33"/>
      <c r="AR6389" s="33"/>
      <c r="AS6389" s="33"/>
      <c r="AT6389" s="33"/>
      <c r="AU6389" s="33"/>
      <c r="AV6389" s="33"/>
      <c r="AW6389" s="33"/>
      <c r="AX6389" s="33"/>
      <c r="AY6389" s="33"/>
    </row>
    <row r="6390" spans="1:51" s="12" customFormat="1" ht="39.950000000000003" customHeight="1">
      <c r="A6390" s="3"/>
      <c r="B6390" s="16"/>
      <c r="C6390" s="33"/>
      <c r="D6390" s="33"/>
      <c r="E6390" s="33"/>
      <c r="F6390" s="33"/>
      <c r="G6390" s="33"/>
      <c r="H6390" s="33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  <c r="Y6390" s="33"/>
      <c r="Z6390" s="33"/>
      <c r="AA6390" s="33"/>
      <c r="AB6390" s="33"/>
      <c r="AC6390" s="33"/>
      <c r="AD6390" s="33"/>
      <c r="AE6390" s="33"/>
      <c r="AF6390" s="33"/>
      <c r="AG6390" s="35"/>
      <c r="AH6390" s="32"/>
      <c r="AI6390" s="33"/>
      <c r="AJ6390" s="33"/>
      <c r="AK6390" s="33"/>
      <c r="AL6390" s="33"/>
      <c r="AM6390" s="33"/>
      <c r="AN6390" s="33"/>
      <c r="AO6390" s="33"/>
      <c r="AP6390" s="33"/>
      <c r="AQ6390" s="33"/>
      <c r="AR6390" s="33"/>
      <c r="AS6390" s="33"/>
      <c r="AT6390" s="33"/>
      <c r="AU6390" s="33"/>
      <c r="AV6390" s="33"/>
      <c r="AW6390" s="33"/>
      <c r="AX6390" s="33"/>
      <c r="AY6390" s="33"/>
    </row>
    <row r="6391" spans="1:51" s="12" customFormat="1" ht="39.950000000000003" customHeight="1">
      <c r="A6391" s="3"/>
      <c r="B6391" s="16"/>
      <c r="C6391" s="33"/>
      <c r="D6391" s="33"/>
      <c r="E6391" s="33"/>
      <c r="F6391" s="33"/>
      <c r="G6391" s="33"/>
      <c r="H6391" s="33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  <c r="Y6391" s="33"/>
      <c r="Z6391" s="33"/>
      <c r="AA6391" s="33"/>
      <c r="AB6391" s="33"/>
      <c r="AC6391" s="33"/>
      <c r="AD6391" s="33"/>
      <c r="AE6391" s="33"/>
      <c r="AF6391" s="33"/>
      <c r="AG6391" s="35"/>
      <c r="AH6391" s="32"/>
      <c r="AI6391" s="33"/>
      <c r="AJ6391" s="33"/>
      <c r="AK6391" s="33"/>
      <c r="AL6391" s="33"/>
      <c r="AM6391" s="33"/>
      <c r="AN6391" s="33"/>
      <c r="AO6391" s="33"/>
      <c r="AP6391" s="33"/>
      <c r="AQ6391" s="33"/>
      <c r="AR6391" s="33"/>
      <c r="AS6391" s="33"/>
      <c r="AT6391" s="33"/>
      <c r="AU6391" s="33"/>
      <c r="AV6391" s="33"/>
      <c r="AW6391" s="33"/>
      <c r="AX6391" s="33"/>
      <c r="AY6391" s="33"/>
    </row>
    <row r="6392" spans="1:51" s="12" customFormat="1" ht="39.950000000000003" customHeight="1">
      <c r="A6392" s="3"/>
      <c r="B6392" s="16"/>
      <c r="C6392" s="33"/>
      <c r="D6392" s="33"/>
      <c r="E6392" s="33"/>
      <c r="F6392" s="33"/>
      <c r="G6392" s="33"/>
      <c r="H6392" s="33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  <c r="Y6392" s="33"/>
      <c r="Z6392" s="33"/>
      <c r="AA6392" s="33"/>
      <c r="AB6392" s="33"/>
      <c r="AC6392" s="33"/>
      <c r="AD6392" s="33"/>
      <c r="AE6392" s="33"/>
      <c r="AF6392" s="33"/>
      <c r="AG6392" s="35"/>
      <c r="AH6392" s="32"/>
      <c r="AI6392" s="33"/>
      <c r="AJ6392" s="33"/>
      <c r="AK6392" s="33"/>
      <c r="AL6392" s="33"/>
      <c r="AM6392" s="33"/>
      <c r="AN6392" s="33"/>
      <c r="AO6392" s="33"/>
      <c r="AP6392" s="33"/>
      <c r="AQ6392" s="33"/>
      <c r="AR6392" s="33"/>
      <c r="AS6392" s="33"/>
      <c r="AT6392" s="33"/>
      <c r="AU6392" s="33"/>
      <c r="AV6392" s="33"/>
      <c r="AW6392" s="33"/>
      <c r="AX6392" s="33"/>
      <c r="AY6392" s="33"/>
    </row>
    <row r="6393" spans="1:51" s="12" customFormat="1" ht="39.950000000000003" customHeight="1">
      <c r="A6393" s="3"/>
      <c r="B6393" s="16"/>
      <c r="C6393" s="33"/>
      <c r="D6393" s="33"/>
      <c r="E6393" s="33"/>
      <c r="F6393" s="33"/>
      <c r="G6393" s="33"/>
      <c r="H6393" s="33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  <c r="Y6393" s="33"/>
      <c r="Z6393" s="33"/>
      <c r="AA6393" s="33"/>
      <c r="AB6393" s="33"/>
      <c r="AC6393" s="33"/>
      <c r="AD6393" s="33"/>
      <c r="AE6393" s="33"/>
      <c r="AF6393" s="33"/>
      <c r="AG6393" s="35"/>
      <c r="AH6393" s="32"/>
      <c r="AI6393" s="33"/>
      <c r="AJ6393" s="33"/>
      <c r="AK6393" s="33"/>
      <c r="AL6393" s="33"/>
      <c r="AM6393" s="33"/>
      <c r="AN6393" s="33"/>
      <c r="AO6393" s="33"/>
      <c r="AP6393" s="33"/>
      <c r="AQ6393" s="33"/>
      <c r="AR6393" s="33"/>
      <c r="AS6393" s="33"/>
      <c r="AT6393" s="33"/>
      <c r="AU6393" s="33"/>
      <c r="AV6393" s="33"/>
      <c r="AW6393" s="33"/>
      <c r="AX6393" s="33"/>
      <c r="AY6393" s="33"/>
    </row>
    <row r="6394" spans="1:51" s="12" customFormat="1" ht="39.950000000000003" customHeight="1">
      <c r="A6394" s="3"/>
      <c r="B6394" s="16"/>
      <c r="C6394" s="33"/>
      <c r="D6394" s="33"/>
      <c r="E6394" s="33"/>
      <c r="F6394" s="33"/>
      <c r="G6394" s="33"/>
      <c r="H6394" s="33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  <c r="Y6394" s="33"/>
      <c r="Z6394" s="33"/>
      <c r="AA6394" s="33"/>
      <c r="AB6394" s="33"/>
      <c r="AC6394" s="33"/>
      <c r="AD6394" s="33"/>
      <c r="AE6394" s="33"/>
      <c r="AF6394" s="33"/>
      <c r="AG6394" s="35"/>
      <c r="AH6394" s="32"/>
      <c r="AI6394" s="33"/>
      <c r="AJ6394" s="33"/>
      <c r="AK6394" s="33"/>
      <c r="AL6394" s="33"/>
      <c r="AM6394" s="33"/>
      <c r="AN6394" s="33"/>
      <c r="AO6394" s="33"/>
      <c r="AP6394" s="33"/>
      <c r="AQ6394" s="33"/>
      <c r="AR6394" s="33"/>
      <c r="AS6394" s="33"/>
      <c r="AT6394" s="33"/>
      <c r="AU6394" s="33"/>
      <c r="AV6394" s="33"/>
      <c r="AW6394" s="33"/>
      <c r="AX6394" s="33"/>
      <c r="AY6394" s="33"/>
    </row>
    <row r="6395" spans="1:51" s="12" customFormat="1" ht="39.950000000000003" customHeight="1">
      <c r="A6395" s="3"/>
      <c r="B6395" s="16"/>
      <c r="C6395" s="33"/>
      <c r="D6395" s="33"/>
      <c r="E6395" s="33"/>
      <c r="F6395" s="33"/>
      <c r="G6395" s="33"/>
      <c r="H6395" s="33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  <c r="Y6395" s="33"/>
      <c r="Z6395" s="33"/>
      <c r="AA6395" s="33"/>
      <c r="AB6395" s="33"/>
      <c r="AC6395" s="33"/>
      <c r="AD6395" s="33"/>
      <c r="AE6395" s="33"/>
      <c r="AF6395" s="33"/>
      <c r="AG6395" s="35"/>
      <c r="AH6395" s="32"/>
      <c r="AI6395" s="33"/>
      <c r="AJ6395" s="33"/>
      <c r="AK6395" s="33"/>
      <c r="AL6395" s="33"/>
      <c r="AM6395" s="33"/>
      <c r="AN6395" s="33"/>
      <c r="AO6395" s="33"/>
      <c r="AP6395" s="33"/>
      <c r="AQ6395" s="33"/>
      <c r="AR6395" s="33"/>
      <c r="AS6395" s="33"/>
      <c r="AT6395" s="33"/>
      <c r="AU6395" s="33"/>
      <c r="AV6395" s="33"/>
      <c r="AW6395" s="33"/>
      <c r="AX6395" s="33"/>
      <c r="AY6395" s="33"/>
    </row>
    <row r="6396" spans="1:51" s="12" customFormat="1" ht="39.950000000000003" customHeight="1">
      <c r="A6396" s="3"/>
      <c r="B6396" s="16"/>
      <c r="C6396" s="33"/>
      <c r="D6396" s="33"/>
      <c r="E6396" s="33"/>
      <c r="F6396" s="33"/>
      <c r="G6396" s="33"/>
      <c r="H6396" s="33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  <c r="Y6396" s="33"/>
      <c r="Z6396" s="33"/>
      <c r="AA6396" s="33"/>
      <c r="AB6396" s="33"/>
      <c r="AC6396" s="33"/>
      <c r="AD6396" s="33"/>
      <c r="AE6396" s="33"/>
      <c r="AF6396" s="33"/>
      <c r="AG6396" s="35"/>
      <c r="AH6396" s="32"/>
      <c r="AI6396" s="33"/>
      <c r="AJ6396" s="33"/>
      <c r="AK6396" s="33"/>
      <c r="AL6396" s="33"/>
      <c r="AM6396" s="33"/>
      <c r="AN6396" s="33"/>
      <c r="AO6396" s="33"/>
      <c r="AP6396" s="33"/>
      <c r="AQ6396" s="33"/>
      <c r="AR6396" s="33"/>
      <c r="AS6396" s="33"/>
      <c r="AT6396" s="33"/>
      <c r="AU6396" s="33"/>
      <c r="AV6396" s="33"/>
      <c r="AW6396" s="33"/>
      <c r="AX6396" s="33"/>
      <c r="AY6396" s="33"/>
    </row>
    <row r="6397" spans="1:51" s="12" customFormat="1" ht="39.950000000000003" customHeight="1">
      <c r="A6397" s="3"/>
      <c r="B6397" s="16"/>
      <c r="C6397" s="33"/>
      <c r="D6397" s="33"/>
      <c r="E6397" s="33"/>
      <c r="F6397" s="33"/>
      <c r="G6397" s="33"/>
      <c r="H6397" s="33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  <c r="Y6397" s="33"/>
      <c r="Z6397" s="33"/>
      <c r="AA6397" s="33"/>
      <c r="AB6397" s="33"/>
      <c r="AC6397" s="33"/>
      <c r="AD6397" s="33"/>
      <c r="AE6397" s="33"/>
      <c r="AF6397" s="33"/>
      <c r="AG6397" s="35"/>
      <c r="AH6397" s="32"/>
      <c r="AI6397" s="33"/>
      <c r="AJ6397" s="33"/>
      <c r="AK6397" s="33"/>
      <c r="AL6397" s="33"/>
      <c r="AM6397" s="33"/>
      <c r="AN6397" s="33"/>
      <c r="AO6397" s="33"/>
      <c r="AP6397" s="33"/>
      <c r="AQ6397" s="33"/>
      <c r="AR6397" s="33"/>
      <c r="AS6397" s="33"/>
      <c r="AT6397" s="33"/>
      <c r="AU6397" s="33"/>
      <c r="AV6397" s="33"/>
      <c r="AW6397" s="33"/>
      <c r="AX6397" s="33"/>
      <c r="AY6397" s="33"/>
    </row>
    <row r="6398" spans="1:51" s="12" customFormat="1" ht="39.950000000000003" customHeight="1">
      <c r="A6398" s="3"/>
      <c r="B6398" s="16"/>
      <c r="C6398" s="33"/>
      <c r="D6398" s="33"/>
      <c r="E6398" s="33"/>
      <c r="F6398" s="33"/>
      <c r="G6398" s="33"/>
      <c r="H6398" s="33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  <c r="Y6398" s="33"/>
      <c r="Z6398" s="33"/>
      <c r="AA6398" s="33"/>
      <c r="AB6398" s="33"/>
      <c r="AC6398" s="33"/>
      <c r="AD6398" s="33"/>
      <c r="AE6398" s="33"/>
      <c r="AF6398" s="33"/>
      <c r="AG6398" s="35"/>
      <c r="AH6398" s="32"/>
      <c r="AI6398" s="33"/>
      <c r="AJ6398" s="33"/>
      <c r="AK6398" s="33"/>
      <c r="AL6398" s="33"/>
      <c r="AM6398" s="33"/>
      <c r="AN6398" s="33"/>
      <c r="AO6398" s="33"/>
      <c r="AP6398" s="33"/>
      <c r="AQ6398" s="33"/>
      <c r="AR6398" s="33"/>
      <c r="AS6398" s="33"/>
      <c r="AT6398" s="33"/>
      <c r="AU6398" s="33"/>
      <c r="AV6398" s="33"/>
      <c r="AW6398" s="33"/>
      <c r="AX6398" s="33"/>
      <c r="AY6398" s="33"/>
    </row>
    <row r="6399" spans="1:51" s="12" customFormat="1" ht="39.950000000000003" customHeight="1">
      <c r="A6399" s="3"/>
      <c r="B6399" s="16"/>
      <c r="C6399" s="33"/>
      <c r="D6399" s="33"/>
      <c r="E6399" s="33"/>
      <c r="F6399" s="33"/>
      <c r="G6399" s="33"/>
      <c r="H6399" s="33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  <c r="Y6399" s="33"/>
      <c r="Z6399" s="33"/>
      <c r="AA6399" s="33"/>
      <c r="AB6399" s="33"/>
      <c r="AC6399" s="33"/>
      <c r="AD6399" s="33"/>
      <c r="AE6399" s="33"/>
      <c r="AF6399" s="33"/>
      <c r="AG6399" s="35"/>
      <c r="AH6399" s="32"/>
      <c r="AI6399" s="33"/>
      <c r="AJ6399" s="33"/>
      <c r="AK6399" s="33"/>
      <c r="AL6399" s="33"/>
      <c r="AM6399" s="33"/>
      <c r="AN6399" s="33"/>
      <c r="AO6399" s="33"/>
      <c r="AP6399" s="33"/>
      <c r="AQ6399" s="33"/>
      <c r="AR6399" s="33"/>
      <c r="AS6399" s="33"/>
      <c r="AT6399" s="33"/>
      <c r="AU6399" s="33"/>
      <c r="AV6399" s="33"/>
      <c r="AW6399" s="33"/>
      <c r="AX6399" s="33"/>
      <c r="AY6399" s="33"/>
    </row>
    <row r="6400" spans="1:51" s="12" customFormat="1" ht="39.950000000000003" customHeight="1">
      <c r="A6400" s="3"/>
      <c r="B6400" s="16"/>
      <c r="C6400" s="33"/>
      <c r="D6400" s="33"/>
      <c r="E6400" s="33"/>
      <c r="F6400" s="33"/>
      <c r="G6400" s="33"/>
      <c r="H6400" s="33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  <c r="Y6400" s="33"/>
      <c r="Z6400" s="33"/>
      <c r="AA6400" s="33"/>
      <c r="AB6400" s="33"/>
      <c r="AC6400" s="33"/>
      <c r="AD6400" s="33"/>
      <c r="AE6400" s="33"/>
      <c r="AF6400" s="33"/>
      <c r="AG6400" s="35"/>
      <c r="AH6400" s="32"/>
      <c r="AI6400" s="33"/>
      <c r="AJ6400" s="33"/>
      <c r="AK6400" s="33"/>
      <c r="AL6400" s="33"/>
      <c r="AM6400" s="33"/>
      <c r="AN6400" s="33"/>
      <c r="AO6400" s="33"/>
      <c r="AP6400" s="33"/>
      <c r="AQ6400" s="33"/>
      <c r="AR6400" s="33"/>
      <c r="AS6400" s="33"/>
      <c r="AT6400" s="33"/>
      <c r="AU6400" s="33"/>
      <c r="AV6400" s="33"/>
      <c r="AW6400" s="33"/>
      <c r="AX6400" s="33"/>
      <c r="AY6400" s="33"/>
    </row>
    <row r="6401" spans="1:51" s="12" customFormat="1" ht="39.950000000000003" customHeight="1">
      <c r="A6401" s="3"/>
      <c r="B6401" s="16"/>
      <c r="C6401" s="33"/>
      <c r="D6401" s="33"/>
      <c r="E6401" s="33"/>
      <c r="F6401" s="33"/>
      <c r="G6401" s="33"/>
      <c r="H6401" s="33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  <c r="Y6401" s="33"/>
      <c r="Z6401" s="33"/>
      <c r="AA6401" s="33"/>
      <c r="AB6401" s="33"/>
      <c r="AC6401" s="33"/>
      <c r="AD6401" s="33"/>
      <c r="AE6401" s="33"/>
      <c r="AF6401" s="33"/>
      <c r="AG6401" s="35"/>
      <c r="AH6401" s="32"/>
      <c r="AI6401" s="33"/>
      <c r="AJ6401" s="33"/>
      <c r="AK6401" s="33"/>
      <c r="AL6401" s="33"/>
      <c r="AM6401" s="33"/>
      <c r="AN6401" s="33"/>
      <c r="AO6401" s="33"/>
      <c r="AP6401" s="33"/>
      <c r="AQ6401" s="33"/>
      <c r="AR6401" s="33"/>
      <c r="AS6401" s="33"/>
      <c r="AT6401" s="33"/>
      <c r="AU6401" s="33"/>
      <c r="AV6401" s="33"/>
      <c r="AW6401" s="33"/>
      <c r="AX6401" s="33"/>
      <c r="AY6401" s="33"/>
    </row>
    <row r="6402" spans="1:51" s="12" customFormat="1" ht="39.950000000000003" customHeight="1">
      <c r="A6402" s="3"/>
      <c r="B6402" s="16"/>
      <c r="C6402" s="33"/>
      <c r="D6402" s="33"/>
      <c r="E6402" s="33"/>
      <c r="F6402" s="33"/>
      <c r="G6402" s="33"/>
      <c r="H6402" s="33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  <c r="Y6402" s="33"/>
      <c r="Z6402" s="33"/>
      <c r="AA6402" s="33"/>
      <c r="AB6402" s="33"/>
      <c r="AC6402" s="33"/>
      <c r="AD6402" s="33"/>
      <c r="AE6402" s="33"/>
      <c r="AF6402" s="33"/>
      <c r="AG6402" s="35"/>
      <c r="AH6402" s="32"/>
      <c r="AI6402" s="33"/>
      <c r="AJ6402" s="33"/>
      <c r="AK6402" s="33"/>
      <c r="AL6402" s="33"/>
      <c r="AM6402" s="33"/>
      <c r="AN6402" s="33"/>
      <c r="AO6402" s="33"/>
      <c r="AP6402" s="33"/>
      <c r="AQ6402" s="33"/>
      <c r="AR6402" s="33"/>
      <c r="AS6402" s="33"/>
      <c r="AT6402" s="33"/>
      <c r="AU6402" s="33"/>
      <c r="AV6402" s="33"/>
      <c r="AW6402" s="33"/>
      <c r="AX6402" s="33"/>
      <c r="AY6402" s="33"/>
    </row>
    <row r="6403" spans="1:51" s="12" customFormat="1" ht="39.950000000000003" customHeight="1">
      <c r="A6403" s="3"/>
      <c r="B6403" s="16"/>
      <c r="C6403" s="33"/>
      <c r="D6403" s="33"/>
      <c r="E6403" s="33"/>
      <c r="F6403" s="33"/>
      <c r="G6403" s="33"/>
      <c r="H6403" s="33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  <c r="Y6403" s="33"/>
      <c r="Z6403" s="33"/>
      <c r="AA6403" s="33"/>
      <c r="AB6403" s="33"/>
      <c r="AC6403" s="33"/>
      <c r="AD6403" s="33"/>
      <c r="AE6403" s="33"/>
      <c r="AF6403" s="33"/>
      <c r="AG6403" s="35"/>
      <c r="AH6403" s="32"/>
      <c r="AI6403" s="33"/>
      <c r="AJ6403" s="33"/>
      <c r="AK6403" s="33"/>
      <c r="AL6403" s="33"/>
      <c r="AM6403" s="33"/>
      <c r="AN6403" s="33"/>
      <c r="AO6403" s="33"/>
      <c r="AP6403" s="33"/>
      <c r="AQ6403" s="33"/>
      <c r="AR6403" s="33"/>
      <c r="AS6403" s="33"/>
      <c r="AT6403" s="33"/>
      <c r="AU6403" s="33"/>
      <c r="AV6403" s="33"/>
      <c r="AW6403" s="33"/>
      <c r="AX6403" s="33"/>
      <c r="AY6403" s="33"/>
    </row>
    <row r="6404" spans="1:51" s="12" customFormat="1" ht="39.950000000000003" customHeight="1">
      <c r="A6404" s="3"/>
      <c r="B6404" s="16"/>
      <c r="C6404" s="33"/>
      <c r="D6404" s="33"/>
      <c r="E6404" s="33"/>
      <c r="F6404" s="33"/>
      <c r="G6404" s="33"/>
      <c r="H6404" s="33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  <c r="Y6404" s="33"/>
      <c r="Z6404" s="33"/>
      <c r="AA6404" s="33"/>
      <c r="AB6404" s="33"/>
      <c r="AC6404" s="33"/>
      <c r="AD6404" s="33"/>
      <c r="AE6404" s="33"/>
      <c r="AF6404" s="33"/>
      <c r="AG6404" s="35"/>
      <c r="AH6404" s="32"/>
      <c r="AI6404" s="33"/>
      <c r="AJ6404" s="33"/>
      <c r="AK6404" s="33"/>
      <c r="AL6404" s="33"/>
      <c r="AM6404" s="33"/>
      <c r="AN6404" s="33"/>
      <c r="AO6404" s="33"/>
      <c r="AP6404" s="33"/>
      <c r="AQ6404" s="33"/>
      <c r="AR6404" s="33"/>
      <c r="AS6404" s="33"/>
      <c r="AT6404" s="33"/>
      <c r="AU6404" s="33"/>
      <c r="AV6404" s="33"/>
      <c r="AW6404" s="33"/>
      <c r="AX6404" s="33"/>
      <c r="AY6404" s="33"/>
    </row>
    <row r="6405" spans="1:51" s="12" customFormat="1" ht="39.950000000000003" customHeight="1">
      <c r="A6405" s="3"/>
      <c r="B6405" s="16"/>
      <c r="C6405" s="33"/>
      <c r="D6405" s="33"/>
      <c r="E6405" s="33"/>
      <c r="F6405" s="33"/>
      <c r="G6405" s="33"/>
      <c r="H6405" s="33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  <c r="Y6405" s="33"/>
      <c r="Z6405" s="33"/>
      <c r="AA6405" s="33"/>
      <c r="AB6405" s="33"/>
      <c r="AC6405" s="33"/>
      <c r="AD6405" s="33"/>
      <c r="AE6405" s="33"/>
      <c r="AF6405" s="33"/>
      <c r="AG6405" s="35"/>
      <c r="AH6405" s="32"/>
      <c r="AI6405" s="33"/>
      <c r="AJ6405" s="33"/>
      <c r="AK6405" s="33"/>
      <c r="AL6405" s="33"/>
      <c r="AM6405" s="33"/>
      <c r="AN6405" s="33"/>
      <c r="AO6405" s="33"/>
      <c r="AP6405" s="33"/>
      <c r="AQ6405" s="33"/>
      <c r="AR6405" s="33"/>
      <c r="AS6405" s="33"/>
      <c r="AT6405" s="33"/>
      <c r="AU6405" s="33"/>
      <c r="AV6405" s="33"/>
      <c r="AW6405" s="33"/>
      <c r="AX6405" s="33"/>
      <c r="AY6405" s="33"/>
    </row>
    <row r="6406" spans="1:51" s="12" customFormat="1" ht="39.950000000000003" customHeight="1">
      <c r="A6406" s="3"/>
      <c r="B6406" s="16"/>
      <c r="C6406" s="33"/>
      <c r="D6406" s="33"/>
      <c r="E6406" s="33"/>
      <c r="F6406" s="33"/>
      <c r="G6406" s="33"/>
      <c r="H6406" s="33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  <c r="Y6406" s="33"/>
      <c r="Z6406" s="33"/>
      <c r="AA6406" s="33"/>
      <c r="AB6406" s="33"/>
      <c r="AC6406" s="33"/>
      <c r="AD6406" s="33"/>
      <c r="AE6406" s="33"/>
      <c r="AF6406" s="33"/>
      <c r="AG6406" s="35"/>
      <c r="AH6406" s="32"/>
      <c r="AI6406" s="33"/>
      <c r="AJ6406" s="33"/>
      <c r="AK6406" s="33"/>
      <c r="AL6406" s="33"/>
      <c r="AM6406" s="33"/>
      <c r="AN6406" s="33"/>
      <c r="AO6406" s="33"/>
      <c r="AP6406" s="33"/>
      <c r="AQ6406" s="33"/>
      <c r="AR6406" s="33"/>
      <c r="AS6406" s="33"/>
      <c r="AT6406" s="33"/>
      <c r="AU6406" s="33"/>
      <c r="AV6406" s="33"/>
      <c r="AW6406" s="33"/>
      <c r="AX6406" s="33"/>
      <c r="AY6406" s="33"/>
    </row>
    <row r="6407" spans="1:51" s="12" customFormat="1" ht="39.950000000000003" customHeight="1">
      <c r="A6407" s="3"/>
      <c r="B6407" s="16"/>
      <c r="C6407" s="33"/>
      <c r="D6407" s="33"/>
      <c r="E6407" s="33"/>
      <c r="F6407" s="33"/>
      <c r="G6407" s="33"/>
      <c r="H6407" s="33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  <c r="Y6407" s="33"/>
      <c r="Z6407" s="33"/>
      <c r="AA6407" s="33"/>
      <c r="AB6407" s="33"/>
      <c r="AC6407" s="33"/>
      <c r="AD6407" s="33"/>
      <c r="AE6407" s="33"/>
      <c r="AF6407" s="33"/>
      <c r="AG6407" s="35"/>
      <c r="AH6407" s="32"/>
      <c r="AI6407" s="33"/>
      <c r="AJ6407" s="33"/>
      <c r="AK6407" s="33"/>
      <c r="AL6407" s="33"/>
      <c r="AM6407" s="33"/>
      <c r="AN6407" s="33"/>
      <c r="AO6407" s="33"/>
      <c r="AP6407" s="33"/>
      <c r="AQ6407" s="33"/>
      <c r="AR6407" s="33"/>
      <c r="AS6407" s="33"/>
      <c r="AT6407" s="33"/>
      <c r="AU6407" s="33"/>
      <c r="AV6407" s="33"/>
      <c r="AW6407" s="33"/>
      <c r="AX6407" s="33"/>
      <c r="AY6407" s="33"/>
    </row>
    <row r="6408" spans="1:51" s="12" customFormat="1" ht="39.950000000000003" customHeight="1">
      <c r="A6408" s="3"/>
      <c r="B6408" s="16"/>
      <c r="C6408" s="33"/>
      <c r="D6408" s="33"/>
      <c r="E6408" s="33"/>
      <c r="F6408" s="33"/>
      <c r="G6408" s="33"/>
      <c r="H6408" s="33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  <c r="Y6408" s="33"/>
      <c r="Z6408" s="33"/>
      <c r="AA6408" s="33"/>
      <c r="AB6408" s="33"/>
      <c r="AC6408" s="33"/>
      <c r="AD6408" s="33"/>
      <c r="AE6408" s="33"/>
      <c r="AF6408" s="33"/>
      <c r="AG6408" s="35"/>
      <c r="AH6408" s="32"/>
      <c r="AI6408" s="33"/>
      <c r="AJ6408" s="33"/>
      <c r="AK6408" s="33"/>
      <c r="AL6408" s="33"/>
      <c r="AM6408" s="33"/>
      <c r="AN6408" s="33"/>
      <c r="AO6408" s="33"/>
      <c r="AP6408" s="33"/>
      <c r="AQ6408" s="33"/>
      <c r="AR6408" s="33"/>
      <c r="AS6408" s="33"/>
      <c r="AT6408" s="33"/>
      <c r="AU6408" s="33"/>
      <c r="AV6408" s="33"/>
      <c r="AW6408" s="33"/>
      <c r="AX6408" s="33"/>
      <c r="AY6408" s="33"/>
    </row>
    <row r="6409" spans="1:51" s="12" customFormat="1" ht="39.950000000000003" customHeight="1">
      <c r="A6409" s="3"/>
      <c r="B6409" s="16"/>
      <c r="C6409" s="33"/>
      <c r="D6409" s="33"/>
      <c r="E6409" s="33"/>
      <c r="F6409" s="33"/>
      <c r="G6409" s="33"/>
      <c r="H6409" s="33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  <c r="Y6409" s="33"/>
      <c r="Z6409" s="33"/>
      <c r="AA6409" s="33"/>
      <c r="AB6409" s="33"/>
      <c r="AC6409" s="33"/>
      <c r="AD6409" s="33"/>
      <c r="AE6409" s="33"/>
      <c r="AF6409" s="33"/>
      <c r="AG6409" s="35"/>
      <c r="AH6409" s="32"/>
      <c r="AI6409" s="33"/>
      <c r="AJ6409" s="33"/>
      <c r="AK6409" s="33"/>
      <c r="AL6409" s="33"/>
      <c r="AM6409" s="33"/>
      <c r="AN6409" s="33"/>
      <c r="AO6409" s="33"/>
      <c r="AP6409" s="33"/>
      <c r="AQ6409" s="33"/>
      <c r="AR6409" s="33"/>
      <c r="AS6409" s="33"/>
      <c r="AT6409" s="33"/>
      <c r="AU6409" s="33"/>
      <c r="AV6409" s="33"/>
      <c r="AW6409" s="33"/>
      <c r="AX6409" s="33"/>
      <c r="AY6409" s="33"/>
    </row>
    <row r="6410" spans="1:51" s="12" customFormat="1" ht="39.950000000000003" customHeight="1">
      <c r="A6410" s="3"/>
      <c r="B6410" s="16"/>
      <c r="C6410" s="33"/>
      <c r="D6410" s="33"/>
      <c r="E6410" s="33"/>
      <c r="F6410" s="33"/>
      <c r="G6410" s="33"/>
      <c r="H6410" s="33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  <c r="Y6410" s="33"/>
      <c r="Z6410" s="33"/>
      <c r="AA6410" s="33"/>
      <c r="AB6410" s="33"/>
      <c r="AC6410" s="33"/>
      <c r="AD6410" s="33"/>
      <c r="AE6410" s="33"/>
      <c r="AF6410" s="33"/>
      <c r="AG6410" s="35"/>
      <c r="AH6410" s="32"/>
      <c r="AI6410" s="33"/>
      <c r="AJ6410" s="33"/>
      <c r="AK6410" s="33"/>
      <c r="AL6410" s="33"/>
      <c r="AM6410" s="33"/>
      <c r="AN6410" s="33"/>
      <c r="AO6410" s="33"/>
      <c r="AP6410" s="33"/>
      <c r="AQ6410" s="33"/>
      <c r="AR6410" s="33"/>
      <c r="AS6410" s="33"/>
      <c r="AT6410" s="33"/>
      <c r="AU6410" s="33"/>
      <c r="AV6410" s="33"/>
      <c r="AW6410" s="33"/>
      <c r="AX6410" s="33"/>
      <c r="AY6410" s="33"/>
    </row>
    <row r="6411" spans="1:51" s="12" customFormat="1" ht="39.950000000000003" customHeight="1">
      <c r="A6411" s="3"/>
      <c r="B6411" s="16"/>
      <c r="C6411" s="33"/>
      <c r="D6411" s="33"/>
      <c r="E6411" s="33"/>
      <c r="F6411" s="33"/>
      <c r="G6411" s="33"/>
      <c r="H6411" s="33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  <c r="Y6411" s="33"/>
      <c r="Z6411" s="33"/>
      <c r="AA6411" s="33"/>
      <c r="AB6411" s="33"/>
      <c r="AC6411" s="33"/>
      <c r="AD6411" s="33"/>
      <c r="AE6411" s="33"/>
      <c r="AF6411" s="33"/>
      <c r="AG6411" s="35"/>
      <c r="AH6411" s="32"/>
      <c r="AI6411" s="33"/>
      <c r="AJ6411" s="33"/>
      <c r="AK6411" s="33"/>
      <c r="AL6411" s="33"/>
      <c r="AM6411" s="33"/>
      <c r="AN6411" s="33"/>
      <c r="AO6411" s="33"/>
      <c r="AP6411" s="33"/>
      <c r="AQ6411" s="33"/>
      <c r="AR6411" s="33"/>
      <c r="AS6411" s="33"/>
      <c r="AT6411" s="33"/>
      <c r="AU6411" s="33"/>
      <c r="AV6411" s="33"/>
      <c r="AW6411" s="33"/>
      <c r="AX6411" s="33"/>
      <c r="AY6411" s="33"/>
    </row>
    <row r="6412" spans="1:51" s="12" customFormat="1" ht="39.950000000000003" customHeight="1">
      <c r="A6412" s="3"/>
      <c r="B6412" s="16"/>
      <c r="C6412" s="33"/>
      <c r="D6412" s="33"/>
      <c r="E6412" s="33"/>
      <c r="F6412" s="33"/>
      <c r="G6412" s="33"/>
      <c r="H6412" s="33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  <c r="Y6412" s="33"/>
      <c r="Z6412" s="33"/>
      <c r="AA6412" s="33"/>
      <c r="AB6412" s="33"/>
      <c r="AC6412" s="33"/>
      <c r="AD6412" s="33"/>
      <c r="AE6412" s="33"/>
      <c r="AF6412" s="33"/>
      <c r="AG6412" s="35"/>
      <c r="AH6412" s="32"/>
      <c r="AI6412" s="33"/>
      <c r="AJ6412" s="33"/>
      <c r="AK6412" s="33"/>
      <c r="AL6412" s="33"/>
      <c r="AM6412" s="33"/>
      <c r="AN6412" s="33"/>
      <c r="AO6412" s="33"/>
      <c r="AP6412" s="33"/>
      <c r="AQ6412" s="33"/>
      <c r="AR6412" s="33"/>
      <c r="AS6412" s="33"/>
      <c r="AT6412" s="33"/>
      <c r="AU6412" s="33"/>
      <c r="AV6412" s="33"/>
      <c r="AW6412" s="33"/>
      <c r="AX6412" s="33"/>
      <c r="AY6412" s="33"/>
    </row>
    <row r="6413" spans="1:51" s="12" customFormat="1" ht="39.950000000000003" customHeight="1">
      <c r="A6413" s="3"/>
      <c r="B6413" s="16"/>
      <c r="C6413" s="33"/>
      <c r="D6413" s="33"/>
      <c r="E6413" s="33"/>
      <c r="F6413" s="33"/>
      <c r="G6413" s="33"/>
      <c r="H6413" s="33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  <c r="Y6413" s="33"/>
      <c r="Z6413" s="33"/>
      <c r="AA6413" s="33"/>
      <c r="AB6413" s="33"/>
      <c r="AC6413" s="33"/>
      <c r="AD6413" s="33"/>
      <c r="AE6413" s="33"/>
      <c r="AF6413" s="33"/>
      <c r="AG6413" s="35"/>
      <c r="AH6413" s="32"/>
      <c r="AI6413" s="33"/>
      <c r="AJ6413" s="33"/>
      <c r="AK6413" s="33"/>
      <c r="AL6413" s="33"/>
      <c r="AM6413" s="33"/>
      <c r="AN6413" s="33"/>
      <c r="AO6413" s="33"/>
      <c r="AP6413" s="33"/>
      <c r="AQ6413" s="33"/>
      <c r="AR6413" s="33"/>
      <c r="AS6413" s="33"/>
      <c r="AT6413" s="33"/>
      <c r="AU6413" s="33"/>
      <c r="AV6413" s="33"/>
      <c r="AW6413" s="33"/>
      <c r="AX6413" s="33"/>
      <c r="AY6413" s="33"/>
    </row>
    <row r="6414" spans="1:51" s="12" customFormat="1" ht="39.950000000000003" customHeight="1">
      <c r="A6414" s="3"/>
      <c r="B6414" s="16"/>
      <c r="C6414" s="33"/>
      <c r="D6414" s="33"/>
      <c r="E6414" s="33"/>
      <c r="F6414" s="33"/>
      <c r="G6414" s="33"/>
      <c r="H6414" s="33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  <c r="Y6414" s="33"/>
      <c r="Z6414" s="33"/>
      <c r="AA6414" s="33"/>
      <c r="AB6414" s="33"/>
      <c r="AC6414" s="33"/>
      <c r="AD6414" s="33"/>
      <c r="AE6414" s="33"/>
      <c r="AF6414" s="33"/>
      <c r="AG6414" s="35"/>
      <c r="AH6414" s="32"/>
      <c r="AI6414" s="33"/>
      <c r="AJ6414" s="33"/>
      <c r="AK6414" s="33"/>
      <c r="AL6414" s="33"/>
      <c r="AM6414" s="33"/>
      <c r="AN6414" s="33"/>
      <c r="AO6414" s="33"/>
      <c r="AP6414" s="33"/>
      <c r="AQ6414" s="33"/>
      <c r="AR6414" s="33"/>
      <c r="AS6414" s="33"/>
      <c r="AT6414" s="33"/>
      <c r="AU6414" s="33"/>
      <c r="AV6414" s="33"/>
      <c r="AW6414" s="33"/>
      <c r="AX6414" s="33"/>
      <c r="AY6414" s="33"/>
    </row>
    <row r="6415" spans="1:51" s="12" customFormat="1" ht="39.950000000000003" customHeight="1">
      <c r="A6415" s="3"/>
      <c r="B6415" s="16"/>
      <c r="C6415" s="33"/>
      <c r="D6415" s="33"/>
      <c r="E6415" s="33"/>
      <c r="F6415" s="33"/>
      <c r="G6415" s="33"/>
      <c r="H6415" s="33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  <c r="Y6415" s="33"/>
      <c r="Z6415" s="33"/>
      <c r="AA6415" s="33"/>
      <c r="AB6415" s="33"/>
      <c r="AC6415" s="33"/>
      <c r="AD6415" s="33"/>
      <c r="AE6415" s="33"/>
      <c r="AF6415" s="33"/>
      <c r="AG6415" s="35"/>
      <c r="AH6415" s="32"/>
      <c r="AI6415" s="33"/>
      <c r="AJ6415" s="33"/>
      <c r="AK6415" s="33"/>
      <c r="AL6415" s="33"/>
      <c r="AM6415" s="33"/>
      <c r="AN6415" s="33"/>
      <c r="AO6415" s="33"/>
      <c r="AP6415" s="33"/>
      <c r="AQ6415" s="33"/>
      <c r="AR6415" s="33"/>
      <c r="AS6415" s="33"/>
      <c r="AT6415" s="33"/>
      <c r="AU6415" s="33"/>
      <c r="AV6415" s="33"/>
      <c r="AW6415" s="33"/>
      <c r="AX6415" s="33"/>
      <c r="AY6415" s="33"/>
    </row>
    <row r="6416" spans="1:51" s="12" customFormat="1" ht="39.950000000000003" customHeight="1">
      <c r="A6416" s="3"/>
      <c r="B6416" s="16"/>
      <c r="C6416" s="33"/>
      <c r="D6416" s="33"/>
      <c r="E6416" s="33"/>
      <c r="F6416" s="33"/>
      <c r="G6416" s="33"/>
      <c r="H6416" s="33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  <c r="Y6416" s="33"/>
      <c r="Z6416" s="33"/>
      <c r="AA6416" s="33"/>
      <c r="AB6416" s="33"/>
      <c r="AC6416" s="33"/>
      <c r="AD6416" s="33"/>
      <c r="AE6416" s="33"/>
      <c r="AF6416" s="33"/>
      <c r="AG6416" s="35"/>
      <c r="AH6416" s="32"/>
      <c r="AI6416" s="33"/>
      <c r="AJ6416" s="33"/>
      <c r="AK6416" s="33"/>
      <c r="AL6416" s="33"/>
      <c r="AM6416" s="33"/>
      <c r="AN6416" s="33"/>
      <c r="AO6416" s="33"/>
      <c r="AP6416" s="33"/>
      <c r="AQ6416" s="33"/>
      <c r="AR6416" s="33"/>
      <c r="AS6416" s="33"/>
      <c r="AT6416" s="33"/>
      <c r="AU6416" s="33"/>
      <c r="AV6416" s="33"/>
      <c r="AW6416" s="33"/>
      <c r="AX6416" s="33"/>
      <c r="AY6416" s="33"/>
    </row>
    <row r="6417" spans="1:51" s="12" customFormat="1" ht="39.950000000000003" customHeight="1">
      <c r="A6417" s="3"/>
      <c r="B6417" s="16"/>
      <c r="C6417" s="33"/>
      <c r="D6417" s="33"/>
      <c r="E6417" s="33"/>
      <c r="F6417" s="33"/>
      <c r="G6417" s="33"/>
      <c r="H6417" s="33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  <c r="Y6417" s="33"/>
      <c r="Z6417" s="33"/>
      <c r="AA6417" s="33"/>
      <c r="AB6417" s="33"/>
      <c r="AC6417" s="33"/>
      <c r="AD6417" s="33"/>
      <c r="AE6417" s="33"/>
      <c r="AF6417" s="33"/>
      <c r="AG6417" s="35"/>
      <c r="AH6417" s="32"/>
      <c r="AI6417" s="33"/>
      <c r="AJ6417" s="33"/>
      <c r="AK6417" s="33"/>
      <c r="AL6417" s="33"/>
      <c r="AM6417" s="33"/>
      <c r="AN6417" s="33"/>
      <c r="AO6417" s="33"/>
      <c r="AP6417" s="33"/>
      <c r="AQ6417" s="33"/>
      <c r="AR6417" s="33"/>
      <c r="AS6417" s="33"/>
      <c r="AT6417" s="33"/>
      <c r="AU6417" s="33"/>
      <c r="AV6417" s="33"/>
      <c r="AW6417" s="33"/>
      <c r="AX6417" s="33"/>
      <c r="AY6417" s="33"/>
    </row>
    <row r="6418" spans="1:51" s="12" customFormat="1" ht="39.950000000000003" customHeight="1">
      <c r="A6418" s="3"/>
      <c r="B6418" s="16"/>
      <c r="C6418" s="33"/>
      <c r="D6418" s="33"/>
      <c r="E6418" s="33"/>
      <c r="F6418" s="33"/>
      <c r="G6418" s="33"/>
      <c r="H6418" s="33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  <c r="Y6418" s="33"/>
      <c r="Z6418" s="33"/>
      <c r="AA6418" s="33"/>
      <c r="AB6418" s="33"/>
      <c r="AC6418" s="33"/>
      <c r="AD6418" s="33"/>
      <c r="AE6418" s="33"/>
      <c r="AF6418" s="33"/>
      <c r="AG6418" s="35"/>
      <c r="AH6418" s="32"/>
      <c r="AI6418" s="33"/>
      <c r="AJ6418" s="33"/>
      <c r="AK6418" s="33"/>
      <c r="AL6418" s="33"/>
      <c r="AM6418" s="33"/>
      <c r="AN6418" s="33"/>
      <c r="AO6418" s="33"/>
      <c r="AP6418" s="33"/>
      <c r="AQ6418" s="33"/>
      <c r="AR6418" s="33"/>
      <c r="AS6418" s="33"/>
      <c r="AT6418" s="33"/>
      <c r="AU6418" s="33"/>
      <c r="AV6418" s="33"/>
      <c r="AW6418" s="33"/>
      <c r="AX6418" s="33"/>
      <c r="AY6418" s="33"/>
    </row>
    <row r="6419" spans="1:51" s="12" customFormat="1" ht="39.950000000000003" customHeight="1">
      <c r="A6419" s="3"/>
      <c r="B6419" s="16"/>
      <c r="C6419" s="33"/>
      <c r="D6419" s="33"/>
      <c r="E6419" s="33"/>
      <c r="F6419" s="33"/>
      <c r="G6419" s="33"/>
      <c r="H6419" s="33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  <c r="Y6419" s="33"/>
      <c r="Z6419" s="33"/>
      <c r="AA6419" s="33"/>
      <c r="AB6419" s="33"/>
      <c r="AC6419" s="33"/>
      <c r="AD6419" s="33"/>
      <c r="AE6419" s="33"/>
      <c r="AF6419" s="33"/>
      <c r="AG6419" s="35"/>
      <c r="AH6419" s="32"/>
      <c r="AI6419" s="33"/>
      <c r="AJ6419" s="33"/>
      <c r="AK6419" s="33"/>
      <c r="AL6419" s="33"/>
      <c r="AM6419" s="33"/>
      <c r="AN6419" s="33"/>
      <c r="AO6419" s="33"/>
      <c r="AP6419" s="33"/>
      <c r="AQ6419" s="33"/>
      <c r="AR6419" s="33"/>
      <c r="AS6419" s="33"/>
      <c r="AT6419" s="33"/>
      <c r="AU6419" s="33"/>
      <c r="AV6419" s="33"/>
      <c r="AW6419" s="33"/>
      <c r="AX6419" s="33"/>
      <c r="AY6419" s="33"/>
    </row>
    <row r="6420" spans="1:51" s="12" customFormat="1" ht="39.950000000000003" customHeight="1">
      <c r="A6420" s="3"/>
      <c r="B6420" s="16"/>
      <c r="C6420" s="33"/>
      <c r="D6420" s="33"/>
      <c r="E6420" s="33"/>
      <c r="F6420" s="33"/>
      <c r="G6420" s="33"/>
      <c r="H6420" s="33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  <c r="Y6420" s="33"/>
      <c r="Z6420" s="33"/>
      <c r="AA6420" s="33"/>
      <c r="AB6420" s="33"/>
      <c r="AC6420" s="33"/>
      <c r="AD6420" s="33"/>
      <c r="AE6420" s="33"/>
      <c r="AF6420" s="33"/>
      <c r="AG6420" s="35"/>
      <c r="AH6420" s="32"/>
      <c r="AI6420" s="33"/>
      <c r="AJ6420" s="33"/>
      <c r="AK6420" s="33"/>
      <c r="AL6420" s="33"/>
      <c r="AM6420" s="33"/>
      <c r="AN6420" s="33"/>
      <c r="AO6420" s="33"/>
      <c r="AP6420" s="33"/>
      <c r="AQ6420" s="33"/>
      <c r="AR6420" s="33"/>
      <c r="AS6420" s="33"/>
      <c r="AT6420" s="33"/>
      <c r="AU6420" s="33"/>
      <c r="AV6420" s="33"/>
      <c r="AW6420" s="33"/>
      <c r="AX6420" s="33"/>
      <c r="AY6420" s="33"/>
    </row>
    <row r="6421" spans="1:51" s="12" customFormat="1" ht="39.950000000000003" customHeight="1">
      <c r="A6421" s="3"/>
      <c r="B6421" s="16"/>
      <c r="C6421" s="33"/>
      <c r="D6421" s="33"/>
      <c r="E6421" s="33"/>
      <c r="F6421" s="33"/>
      <c r="G6421" s="33"/>
      <c r="H6421" s="33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  <c r="Y6421" s="33"/>
      <c r="Z6421" s="33"/>
      <c r="AA6421" s="33"/>
      <c r="AB6421" s="33"/>
      <c r="AC6421" s="33"/>
      <c r="AD6421" s="33"/>
      <c r="AE6421" s="33"/>
      <c r="AF6421" s="33"/>
      <c r="AG6421" s="35"/>
      <c r="AH6421" s="32"/>
      <c r="AI6421" s="33"/>
      <c r="AJ6421" s="33"/>
      <c r="AK6421" s="33"/>
      <c r="AL6421" s="33"/>
      <c r="AM6421" s="33"/>
      <c r="AN6421" s="33"/>
      <c r="AO6421" s="33"/>
      <c r="AP6421" s="33"/>
      <c r="AQ6421" s="33"/>
      <c r="AR6421" s="33"/>
      <c r="AS6421" s="33"/>
      <c r="AT6421" s="33"/>
      <c r="AU6421" s="33"/>
      <c r="AV6421" s="33"/>
      <c r="AW6421" s="33"/>
      <c r="AX6421" s="33"/>
      <c r="AY6421" s="33"/>
    </row>
    <row r="6422" spans="1:51" s="12" customFormat="1" ht="39.950000000000003" customHeight="1">
      <c r="A6422" s="3"/>
      <c r="B6422" s="16"/>
      <c r="C6422" s="33"/>
      <c r="D6422" s="33"/>
      <c r="E6422" s="33"/>
      <c r="F6422" s="33"/>
      <c r="G6422" s="33"/>
      <c r="H6422" s="33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  <c r="Y6422" s="33"/>
      <c r="Z6422" s="33"/>
      <c r="AA6422" s="33"/>
      <c r="AB6422" s="33"/>
      <c r="AC6422" s="33"/>
      <c r="AD6422" s="33"/>
      <c r="AE6422" s="33"/>
      <c r="AF6422" s="33"/>
      <c r="AG6422" s="35"/>
      <c r="AH6422" s="32"/>
      <c r="AI6422" s="33"/>
      <c r="AJ6422" s="33"/>
      <c r="AK6422" s="33"/>
      <c r="AL6422" s="33"/>
      <c r="AM6422" s="33"/>
      <c r="AN6422" s="33"/>
      <c r="AO6422" s="33"/>
      <c r="AP6422" s="33"/>
      <c r="AQ6422" s="33"/>
      <c r="AR6422" s="33"/>
      <c r="AS6422" s="33"/>
      <c r="AT6422" s="33"/>
      <c r="AU6422" s="33"/>
      <c r="AV6422" s="33"/>
      <c r="AW6422" s="33"/>
      <c r="AX6422" s="33"/>
      <c r="AY6422" s="33"/>
    </row>
    <row r="6423" spans="1:51" s="12" customFormat="1" ht="39.950000000000003" customHeight="1">
      <c r="A6423" s="3"/>
      <c r="B6423" s="16"/>
      <c r="C6423" s="33"/>
      <c r="D6423" s="33"/>
      <c r="E6423" s="33"/>
      <c r="F6423" s="33"/>
      <c r="G6423" s="33"/>
      <c r="H6423" s="33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  <c r="Y6423" s="33"/>
      <c r="Z6423" s="33"/>
      <c r="AA6423" s="33"/>
      <c r="AB6423" s="33"/>
      <c r="AC6423" s="33"/>
      <c r="AD6423" s="33"/>
      <c r="AE6423" s="33"/>
      <c r="AF6423" s="33"/>
      <c r="AG6423" s="35"/>
      <c r="AH6423" s="32"/>
      <c r="AI6423" s="33"/>
      <c r="AJ6423" s="33"/>
      <c r="AK6423" s="33"/>
      <c r="AL6423" s="33"/>
      <c r="AM6423" s="33"/>
      <c r="AN6423" s="33"/>
      <c r="AO6423" s="33"/>
      <c r="AP6423" s="33"/>
      <c r="AQ6423" s="33"/>
      <c r="AR6423" s="33"/>
      <c r="AS6423" s="33"/>
      <c r="AT6423" s="33"/>
      <c r="AU6423" s="33"/>
      <c r="AV6423" s="33"/>
      <c r="AW6423" s="33"/>
      <c r="AX6423" s="33"/>
      <c r="AY6423" s="33"/>
    </row>
    <row r="6424" spans="1:51" s="12" customFormat="1" ht="39.950000000000003" customHeight="1">
      <c r="A6424" s="3"/>
      <c r="B6424" s="16"/>
      <c r="C6424" s="33"/>
      <c r="D6424" s="33"/>
      <c r="E6424" s="33"/>
      <c r="F6424" s="33"/>
      <c r="G6424" s="33"/>
      <c r="H6424" s="33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  <c r="Y6424" s="33"/>
      <c r="Z6424" s="33"/>
      <c r="AA6424" s="33"/>
      <c r="AB6424" s="33"/>
      <c r="AC6424" s="33"/>
      <c r="AD6424" s="33"/>
      <c r="AE6424" s="33"/>
      <c r="AF6424" s="33"/>
      <c r="AG6424" s="35"/>
      <c r="AH6424" s="32"/>
      <c r="AI6424" s="33"/>
      <c r="AJ6424" s="33"/>
      <c r="AK6424" s="33"/>
      <c r="AL6424" s="33"/>
      <c r="AM6424" s="33"/>
      <c r="AN6424" s="33"/>
      <c r="AO6424" s="33"/>
      <c r="AP6424" s="33"/>
      <c r="AQ6424" s="33"/>
      <c r="AR6424" s="33"/>
      <c r="AS6424" s="33"/>
      <c r="AT6424" s="33"/>
      <c r="AU6424" s="33"/>
      <c r="AV6424" s="33"/>
      <c r="AW6424" s="33"/>
      <c r="AX6424" s="33"/>
      <c r="AY6424" s="33"/>
    </row>
    <row r="6425" spans="1:51" s="12" customFormat="1" ht="39.950000000000003" customHeight="1">
      <c r="A6425" s="3"/>
      <c r="B6425" s="16"/>
      <c r="C6425" s="33"/>
      <c r="D6425" s="33"/>
      <c r="E6425" s="33"/>
      <c r="F6425" s="33"/>
      <c r="G6425" s="33"/>
      <c r="H6425" s="33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  <c r="Y6425" s="33"/>
      <c r="Z6425" s="33"/>
      <c r="AA6425" s="33"/>
      <c r="AB6425" s="33"/>
      <c r="AC6425" s="33"/>
      <c r="AD6425" s="33"/>
      <c r="AE6425" s="33"/>
      <c r="AF6425" s="33"/>
      <c r="AG6425" s="35"/>
      <c r="AH6425" s="32"/>
      <c r="AI6425" s="33"/>
      <c r="AJ6425" s="33"/>
      <c r="AK6425" s="33"/>
      <c r="AL6425" s="33"/>
      <c r="AM6425" s="33"/>
      <c r="AN6425" s="33"/>
      <c r="AO6425" s="33"/>
      <c r="AP6425" s="33"/>
      <c r="AQ6425" s="33"/>
      <c r="AR6425" s="33"/>
      <c r="AS6425" s="33"/>
      <c r="AT6425" s="33"/>
      <c r="AU6425" s="33"/>
      <c r="AV6425" s="33"/>
      <c r="AW6425" s="33"/>
      <c r="AX6425" s="33"/>
      <c r="AY6425" s="33"/>
    </row>
    <row r="6426" spans="1:51" s="12" customFormat="1" ht="39.950000000000003" customHeight="1">
      <c r="A6426" s="3"/>
      <c r="B6426" s="16"/>
      <c r="C6426" s="33"/>
      <c r="D6426" s="33"/>
      <c r="E6426" s="33"/>
      <c r="F6426" s="33"/>
      <c r="G6426" s="33"/>
      <c r="H6426" s="33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  <c r="Y6426" s="33"/>
      <c r="Z6426" s="33"/>
      <c r="AA6426" s="33"/>
      <c r="AB6426" s="33"/>
      <c r="AC6426" s="33"/>
      <c r="AD6426" s="33"/>
      <c r="AE6426" s="33"/>
      <c r="AF6426" s="33"/>
      <c r="AG6426" s="35"/>
      <c r="AH6426" s="32"/>
      <c r="AI6426" s="33"/>
      <c r="AJ6426" s="33"/>
      <c r="AK6426" s="33"/>
      <c r="AL6426" s="33"/>
      <c r="AM6426" s="33"/>
      <c r="AN6426" s="33"/>
      <c r="AO6426" s="33"/>
      <c r="AP6426" s="33"/>
      <c r="AQ6426" s="33"/>
      <c r="AR6426" s="33"/>
      <c r="AS6426" s="33"/>
      <c r="AT6426" s="33"/>
      <c r="AU6426" s="33"/>
      <c r="AV6426" s="33"/>
      <c r="AW6426" s="33"/>
      <c r="AX6426" s="33"/>
      <c r="AY6426" s="33"/>
    </row>
    <row r="6427" spans="1:51" s="12" customFormat="1" ht="39.950000000000003" customHeight="1">
      <c r="A6427" s="3"/>
      <c r="B6427" s="16"/>
      <c r="C6427" s="33"/>
      <c r="D6427" s="33"/>
      <c r="E6427" s="33"/>
      <c r="F6427" s="33"/>
      <c r="G6427" s="33"/>
      <c r="H6427" s="33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  <c r="Y6427" s="33"/>
      <c r="Z6427" s="33"/>
      <c r="AA6427" s="33"/>
      <c r="AB6427" s="33"/>
      <c r="AC6427" s="33"/>
      <c r="AD6427" s="33"/>
      <c r="AE6427" s="33"/>
      <c r="AF6427" s="33"/>
      <c r="AG6427" s="35"/>
      <c r="AH6427" s="32"/>
      <c r="AI6427" s="33"/>
      <c r="AJ6427" s="33"/>
      <c r="AK6427" s="33"/>
      <c r="AL6427" s="33"/>
      <c r="AM6427" s="33"/>
      <c r="AN6427" s="33"/>
      <c r="AO6427" s="33"/>
      <c r="AP6427" s="33"/>
      <c r="AQ6427" s="33"/>
      <c r="AR6427" s="33"/>
      <c r="AS6427" s="33"/>
      <c r="AT6427" s="33"/>
      <c r="AU6427" s="33"/>
      <c r="AV6427" s="33"/>
      <c r="AW6427" s="33"/>
      <c r="AX6427" s="33"/>
      <c r="AY6427" s="33"/>
    </row>
    <row r="6428" spans="1:51" s="12" customFormat="1" ht="39.950000000000003" customHeight="1">
      <c r="A6428" s="3"/>
      <c r="B6428" s="16"/>
      <c r="C6428" s="33"/>
      <c r="D6428" s="33"/>
      <c r="E6428" s="33"/>
      <c r="F6428" s="33"/>
      <c r="G6428" s="33"/>
      <c r="H6428" s="33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  <c r="Y6428" s="33"/>
      <c r="Z6428" s="33"/>
      <c r="AA6428" s="33"/>
      <c r="AB6428" s="33"/>
      <c r="AC6428" s="33"/>
      <c r="AD6428" s="33"/>
      <c r="AE6428" s="33"/>
      <c r="AF6428" s="33"/>
      <c r="AG6428" s="35"/>
      <c r="AH6428" s="32"/>
      <c r="AI6428" s="33"/>
      <c r="AJ6428" s="33"/>
      <c r="AK6428" s="33"/>
      <c r="AL6428" s="33"/>
      <c r="AM6428" s="33"/>
      <c r="AN6428" s="33"/>
      <c r="AO6428" s="33"/>
      <c r="AP6428" s="33"/>
      <c r="AQ6428" s="33"/>
      <c r="AR6428" s="33"/>
      <c r="AS6428" s="33"/>
      <c r="AT6428" s="33"/>
      <c r="AU6428" s="33"/>
      <c r="AV6428" s="33"/>
      <c r="AW6428" s="33"/>
      <c r="AX6428" s="33"/>
      <c r="AY6428" s="33"/>
    </row>
    <row r="6429" spans="1:51" s="12" customFormat="1" ht="39.950000000000003" customHeight="1">
      <c r="A6429" s="3"/>
      <c r="B6429" s="16"/>
      <c r="C6429" s="33"/>
      <c r="D6429" s="33"/>
      <c r="E6429" s="33"/>
      <c r="F6429" s="33"/>
      <c r="G6429" s="33"/>
      <c r="H6429" s="3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  <c r="Y6429" s="33"/>
      <c r="Z6429" s="33"/>
      <c r="AA6429" s="33"/>
      <c r="AB6429" s="33"/>
      <c r="AC6429" s="33"/>
      <c r="AD6429" s="33"/>
      <c r="AE6429" s="33"/>
      <c r="AF6429" s="33"/>
      <c r="AG6429" s="35"/>
      <c r="AH6429" s="32"/>
      <c r="AI6429" s="33"/>
      <c r="AJ6429" s="33"/>
      <c r="AK6429" s="33"/>
      <c r="AL6429" s="33"/>
      <c r="AM6429" s="33"/>
      <c r="AN6429" s="33"/>
      <c r="AO6429" s="33"/>
      <c r="AP6429" s="33"/>
      <c r="AQ6429" s="33"/>
      <c r="AR6429" s="33"/>
      <c r="AS6429" s="33"/>
      <c r="AT6429" s="33"/>
      <c r="AU6429" s="33"/>
      <c r="AV6429" s="33"/>
      <c r="AW6429" s="33"/>
      <c r="AX6429" s="33"/>
      <c r="AY6429" s="33"/>
    </row>
    <row r="6430" spans="1:51" s="12" customFormat="1" ht="39.950000000000003" customHeight="1">
      <c r="A6430" s="3"/>
      <c r="B6430" s="16"/>
      <c r="C6430" s="33"/>
      <c r="D6430" s="33"/>
      <c r="E6430" s="33"/>
      <c r="F6430" s="33"/>
      <c r="G6430" s="33"/>
      <c r="H6430" s="3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  <c r="Y6430" s="33"/>
      <c r="Z6430" s="33"/>
      <c r="AA6430" s="33"/>
      <c r="AB6430" s="33"/>
      <c r="AC6430" s="33"/>
      <c r="AD6430" s="33"/>
      <c r="AE6430" s="33"/>
      <c r="AF6430" s="33"/>
      <c r="AG6430" s="35"/>
      <c r="AH6430" s="32"/>
      <c r="AI6430" s="33"/>
      <c r="AJ6430" s="33"/>
      <c r="AK6430" s="33"/>
      <c r="AL6430" s="33"/>
      <c r="AM6430" s="33"/>
      <c r="AN6430" s="33"/>
      <c r="AO6430" s="33"/>
      <c r="AP6430" s="33"/>
      <c r="AQ6430" s="33"/>
      <c r="AR6430" s="33"/>
      <c r="AS6430" s="33"/>
      <c r="AT6430" s="33"/>
      <c r="AU6430" s="33"/>
      <c r="AV6430" s="33"/>
      <c r="AW6430" s="33"/>
      <c r="AX6430" s="33"/>
      <c r="AY6430" s="33"/>
    </row>
    <row r="6431" spans="1:51" s="12" customFormat="1" ht="39.950000000000003" customHeight="1">
      <c r="A6431" s="3"/>
      <c r="B6431" s="16"/>
      <c r="C6431" s="33"/>
      <c r="D6431" s="33"/>
      <c r="E6431" s="33"/>
      <c r="F6431" s="33"/>
      <c r="G6431" s="33"/>
      <c r="H6431" s="33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  <c r="Y6431" s="33"/>
      <c r="Z6431" s="33"/>
      <c r="AA6431" s="33"/>
      <c r="AB6431" s="33"/>
      <c r="AC6431" s="33"/>
      <c r="AD6431" s="33"/>
      <c r="AE6431" s="33"/>
      <c r="AF6431" s="33"/>
      <c r="AG6431" s="35"/>
      <c r="AH6431" s="32"/>
      <c r="AI6431" s="33"/>
      <c r="AJ6431" s="33"/>
      <c r="AK6431" s="33"/>
      <c r="AL6431" s="33"/>
      <c r="AM6431" s="33"/>
      <c r="AN6431" s="33"/>
      <c r="AO6431" s="33"/>
      <c r="AP6431" s="33"/>
      <c r="AQ6431" s="33"/>
      <c r="AR6431" s="33"/>
      <c r="AS6431" s="33"/>
      <c r="AT6431" s="33"/>
      <c r="AU6431" s="33"/>
      <c r="AV6431" s="33"/>
      <c r="AW6431" s="33"/>
      <c r="AX6431" s="33"/>
      <c r="AY6431" s="33"/>
    </row>
    <row r="6432" spans="1:51" s="12" customFormat="1" ht="39.950000000000003" customHeight="1">
      <c r="A6432" s="3"/>
      <c r="B6432" s="16"/>
      <c r="C6432" s="33"/>
      <c r="D6432" s="33"/>
      <c r="E6432" s="33"/>
      <c r="F6432" s="33"/>
      <c r="G6432" s="33"/>
      <c r="H6432" s="33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  <c r="Y6432" s="33"/>
      <c r="Z6432" s="33"/>
      <c r="AA6432" s="33"/>
      <c r="AB6432" s="33"/>
      <c r="AC6432" s="33"/>
      <c r="AD6432" s="33"/>
      <c r="AE6432" s="33"/>
      <c r="AF6432" s="33"/>
      <c r="AG6432" s="35"/>
      <c r="AH6432" s="32"/>
      <c r="AI6432" s="33"/>
      <c r="AJ6432" s="33"/>
      <c r="AK6432" s="33"/>
      <c r="AL6432" s="33"/>
      <c r="AM6432" s="33"/>
      <c r="AN6432" s="33"/>
      <c r="AO6432" s="33"/>
      <c r="AP6432" s="33"/>
      <c r="AQ6432" s="33"/>
      <c r="AR6432" s="33"/>
      <c r="AS6432" s="33"/>
      <c r="AT6432" s="33"/>
      <c r="AU6432" s="33"/>
      <c r="AV6432" s="33"/>
      <c r="AW6432" s="33"/>
      <c r="AX6432" s="33"/>
      <c r="AY6432" s="33"/>
    </row>
    <row r="6433" spans="1:51" s="12" customFormat="1" ht="39.950000000000003" customHeight="1">
      <c r="A6433" s="3"/>
      <c r="B6433" s="16"/>
      <c r="C6433" s="33"/>
      <c r="D6433" s="33"/>
      <c r="E6433" s="33"/>
      <c r="F6433" s="33"/>
      <c r="G6433" s="33"/>
      <c r="H6433" s="33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  <c r="Y6433" s="33"/>
      <c r="Z6433" s="33"/>
      <c r="AA6433" s="33"/>
      <c r="AB6433" s="33"/>
      <c r="AC6433" s="33"/>
      <c r="AD6433" s="33"/>
      <c r="AE6433" s="33"/>
      <c r="AF6433" s="33"/>
      <c r="AG6433" s="35"/>
      <c r="AH6433" s="32"/>
      <c r="AI6433" s="33"/>
      <c r="AJ6433" s="33"/>
      <c r="AK6433" s="33"/>
      <c r="AL6433" s="33"/>
      <c r="AM6433" s="33"/>
      <c r="AN6433" s="33"/>
      <c r="AO6433" s="33"/>
      <c r="AP6433" s="33"/>
      <c r="AQ6433" s="33"/>
      <c r="AR6433" s="33"/>
      <c r="AS6433" s="33"/>
      <c r="AT6433" s="33"/>
      <c r="AU6433" s="33"/>
      <c r="AV6433" s="33"/>
      <c r="AW6433" s="33"/>
      <c r="AX6433" s="33"/>
      <c r="AY6433" s="33"/>
    </row>
    <row r="6434" spans="1:51" s="12" customFormat="1" ht="39.950000000000003" customHeight="1">
      <c r="A6434" s="3"/>
      <c r="B6434" s="16"/>
      <c r="C6434" s="33"/>
      <c r="D6434" s="33"/>
      <c r="E6434" s="33"/>
      <c r="F6434" s="33"/>
      <c r="G6434" s="33"/>
      <c r="H6434" s="33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  <c r="Y6434" s="33"/>
      <c r="Z6434" s="33"/>
      <c r="AA6434" s="33"/>
      <c r="AB6434" s="33"/>
      <c r="AC6434" s="33"/>
      <c r="AD6434" s="33"/>
      <c r="AE6434" s="33"/>
      <c r="AF6434" s="33"/>
      <c r="AG6434" s="35"/>
      <c r="AH6434" s="32"/>
      <c r="AI6434" s="33"/>
      <c r="AJ6434" s="33"/>
      <c r="AK6434" s="33"/>
      <c r="AL6434" s="33"/>
      <c r="AM6434" s="33"/>
      <c r="AN6434" s="33"/>
      <c r="AO6434" s="33"/>
      <c r="AP6434" s="33"/>
      <c r="AQ6434" s="33"/>
      <c r="AR6434" s="33"/>
      <c r="AS6434" s="33"/>
      <c r="AT6434" s="33"/>
      <c r="AU6434" s="33"/>
      <c r="AV6434" s="33"/>
      <c r="AW6434" s="33"/>
      <c r="AX6434" s="33"/>
      <c r="AY6434" s="33"/>
    </row>
    <row r="6435" spans="1:51" s="12" customFormat="1" ht="39.950000000000003" customHeight="1">
      <c r="A6435" s="3"/>
      <c r="B6435" s="16"/>
      <c r="C6435" s="33"/>
      <c r="D6435" s="33"/>
      <c r="E6435" s="33"/>
      <c r="F6435" s="33"/>
      <c r="G6435" s="33"/>
      <c r="H6435" s="33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  <c r="Y6435" s="33"/>
      <c r="Z6435" s="33"/>
      <c r="AA6435" s="33"/>
      <c r="AB6435" s="33"/>
      <c r="AC6435" s="33"/>
      <c r="AD6435" s="33"/>
      <c r="AE6435" s="33"/>
      <c r="AF6435" s="33"/>
      <c r="AG6435" s="35"/>
      <c r="AH6435" s="32"/>
      <c r="AI6435" s="33"/>
      <c r="AJ6435" s="33"/>
      <c r="AK6435" s="33"/>
      <c r="AL6435" s="33"/>
      <c r="AM6435" s="33"/>
      <c r="AN6435" s="33"/>
      <c r="AO6435" s="33"/>
      <c r="AP6435" s="33"/>
      <c r="AQ6435" s="33"/>
      <c r="AR6435" s="33"/>
      <c r="AS6435" s="33"/>
      <c r="AT6435" s="33"/>
      <c r="AU6435" s="33"/>
      <c r="AV6435" s="33"/>
      <c r="AW6435" s="33"/>
      <c r="AX6435" s="33"/>
      <c r="AY6435" s="33"/>
    </row>
    <row r="6436" spans="1:51" s="12" customFormat="1" ht="39.950000000000003" customHeight="1">
      <c r="A6436" s="3"/>
      <c r="B6436" s="16"/>
      <c r="C6436" s="33"/>
      <c r="D6436" s="33"/>
      <c r="E6436" s="33"/>
      <c r="F6436" s="33"/>
      <c r="G6436" s="33"/>
      <c r="H6436" s="33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  <c r="Y6436" s="33"/>
      <c r="Z6436" s="33"/>
      <c r="AA6436" s="33"/>
      <c r="AB6436" s="33"/>
      <c r="AC6436" s="33"/>
      <c r="AD6436" s="33"/>
      <c r="AE6436" s="33"/>
      <c r="AF6436" s="33"/>
      <c r="AG6436" s="35"/>
      <c r="AH6436" s="32"/>
      <c r="AI6436" s="33"/>
      <c r="AJ6436" s="33"/>
      <c r="AK6436" s="33"/>
      <c r="AL6436" s="33"/>
      <c r="AM6436" s="33"/>
      <c r="AN6436" s="33"/>
      <c r="AO6436" s="33"/>
      <c r="AP6436" s="33"/>
      <c r="AQ6436" s="33"/>
      <c r="AR6436" s="33"/>
      <c r="AS6436" s="33"/>
      <c r="AT6436" s="33"/>
      <c r="AU6436" s="33"/>
      <c r="AV6436" s="33"/>
      <c r="AW6436" s="33"/>
      <c r="AX6436" s="33"/>
      <c r="AY6436" s="33"/>
    </row>
    <row r="6437" spans="1:51" s="12" customFormat="1" ht="39.950000000000003" customHeight="1">
      <c r="A6437" s="3"/>
      <c r="B6437" s="16"/>
      <c r="C6437" s="33"/>
      <c r="D6437" s="33"/>
      <c r="E6437" s="33"/>
      <c r="F6437" s="33"/>
      <c r="G6437" s="33"/>
      <c r="H6437" s="33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  <c r="Y6437" s="33"/>
      <c r="Z6437" s="33"/>
      <c r="AA6437" s="33"/>
      <c r="AB6437" s="33"/>
      <c r="AC6437" s="33"/>
      <c r="AD6437" s="33"/>
      <c r="AE6437" s="33"/>
      <c r="AF6437" s="33"/>
      <c r="AG6437" s="35"/>
      <c r="AH6437" s="32"/>
      <c r="AI6437" s="33"/>
      <c r="AJ6437" s="33"/>
      <c r="AK6437" s="33"/>
      <c r="AL6437" s="33"/>
      <c r="AM6437" s="33"/>
      <c r="AN6437" s="33"/>
      <c r="AO6437" s="33"/>
      <c r="AP6437" s="33"/>
      <c r="AQ6437" s="33"/>
      <c r="AR6437" s="33"/>
      <c r="AS6437" s="33"/>
      <c r="AT6437" s="33"/>
      <c r="AU6437" s="33"/>
      <c r="AV6437" s="33"/>
      <c r="AW6437" s="33"/>
      <c r="AX6437" s="33"/>
      <c r="AY6437" s="33"/>
    </row>
    <row r="6438" spans="1:51" s="12" customFormat="1" ht="39.950000000000003" customHeight="1">
      <c r="A6438" s="3"/>
      <c r="B6438" s="16"/>
      <c r="C6438" s="33"/>
      <c r="D6438" s="33"/>
      <c r="E6438" s="33"/>
      <c r="F6438" s="33"/>
      <c r="G6438" s="33"/>
      <c r="H6438" s="33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  <c r="Y6438" s="33"/>
      <c r="Z6438" s="33"/>
      <c r="AA6438" s="33"/>
      <c r="AB6438" s="33"/>
      <c r="AC6438" s="33"/>
      <c r="AD6438" s="33"/>
      <c r="AE6438" s="33"/>
      <c r="AF6438" s="33"/>
      <c r="AG6438" s="35"/>
      <c r="AH6438" s="32"/>
      <c r="AI6438" s="33"/>
      <c r="AJ6438" s="33"/>
      <c r="AK6438" s="33"/>
      <c r="AL6438" s="33"/>
      <c r="AM6438" s="33"/>
      <c r="AN6438" s="33"/>
      <c r="AO6438" s="33"/>
      <c r="AP6438" s="33"/>
      <c r="AQ6438" s="33"/>
      <c r="AR6438" s="33"/>
      <c r="AS6438" s="33"/>
      <c r="AT6438" s="33"/>
      <c r="AU6438" s="33"/>
      <c r="AV6438" s="33"/>
      <c r="AW6438" s="33"/>
      <c r="AX6438" s="33"/>
      <c r="AY6438" s="33"/>
    </row>
    <row r="6439" spans="1:51" s="12" customFormat="1" ht="39.950000000000003" customHeight="1">
      <c r="A6439" s="3"/>
      <c r="B6439" s="16"/>
      <c r="C6439" s="33"/>
      <c r="D6439" s="33"/>
      <c r="E6439" s="33"/>
      <c r="F6439" s="33"/>
      <c r="G6439" s="33"/>
      <c r="H6439" s="33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  <c r="Y6439" s="33"/>
      <c r="Z6439" s="33"/>
      <c r="AA6439" s="33"/>
      <c r="AB6439" s="33"/>
      <c r="AC6439" s="33"/>
      <c r="AD6439" s="33"/>
      <c r="AE6439" s="33"/>
      <c r="AF6439" s="33"/>
      <c r="AG6439" s="35"/>
      <c r="AH6439" s="32"/>
      <c r="AI6439" s="33"/>
      <c r="AJ6439" s="33"/>
      <c r="AK6439" s="33"/>
      <c r="AL6439" s="33"/>
      <c r="AM6439" s="33"/>
      <c r="AN6439" s="33"/>
      <c r="AO6439" s="33"/>
      <c r="AP6439" s="33"/>
      <c r="AQ6439" s="33"/>
      <c r="AR6439" s="33"/>
      <c r="AS6439" s="33"/>
      <c r="AT6439" s="33"/>
      <c r="AU6439" s="33"/>
      <c r="AV6439" s="33"/>
      <c r="AW6439" s="33"/>
      <c r="AX6439" s="33"/>
      <c r="AY6439" s="33"/>
    </row>
    <row r="6440" spans="1:51" s="12" customFormat="1" ht="39.950000000000003" customHeight="1">
      <c r="A6440" s="3"/>
      <c r="B6440" s="16"/>
      <c r="C6440" s="33"/>
      <c r="D6440" s="33"/>
      <c r="E6440" s="33"/>
      <c r="F6440" s="33"/>
      <c r="G6440" s="33"/>
      <c r="H6440" s="33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  <c r="Y6440" s="33"/>
      <c r="Z6440" s="33"/>
      <c r="AA6440" s="33"/>
      <c r="AB6440" s="33"/>
      <c r="AC6440" s="33"/>
      <c r="AD6440" s="33"/>
      <c r="AE6440" s="33"/>
      <c r="AF6440" s="33"/>
      <c r="AG6440" s="35"/>
      <c r="AH6440" s="32"/>
      <c r="AI6440" s="33"/>
      <c r="AJ6440" s="33"/>
      <c r="AK6440" s="33"/>
      <c r="AL6440" s="33"/>
      <c r="AM6440" s="33"/>
      <c r="AN6440" s="33"/>
      <c r="AO6440" s="33"/>
      <c r="AP6440" s="33"/>
      <c r="AQ6440" s="33"/>
      <c r="AR6440" s="33"/>
      <c r="AS6440" s="33"/>
      <c r="AT6440" s="33"/>
      <c r="AU6440" s="33"/>
      <c r="AV6440" s="33"/>
      <c r="AW6440" s="33"/>
      <c r="AX6440" s="33"/>
      <c r="AY6440" s="33"/>
    </row>
    <row r="6441" spans="1:51" s="12" customFormat="1" ht="39.950000000000003" customHeight="1">
      <c r="A6441" s="3"/>
      <c r="B6441" s="16"/>
      <c r="C6441" s="33"/>
      <c r="D6441" s="33"/>
      <c r="E6441" s="33"/>
      <c r="F6441" s="33"/>
      <c r="G6441" s="33"/>
      <c r="H6441" s="33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  <c r="Y6441" s="33"/>
      <c r="Z6441" s="33"/>
      <c r="AA6441" s="33"/>
      <c r="AB6441" s="33"/>
      <c r="AC6441" s="33"/>
      <c r="AD6441" s="33"/>
      <c r="AE6441" s="33"/>
      <c r="AF6441" s="33"/>
      <c r="AG6441" s="35"/>
      <c r="AH6441" s="32"/>
      <c r="AI6441" s="33"/>
      <c r="AJ6441" s="33"/>
      <c r="AK6441" s="33"/>
      <c r="AL6441" s="33"/>
      <c r="AM6441" s="33"/>
      <c r="AN6441" s="33"/>
      <c r="AO6441" s="33"/>
      <c r="AP6441" s="33"/>
      <c r="AQ6441" s="33"/>
      <c r="AR6441" s="33"/>
      <c r="AS6441" s="33"/>
      <c r="AT6441" s="33"/>
      <c r="AU6441" s="33"/>
      <c r="AV6441" s="33"/>
      <c r="AW6441" s="33"/>
      <c r="AX6441" s="33"/>
      <c r="AY6441" s="33"/>
    </row>
    <row r="6442" spans="1:51" s="12" customFormat="1" ht="39.950000000000003" customHeight="1">
      <c r="A6442" s="3"/>
      <c r="B6442" s="16"/>
      <c r="C6442" s="33"/>
      <c r="D6442" s="33"/>
      <c r="E6442" s="33"/>
      <c r="F6442" s="33"/>
      <c r="G6442" s="33"/>
      <c r="H6442" s="33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  <c r="Y6442" s="33"/>
      <c r="Z6442" s="33"/>
      <c r="AA6442" s="33"/>
      <c r="AB6442" s="33"/>
      <c r="AC6442" s="33"/>
      <c r="AD6442" s="33"/>
      <c r="AE6442" s="33"/>
      <c r="AF6442" s="33"/>
      <c r="AG6442" s="35"/>
      <c r="AH6442" s="32"/>
      <c r="AI6442" s="33"/>
      <c r="AJ6442" s="33"/>
      <c r="AK6442" s="33"/>
      <c r="AL6442" s="33"/>
      <c r="AM6442" s="33"/>
      <c r="AN6442" s="33"/>
      <c r="AO6442" s="33"/>
      <c r="AP6442" s="33"/>
      <c r="AQ6442" s="33"/>
      <c r="AR6442" s="33"/>
      <c r="AS6442" s="33"/>
      <c r="AT6442" s="33"/>
      <c r="AU6442" s="33"/>
      <c r="AV6442" s="33"/>
      <c r="AW6442" s="33"/>
      <c r="AX6442" s="33"/>
      <c r="AY6442" s="33"/>
    </row>
    <row r="6443" spans="1:51" s="12" customFormat="1" ht="39.950000000000003" customHeight="1">
      <c r="A6443" s="3"/>
      <c r="B6443" s="16"/>
      <c r="C6443" s="33"/>
      <c r="D6443" s="33"/>
      <c r="E6443" s="33"/>
      <c r="F6443" s="33"/>
      <c r="G6443" s="33"/>
      <c r="H6443" s="33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  <c r="Y6443" s="33"/>
      <c r="Z6443" s="33"/>
      <c r="AA6443" s="33"/>
      <c r="AB6443" s="33"/>
      <c r="AC6443" s="33"/>
      <c r="AD6443" s="33"/>
      <c r="AE6443" s="33"/>
      <c r="AF6443" s="33"/>
      <c r="AG6443" s="35"/>
      <c r="AH6443" s="32"/>
      <c r="AI6443" s="33"/>
      <c r="AJ6443" s="33"/>
      <c r="AK6443" s="33"/>
      <c r="AL6443" s="33"/>
      <c r="AM6443" s="33"/>
      <c r="AN6443" s="33"/>
      <c r="AO6443" s="33"/>
      <c r="AP6443" s="33"/>
      <c r="AQ6443" s="33"/>
      <c r="AR6443" s="33"/>
      <c r="AS6443" s="33"/>
      <c r="AT6443" s="33"/>
      <c r="AU6443" s="33"/>
      <c r="AV6443" s="33"/>
      <c r="AW6443" s="33"/>
      <c r="AX6443" s="33"/>
      <c r="AY6443" s="33"/>
    </row>
    <row r="6444" spans="1:51" s="12" customFormat="1" ht="39.950000000000003" customHeight="1">
      <c r="A6444" s="3"/>
      <c r="B6444" s="16"/>
      <c r="C6444" s="33"/>
      <c r="D6444" s="33"/>
      <c r="E6444" s="33"/>
      <c r="F6444" s="33"/>
      <c r="G6444" s="33"/>
      <c r="H6444" s="33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  <c r="Y6444" s="33"/>
      <c r="Z6444" s="33"/>
      <c r="AA6444" s="33"/>
      <c r="AB6444" s="33"/>
      <c r="AC6444" s="33"/>
      <c r="AD6444" s="33"/>
      <c r="AE6444" s="33"/>
      <c r="AF6444" s="33"/>
      <c r="AG6444" s="35"/>
      <c r="AH6444" s="32"/>
      <c r="AI6444" s="33"/>
      <c r="AJ6444" s="33"/>
      <c r="AK6444" s="33"/>
      <c r="AL6444" s="33"/>
      <c r="AM6444" s="33"/>
      <c r="AN6444" s="33"/>
      <c r="AO6444" s="33"/>
      <c r="AP6444" s="33"/>
      <c r="AQ6444" s="33"/>
      <c r="AR6444" s="33"/>
      <c r="AS6444" s="33"/>
      <c r="AT6444" s="33"/>
      <c r="AU6444" s="33"/>
      <c r="AV6444" s="33"/>
      <c r="AW6444" s="33"/>
      <c r="AX6444" s="33"/>
      <c r="AY6444" s="33"/>
    </row>
    <row r="6445" spans="1:51" s="12" customFormat="1" ht="39.950000000000003" customHeight="1">
      <c r="A6445" s="3"/>
      <c r="B6445" s="16"/>
      <c r="C6445" s="33"/>
      <c r="D6445" s="33"/>
      <c r="E6445" s="33"/>
      <c r="F6445" s="33"/>
      <c r="G6445" s="33"/>
      <c r="H6445" s="33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  <c r="Y6445" s="33"/>
      <c r="Z6445" s="33"/>
      <c r="AA6445" s="33"/>
      <c r="AB6445" s="33"/>
      <c r="AC6445" s="33"/>
      <c r="AD6445" s="33"/>
      <c r="AE6445" s="33"/>
      <c r="AF6445" s="33"/>
      <c r="AG6445" s="35"/>
      <c r="AH6445" s="32"/>
      <c r="AI6445" s="33"/>
      <c r="AJ6445" s="33"/>
      <c r="AK6445" s="33"/>
      <c r="AL6445" s="33"/>
      <c r="AM6445" s="33"/>
      <c r="AN6445" s="33"/>
      <c r="AO6445" s="33"/>
      <c r="AP6445" s="33"/>
      <c r="AQ6445" s="33"/>
      <c r="AR6445" s="33"/>
      <c r="AS6445" s="33"/>
      <c r="AT6445" s="33"/>
      <c r="AU6445" s="33"/>
      <c r="AV6445" s="33"/>
      <c r="AW6445" s="33"/>
      <c r="AX6445" s="33"/>
      <c r="AY6445" s="33"/>
    </row>
    <row r="6446" spans="1:51" s="12" customFormat="1" ht="39.950000000000003" customHeight="1">
      <c r="A6446" s="3"/>
      <c r="B6446" s="16"/>
      <c r="C6446" s="33"/>
      <c r="D6446" s="33"/>
      <c r="E6446" s="33"/>
      <c r="F6446" s="33"/>
      <c r="G6446" s="33"/>
      <c r="H6446" s="33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  <c r="Y6446" s="33"/>
      <c r="Z6446" s="33"/>
      <c r="AA6446" s="33"/>
      <c r="AB6446" s="33"/>
      <c r="AC6446" s="33"/>
      <c r="AD6446" s="33"/>
      <c r="AE6446" s="33"/>
      <c r="AF6446" s="33"/>
      <c r="AG6446" s="35"/>
      <c r="AH6446" s="32"/>
      <c r="AI6446" s="33"/>
      <c r="AJ6446" s="33"/>
      <c r="AK6446" s="33"/>
      <c r="AL6446" s="33"/>
      <c r="AM6446" s="33"/>
      <c r="AN6446" s="33"/>
      <c r="AO6446" s="33"/>
      <c r="AP6446" s="33"/>
      <c r="AQ6446" s="33"/>
      <c r="AR6446" s="33"/>
      <c r="AS6446" s="33"/>
      <c r="AT6446" s="33"/>
      <c r="AU6446" s="33"/>
      <c r="AV6446" s="33"/>
      <c r="AW6446" s="33"/>
      <c r="AX6446" s="33"/>
      <c r="AY6446" s="33"/>
    </row>
    <row r="6447" spans="1:51" s="12" customFormat="1" ht="39.950000000000003" customHeight="1">
      <c r="A6447" s="3"/>
      <c r="B6447" s="16"/>
      <c r="C6447" s="33"/>
      <c r="D6447" s="33"/>
      <c r="E6447" s="33"/>
      <c r="F6447" s="33"/>
      <c r="G6447" s="33"/>
      <c r="H6447" s="33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  <c r="Y6447" s="33"/>
      <c r="Z6447" s="33"/>
      <c r="AA6447" s="33"/>
      <c r="AB6447" s="33"/>
      <c r="AC6447" s="33"/>
      <c r="AD6447" s="33"/>
      <c r="AE6447" s="33"/>
      <c r="AF6447" s="33"/>
      <c r="AG6447" s="35"/>
      <c r="AH6447" s="32"/>
      <c r="AI6447" s="33"/>
      <c r="AJ6447" s="33"/>
      <c r="AK6447" s="33"/>
      <c r="AL6447" s="33"/>
      <c r="AM6447" s="33"/>
      <c r="AN6447" s="33"/>
      <c r="AO6447" s="33"/>
      <c r="AP6447" s="33"/>
      <c r="AQ6447" s="33"/>
      <c r="AR6447" s="33"/>
      <c r="AS6447" s="33"/>
      <c r="AT6447" s="33"/>
      <c r="AU6447" s="33"/>
      <c r="AV6447" s="33"/>
      <c r="AW6447" s="33"/>
      <c r="AX6447" s="33"/>
      <c r="AY6447" s="33"/>
    </row>
    <row r="6448" spans="1:51" s="12" customFormat="1" ht="39.950000000000003" customHeight="1">
      <c r="A6448" s="3"/>
      <c r="B6448" s="16"/>
      <c r="C6448" s="33"/>
      <c r="D6448" s="33"/>
      <c r="E6448" s="33"/>
      <c r="F6448" s="33"/>
      <c r="G6448" s="33"/>
      <c r="H6448" s="33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  <c r="Y6448" s="33"/>
      <c r="Z6448" s="33"/>
      <c r="AA6448" s="33"/>
      <c r="AB6448" s="33"/>
      <c r="AC6448" s="33"/>
      <c r="AD6448" s="33"/>
      <c r="AE6448" s="33"/>
      <c r="AF6448" s="33"/>
      <c r="AG6448" s="35"/>
      <c r="AH6448" s="32"/>
      <c r="AI6448" s="33"/>
      <c r="AJ6448" s="33"/>
      <c r="AK6448" s="33"/>
      <c r="AL6448" s="33"/>
      <c r="AM6448" s="33"/>
      <c r="AN6448" s="33"/>
      <c r="AO6448" s="33"/>
      <c r="AP6448" s="33"/>
      <c r="AQ6448" s="33"/>
      <c r="AR6448" s="33"/>
      <c r="AS6448" s="33"/>
      <c r="AT6448" s="33"/>
      <c r="AU6448" s="33"/>
      <c r="AV6448" s="33"/>
      <c r="AW6448" s="33"/>
      <c r="AX6448" s="33"/>
      <c r="AY6448" s="33"/>
    </row>
    <row r="6449" spans="1:51" s="12" customFormat="1" ht="39.950000000000003" customHeight="1">
      <c r="A6449" s="3"/>
      <c r="B6449" s="16"/>
      <c r="C6449" s="33"/>
      <c r="D6449" s="33"/>
      <c r="E6449" s="33"/>
      <c r="F6449" s="33"/>
      <c r="G6449" s="33"/>
      <c r="H6449" s="33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  <c r="Y6449" s="33"/>
      <c r="Z6449" s="33"/>
      <c r="AA6449" s="33"/>
      <c r="AB6449" s="33"/>
      <c r="AC6449" s="33"/>
      <c r="AD6449" s="33"/>
      <c r="AE6449" s="33"/>
      <c r="AF6449" s="33"/>
      <c r="AG6449" s="35"/>
      <c r="AH6449" s="32"/>
      <c r="AI6449" s="33"/>
      <c r="AJ6449" s="33"/>
      <c r="AK6449" s="33"/>
      <c r="AL6449" s="33"/>
      <c r="AM6449" s="33"/>
      <c r="AN6449" s="33"/>
      <c r="AO6449" s="33"/>
      <c r="AP6449" s="33"/>
      <c r="AQ6449" s="33"/>
      <c r="AR6449" s="33"/>
      <c r="AS6449" s="33"/>
      <c r="AT6449" s="33"/>
      <c r="AU6449" s="33"/>
      <c r="AV6449" s="33"/>
      <c r="AW6449" s="33"/>
      <c r="AX6449" s="33"/>
      <c r="AY6449" s="33"/>
    </row>
    <row r="6450" spans="1:51" s="12" customFormat="1" ht="39.950000000000003" customHeight="1">
      <c r="A6450" s="3"/>
      <c r="B6450" s="16"/>
      <c r="C6450" s="33"/>
      <c r="D6450" s="33"/>
      <c r="E6450" s="33"/>
      <c r="F6450" s="33"/>
      <c r="G6450" s="33"/>
      <c r="H6450" s="33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  <c r="Y6450" s="33"/>
      <c r="Z6450" s="33"/>
      <c r="AA6450" s="33"/>
      <c r="AB6450" s="33"/>
      <c r="AC6450" s="33"/>
      <c r="AD6450" s="33"/>
      <c r="AE6450" s="33"/>
      <c r="AF6450" s="33"/>
      <c r="AG6450" s="35"/>
      <c r="AH6450" s="32"/>
      <c r="AI6450" s="33"/>
      <c r="AJ6450" s="33"/>
      <c r="AK6450" s="33"/>
      <c r="AL6450" s="33"/>
      <c r="AM6450" s="33"/>
      <c r="AN6450" s="33"/>
      <c r="AO6450" s="33"/>
      <c r="AP6450" s="33"/>
      <c r="AQ6450" s="33"/>
      <c r="AR6450" s="33"/>
      <c r="AS6450" s="33"/>
      <c r="AT6450" s="33"/>
      <c r="AU6450" s="33"/>
      <c r="AV6450" s="33"/>
      <c r="AW6450" s="33"/>
      <c r="AX6450" s="33"/>
      <c r="AY6450" s="33"/>
    </row>
    <row r="6451" spans="1:51" s="12" customFormat="1" ht="39.950000000000003" customHeight="1">
      <c r="A6451" s="3"/>
      <c r="B6451" s="16"/>
      <c r="C6451" s="33"/>
      <c r="D6451" s="33"/>
      <c r="E6451" s="33"/>
      <c r="F6451" s="33"/>
      <c r="G6451" s="33"/>
      <c r="H6451" s="33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  <c r="Y6451" s="33"/>
      <c r="Z6451" s="33"/>
      <c r="AA6451" s="33"/>
      <c r="AB6451" s="33"/>
      <c r="AC6451" s="33"/>
      <c r="AD6451" s="33"/>
      <c r="AE6451" s="33"/>
      <c r="AF6451" s="33"/>
      <c r="AG6451" s="35"/>
      <c r="AH6451" s="32"/>
      <c r="AI6451" s="33"/>
      <c r="AJ6451" s="33"/>
      <c r="AK6451" s="33"/>
      <c r="AL6451" s="33"/>
      <c r="AM6451" s="33"/>
      <c r="AN6451" s="33"/>
      <c r="AO6451" s="33"/>
      <c r="AP6451" s="33"/>
      <c r="AQ6451" s="33"/>
      <c r="AR6451" s="33"/>
      <c r="AS6451" s="33"/>
      <c r="AT6451" s="33"/>
      <c r="AU6451" s="33"/>
      <c r="AV6451" s="33"/>
      <c r="AW6451" s="33"/>
      <c r="AX6451" s="33"/>
      <c r="AY6451" s="33"/>
    </row>
    <row r="6452" spans="1:51" s="12" customFormat="1" ht="39.950000000000003" customHeight="1">
      <c r="A6452" s="3"/>
      <c r="B6452" s="16"/>
      <c r="C6452" s="33"/>
      <c r="D6452" s="33"/>
      <c r="E6452" s="33"/>
      <c r="F6452" s="33"/>
      <c r="G6452" s="33"/>
      <c r="H6452" s="33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  <c r="Y6452" s="33"/>
      <c r="Z6452" s="33"/>
      <c r="AA6452" s="33"/>
      <c r="AB6452" s="33"/>
      <c r="AC6452" s="33"/>
      <c r="AD6452" s="33"/>
      <c r="AE6452" s="33"/>
      <c r="AF6452" s="33"/>
      <c r="AG6452" s="35"/>
      <c r="AH6452" s="32"/>
      <c r="AI6452" s="33"/>
      <c r="AJ6452" s="33"/>
      <c r="AK6452" s="33"/>
      <c r="AL6452" s="33"/>
      <c r="AM6452" s="33"/>
      <c r="AN6452" s="33"/>
      <c r="AO6452" s="33"/>
      <c r="AP6452" s="33"/>
      <c r="AQ6452" s="33"/>
      <c r="AR6452" s="33"/>
      <c r="AS6452" s="33"/>
      <c r="AT6452" s="33"/>
      <c r="AU6452" s="33"/>
      <c r="AV6452" s="33"/>
      <c r="AW6452" s="33"/>
      <c r="AX6452" s="33"/>
      <c r="AY6452" s="33"/>
    </row>
    <row r="6453" spans="1:51" s="12" customFormat="1" ht="39.950000000000003" customHeight="1">
      <c r="A6453" s="3"/>
      <c r="B6453" s="16"/>
      <c r="C6453" s="33"/>
      <c r="D6453" s="33"/>
      <c r="E6453" s="33"/>
      <c r="F6453" s="33"/>
      <c r="G6453" s="33"/>
      <c r="H6453" s="33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  <c r="Y6453" s="33"/>
      <c r="Z6453" s="33"/>
      <c r="AA6453" s="33"/>
      <c r="AB6453" s="33"/>
      <c r="AC6453" s="33"/>
      <c r="AD6453" s="33"/>
      <c r="AE6453" s="33"/>
      <c r="AF6453" s="33"/>
      <c r="AG6453" s="35"/>
      <c r="AH6453" s="32"/>
      <c r="AI6453" s="33"/>
      <c r="AJ6453" s="33"/>
      <c r="AK6453" s="33"/>
      <c r="AL6453" s="33"/>
      <c r="AM6453" s="33"/>
      <c r="AN6453" s="33"/>
      <c r="AO6453" s="33"/>
      <c r="AP6453" s="33"/>
      <c r="AQ6453" s="33"/>
      <c r="AR6453" s="33"/>
      <c r="AS6453" s="33"/>
      <c r="AT6453" s="33"/>
      <c r="AU6453" s="33"/>
      <c r="AV6453" s="33"/>
      <c r="AW6453" s="33"/>
      <c r="AX6453" s="33"/>
      <c r="AY6453" s="33"/>
    </row>
    <row r="6454" spans="1:51" s="12" customFormat="1" ht="39.950000000000003" customHeight="1">
      <c r="A6454" s="3"/>
      <c r="B6454" s="16"/>
      <c r="C6454" s="33"/>
      <c r="D6454" s="33"/>
      <c r="E6454" s="33"/>
      <c r="F6454" s="33"/>
      <c r="G6454" s="33"/>
      <c r="H6454" s="33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  <c r="Y6454" s="33"/>
      <c r="Z6454" s="33"/>
      <c r="AA6454" s="33"/>
      <c r="AB6454" s="33"/>
      <c r="AC6454" s="33"/>
      <c r="AD6454" s="33"/>
      <c r="AE6454" s="33"/>
      <c r="AF6454" s="33"/>
      <c r="AG6454" s="35"/>
      <c r="AH6454" s="32"/>
      <c r="AI6454" s="33"/>
      <c r="AJ6454" s="33"/>
      <c r="AK6454" s="33"/>
      <c r="AL6454" s="33"/>
      <c r="AM6454" s="33"/>
      <c r="AN6454" s="33"/>
      <c r="AO6454" s="33"/>
      <c r="AP6454" s="33"/>
      <c r="AQ6454" s="33"/>
      <c r="AR6454" s="33"/>
      <c r="AS6454" s="33"/>
      <c r="AT6454" s="33"/>
      <c r="AU6454" s="33"/>
      <c r="AV6454" s="33"/>
      <c r="AW6454" s="33"/>
      <c r="AX6454" s="33"/>
      <c r="AY6454" s="33"/>
    </row>
    <row r="6455" spans="1:51" s="12" customFormat="1" ht="39.950000000000003" customHeight="1">
      <c r="A6455" s="3"/>
      <c r="B6455" s="16"/>
      <c r="C6455" s="33"/>
      <c r="D6455" s="33"/>
      <c r="E6455" s="33"/>
      <c r="F6455" s="33"/>
      <c r="G6455" s="33"/>
      <c r="H6455" s="33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  <c r="Y6455" s="33"/>
      <c r="Z6455" s="33"/>
      <c r="AA6455" s="33"/>
      <c r="AB6455" s="33"/>
      <c r="AC6455" s="33"/>
      <c r="AD6455" s="33"/>
      <c r="AE6455" s="33"/>
      <c r="AF6455" s="33"/>
      <c r="AG6455" s="35"/>
      <c r="AH6455" s="32"/>
      <c r="AI6455" s="33"/>
      <c r="AJ6455" s="33"/>
      <c r="AK6455" s="33"/>
      <c r="AL6455" s="33"/>
      <c r="AM6455" s="33"/>
      <c r="AN6455" s="33"/>
      <c r="AO6455" s="33"/>
      <c r="AP6455" s="33"/>
      <c r="AQ6455" s="33"/>
      <c r="AR6455" s="33"/>
      <c r="AS6455" s="33"/>
      <c r="AT6455" s="33"/>
      <c r="AU6455" s="33"/>
      <c r="AV6455" s="33"/>
      <c r="AW6455" s="33"/>
      <c r="AX6455" s="33"/>
      <c r="AY6455" s="33"/>
    </row>
    <row r="6456" spans="1:51" s="12" customFormat="1" ht="39.950000000000003" customHeight="1">
      <c r="A6456" s="3"/>
      <c r="B6456" s="16"/>
      <c r="C6456" s="33"/>
      <c r="D6456" s="33"/>
      <c r="E6456" s="33"/>
      <c r="F6456" s="33"/>
      <c r="G6456" s="33"/>
      <c r="H6456" s="33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  <c r="Y6456" s="33"/>
      <c r="Z6456" s="33"/>
      <c r="AA6456" s="33"/>
      <c r="AB6456" s="33"/>
      <c r="AC6456" s="33"/>
      <c r="AD6456" s="33"/>
      <c r="AE6456" s="33"/>
      <c r="AF6456" s="33"/>
      <c r="AG6456" s="35"/>
      <c r="AH6456" s="32"/>
      <c r="AI6456" s="33"/>
      <c r="AJ6456" s="33"/>
      <c r="AK6456" s="33"/>
      <c r="AL6456" s="33"/>
      <c r="AM6456" s="33"/>
      <c r="AN6456" s="33"/>
      <c r="AO6456" s="33"/>
      <c r="AP6456" s="33"/>
      <c r="AQ6456" s="33"/>
      <c r="AR6456" s="33"/>
      <c r="AS6456" s="33"/>
      <c r="AT6456" s="33"/>
      <c r="AU6456" s="33"/>
      <c r="AV6456" s="33"/>
      <c r="AW6456" s="33"/>
      <c r="AX6456" s="33"/>
      <c r="AY6456" s="33"/>
    </row>
    <row r="6457" spans="1:51" s="12" customFormat="1" ht="39.950000000000003" customHeight="1">
      <c r="A6457" s="3"/>
      <c r="B6457" s="16"/>
      <c r="C6457" s="33"/>
      <c r="D6457" s="33"/>
      <c r="E6457" s="33"/>
      <c r="F6457" s="33"/>
      <c r="G6457" s="33"/>
      <c r="H6457" s="33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  <c r="Y6457" s="33"/>
      <c r="Z6457" s="33"/>
      <c r="AA6457" s="33"/>
      <c r="AB6457" s="33"/>
      <c r="AC6457" s="33"/>
      <c r="AD6457" s="33"/>
      <c r="AE6457" s="33"/>
      <c r="AF6457" s="33"/>
      <c r="AG6457" s="35"/>
      <c r="AH6457" s="32"/>
      <c r="AI6457" s="33"/>
      <c r="AJ6457" s="33"/>
      <c r="AK6457" s="33"/>
      <c r="AL6457" s="33"/>
      <c r="AM6457" s="33"/>
      <c r="AN6457" s="33"/>
      <c r="AO6457" s="33"/>
      <c r="AP6457" s="33"/>
      <c r="AQ6457" s="33"/>
      <c r="AR6457" s="33"/>
      <c r="AS6457" s="33"/>
      <c r="AT6457" s="33"/>
      <c r="AU6457" s="33"/>
      <c r="AV6457" s="33"/>
      <c r="AW6457" s="33"/>
      <c r="AX6457" s="33"/>
      <c r="AY6457" s="33"/>
    </row>
    <row r="6458" spans="1:51" s="12" customFormat="1" ht="39.950000000000003" customHeight="1">
      <c r="A6458" s="3"/>
      <c r="B6458" s="16"/>
      <c r="C6458" s="33"/>
      <c r="D6458" s="33"/>
      <c r="E6458" s="33"/>
      <c r="F6458" s="33"/>
      <c r="G6458" s="33"/>
      <c r="H6458" s="33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  <c r="Y6458" s="33"/>
      <c r="Z6458" s="33"/>
      <c r="AA6458" s="33"/>
      <c r="AB6458" s="33"/>
      <c r="AC6458" s="33"/>
      <c r="AD6458" s="33"/>
      <c r="AE6458" s="33"/>
      <c r="AF6458" s="33"/>
      <c r="AG6458" s="35"/>
      <c r="AH6458" s="32"/>
      <c r="AI6458" s="33"/>
      <c r="AJ6458" s="33"/>
      <c r="AK6458" s="33"/>
      <c r="AL6458" s="33"/>
      <c r="AM6458" s="33"/>
      <c r="AN6458" s="33"/>
      <c r="AO6458" s="33"/>
      <c r="AP6458" s="33"/>
      <c r="AQ6458" s="33"/>
      <c r="AR6458" s="33"/>
      <c r="AS6458" s="33"/>
      <c r="AT6458" s="33"/>
      <c r="AU6458" s="33"/>
      <c r="AV6458" s="33"/>
      <c r="AW6458" s="33"/>
      <c r="AX6458" s="33"/>
      <c r="AY6458" s="33"/>
    </row>
    <row r="6459" spans="1:51" s="12" customFormat="1" ht="39.950000000000003" customHeight="1">
      <c r="A6459" s="3"/>
      <c r="B6459" s="16"/>
      <c r="C6459" s="33"/>
      <c r="D6459" s="33"/>
      <c r="E6459" s="33"/>
      <c r="F6459" s="33"/>
      <c r="G6459" s="33"/>
      <c r="H6459" s="33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  <c r="Y6459" s="33"/>
      <c r="Z6459" s="33"/>
      <c r="AA6459" s="33"/>
      <c r="AB6459" s="33"/>
      <c r="AC6459" s="33"/>
      <c r="AD6459" s="33"/>
      <c r="AE6459" s="33"/>
      <c r="AF6459" s="33"/>
      <c r="AG6459" s="35"/>
      <c r="AH6459" s="32"/>
      <c r="AI6459" s="33"/>
      <c r="AJ6459" s="33"/>
      <c r="AK6459" s="33"/>
      <c r="AL6459" s="33"/>
      <c r="AM6459" s="33"/>
      <c r="AN6459" s="33"/>
      <c r="AO6459" s="33"/>
      <c r="AP6459" s="33"/>
      <c r="AQ6459" s="33"/>
      <c r="AR6459" s="33"/>
      <c r="AS6459" s="33"/>
      <c r="AT6459" s="33"/>
      <c r="AU6459" s="33"/>
      <c r="AV6459" s="33"/>
      <c r="AW6459" s="33"/>
      <c r="AX6459" s="33"/>
      <c r="AY6459" s="33"/>
    </row>
    <row r="6460" spans="1:51" s="12" customFormat="1" ht="39.950000000000003" customHeight="1">
      <c r="A6460" s="3"/>
      <c r="B6460" s="16"/>
      <c r="C6460" s="33"/>
      <c r="D6460" s="33"/>
      <c r="E6460" s="33"/>
      <c r="F6460" s="33"/>
      <c r="G6460" s="33"/>
      <c r="H6460" s="33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  <c r="Y6460" s="33"/>
      <c r="Z6460" s="33"/>
      <c r="AA6460" s="33"/>
      <c r="AB6460" s="33"/>
      <c r="AC6460" s="33"/>
      <c r="AD6460" s="33"/>
      <c r="AE6460" s="33"/>
      <c r="AF6460" s="33"/>
      <c r="AG6460" s="35"/>
      <c r="AH6460" s="32"/>
      <c r="AI6460" s="33"/>
      <c r="AJ6460" s="33"/>
      <c r="AK6460" s="33"/>
      <c r="AL6460" s="33"/>
      <c r="AM6460" s="33"/>
      <c r="AN6460" s="33"/>
      <c r="AO6460" s="33"/>
      <c r="AP6460" s="33"/>
      <c r="AQ6460" s="33"/>
      <c r="AR6460" s="33"/>
      <c r="AS6460" s="33"/>
      <c r="AT6460" s="33"/>
      <c r="AU6460" s="33"/>
      <c r="AV6460" s="33"/>
      <c r="AW6460" s="33"/>
      <c r="AX6460" s="33"/>
      <c r="AY6460" s="33"/>
    </row>
    <row r="6461" spans="1:51" s="12" customFormat="1" ht="39.950000000000003" customHeight="1">
      <c r="A6461" s="3"/>
      <c r="B6461" s="16"/>
      <c r="C6461" s="33"/>
      <c r="D6461" s="33"/>
      <c r="E6461" s="33"/>
      <c r="F6461" s="33"/>
      <c r="G6461" s="33"/>
      <c r="H6461" s="33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  <c r="Y6461" s="33"/>
      <c r="Z6461" s="33"/>
      <c r="AA6461" s="33"/>
      <c r="AB6461" s="33"/>
      <c r="AC6461" s="33"/>
      <c r="AD6461" s="33"/>
      <c r="AE6461" s="33"/>
      <c r="AF6461" s="33"/>
      <c r="AG6461" s="35"/>
      <c r="AH6461" s="32"/>
      <c r="AI6461" s="33"/>
      <c r="AJ6461" s="33"/>
      <c r="AK6461" s="33"/>
      <c r="AL6461" s="33"/>
      <c r="AM6461" s="33"/>
      <c r="AN6461" s="33"/>
      <c r="AO6461" s="33"/>
      <c r="AP6461" s="33"/>
      <c r="AQ6461" s="33"/>
      <c r="AR6461" s="33"/>
      <c r="AS6461" s="33"/>
      <c r="AT6461" s="33"/>
      <c r="AU6461" s="33"/>
      <c r="AV6461" s="33"/>
      <c r="AW6461" s="33"/>
      <c r="AX6461" s="33"/>
      <c r="AY6461" s="33"/>
    </row>
    <row r="6462" spans="1:51" s="12" customFormat="1" ht="39.950000000000003" customHeight="1">
      <c r="A6462" s="3"/>
      <c r="B6462" s="16"/>
      <c r="C6462" s="33"/>
      <c r="D6462" s="33"/>
      <c r="E6462" s="33"/>
      <c r="F6462" s="33"/>
      <c r="G6462" s="33"/>
      <c r="H6462" s="33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  <c r="Y6462" s="33"/>
      <c r="Z6462" s="33"/>
      <c r="AA6462" s="33"/>
      <c r="AB6462" s="33"/>
      <c r="AC6462" s="33"/>
      <c r="AD6462" s="33"/>
      <c r="AE6462" s="33"/>
      <c r="AF6462" s="33"/>
      <c r="AG6462" s="35"/>
      <c r="AH6462" s="32"/>
      <c r="AI6462" s="33"/>
      <c r="AJ6462" s="33"/>
      <c r="AK6462" s="33"/>
      <c r="AL6462" s="33"/>
      <c r="AM6462" s="33"/>
      <c r="AN6462" s="33"/>
      <c r="AO6462" s="33"/>
      <c r="AP6462" s="33"/>
      <c r="AQ6462" s="33"/>
      <c r="AR6462" s="33"/>
      <c r="AS6462" s="33"/>
      <c r="AT6462" s="33"/>
      <c r="AU6462" s="33"/>
      <c r="AV6462" s="33"/>
      <c r="AW6462" s="33"/>
      <c r="AX6462" s="33"/>
      <c r="AY6462" s="33"/>
    </row>
    <row r="6463" spans="1:51" s="12" customFormat="1" ht="39.950000000000003" customHeight="1">
      <c r="A6463" s="3"/>
      <c r="B6463" s="16"/>
      <c r="C6463" s="33"/>
      <c r="D6463" s="33"/>
      <c r="E6463" s="33"/>
      <c r="F6463" s="33"/>
      <c r="G6463" s="33"/>
      <c r="H6463" s="33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  <c r="Y6463" s="33"/>
      <c r="Z6463" s="33"/>
      <c r="AA6463" s="33"/>
      <c r="AB6463" s="33"/>
      <c r="AC6463" s="33"/>
      <c r="AD6463" s="33"/>
      <c r="AE6463" s="33"/>
      <c r="AF6463" s="33"/>
      <c r="AG6463" s="35"/>
      <c r="AH6463" s="32"/>
      <c r="AI6463" s="33"/>
      <c r="AJ6463" s="33"/>
      <c r="AK6463" s="33"/>
      <c r="AL6463" s="33"/>
      <c r="AM6463" s="33"/>
      <c r="AN6463" s="33"/>
      <c r="AO6463" s="33"/>
      <c r="AP6463" s="33"/>
      <c r="AQ6463" s="33"/>
      <c r="AR6463" s="33"/>
      <c r="AS6463" s="33"/>
      <c r="AT6463" s="33"/>
      <c r="AU6463" s="33"/>
      <c r="AV6463" s="33"/>
      <c r="AW6463" s="33"/>
      <c r="AX6463" s="33"/>
      <c r="AY6463" s="33"/>
    </row>
    <row r="6464" spans="1:51" s="12" customFormat="1" ht="39.950000000000003" customHeight="1">
      <c r="A6464" s="3"/>
      <c r="B6464" s="16"/>
      <c r="C6464" s="33"/>
      <c r="D6464" s="33"/>
      <c r="E6464" s="33"/>
      <c r="F6464" s="33"/>
      <c r="G6464" s="33"/>
      <c r="H6464" s="33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  <c r="Y6464" s="33"/>
      <c r="Z6464" s="33"/>
      <c r="AA6464" s="33"/>
      <c r="AB6464" s="33"/>
      <c r="AC6464" s="33"/>
      <c r="AD6464" s="33"/>
      <c r="AE6464" s="33"/>
      <c r="AF6464" s="33"/>
      <c r="AG6464" s="35"/>
      <c r="AH6464" s="32"/>
      <c r="AI6464" s="33"/>
      <c r="AJ6464" s="33"/>
      <c r="AK6464" s="33"/>
      <c r="AL6464" s="33"/>
      <c r="AM6464" s="33"/>
      <c r="AN6464" s="33"/>
      <c r="AO6464" s="33"/>
      <c r="AP6464" s="33"/>
      <c r="AQ6464" s="33"/>
      <c r="AR6464" s="33"/>
      <c r="AS6464" s="33"/>
      <c r="AT6464" s="33"/>
      <c r="AU6464" s="33"/>
      <c r="AV6464" s="33"/>
      <c r="AW6464" s="33"/>
      <c r="AX6464" s="33"/>
      <c r="AY6464" s="33"/>
    </row>
    <row r="6465" spans="1:51" s="12" customFormat="1" ht="39.950000000000003" customHeight="1">
      <c r="A6465" s="3"/>
      <c r="B6465" s="16"/>
      <c r="C6465" s="33"/>
      <c r="D6465" s="33"/>
      <c r="E6465" s="33"/>
      <c r="F6465" s="33"/>
      <c r="G6465" s="33"/>
      <c r="H6465" s="33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  <c r="Y6465" s="33"/>
      <c r="Z6465" s="33"/>
      <c r="AA6465" s="33"/>
      <c r="AB6465" s="33"/>
      <c r="AC6465" s="33"/>
      <c r="AD6465" s="33"/>
      <c r="AE6465" s="33"/>
      <c r="AF6465" s="33"/>
      <c r="AG6465" s="35"/>
      <c r="AH6465" s="32"/>
      <c r="AI6465" s="33"/>
      <c r="AJ6465" s="33"/>
      <c r="AK6465" s="33"/>
      <c r="AL6465" s="33"/>
      <c r="AM6465" s="33"/>
      <c r="AN6465" s="33"/>
      <c r="AO6465" s="33"/>
      <c r="AP6465" s="33"/>
      <c r="AQ6465" s="33"/>
      <c r="AR6465" s="33"/>
      <c r="AS6465" s="33"/>
      <c r="AT6465" s="33"/>
      <c r="AU6465" s="33"/>
      <c r="AV6465" s="33"/>
      <c r="AW6465" s="33"/>
      <c r="AX6465" s="33"/>
      <c r="AY6465" s="33"/>
    </row>
    <row r="6466" spans="1:51" s="12" customFormat="1" ht="39.950000000000003" customHeight="1">
      <c r="A6466" s="3"/>
      <c r="B6466" s="16"/>
      <c r="C6466" s="33"/>
      <c r="D6466" s="33"/>
      <c r="E6466" s="33"/>
      <c r="F6466" s="33"/>
      <c r="G6466" s="33"/>
      <c r="H6466" s="33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  <c r="Y6466" s="33"/>
      <c r="Z6466" s="33"/>
      <c r="AA6466" s="33"/>
      <c r="AB6466" s="33"/>
      <c r="AC6466" s="33"/>
      <c r="AD6466" s="33"/>
      <c r="AE6466" s="33"/>
      <c r="AF6466" s="33"/>
      <c r="AG6466" s="35"/>
      <c r="AH6466" s="32"/>
      <c r="AI6466" s="33"/>
      <c r="AJ6466" s="33"/>
      <c r="AK6466" s="33"/>
      <c r="AL6466" s="33"/>
      <c r="AM6466" s="33"/>
      <c r="AN6466" s="33"/>
      <c r="AO6466" s="33"/>
      <c r="AP6466" s="33"/>
      <c r="AQ6466" s="33"/>
      <c r="AR6466" s="33"/>
      <c r="AS6466" s="33"/>
      <c r="AT6466" s="33"/>
      <c r="AU6466" s="33"/>
      <c r="AV6466" s="33"/>
      <c r="AW6466" s="33"/>
      <c r="AX6466" s="33"/>
      <c r="AY6466" s="33"/>
    </row>
    <row r="6467" spans="1:51" s="12" customFormat="1" ht="39.950000000000003" customHeight="1">
      <c r="A6467" s="3"/>
      <c r="B6467" s="16"/>
      <c r="C6467" s="33"/>
      <c r="D6467" s="33"/>
      <c r="E6467" s="33"/>
      <c r="F6467" s="33"/>
      <c r="G6467" s="33"/>
      <c r="H6467" s="33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  <c r="Y6467" s="33"/>
      <c r="Z6467" s="33"/>
      <c r="AA6467" s="33"/>
      <c r="AB6467" s="33"/>
      <c r="AC6467" s="33"/>
      <c r="AD6467" s="33"/>
      <c r="AE6467" s="33"/>
      <c r="AF6467" s="33"/>
      <c r="AG6467" s="35"/>
      <c r="AH6467" s="32"/>
      <c r="AI6467" s="33"/>
      <c r="AJ6467" s="33"/>
      <c r="AK6467" s="33"/>
      <c r="AL6467" s="33"/>
      <c r="AM6467" s="33"/>
      <c r="AN6467" s="33"/>
      <c r="AO6467" s="33"/>
      <c r="AP6467" s="33"/>
      <c r="AQ6467" s="33"/>
      <c r="AR6467" s="33"/>
      <c r="AS6467" s="33"/>
      <c r="AT6467" s="33"/>
      <c r="AU6467" s="33"/>
      <c r="AV6467" s="33"/>
      <c r="AW6467" s="33"/>
      <c r="AX6467" s="33"/>
      <c r="AY6467" s="33"/>
    </row>
    <row r="6468" spans="1:51" s="12" customFormat="1" ht="39.950000000000003" customHeight="1">
      <c r="A6468" s="3"/>
      <c r="B6468" s="16"/>
      <c r="C6468" s="33"/>
      <c r="D6468" s="33"/>
      <c r="E6468" s="33"/>
      <c r="F6468" s="33"/>
      <c r="G6468" s="33"/>
      <c r="H6468" s="33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  <c r="Y6468" s="33"/>
      <c r="Z6468" s="33"/>
      <c r="AA6468" s="33"/>
      <c r="AB6468" s="33"/>
      <c r="AC6468" s="33"/>
      <c r="AD6468" s="33"/>
      <c r="AE6468" s="33"/>
      <c r="AF6468" s="33"/>
      <c r="AG6468" s="35"/>
      <c r="AH6468" s="32"/>
      <c r="AI6468" s="33"/>
      <c r="AJ6468" s="33"/>
      <c r="AK6468" s="33"/>
      <c r="AL6468" s="33"/>
      <c r="AM6468" s="33"/>
      <c r="AN6468" s="33"/>
      <c r="AO6468" s="33"/>
      <c r="AP6468" s="33"/>
      <c r="AQ6468" s="33"/>
      <c r="AR6468" s="33"/>
      <c r="AS6468" s="33"/>
      <c r="AT6468" s="33"/>
      <c r="AU6468" s="33"/>
      <c r="AV6468" s="33"/>
      <c r="AW6468" s="33"/>
      <c r="AX6468" s="33"/>
      <c r="AY6468" s="33"/>
    </row>
    <row r="6469" spans="1:51" s="12" customFormat="1" ht="39.950000000000003" customHeight="1">
      <c r="A6469" s="3"/>
      <c r="B6469" s="16"/>
      <c r="C6469" s="33"/>
      <c r="D6469" s="33"/>
      <c r="E6469" s="33"/>
      <c r="F6469" s="33"/>
      <c r="G6469" s="33"/>
      <c r="H6469" s="33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  <c r="Y6469" s="33"/>
      <c r="Z6469" s="33"/>
      <c r="AA6469" s="33"/>
      <c r="AB6469" s="33"/>
      <c r="AC6469" s="33"/>
      <c r="AD6469" s="33"/>
      <c r="AE6469" s="33"/>
      <c r="AF6469" s="33"/>
      <c r="AG6469" s="35"/>
      <c r="AH6469" s="32"/>
      <c r="AI6469" s="33"/>
      <c r="AJ6469" s="33"/>
      <c r="AK6469" s="33"/>
      <c r="AL6469" s="33"/>
      <c r="AM6469" s="33"/>
      <c r="AN6469" s="33"/>
      <c r="AO6469" s="33"/>
      <c r="AP6469" s="33"/>
      <c r="AQ6469" s="33"/>
      <c r="AR6469" s="33"/>
      <c r="AS6469" s="33"/>
      <c r="AT6469" s="33"/>
      <c r="AU6469" s="33"/>
      <c r="AV6469" s="33"/>
      <c r="AW6469" s="33"/>
      <c r="AX6469" s="33"/>
      <c r="AY6469" s="33"/>
    </row>
    <row r="6470" spans="1:51" s="12" customFormat="1" ht="39.950000000000003" customHeight="1">
      <c r="A6470" s="3"/>
      <c r="B6470" s="16"/>
      <c r="C6470" s="33"/>
      <c r="D6470" s="33"/>
      <c r="E6470" s="33"/>
      <c r="F6470" s="33"/>
      <c r="G6470" s="33"/>
      <c r="H6470" s="33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  <c r="Y6470" s="33"/>
      <c r="Z6470" s="33"/>
      <c r="AA6470" s="33"/>
      <c r="AB6470" s="33"/>
      <c r="AC6470" s="33"/>
      <c r="AD6470" s="33"/>
      <c r="AE6470" s="33"/>
      <c r="AF6470" s="33"/>
      <c r="AG6470" s="35"/>
      <c r="AH6470" s="32"/>
      <c r="AI6470" s="33"/>
      <c r="AJ6470" s="33"/>
      <c r="AK6470" s="33"/>
      <c r="AL6470" s="33"/>
      <c r="AM6470" s="33"/>
      <c r="AN6470" s="33"/>
      <c r="AO6470" s="33"/>
      <c r="AP6470" s="33"/>
      <c r="AQ6470" s="33"/>
      <c r="AR6470" s="33"/>
      <c r="AS6470" s="33"/>
      <c r="AT6470" s="33"/>
      <c r="AU6470" s="33"/>
      <c r="AV6470" s="33"/>
      <c r="AW6470" s="33"/>
      <c r="AX6470" s="33"/>
      <c r="AY6470" s="33"/>
    </row>
    <row r="6471" spans="1:51" s="12" customFormat="1" ht="39.950000000000003" customHeight="1">
      <c r="A6471" s="3"/>
      <c r="B6471" s="16"/>
      <c r="C6471" s="33"/>
      <c r="D6471" s="33"/>
      <c r="E6471" s="33"/>
      <c r="F6471" s="33"/>
      <c r="G6471" s="33"/>
      <c r="H6471" s="33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  <c r="Y6471" s="33"/>
      <c r="Z6471" s="33"/>
      <c r="AA6471" s="33"/>
      <c r="AB6471" s="33"/>
      <c r="AC6471" s="33"/>
      <c r="AD6471" s="33"/>
      <c r="AE6471" s="33"/>
      <c r="AF6471" s="33"/>
      <c r="AG6471" s="35"/>
      <c r="AH6471" s="32"/>
      <c r="AI6471" s="33"/>
      <c r="AJ6471" s="33"/>
      <c r="AK6471" s="33"/>
      <c r="AL6471" s="33"/>
      <c r="AM6471" s="33"/>
      <c r="AN6471" s="33"/>
      <c r="AO6471" s="33"/>
      <c r="AP6471" s="33"/>
      <c r="AQ6471" s="33"/>
      <c r="AR6471" s="33"/>
      <c r="AS6471" s="33"/>
      <c r="AT6471" s="33"/>
      <c r="AU6471" s="33"/>
      <c r="AV6471" s="33"/>
      <c r="AW6471" s="33"/>
      <c r="AX6471" s="33"/>
      <c r="AY6471" s="33"/>
    </row>
    <row r="6472" spans="1:51" s="12" customFormat="1" ht="39.950000000000003" customHeight="1">
      <c r="A6472" s="3"/>
      <c r="B6472" s="16"/>
      <c r="C6472" s="33"/>
      <c r="D6472" s="33"/>
      <c r="E6472" s="33"/>
      <c r="F6472" s="33"/>
      <c r="G6472" s="33"/>
      <c r="H6472" s="33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  <c r="Y6472" s="33"/>
      <c r="Z6472" s="33"/>
      <c r="AA6472" s="33"/>
      <c r="AB6472" s="33"/>
      <c r="AC6472" s="33"/>
      <c r="AD6472" s="33"/>
      <c r="AE6472" s="33"/>
      <c r="AF6472" s="33"/>
      <c r="AG6472" s="35"/>
      <c r="AH6472" s="32"/>
      <c r="AI6472" s="33"/>
      <c r="AJ6472" s="33"/>
      <c r="AK6472" s="33"/>
      <c r="AL6472" s="33"/>
      <c r="AM6472" s="33"/>
      <c r="AN6472" s="33"/>
      <c r="AO6472" s="33"/>
      <c r="AP6472" s="33"/>
      <c r="AQ6472" s="33"/>
      <c r="AR6472" s="33"/>
      <c r="AS6472" s="33"/>
      <c r="AT6472" s="33"/>
      <c r="AU6472" s="33"/>
      <c r="AV6472" s="33"/>
      <c r="AW6472" s="33"/>
      <c r="AX6472" s="33"/>
      <c r="AY6472" s="33"/>
    </row>
    <row r="6473" spans="1:51" s="12" customFormat="1" ht="39.950000000000003" customHeight="1">
      <c r="A6473" s="3"/>
      <c r="B6473" s="16"/>
      <c r="C6473" s="33"/>
      <c r="D6473" s="33"/>
      <c r="E6473" s="33"/>
      <c r="F6473" s="33"/>
      <c r="G6473" s="33"/>
      <c r="H6473" s="33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  <c r="Y6473" s="33"/>
      <c r="Z6473" s="33"/>
      <c r="AA6473" s="33"/>
      <c r="AB6473" s="33"/>
      <c r="AC6473" s="33"/>
      <c r="AD6473" s="33"/>
      <c r="AE6473" s="33"/>
      <c r="AF6473" s="33"/>
      <c r="AG6473" s="35"/>
      <c r="AH6473" s="32"/>
      <c r="AI6473" s="33"/>
      <c r="AJ6473" s="33"/>
      <c r="AK6473" s="33"/>
      <c r="AL6473" s="33"/>
      <c r="AM6473" s="33"/>
      <c r="AN6473" s="33"/>
      <c r="AO6473" s="33"/>
      <c r="AP6473" s="33"/>
      <c r="AQ6473" s="33"/>
      <c r="AR6473" s="33"/>
      <c r="AS6473" s="33"/>
      <c r="AT6473" s="33"/>
      <c r="AU6473" s="33"/>
      <c r="AV6473" s="33"/>
      <c r="AW6473" s="33"/>
      <c r="AX6473" s="33"/>
      <c r="AY6473" s="33"/>
    </row>
    <row r="6474" spans="1:51" s="12" customFormat="1" ht="39.950000000000003" customHeight="1">
      <c r="A6474" s="3"/>
      <c r="B6474" s="16"/>
      <c r="C6474" s="33"/>
      <c r="D6474" s="33"/>
      <c r="E6474" s="33"/>
      <c r="F6474" s="33"/>
      <c r="G6474" s="33"/>
      <c r="H6474" s="33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  <c r="Y6474" s="33"/>
      <c r="Z6474" s="33"/>
      <c r="AA6474" s="33"/>
      <c r="AB6474" s="33"/>
      <c r="AC6474" s="33"/>
      <c r="AD6474" s="33"/>
      <c r="AE6474" s="33"/>
      <c r="AF6474" s="33"/>
      <c r="AG6474" s="35"/>
      <c r="AH6474" s="32"/>
      <c r="AI6474" s="33"/>
      <c r="AJ6474" s="33"/>
      <c r="AK6474" s="33"/>
      <c r="AL6474" s="33"/>
      <c r="AM6474" s="33"/>
      <c r="AN6474" s="33"/>
      <c r="AO6474" s="33"/>
      <c r="AP6474" s="33"/>
      <c r="AQ6474" s="33"/>
      <c r="AR6474" s="33"/>
      <c r="AS6474" s="33"/>
      <c r="AT6474" s="33"/>
      <c r="AU6474" s="33"/>
      <c r="AV6474" s="33"/>
      <c r="AW6474" s="33"/>
      <c r="AX6474" s="33"/>
      <c r="AY6474" s="33"/>
    </row>
    <row r="6475" spans="1:51" s="12" customFormat="1" ht="39.950000000000003" customHeight="1">
      <c r="A6475" s="3"/>
      <c r="B6475" s="16"/>
      <c r="C6475" s="33"/>
      <c r="D6475" s="33"/>
      <c r="E6475" s="33"/>
      <c r="F6475" s="33"/>
      <c r="G6475" s="33"/>
      <c r="H6475" s="33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  <c r="Y6475" s="33"/>
      <c r="Z6475" s="33"/>
      <c r="AA6475" s="33"/>
      <c r="AB6475" s="33"/>
      <c r="AC6475" s="33"/>
      <c r="AD6475" s="33"/>
      <c r="AE6475" s="33"/>
      <c r="AF6475" s="33"/>
      <c r="AG6475" s="35"/>
      <c r="AH6475" s="32"/>
      <c r="AI6475" s="33"/>
      <c r="AJ6475" s="33"/>
      <c r="AK6475" s="33"/>
      <c r="AL6475" s="33"/>
      <c r="AM6475" s="33"/>
      <c r="AN6475" s="33"/>
      <c r="AO6475" s="33"/>
      <c r="AP6475" s="33"/>
      <c r="AQ6475" s="33"/>
      <c r="AR6475" s="33"/>
      <c r="AS6475" s="33"/>
      <c r="AT6475" s="33"/>
      <c r="AU6475" s="33"/>
      <c r="AV6475" s="33"/>
      <c r="AW6475" s="33"/>
      <c r="AX6475" s="33"/>
      <c r="AY6475" s="33"/>
    </row>
    <row r="6476" spans="1:51" s="12" customFormat="1" ht="39.950000000000003" customHeight="1">
      <c r="A6476" s="3"/>
      <c r="B6476" s="16"/>
      <c r="C6476" s="33"/>
      <c r="D6476" s="33"/>
      <c r="E6476" s="33"/>
      <c r="F6476" s="33"/>
      <c r="G6476" s="33"/>
      <c r="H6476" s="33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  <c r="Y6476" s="33"/>
      <c r="Z6476" s="33"/>
      <c r="AA6476" s="33"/>
      <c r="AB6476" s="33"/>
      <c r="AC6476" s="33"/>
      <c r="AD6476" s="33"/>
      <c r="AE6476" s="33"/>
      <c r="AF6476" s="33"/>
      <c r="AG6476" s="35"/>
      <c r="AH6476" s="32"/>
      <c r="AI6476" s="33"/>
      <c r="AJ6476" s="33"/>
      <c r="AK6476" s="33"/>
      <c r="AL6476" s="33"/>
      <c r="AM6476" s="33"/>
      <c r="AN6476" s="33"/>
      <c r="AO6476" s="33"/>
      <c r="AP6476" s="33"/>
      <c r="AQ6476" s="33"/>
      <c r="AR6476" s="33"/>
      <c r="AS6476" s="33"/>
      <c r="AT6476" s="33"/>
      <c r="AU6476" s="33"/>
      <c r="AV6476" s="33"/>
      <c r="AW6476" s="33"/>
      <c r="AX6476" s="33"/>
      <c r="AY6476" s="33"/>
    </row>
    <row r="6477" spans="1:51" s="12" customFormat="1" ht="39.950000000000003" customHeight="1">
      <c r="A6477" s="3"/>
      <c r="B6477" s="16"/>
      <c r="C6477" s="33"/>
      <c r="D6477" s="33"/>
      <c r="E6477" s="33"/>
      <c r="F6477" s="33"/>
      <c r="G6477" s="33"/>
      <c r="H6477" s="33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  <c r="Y6477" s="33"/>
      <c r="Z6477" s="33"/>
      <c r="AA6477" s="33"/>
      <c r="AB6477" s="33"/>
      <c r="AC6477" s="33"/>
      <c r="AD6477" s="33"/>
      <c r="AE6477" s="33"/>
      <c r="AF6477" s="33"/>
      <c r="AG6477" s="35"/>
      <c r="AH6477" s="32"/>
      <c r="AI6477" s="33"/>
      <c r="AJ6477" s="33"/>
      <c r="AK6477" s="33"/>
      <c r="AL6477" s="33"/>
      <c r="AM6477" s="33"/>
      <c r="AN6477" s="33"/>
      <c r="AO6477" s="33"/>
      <c r="AP6477" s="33"/>
      <c r="AQ6477" s="33"/>
      <c r="AR6477" s="33"/>
      <c r="AS6477" s="33"/>
      <c r="AT6477" s="33"/>
      <c r="AU6477" s="33"/>
      <c r="AV6477" s="33"/>
      <c r="AW6477" s="33"/>
      <c r="AX6477" s="33"/>
      <c r="AY6477" s="33"/>
    </row>
    <row r="6478" spans="1:51" s="12" customFormat="1" ht="39.950000000000003" customHeight="1">
      <c r="A6478" s="3"/>
      <c r="B6478" s="16"/>
      <c r="C6478" s="33"/>
      <c r="D6478" s="33"/>
      <c r="E6478" s="33"/>
      <c r="F6478" s="33"/>
      <c r="G6478" s="33"/>
      <c r="H6478" s="33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  <c r="Y6478" s="33"/>
      <c r="Z6478" s="33"/>
      <c r="AA6478" s="33"/>
      <c r="AB6478" s="33"/>
      <c r="AC6478" s="33"/>
      <c r="AD6478" s="33"/>
      <c r="AE6478" s="33"/>
      <c r="AF6478" s="33"/>
      <c r="AG6478" s="35"/>
      <c r="AH6478" s="32"/>
      <c r="AI6478" s="33"/>
      <c r="AJ6478" s="33"/>
      <c r="AK6478" s="33"/>
      <c r="AL6478" s="33"/>
      <c r="AM6478" s="33"/>
      <c r="AN6478" s="33"/>
      <c r="AO6478" s="33"/>
      <c r="AP6478" s="33"/>
      <c r="AQ6478" s="33"/>
      <c r="AR6478" s="33"/>
      <c r="AS6478" s="33"/>
      <c r="AT6478" s="33"/>
      <c r="AU6478" s="33"/>
      <c r="AV6478" s="33"/>
      <c r="AW6478" s="33"/>
      <c r="AX6478" s="33"/>
      <c r="AY6478" s="33"/>
    </row>
    <row r="6479" spans="1:51" s="12" customFormat="1" ht="39.950000000000003" customHeight="1">
      <c r="A6479" s="3"/>
      <c r="B6479" s="16"/>
      <c r="C6479" s="33"/>
      <c r="D6479" s="33"/>
      <c r="E6479" s="33"/>
      <c r="F6479" s="33"/>
      <c r="G6479" s="33"/>
      <c r="H6479" s="33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  <c r="Y6479" s="33"/>
      <c r="Z6479" s="33"/>
      <c r="AA6479" s="33"/>
      <c r="AB6479" s="33"/>
      <c r="AC6479" s="33"/>
      <c r="AD6479" s="33"/>
      <c r="AE6479" s="33"/>
      <c r="AF6479" s="33"/>
      <c r="AG6479" s="35"/>
      <c r="AH6479" s="32"/>
      <c r="AI6479" s="33"/>
      <c r="AJ6479" s="33"/>
      <c r="AK6479" s="33"/>
      <c r="AL6479" s="33"/>
      <c r="AM6479" s="33"/>
      <c r="AN6479" s="33"/>
      <c r="AO6479" s="33"/>
      <c r="AP6479" s="33"/>
      <c r="AQ6479" s="33"/>
      <c r="AR6479" s="33"/>
      <c r="AS6479" s="33"/>
      <c r="AT6479" s="33"/>
      <c r="AU6479" s="33"/>
      <c r="AV6479" s="33"/>
      <c r="AW6479" s="33"/>
      <c r="AX6479" s="33"/>
      <c r="AY6479" s="33"/>
    </row>
    <row r="6480" spans="1:51" s="12" customFormat="1" ht="39.950000000000003" customHeight="1">
      <c r="A6480" s="3"/>
      <c r="B6480" s="16"/>
      <c r="C6480" s="33"/>
      <c r="D6480" s="33"/>
      <c r="E6480" s="33"/>
      <c r="F6480" s="33"/>
      <c r="G6480" s="33"/>
      <c r="H6480" s="33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  <c r="Y6480" s="33"/>
      <c r="Z6480" s="33"/>
      <c r="AA6480" s="33"/>
      <c r="AB6480" s="33"/>
      <c r="AC6480" s="33"/>
      <c r="AD6480" s="33"/>
      <c r="AE6480" s="33"/>
      <c r="AF6480" s="33"/>
      <c r="AG6480" s="35"/>
      <c r="AH6480" s="32"/>
      <c r="AI6480" s="33"/>
      <c r="AJ6480" s="33"/>
      <c r="AK6480" s="33"/>
      <c r="AL6480" s="33"/>
      <c r="AM6480" s="33"/>
      <c r="AN6480" s="33"/>
      <c r="AO6480" s="33"/>
      <c r="AP6480" s="33"/>
      <c r="AQ6480" s="33"/>
      <c r="AR6480" s="33"/>
      <c r="AS6480" s="33"/>
      <c r="AT6480" s="33"/>
      <c r="AU6480" s="33"/>
      <c r="AV6480" s="33"/>
      <c r="AW6480" s="33"/>
      <c r="AX6480" s="33"/>
      <c r="AY6480" s="33"/>
    </row>
    <row r="6481" spans="1:51" s="12" customFormat="1" ht="39.950000000000003" customHeight="1">
      <c r="A6481" s="3"/>
      <c r="B6481" s="16"/>
      <c r="C6481" s="33"/>
      <c r="D6481" s="33"/>
      <c r="E6481" s="33"/>
      <c r="F6481" s="33"/>
      <c r="G6481" s="33"/>
      <c r="H6481" s="33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  <c r="Y6481" s="33"/>
      <c r="Z6481" s="33"/>
      <c r="AA6481" s="33"/>
      <c r="AB6481" s="33"/>
      <c r="AC6481" s="33"/>
      <c r="AD6481" s="33"/>
      <c r="AE6481" s="33"/>
      <c r="AF6481" s="33"/>
      <c r="AG6481" s="35"/>
      <c r="AH6481" s="32"/>
      <c r="AI6481" s="33"/>
      <c r="AJ6481" s="33"/>
      <c r="AK6481" s="33"/>
      <c r="AL6481" s="33"/>
      <c r="AM6481" s="33"/>
      <c r="AN6481" s="33"/>
      <c r="AO6481" s="33"/>
      <c r="AP6481" s="33"/>
      <c r="AQ6481" s="33"/>
      <c r="AR6481" s="33"/>
      <c r="AS6481" s="33"/>
      <c r="AT6481" s="33"/>
      <c r="AU6481" s="33"/>
      <c r="AV6481" s="33"/>
      <c r="AW6481" s="33"/>
      <c r="AX6481" s="33"/>
      <c r="AY6481" s="33"/>
    </row>
    <row r="6482" spans="1:51" s="12" customFormat="1" ht="39.950000000000003" customHeight="1">
      <c r="A6482" s="3"/>
      <c r="B6482" s="16"/>
      <c r="C6482" s="33"/>
      <c r="D6482" s="33"/>
      <c r="E6482" s="33"/>
      <c r="F6482" s="33"/>
      <c r="G6482" s="33"/>
      <c r="H6482" s="33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  <c r="Y6482" s="33"/>
      <c r="Z6482" s="33"/>
      <c r="AA6482" s="33"/>
      <c r="AB6482" s="33"/>
      <c r="AC6482" s="33"/>
      <c r="AD6482" s="33"/>
      <c r="AE6482" s="33"/>
      <c r="AF6482" s="33"/>
      <c r="AG6482" s="35"/>
      <c r="AH6482" s="32"/>
      <c r="AI6482" s="33"/>
      <c r="AJ6482" s="33"/>
      <c r="AK6482" s="33"/>
      <c r="AL6482" s="33"/>
      <c r="AM6482" s="33"/>
      <c r="AN6482" s="33"/>
      <c r="AO6482" s="33"/>
      <c r="AP6482" s="33"/>
      <c r="AQ6482" s="33"/>
      <c r="AR6482" s="33"/>
      <c r="AS6482" s="33"/>
      <c r="AT6482" s="33"/>
      <c r="AU6482" s="33"/>
      <c r="AV6482" s="33"/>
      <c r="AW6482" s="33"/>
      <c r="AX6482" s="33"/>
      <c r="AY6482" s="33"/>
    </row>
    <row r="6483" spans="1:51" s="12" customFormat="1" ht="39.950000000000003" customHeight="1">
      <c r="A6483" s="3"/>
      <c r="B6483" s="16"/>
      <c r="C6483" s="33"/>
      <c r="D6483" s="33"/>
      <c r="E6483" s="33"/>
      <c r="F6483" s="33"/>
      <c r="G6483" s="33"/>
      <c r="H6483" s="33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  <c r="Y6483" s="33"/>
      <c r="Z6483" s="33"/>
      <c r="AA6483" s="33"/>
      <c r="AB6483" s="33"/>
      <c r="AC6483" s="33"/>
      <c r="AD6483" s="33"/>
      <c r="AE6483" s="33"/>
      <c r="AF6483" s="33"/>
      <c r="AG6483" s="35"/>
      <c r="AH6483" s="32"/>
      <c r="AI6483" s="33"/>
      <c r="AJ6483" s="33"/>
      <c r="AK6483" s="33"/>
      <c r="AL6483" s="33"/>
      <c r="AM6483" s="33"/>
      <c r="AN6483" s="33"/>
      <c r="AO6483" s="33"/>
      <c r="AP6483" s="33"/>
      <c r="AQ6483" s="33"/>
      <c r="AR6483" s="33"/>
      <c r="AS6483" s="33"/>
      <c r="AT6483" s="33"/>
      <c r="AU6483" s="33"/>
      <c r="AV6483" s="33"/>
      <c r="AW6483" s="33"/>
      <c r="AX6483" s="33"/>
      <c r="AY6483" s="33"/>
    </row>
    <row r="6484" spans="1:51" s="12" customFormat="1" ht="39.950000000000003" customHeight="1">
      <c r="A6484" s="3"/>
      <c r="B6484" s="16"/>
      <c r="C6484" s="33"/>
      <c r="D6484" s="33"/>
      <c r="E6484" s="33"/>
      <c r="F6484" s="33"/>
      <c r="G6484" s="33"/>
      <c r="H6484" s="33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  <c r="Y6484" s="33"/>
      <c r="Z6484" s="33"/>
      <c r="AA6484" s="33"/>
      <c r="AB6484" s="33"/>
      <c r="AC6484" s="33"/>
      <c r="AD6484" s="33"/>
      <c r="AE6484" s="33"/>
      <c r="AF6484" s="33"/>
      <c r="AG6484" s="35"/>
      <c r="AH6484" s="32"/>
      <c r="AI6484" s="33"/>
      <c r="AJ6484" s="33"/>
      <c r="AK6484" s="33"/>
      <c r="AL6484" s="33"/>
      <c r="AM6484" s="33"/>
      <c r="AN6484" s="33"/>
      <c r="AO6484" s="33"/>
      <c r="AP6484" s="33"/>
      <c r="AQ6484" s="33"/>
      <c r="AR6484" s="33"/>
      <c r="AS6484" s="33"/>
      <c r="AT6484" s="33"/>
      <c r="AU6484" s="33"/>
      <c r="AV6484" s="33"/>
      <c r="AW6484" s="33"/>
      <c r="AX6484" s="33"/>
      <c r="AY6484" s="33"/>
    </row>
    <row r="6485" spans="1:51" s="12" customFormat="1" ht="39.950000000000003" customHeight="1">
      <c r="A6485" s="3"/>
      <c r="B6485" s="16"/>
      <c r="C6485" s="33"/>
      <c r="D6485" s="33"/>
      <c r="E6485" s="33"/>
      <c r="F6485" s="33"/>
      <c r="G6485" s="33"/>
      <c r="H6485" s="3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  <c r="Y6485" s="33"/>
      <c r="Z6485" s="33"/>
      <c r="AA6485" s="33"/>
      <c r="AB6485" s="33"/>
      <c r="AC6485" s="33"/>
      <c r="AD6485" s="33"/>
      <c r="AE6485" s="33"/>
      <c r="AF6485" s="33"/>
      <c r="AG6485" s="35"/>
      <c r="AH6485" s="32"/>
      <c r="AI6485" s="33"/>
      <c r="AJ6485" s="33"/>
      <c r="AK6485" s="33"/>
      <c r="AL6485" s="33"/>
      <c r="AM6485" s="33"/>
      <c r="AN6485" s="33"/>
      <c r="AO6485" s="33"/>
      <c r="AP6485" s="33"/>
      <c r="AQ6485" s="33"/>
      <c r="AR6485" s="33"/>
      <c r="AS6485" s="33"/>
      <c r="AT6485" s="33"/>
      <c r="AU6485" s="33"/>
      <c r="AV6485" s="33"/>
      <c r="AW6485" s="33"/>
      <c r="AX6485" s="33"/>
      <c r="AY6485" s="33"/>
    </row>
    <row r="6486" spans="1:51" s="12" customFormat="1" ht="39.950000000000003" customHeight="1">
      <c r="A6486" s="3"/>
      <c r="B6486" s="16"/>
      <c r="C6486" s="33"/>
      <c r="D6486" s="33"/>
      <c r="E6486" s="33"/>
      <c r="F6486" s="33"/>
      <c r="G6486" s="33"/>
      <c r="H6486" s="33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  <c r="Y6486" s="33"/>
      <c r="Z6486" s="33"/>
      <c r="AA6486" s="33"/>
      <c r="AB6486" s="33"/>
      <c r="AC6486" s="33"/>
      <c r="AD6486" s="33"/>
      <c r="AE6486" s="33"/>
      <c r="AF6486" s="33"/>
      <c r="AG6486" s="35"/>
      <c r="AH6486" s="32"/>
      <c r="AI6486" s="33"/>
      <c r="AJ6486" s="33"/>
      <c r="AK6486" s="33"/>
      <c r="AL6486" s="33"/>
      <c r="AM6486" s="33"/>
      <c r="AN6486" s="33"/>
      <c r="AO6486" s="33"/>
      <c r="AP6486" s="33"/>
      <c r="AQ6486" s="33"/>
      <c r="AR6486" s="33"/>
      <c r="AS6486" s="33"/>
      <c r="AT6486" s="33"/>
      <c r="AU6486" s="33"/>
      <c r="AV6486" s="33"/>
      <c r="AW6486" s="33"/>
      <c r="AX6486" s="33"/>
      <c r="AY6486" s="33"/>
    </row>
    <row r="6487" spans="1:51" s="12" customFormat="1" ht="39.950000000000003" customHeight="1">
      <c r="A6487" s="3"/>
      <c r="B6487" s="16"/>
      <c r="C6487" s="33"/>
      <c r="D6487" s="33"/>
      <c r="E6487" s="33"/>
      <c r="F6487" s="33"/>
      <c r="G6487" s="33"/>
      <c r="H6487" s="33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  <c r="Y6487" s="33"/>
      <c r="Z6487" s="33"/>
      <c r="AA6487" s="33"/>
      <c r="AB6487" s="33"/>
      <c r="AC6487" s="33"/>
      <c r="AD6487" s="33"/>
      <c r="AE6487" s="33"/>
      <c r="AF6487" s="33"/>
      <c r="AG6487" s="35"/>
      <c r="AH6487" s="32"/>
      <c r="AI6487" s="33"/>
      <c r="AJ6487" s="33"/>
      <c r="AK6487" s="33"/>
      <c r="AL6487" s="33"/>
      <c r="AM6487" s="33"/>
      <c r="AN6487" s="33"/>
      <c r="AO6487" s="33"/>
      <c r="AP6487" s="33"/>
      <c r="AQ6487" s="33"/>
      <c r="AR6487" s="33"/>
      <c r="AS6487" s="33"/>
      <c r="AT6487" s="33"/>
      <c r="AU6487" s="33"/>
      <c r="AV6487" s="33"/>
      <c r="AW6487" s="33"/>
      <c r="AX6487" s="33"/>
      <c r="AY6487" s="33"/>
    </row>
    <row r="6488" spans="1:51" s="12" customFormat="1" ht="39.950000000000003" customHeight="1">
      <c r="A6488" s="3"/>
      <c r="B6488" s="16"/>
      <c r="C6488" s="33"/>
      <c r="D6488" s="33"/>
      <c r="E6488" s="33"/>
      <c r="F6488" s="33"/>
      <c r="G6488" s="33"/>
      <c r="H6488" s="33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  <c r="Y6488" s="33"/>
      <c r="Z6488" s="33"/>
      <c r="AA6488" s="33"/>
      <c r="AB6488" s="33"/>
      <c r="AC6488" s="33"/>
      <c r="AD6488" s="33"/>
      <c r="AE6488" s="33"/>
      <c r="AF6488" s="33"/>
      <c r="AG6488" s="35"/>
      <c r="AH6488" s="32"/>
      <c r="AI6488" s="33"/>
      <c r="AJ6488" s="33"/>
      <c r="AK6488" s="33"/>
      <c r="AL6488" s="33"/>
      <c r="AM6488" s="33"/>
      <c r="AN6488" s="33"/>
      <c r="AO6488" s="33"/>
      <c r="AP6488" s="33"/>
      <c r="AQ6488" s="33"/>
      <c r="AR6488" s="33"/>
      <c r="AS6488" s="33"/>
      <c r="AT6488" s="33"/>
      <c r="AU6488" s="33"/>
      <c r="AV6488" s="33"/>
      <c r="AW6488" s="33"/>
      <c r="AX6488" s="33"/>
      <c r="AY6488" s="33"/>
    </row>
    <row r="6489" spans="1:51" s="12" customFormat="1" ht="39.950000000000003" customHeight="1">
      <c r="A6489" s="3"/>
      <c r="B6489" s="16"/>
      <c r="C6489" s="33"/>
      <c r="D6489" s="33"/>
      <c r="E6489" s="33"/>
      <c r="F6489" s="33"/>
      <c r="G6489" s="33"/>
      <c r="H6489" s="33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  <c r="Y6489" s="33"/>
      <c r="Z6489" s="33"/>
      <c r="AA6489" s="33"/>
      <c r="AB6489" s="33"/>
      <c r="AC6489" s="33"/>
      <c r="AD6489" s="33"/>
      <c r="AE6489" s="33"/>
      <c r="AF6489" s="33"/>
      <c r="AG6489" s="35"/>
      <c r="AH6489" s="32"/>
      <c r="AI6489" s="33"/>
      <c r="AJ6489" s="33"/>
      <c r="AK6489" s="33"/>
      <c r="AL6489" s="33"/>
      <c r="AM6489" s="33"/>
      <c r="AN6489" s="33"/>
      <c r="AO6489" s="33"/>
      <c r="AP6489" s="33"/>
      <c r="AQ6489" s="33"/>
      <c r="AR6489" s="33"/>
      <c r="AS6489" s="33"/>
      <c r="AT6489" s="33"/>
      <c r="AU6489" s="33"/>
      <c r="AV6489" s="33"/>
      <c r="AW6489" s="33"/>
      <c r="AX6489" s="33"/>
      <c r="AY6489" s="33"/>
    </row>
    <row r="6490" spans="1:51" s="12" customFormat="1" ht="39.950000000000003" customHeight="1">
      <c r="A6490" s="3"/>
      <c r="B6490" s="16"/>
      <c r="C6490" s="33"/>
      <c r="D6490" s="33"/>
      <c r="E6490" s="33"/>
      <c r="F6490" s="33"/>
      <c r="G6490" s="33"/>
      <c r="H6490" s="33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  <c r="Y6490" s="33"/>
      <c r="Z6490" s="33"/>
      <c r="AA6490" s="33"/>
      <c r="AB6490" s="33"/>
      <c r="AC6490" s="33"/>
      <c r="AD6490" s="33"/>
      <c r="AE6490" s="33"/>
      <c r="AF6490" s="33"/>
      <c r="AG6490" s="35"/>
      <c r="AH6490" s="32"/>
      <c r="AI6490" s="33"/>
      <c r="AJ6490" s="33"/>
      <c r="AK6490" s="33"/>
      <c r="AL6490" s="33"/>
      <c r="AM6490" s="33"/>
      <c r="AN6490" s="33"/>
      <c r="AO6490" s="33"/>
      <c r="AP6490" s="33"/>
      <c r="AQ6490" s="33"/>
      <c r="AR6490" s="33"/>
      <c r="AS6490" s="33"/>
      <c r="AT6490" s="33"/>
      <c r="AU6490" s="33"/>
      <c r="AV6490" s="33"/>
      <c r="AW6490" s="33"/>
      <c r="AX6490" s="33"/>
      <c r="AY6490" s="33"/>
    </row>
    <row r="6491" spans="1:51" s="12" customFormat="1" ht="39.950000000000003" customHeight="1">
      <c r="A6491" s="3"/>
      <c r="B6491" s="16"/>
      <c r="C6491" s="33"/>
      <c r="D6491" s="33"/>
      <c r="E6491" s="33"/>
      <c r="F6491" s="33"/>
      <c r="G6491" s="33"/>
      <c r="H6491" s="33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  <c r="Y6491" s="33"/>
      <c r="Z6491" s="33"/>
      <c r="AA6491" s="33"/>
      <c r="AB6491" s="33"/>
      <c r="AC6491" s="33"/>
      <c r="AD6491" s="33"/>
      <c r="AE6491" s="33"/>
      <c r="AF6491" s="33"/>
      <c r="AG6491" s="35"/>
      <c r="AH6491" s="32"/>
      <c r="AI6491" s="33"/>
      <c r="AJ6491" s="33"/>
      <c r="AK6491" s="33"/>
      <c r="AL6491" s="33"/>
      <c r="AM6491" s="33"/>
      <c r="AN6491" s="33"/>
      <c r="AO6491" s="33"/>
      <c r="AP6491" s="33"/>
      <c r="AQ6491" s="33"/>
      <c r="AR6491" s="33"/>
      <c r="AS6491" s="33"/>
      <c r="AT6491" s="33"/>
      <c r="AU6491" s="33"/>
      <c r="AV6491" s="33"/>
      <c r="AW6491" s="33"/>
      <c r="AX6491" s="33"/>
      <c r="AY6491" s="33"/>
    </row>
    <row r="6492" spans="1:51" s="12" customFormat="1" ht="39.950000000000003" customHeight="1">
      <c r="A6492" s="3"/>
      <c r="B6492" s="16"/>
      <c r="C6492" s="33"/>
      <c r="D6492" s="33"/>
      <c r="E6492" s="33"/>
      <c r="F6492" s="33"/>
      <c r="G6492" s="33"/>
      <c r="H6492" s="33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  <c r="Y6492" s="33"/>
      <c r="Z6492" s="33"/>
      <c r="AA6492" s="33"/>
      <c r="AB6492" s="33"/>
      <c r="AC6492" s="33"/>
      <c r="AD6492" s="33"/>
      <c r="AE6492" s="33"/>
      <c r="AF6492" s="33"/>
      <c r="AG6492" s="35"/>
      <c r="AH6492" s="32"/>
      <c r="AI6492" s="33"/>
      <c r="AJ6492" s="33"/>
      <c r="AK6492" s="33"/>
      <c r="AL6492" s="33"/>
      <c r="AM6492" s="33"/>
      <c r="AN6492" s="33"/>
      <c r="AO6492" s="33"/>
      <c r="AP6492" s="33"/>
      <c r="AQ6492" s="33"/>
      <c r="AR6492" s="33"/>
      <c r="AS6492" s="33"/>
      <c r="AT6492" s="33"/>
      <c r="AU6492" s="33"/>
      <c r="AV6492" s="33"/>
      <c r="AW6492" s="33"/>
      <c r="AX6492" s="33"/>
      <c r="AY6492" s="33"/>
    </row>
    <row r="6493" spans="1:51" s="12" customFormat="1" ht="39.950000000000003" customHeight="1">
      <c r="A6493" s="3"/>
      <c r="B6493" s="16"/>
      <c r="C6493" s="33"/>
      <c r="D6493" s="33"/>
      <c r="E6493" s="33"/>
      <c r="F6493" s="33"/>
      <c r="G6493" s="33"/>
      <c r="H6493" s="33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  <c r="Y6493" s="33"/>
      <c r="Z6493" s="33"/>
      <c r="AA6493" s="33"/>
      <c r="AB6493" s="33"/>
      <c r="AC6493" s="33"/>
      <c r="AD6493" s="33"/>
      <c r="AE6493" s="33"/>
      <c r="AF6493" s="33"/>
      <c r="AG6493" s="35"/>
      <c r="AH6493" s="32"/>
      <c r="AI6493" s="33"/>
      <c r="AJ6493" s="33"/>
      <c r="AK6493" s="33"/>
      <c r="AL6493" s="33"/>
      <c r="AM6493" s="33"/>
      <c r="AN6493" s="33"/>
      <c r="AO6493" s="33"/>
      <c r="AP6493" s="33"/>
      <c r="AQ6493" s="33"/>
      <c r="AR6493" s="33"/>
      <c r="AS6493" s="33"/>
      <c r="AT6493" s="33"/>
      <c r="AU6493" s="33"/>
      <c r="AV6493" s="33"/>
      <c r="AW6493" s="33"/>
      <c r="AX6493" s="33"/>
      <c r="AY6493" s="33"/>
    </row>
    <row r="6494" spans="1:51" s="12" customFormat="1" ht="39.950000000000003" customHeight="1">
      <c r="A6494" s="3"/>
      <c r="B6494" s="16"/>
      <c r="C6494" s="33"/>
      <c r="D6494" s="33"/>
      <c r="E6494" s="33"/>
      <c r="F6494" s="33"/>
      <c r="G6494" s="33"/>
      <c r="H6494" s="33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  <c r="Y6494" s="33"/>
      <c r="Z6494" s="33"/>
      <c r="AA6494" s="33"/>
      <c r="AB6494" s="33"/>
      <c r="AC6494" s="33"/>
      <c r="AD6494" s="33"/>
      <c r="AE6494" s="33"/>
      <c r="AF6494" s="33"/>
      <c r="AG6494" s="35"/>
      <c r="AH6494" s="32"/>
      <c r="AI6494" s="33"/>
      <c r="AJ6494" s="33"/>
      <c r="AK6494" s="33"/>
      <c r="AL6494" s="33"/>
      <c r="AM6494" s="33"/>
      <c r="AN6494" s="33"/>
      <c r="AO6494" s="33"/>
      <c r="AP6494" s="33"/>
      <c r="AQ6494" s="33"/>
      <c r="AR6494" s="33"/>
      <c r="AS6494" s="33"/>
      <c r="AT6494" s="33"/>
      <c r="AU6494" s="33"/>
      <c r="AV6494" s="33"/>
      <c r="AW6494" s="33"/>
      <c r="AX6494" s="33"/>
      <c r="AY6494" s="33"/>
    </row>
    <row r="6495" spans="1:51" s="12" customFormat="1" ht="39.950000000000003" customHeight="1">
      <c r="A6495" s="3"/>
      <c r="B6495" s="16"/>
      <c r="C6495" s="33"/>
      <c r="D6495" s="33"/>
      <c r="E6495" s="33"/>
      <c r="F6495" s="33"/>
      <c r="G6495" s="33"/>
      <c r="H6495" s="33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  <c r="Y6495" s="33"/>
      <c r="Z6495" s="33"/>
      <c r="AA6495" s="33"/>
      <c r="AB6495" s="33"/>
      <c r="AC6495" s="33"/>
      <c r="AD6495" s="33"/>
      <c r="AE6495" s="33"/>
      <c r="AF6495" s="33"/>
      <c r="AG6495" s="35"/>
      <c r="AH6495" s="32"/>
      <c r="AI6495" s="33"/>
      <c r="AJ6495" s="33"/>
      <c r="AK6495" s="33"/>
      <c r="AL6495" s="33"/>
      <c r="AM6495" s="33"/>
      <c r="AN6495" s="33"/>
      <c r="AO6495" s="33"/>
      <c r="AP6495" s="33"/>
      <c r="AQ6495" s="33"/>
      <c r="AR6495" s="33"/>
      <c r="AS6495" s="33"/>
      <c r="AT6495" s="33"/>
      <c r="AU6495" s="33"/>
      <c r="AV6495" s="33"/>
      <c r="AW6495" s="33"/>
      <c r="AX6495" s="33"/>
      <c r="AY6495" s="33"/>
    </row>
    <row r="6496" spans="1:51" s="12" customFormat="1" ht="39.950000000000003" customHeight="1">
      <c r="A6496" s="3"/>
      <c r="B6496" s="16"/>
      <c r="C6496" s="33"/>
      <c r="D6496" s="33"/>
      <c r="E6496" s="33"/>
      <c r="F6496" s="33"/>
      <c r="G6496" s="33"/>
      <c r="H6496" s="33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  <c r="Y6496" s="33"/>
      <c r="Z6496" s="33"/>
      <c r="AA6496" s="33"/>
      <c r="AB6496" s="33"/>
      <c r="AC6496" s="33"/>
      <c r="AD6496" s="33"/>
      <c r="AE6496" s="33"/>
      <c r="AF6496" s="33"/>
      <c r="AG6496" s="35"/>
      <c r="AH6496" s="32"/>
      <c r="AI6496" s="33"/>
      <c r="AJ6496" s="33"/>
      <c r="AK6496" s="33"/>
      <c r="AL6496" s="33"/>
      <c r="AM6496" s="33"/>
      <c r="AN6496" s="33"/>
      <c r="AO6496" s="33"/>
      <c r="AP6496" s="33"/>
      <c r="AQ6496" s="33"/>
      <c r="AR6496" s="33"/>
      <c r="AS6496" s="33"/>
      <c r="AT6496" s="33"/>
      <c r="AU6496" s="33"/>
      <c r="AV6496" s="33"/>
      <c r="AW6496" s="33"/>
      <c r="AX6496" s="33"/>
      <c r="AY6496" s="33"/>
    </row>
    <row r="6497" spans="1:51" s="12" customFormat="1" ht="39.950000000000003" customHeight="1">
      <c r="A6497" s="3"/>
      <c r="B6497" s="16"/>
      <c r="C6497" s="33"/>
      <c r="D6497" s="33"/>
      <c r="E6497" s="33"/>
      <c r="F6497" s="33"/>
      <c r="G6497" s="33"/>
      <c r="H6497" s="33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  <c r="Y6497" s="33"/>
      <c r="Z6497" s="33"/>
      <c r="AA6497" s="33"/>
      <c r="AB6497" s="33"/>
      <c r="AC6497" s="33"/>
      <c r="AD6497" s="33"/>
      <c r="AE6497" s="33"/>
      <c r="AF6497" s="33"/>
      <c r="AG6497" s="35"/>
      <c r="AH6497" s="32"/>
      <c r="AI6497" s="33"/>
      <c r="AJ6497" s="33"/>
      <c r="AK6497" s="33"/>
      <c r="AL6497" s="33"/>
      <c r="AM6497" s="33"/>
      <c r="AN6497" s="33"/>
      <c r="AO6497" s="33"/>
      <c r="AP6497" s="33"/>
      <c r="AQ6497" s="33"/>
      <c r="AR6497" s="33"/>
      <c r="AS6497" s="33"/>
      <c r="AT6497" s="33"/>
      <c r="AU6497" s="33"/>
      <c r="AV6497" s="33"/>
      <c r="AW6497" s="33"/>
      <c r="AX6497" s="33"/>
      <c r="AY6497" s="33"/>
    </row>
    <row r="6498" spans="1:51" s="12" customFormat="1" ht="39.950000000000003" customHeight="1">
      <c r="A6498" s="3"/>
      <c r="B6498" s="16"/>
      <c r="C6498" s="33"/>
      <c r="D6498" s="33"/>
      <c r="E6498" s="33"/>
      <c r="F6498" s="33"/>
      <c r="G6498" s="33"/>
      <c r="H6498" s="33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  <c r="Y6498" s="33"/>
      <c r="Z6498" s="33"/>
      <c r="AA6498" s="33"/>
      <c r="AB6498" s="33"/>
      <c r="AC6498" s="33"/>
      <c r="AD6498" s="33"/>
      <c r="AE6498" s="33"/>
      <c r="AF6498" s="33"/>
      <c r="AG6498" s="35"/>
      <c r="AH6498" s="32"/>
      <c r="AI6498" s="33"/>
      <c r="AJ6498" s="33"/>
      <c r="AK6498" s="33"/>
      <c r="AL6498" s="33"/>
      <c r="AM6498" s="33"/>
      <c r="AN6498" s="33"/>
      <c r="AO6498" s="33"/>
      <c r="AP6498" s="33"/>
      <c r="AQ6498" s="33"/>
      <c r="AR6498" s="33"/>
      <c r="AS6498" s="33"/>
      <c r="AT6498" s="33"/>
      <c r="AU6498" s="33"/>
      <c r="AV6498" s="33"/>
      <c r="AW6498" s="33"/>
      <c r="AX6498" s="33"/>
      <c r="AY6498" s="33"/>
    </row>
    <row r="6499" spans="1:51" s="12" customFormat="1" ht="39.950000000000003" customHeight="1">
      <c r="A6499" s="3"/>
      <c r="B6499" s="16"/>
      <c r="C6499" s="33"/>
      <c r="D6499" s="33"/>
      <c r="E6499" s="33"/>
      <c r="F6499" s="33"/>
      <c r="G6499" s="33"/>
      <c r="H6499" s="33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  <c r="Y6499" s="33"/>
      <c r="Z6499" s="33"/>
      <c r="AA6499" s="33"/>
      <c r="AB6499" s="33"/>
      <c r="AC6499" s="33"/>
      <c r="AD6499" s="33"/>
      <c r="AE6499" s="33"/>
      <c r="AF6499" s="33"/>
      <c r="AG6499" s="35"/>
      <c r="AH6499" s="32"/>
      <c r="AI6499" s="33"/>
      <c r="AJ6499" s="33"/>
      <c r="AK6499" s="33"/>
      <c r="AL6499" s="33"/>
      <c r="AM6499" s="33"/>
      <c r="AN6499" s="33"/>
      <c r="AO6499" s="33"/>
      <c r="AP6499" s="33"/>
      <c r="AQ6499" s="33"/>
      <c r="AR6499" s="33"/>
      <c r="AS6499" s="33"/>
      <c r="AT6499" s="33"/>
      <c r="AU6499" s="33"/>
      <c r="AV6499" s="33"/>
      <c r="AW6499" s="33"/>
      <c r="AX6499" s="33"/>
      <c r="AY6499" s="33"/>
    </row>
    <row r="6500" spans="1:51" s="12" customFormat="1" ht="39.950000000000003" customHeight="1">
      <c r="A6500" s="3"/>
      <c r="B6500" s="16"/>
      <c r="C6500" s="33"/>
      <c r="D6500" s="33"/>
      <c r="E6500" s="33"/>
      <c r="F6500" s="33"/>
      <c r="G6500" s="33"/>
      <c r="H6500" s="33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  <c r="Y6500" s="33"/>
      <c r="Z6500" s="33"/>
      <c r="AA6500" s="33"/>
      <c r="AB6500" s="33"/>
      <c r="AC6500" s="33"/>
      <c r="AD6500" s="33"/>
      <c r="AE6500" s="33"/>
      <c r="AF6500" s="33"/>
      <c r="AG6500" s="35"/>
      <c r="AH6500" s="32"/>
      <c r="AI6500" s="33"/>
      <c r="AJ6500" s="33"/>
      <c r="AK6500" s="33"/>
      <c r="AL6500" s="33"/>
      <c r="AM6500" s="33"/>
      <c r="AN6500" s="33"/>
      <c r="AO6500" s="33"/>
      <c r="AP6500" s="33"/>
      <c r="AQ6500" s="33"/>
      <c r="AR6500" s="33"/>
      <c r="AS6500" s="33"/>
      <c r="AT6500" s="33"/>
      <c r="AU6500" s="33"/>
      <c r="AV6500" s="33"/>
      <c r="AW6500" s="33"/>
      <c r="AX6500" s="33"/>
      <c r="AY6500" s="33"/>
    </row>
    <row r="6501" spans="1:51" s="12" customFormat="1" ht="39.950000000000003" customHeight="1">
      <c r="A6501" s="3"/>
      <c r="B6501" s="16"/>
      <c r="C6501" s="33"/>
      <c r="D6501" s="33"/>
      <c r="E6501" s="33"/>
      <c r="F6501" s="33"/>
      <c r="G6501" s="33"/>
      <c r="H6501" s="33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  <c r="Y6501" s="33"/>
      <c r="Z6501" s="33"/>
      <c r="AA6501" s="33"/>
      <c r="AB6501" s="33"/>
      <c r="AC6501" s="33"/>
      <c r="AD6501" s="33"/>
      <c r="AE6501" s="33"/>
      <c r="AF6501" s="33"/>
      <c r="AG6501" s="35"/>
      <c r="AH6501" s="32"/>
      <c r="AI6501" s="33"/>
      <c r="AJ6501" s="33"/>
      <c r="AK6501" s="33"/>
      <c r="AL6501" s="33"/>
      <c r="AM6501" s="33"/>
      <c r="AN6501" s="33"/>
      <c r="AO6501" s="33"/>
      <c r="AP6501" s="33"/>
      <c r="AQ6501" s="33"/>
      <c r="AR6501" s="33"/>
      <c r="AS6501" s="33"/>
      <c r="AT6501" s="33"/>
      <c r="AU6501" s="33"/>
      <c r="AV6501" s="33"/>
      <c r="AW6501" s="33"/>
      <c r="AX6501" s="33"/>
      <c r="AY6501" s="33"/>
    </row>
    <row r="6502" spans="1:51" s="12" customFormat="1" ht="39.950000000000003" customHeight="1">
      <c r="A6502" s="3"/>
      <c r="B6502" s="16"/>
      <c r="C6502" s="33"/>
      <c r="D6502" s="33"/>
      <c r="E6502" s="33"/>
      <c r="F6502" s="33"/>
      <c r="G6502" s="33"/>
      <c r="H6502" s="33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  <c r="Y6502" s="33"/>
      <c r="Z6502" s="33"/>
      <c r="AA6502" s="33"/>
      <c r="AB6502" s="33"/>
      <c r="AC6502" s="33"/>
      <c r="AD6502" s="33"/>
      <c r="AE6502" s="33"/>
      <c r="AF6502" s="33"/>
      <c r="AG6502" s="35"/>
      <c r="AH6502" s="32"/>
      <c r="AI6502" s="33"/>
      <c r="AJ6502" s="33"/>
      <c r="AK6502" s="33"/>
      <c r="AL6502" s="33"/>
      <c r="AM6502" s="33"/>
      <c r="AN6502" s="33"/>
      <c r="AO6502" s="33"/>
      <c r="AP6502" s="33"/>
      <c r="AQ6502" s="33"/>
      <c r="AR6502" s="33"/>
      <c r="AS6502" s="33"/>
      <c r="AT6502" s="33"/>
      <c r="AU6502" s="33"/>
      <c r="AV6502" s="33"/>
      <c r="AW6502" s="33"/>
      <c r="AX6502" s="33"/>
      <c r="AY6502" s="33"/>
    </row>
    <row r="6503" spans="1:51" s="12" customFormat="1" ht="39.950000000000003" customHeight="1">
      <c r="A6503" s="3"/>
      <c r="B6503" s="16"/>
      <c r="C6503" s="33"/>
      <c r="D6503" s="33"/>
      <c r="E6503" s="33"/>
      <c r="F6503" s="33"/>
      <c r="G6503" s="33"/>
      <c r="H6503" s="33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  <c r="Y6503" s="33"/>
      <c r="Z6503" s="33"/>
      <c r="AA6503" s="33"/>
      <c r="AB6503" s="33"/>
      <c r="AC6503" s="33"/>
      <c r="AD6503" s="33"/>
      <c r="AE6503" s="33"/>
      <c r="AF6503" s="33"/>
      <c r="AG6503" s="35"/>
      <c r="AH6503" s="32"/>
      <c r="AI6503" s="33"/>
      <c r="AJ6503" s="33"/>
      <c r="AK6503" s="33"/>
      <c r="AL6503" s="33"/>
      <c r="AM6503" s="33"/>
      <c r="AN6503" s="33"/>
      <c r="AO6503" s="33"/>
      <c r="AP6503" s="33"/>
      <c r="AQ6503" s="33"/>
      <c r="AR6503" s="33"/>
      <c r="AS6503" s="33"/>
      <c r="AT6503" s="33"/>
      <c r="AU6503" s="33"/>
      <c r="AV6503" s="33"/>
      <c r="AW6503" s="33"/>
      <c r="AX6503" s="33"/>
      <c r="AY6503" s="33"/>
    </row>
    <row r="6504" spans="1:51" s="12" customFormat="1" ht="39.950000000000003" customHeight="1">
      <c r="A6504" s="3"/>
      <c r="B6504" s="16"/>
      <c r="C6504" s="33"/>
      <c r="D6504" s="33"/>
      <c r="E6504" s="33"/>
      <c r="F6504" s="33"/>
      <c r="G6504" s="33"/>
      <c r="H6504" s="33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  <c r="Y6504" s="33"/>
      <c r="Z6504" s="33"/>
      <c r="AA6504" s="33"/>
      <c r="AB6504" s="33"/>
      <c r="AC6504" s="33"/>
      <c r="AD6504" s="33"/>
      <c r="AE6504" s="33"/>
      <c r="AF6504" s="33"/>
      <c r="AG6504" s="35"/>
      <c r="AH6504" s="32"/>
      <c r="AI6504" s="33"/>
      <c r="AJ6504" s="33"/>
      <c r="AK6504" s="33"/>
      <c r="AL6504" s="33"/>
      <c r="AM6504" s="33"/>
      <c r="AN6504" s="33"/>
      <c r="AO6504" s="33"/>
      <c r="AP6504" s="33"/>
      <c r="AQ6504" s="33"/>
      <c r="AR6504" s="33"/>
      <c r="AS6504" s="33"/>
      <c r="AT6504" s="33"/>
      <c r="AU6504" s="33"/>
      <c r="AV6504" s="33"/>
      <c r="AW6504" s="33"/>
      <c r="AX6504" s="33"/>
      <c r="AY6504" s="33"/>
    </row>
    <row r="6505" spans="1:51" s="12" customFormat="1" ht="39.950000000000003" customHeight="1">
      <c r="A6505" s="3"/>
      <c r="B6505" s="16"/>
      <c r="C6505" s="33"/>
      <c r="D6505" s="33"/>
      <c r="E6505" s="33"/>
      <c r="F6505" s="33"/>
      <c r="G6505" s="33"/>
      <c r="H6505" s="33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  <c r="Y6505" s="33"/>
      <c r="Z6505" s="33"/>
      <c r="AA6505" s="33"/>
      <c r="AB6505" s="33"/>
      <c r="AC6505" s="33"/>
      <c r="AD6505" s="33"/>
      <c r="AE6505" s="33"/>
      <c r="AF6505" s="33"/>
      <c r="AG6505" s="35"/>
      <c r="AH6505" s="32"/>
      <c r="AI6505" s="33"/>
      <c r="AJ6505" s="33"/>
      <c r="AK6505" s="33"/>
      <c r="AL6505" s="33"/>
      <c r="AM6505" s="33"/>
      <c r="AN6505" s="33"/>
      <c r="AO6505" s="33"/>
      <c r="AP6505" s="33"/>
      <c r="AQ6505" s="33"/>
      <c r="AR6505" s="33"/>
      <c r="AS6505" s="33"/>
      <c r="AT6505" s="33"/>
      <c r="AU6505" s="33"/>
      <c r="AV6505" s="33"/>
      <c r="AW6505" s="33"/>
      <c r="AX6505" s="33"/>
      <c r="AY6505" s="33"/>
    </row>
    <row r="6506" spans="1:51" s="12" customFormat="1" ht="39.950000000000003" customHeight="1">
      <c r="A6506" s="3"/>
      <c r="B6506" s="16"/>
      <c r="C6506" s="33"/>
      <c r="D6506" s="33"/>
      <c r="E6506" s="33"/>
      <c r="F6506" s="33"/>
      <c r="G6506" s="33"/>
      <c r="H6506" s="33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  <c r="Y6506" s="33"/>
      <c r="Z6506" s="33"/>
      <c r="AA6506" s="33"/>
      <c r="AB6506" s="33"/>
      <c r="AC6506" s="33"/>
      <c r="AD6506" s="33"/>
      <c r="AE6506" s="33"/>
      <c r="AF6506" s="33"/>
      <c r="AG6506" s="35"/>
      <c r="AH6506" s="32"/>
      <c r="AI6506" s="33"/>
      <c r="AJ6506" s="33"/>
      <c r="AK6506" s="33"/>
      <c r="AL6506" s="33"/>
      <c r="AM6506" s="33"/>
      <c r="AN6506" s="33"/>
      <c r="AO6506" s="33"/>
      <c r="AP6506" s="33"/>
      <c r="AQ6506" s="33"/>
      <c r="AR6506" s="33"/>
      <c r="AS6506" s="33"/>
      <c r="AT6506" s="33"/>
      <c r="AU6506" s="33"/>
      <c r="AV6506" s="33"/>
      <c r="AW6506" s="33"/>
      <c r="AX6506" s="33"/>
      <c r="AY6506" s="33"/>
    </row>
    <row r="6507" spans="1:51" s="12" customFormat="1" ht="39.950000000000003" customHeight="1">
      <c r="A6507" s="3"/>
      <c r="B6507" s="16"/>
      <c r="C6507" s="33"/>
      <c r="D6507" s="33"/>
      <c r="E6507" s="33"/>
      <c r="F6507" s="33"/>
      <c r="G6507" s="33"/>
      <c r="H6507" s="33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  <c r="Y6507" s="33"/>
      <c r="Z6507" s="33"/>
      <c r="AA6507" s="33"/>
      <c r="AB6507" s="33"/>
      <c r="AC6507" s="33"/>
      <c r="AD6507" s="33"/>
      <c r="AE6507" s="33"/>
      <c r="AF6507" s="33"/>
      <c r="AG6507" s="35"/>
      <c r="AH6507" s="32"/>
      <c r="AI6507" s="33"/>
      <c r="AJ6507" s="33"/>
      <c r="AK6507" s="33"/>
      <c r="AL6507" s="33"/>
      <c r="AM6507" s="33"/>
      <c r="AN6507" s="33"/>
      <c r="AO6507" s="33"/>
      <c r="AP6507" s="33"/>
      <c r="AQ6507" s="33"/>
      <c r="AR6507" s="33"/>
      <c r="AS6507" s="33"/>
      <c r="AT6507" s="33"/>
      <c r="AU6507" s="33"/>
      <c r="AV6507" s="33"/>
      <c r="AW6507" s="33"/>
      <c r="AX6507" s="33"/>
      <c r="AY6507" s="33"/>
    </row>
    <row r="6508" spans="1:51" s="12" customFormat="1" ht="39.950000000000003" customHeight="1">
      <c r="A6508" s="3"/>
      <c r="B6508" s="16"/>
      <c r="C6508" s="33"/>
      <c r="D6508" s="33"/>
      <c r="E6508" s="33"/>
      <c r="F6508" s="33"/>
      <c r="G6508" s="33"/>
      <c r="H6508" s="33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  <c r="Y6508" s="33"/>
      <c r="Z6508" s="33"/>
      <c r="AA6508" s="33"/>
      <c r="AB6508" s="33"/>
      <c r="AC6508" s="33"/>
      <c r="AD6508" s="33"/>
      <c r="AE6508" s="33"/>
      <c r="AF6508" s="33"/>
      <c r="AG6508" s="35"/>
      <c r="AH6508" s="32"/>
      <c r="AI6508" s="33"/>
      <c r="AJ6508" s="33"/>
      <c r="AK6508" s="33"/>
      <c r="AL6508" s="33"/>
      <c r="AM6508" s="33"/>
      <c r="AN6508" s="33"/>
      <c r="AO6508" s="33"/>
      <c r="AP6508" s="33"/>
      <c r="AQ6508" s="33"/>
      <c r="AR6508" s="33"/>
      <c r="AS6508" s="33"/>
      <c r="AT6508" s="33"/>
      <c r="AU6508" s="33"/>
      <c r="AV6508" s="33"/>
      <c r="AW6508" s="33"/>
      <c r="AX6508" s="33"/>
      <c r="AY6508" s="33"/>
    </row>
    <row r="6509" spans="1:51" s="12" customFormat="1" ht="39.950000000000003" customHeight="1">
      <c r="A6509" s="3"/>
      <c r="B6509" s="16"/>
      <c r="C6509" s="33"/>
      <c r="D6509" s="33"/>
      <c r="E6509" s="33"/>
      <c r="F6509" s="33"/>
      <c r="G6509" s="33"/>
      <c r="H6509" s="33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  <c r="Y6509" s="33"/>
      <c r="Z6509" s="33"/>
      <c r="AA6509" s="33"/>
      <c r="AB6509" s="33"/>
      <c r="AC6509" s="33"/>
      <c r="AD6509" s="33"/>
      <c r="AE6509" s="33"/>
      <c r="AF6509" s="33"/>
      <c r="AG6509" s="35"/>
      <c r="AH6509" s="32"/>
      <c r="AI6509" s="33"/>
      <c r="AJ6509" s="33"/>
      <c r="AK6509" s="33"/>
      <c r="AL6509" s="33"/>
      <c r="AM6509" s="33"/>
      <c r="AN6509" s="33"/>
      <c r="AO6509" s="33"/>
      <c r="AP6509" s="33"/>
      <c r="AQ6509" s="33"/>
      <c r="AR6509" s="33"/>
      <c r="AS6509" s="33"/>
      <c r="AT6509" s="33"/>
      <c r="AU6509" s="33"/>
      <c r="AV6509" s="33"/>
      <c r="AW6509" s="33"/>
      <c r="AX6509" s="33"/>
      <c r="AY6509" s="33"/>
    </row>
    <row r="6510" spans="1:51" s="12" customFormat="1" ht="39.950000000000003" customHeight="1">
      <c r="A6510" s="3"/>
      <c r="B6510" s="16"/>
      <c r="C6510" s="33"/>
      <c r="D6510" s="33"/>
      <c r="E6510" s="33"/>
      <c r="F6510" s="33"/>
      <c r="G6510" s="33"/>
      <c r="H6510" s="33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  <c r="Y6510" s="33"/>
      <c r="Z6510" s="33"/>
      <c r="AA6510" s="33"/>
      <c r="AB6510" s="33"/>
      <c r="AC6510" s="33"/>
      <c r="AD6510" s="33"/>
      <c r="AE6510" s="33"/>
      <c r="AF6510" s="33"/>
      <c r="AG6510" s="35"/>
      <c r="AH6510" s="32"/>
      <c r="AI6510" s="33"/>
      <c r="AJ6510" s="33"/>
      <c r="AK6510" s="33"/>
      <c r="AL6510" s="33"/>
      <c r="AM6510" s="33"/>
      <c r="AN6510" s="33"/>
      <c r="AO6510" s="33"/>
      <c r="AP6510" s="33"/>
      <c r="AQ6510" s="33"/>
      <c r="AR6510" s="33"/>
      <c r="AS6510" s="33"/>
      <c r="AT6510" s="33"/>
      <c r="AU6510" s="33"/>
      <c r="AV6510" s="33"/>
      <c r="AW6510" s="33"/>
      <c r="AX6510" s="33"/>
      <c r="AY6510" s="33"/>
    </row>
    <row r="6511" spans="1:51" s="12" customFormat="1" ht="39.950000000000003" customHeight="1">
      <c r="A6511" s="3"/>
      <c r="B6511" s="16"/>
      <c r="C6511" s="33"/>
      <c r="D6511" s="33"/>
      <c r="E6511" s="33"/>
      <c r="F6511" s="33"/>
      <c r="G6511" s="33"/>
      <c r="H6511" s="33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  <c r="Y6511" s="33"/>
      <c r="Z6511" s="33"/>
      <c r="AA6511" s="33"/>
      <c r="AB6511" s="33"/>
      <c r="AC6511" s="33"/>
      <c r="AD6511" s="33"/>
      <c r="AE6511" s="33"/>
      <c r="AF6511" s="33"/>
      <c r="AG6511" s="35"/>
      <c r="AH6511" s="32"/>
      <c r="AI6511" s="33"/>
      <c r="AJ6511" s="33"/>
      <c r="AK6511" s="33"/>
      <c r="AL6511" s="33"/>
      <c r="AM6511" s="33"/>
      <c r="AN6511" s="33"/>
      <c r="AO6511" s="33"/>
      <c r="AP6511" s="33"/>
      <c r="AQ6511" s="33"/>
      <c r="AR6511" s="33"/>
      <c r="AS6511" s="33"/>
      <c r="AT6511" s="33"/>
      <c r="AU6511" s="33"/>
      <c r="AV6511" s="33"/>
      <c r="AW6511" s="33"/>
      <c r="AX6511" s="33"/>
      <c r="AY6511" s="33"/>
    </row>
    <row r="6512" spans="1:51" s="12" customFormat="1" ht="39.950000000000003" customHeight="1">
      <c r="A6512" s="3"/>
      <c r="B6512" s="16"/>
      <c r="C6512" s="33"/>
      <c r="D6512" s="33"/>
      <c r="E6512" s="33"/>
      <c r="F6512" s="33"/>
      <c r="G6512" s="33"/>
      <c r="H6512" s="33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  <c r="Y6512" s="33"/>
      <c r="Z6512" s="33"/>
      <c r="AA6512" s="33"/>
      <c r="AB6512" s="33"/>
      <c r="AC6512" s="33"/>
      <c r="AD6512" s="33"/>
      <c r="AE6512" s="33"/>
      <c r="AF6512" s="33"/>
      <c r="AG6512" s="35"/>
      <c r="AH6512" s="32"/>
      <c r="AI6512" s="33"/>
      <c r="AJ6512" s="33"/>
      <c r="AK6512" s="33"/>
      <c r="AL6512" s="33"/>
      <c r="AM6512" s="33"/>
      <c r="AN6512" s="33"/>
      <c r="AO6512" s="33"/>
      <c r="AP6512" s="33"/>
      <c r="AQ6512" s="33"/>
      <c r="AR6512" s="33"/>
      <c r="AS6512" s="33"/>
      <c r="AT6512" s="33"/>
      <c r="AU6512" s="33"/>
      <c r="AV6512" s="33"/>
      <c r="AW6512" s="33"/>
      <c r="AX6512" s="33"/>
      <c r="AY6512" s="33"/>
    </row>
    <row r="6513" spans="1:51" s="12" customFormat="1" ht="39.950000000000003" customHeight="1">
      <c r="A6513" s="3"/>
      <c r="B6513" s="16"/>
      <c r="C6513" s="33"/>
      <c r="D6513" s="33"/>
      <c r="E6513" s="33"/>
      <c r="F6513" s="33"/>
      <c r="G6513" s="33"/>
      <c r="H6513" s="33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  <c r="Y6513" s="33"/>
      <c r="Z6513" s="33"/>
      <c r="AA6513" s="33"/>
      <c r="AB6513" s="33"/>
      <c r="AC6513" s="33"/>
      <c r="AD6513" s="33"/>
      <c r="AE6513" s="33"/>
      <c r="AF6513" s="33"/>
      <c r="AG6513" s="35"/>
      <c r="AH6513" s="32"/>
      <c r="AI6513" s="33"/>
      <c r="AJ6513" s="33"/>
      <c r="AK6513" s="33"/>
      <c r="AL6513" s="33"/>
      <c r="AM6513" s="33"/>
      <c r="AN6513" s="33"/>
      <c r="AO6513" s="33"/>
      <c r="AP6513" s="33"/>
      <c r="AQ6513" s="33"/>
      <c r="AR6513" s="33"/>
      <c r="AS6513" s="33"/>
      <c r="AT6513" s="33"/>
      <c r="AU6513" s="33"/>
      <c r="AV6513" s="33"/>
      <c r="AW6513" s="33"/>
      <c r="AX6513" s="33"/>
      <c r="AY6513" s="33"/>
    </row>
    <row r="6514" spans="1:51" s="12" customFormat="1" ht="39.950000000000003" customHeight="1">
      <c r="A6514" s="3"/>
      <c r="B6514" s="16"/>
      <c r="C6514" s="33"/>
      <c r="D6514" s="33"/>
      <c r="E6514" s="33"/>
      <c r="F6514" s="33"/>
      <c r="G6514" s="33"/>
      <c r="H6514" s="33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  <c r="Y6514" s="33"/>
      <c r="Z6514" s="33"/>
      <c r="AA6514" s="33"/>
      <c r="AB6514" s="33"/>
      <c r="AC6514" s="33"/>
      <c r="AD6514" s="33"/>
      <c r="AE6514" s="33"/>
      <c r="AF6514" s="33"/>
      <c r="AG6514" s="35"/>
      <c r="AH6514" s="32"/>
      <c r="AI6514" s="33"/>
      <c r="AJ6514" s="33"/>
      <c r="AK6514" s="33"/>
      <c r="AL6514" s="33"/>
      <c r="AM6514" s="33"/>
      <c r="AN6514" s="33"/>
      <c r="AO6514" s="33"/>
      <c r="AP6514" s="33"/>
      <c r="AQ6514" s="33"/>
      <c r="AR6514" s="33"/>
      <c r="AS6514" s="33"/>
      <c r="AT6514" s="33"/>
      <c r="AU6514" s="33"/>
      <c r="AV6514" s="33"/>
      <c r="AW6514" s="33"/>
      <c r="AX6514" s="33"/>
      <c r="AY6514" s="33"/>
    </row>
    <row r="6515" spans="1:51" s="12" customFormat="1" ht="39.950000000000003" customHeight="1">
      <c r="A6515" s="3"/>
      <c r="B6515" s="16"/>
      <c r="C6515" s="33"/>
      <c r="D6515" s="33"/>
      <c r="E6515" s="33"/>
      <c r="F6515" s="33"/>
      <c r="G6515" s="33"/>
      <c r="H6515" s="33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  <c r="Y6515" s="33"/>
      <c r="Z6515" s="33"/>
      <c r="AA6515" s="33"/>
      <c r="AB6515" s="33"/>
      <c r="AC6515" s="33"/>
      <c r="AD6515" s="33"/>
      <c r="AE6515" s="33"/>
      <c r="AF6515" s="33"/>
      <c r="AG6515" s="35"/>
      <c r="AH6515" s="32"/>
      <c r="AI6515" s="33"/>
      <c r="AJ6515" s="33"/>
      <c r="AK6515" s="33"/>
      <c r="AL6515" s="33"/>
      <c r="AM6515" s="33"/>
      <c r="AN6515" s="33"/>
      <c r="AO6515" s="33"/>
      <c r="AP6515" s="33"/>
      <c r="AQ6515" s="33"/>
      <c r="AR6515" s="33"/>
      <c r="AS6515" s="33"/>
      <c r="AT6515" s="33"/>
      <c r="AU6515" s="33"/>
      <c r="AV6515" s="33"/>
      <c r="AW6515" s="33"/>
      <c r="AX6515" s="33"/>
      <c r="AY6515" s="33"/>
    </row>
    <row r="6516" spans="1:51" s="12" customFormat="1" ht="39.950000000000003" customHeight="1">
      <c r="A6516" s="3"/>
      <c r="B6516" s="16"/>
      <c r="C6516" s="33"/>
      <c r="D6516" s="33"/>
      <c r="E6516" s="33"/>
      <c r="F6516" s="33"/>
      <c r="G6516" s="33"/>
      <c r="H6516" s="33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  <c r="Y6516" s="33"/>
      <c r="Z6516" s="33"/>
      <c r="AA6516" s="33"/>
      <c r="AB6516" s="33"/>
      <c r="AC6516" s="33"/>
      <c r="AD6516" s="33"/>
      <c r="AE6516" s="33"/>
      <c r="AF6516" s="33"/>
      <c r="AG6516" s="35"/>
      <c r="AH6516" s="32"/>
      <c r="AI6516" s="33"/>
      <c r="AJ6516" s="33"/>
      <c r="AK6516" s="33"/>
      <c r="AL6516" s="33"/>
      <c r="AM6516" s="33"/>
      <c r="AN6516" s="33"/>
      <c r="AO6516" s="33"/>
      <c r="AP6516" s="33"/>
      <c r="AQ6516" s="33"/>
      <c r="AR6516" s="33"/>
      <c r="AS6516" s="33"/>
      <c r="AT6516" s="33"/>
      <c r="AU6516" s="33"/>
      <c r="AV6516" s="33"/>
      <c r="AW6516" s="33"/>
      <c r="AX6516" s="33"/>
      <c r="AY6516" s="33"/>
    </row>
    <row r="6517" spans="1:51" s="12" customFormat="1" ht="39.950000000000003" customHeight="1">
      <c r="A6517" s="3"/>
      <c r="B6517" s="16"/>
      <c r="C6517" s="33"/>
      <c r="D6517" s="33"/>
      <c r="E6517" s="33"/>
      <c r="F6517" s="33"/>
      <c r="G6517" s="33"/>
      <c r="H6517" s="33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  <c r="Y6517" s="33"/>
      <c r="Z6517" s="33"/>
      <c r="AA6517" s="33"/>
      <c r="AB6517" s="33"/>
      <c r="AC6517" s="33"/>
      <c r="AD6517" s="33"/>
      <c r="AE6517" s="33"/>
      <c r="AF6517" s="33"/>
      <c r="AG6517" s="35"/>
      <c r="AH6517" s="32"/>
      <c r="AI6517" s="33"/>
      <c r="AJ6517" s="33"/>
      <c r="AK6517" s="33"/>
      <c r="AL6517" s="33"/>
      <c r="AM6517" s="33"/>
      <c r="AN6517" s="33"/>
      <c r="AO6517" s="33"/>
      <c r="AP6517" s="33"/>
      <c r="AQ6517" s="33"/>
      <c r="AR6517" s="33"/>
      <c r="AS6517" s="33"/>
      <c r="AT6517" s="33"/>
      <c r="AU6517" s="33"/>
      <c r="AV6517" s="33"/>
      <c r="AW6517" s="33"/>
      <c r="AX6517" s="33"/>
      <c r="AY6517" s="33"/>
    </row>
    <row r="6518" spans="1:51" s="12" customFormat="1" ht="39.950000000000003" customHeight="1">
      <c r="A6518" s="3"/>
      <c r="B6518" s="16"/>
      <c r="C6518" s="33"/>
      <c r="D6518" s="33"/>
      <c r="E6518" s="33"/>
      <c r="F6518" s="33"/>
      <c r="G6518" s="33"/>
      <c r="H6518" s="33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  <c r="Y6518" s="33"/>
      <c r="Z6518" s="33"/>
      <c r="AA6518" s="33"/>
      <c r="AB6518" s="33"/>
      <c r="AC6518" s="33"/>
      <c r="AD6518" s="33"/>
      <c r="AE6518" s="33"/>
      <c r="AF6518" s="33"/>
      <c r="AG6518" s="35"/>
      <c r="AH6518" s="32"/>
      <c r="AI6518" s="33"/>
      <c r="AJ6518" s="33"/>
      <c r="AK6518" s="33"/>
      <c r="AL6518" s="33"/>
      <c r="AM6518" s="33"/>
      <c r="AN6518" s="33"/>
      <c r="AO6518" s="33"/>
      <c r="AP6518" s="33"/>
      <c r="AQ6518" s="33"/>
      <c r="AR6518" s="33"/>
      <c r="AS6518" s="33"/>
      <c r="AT6518" s="33"/>
      <c r="AU6518" s="33"/>
      <c r="AV6518" s="33"/>
      <c r="AW6518" s="33"/>
      <c r="AX6518" s="33"/>
      <c r="AY6518" s="33"/>
    </row>
    <row r="6519" spans="1:51" s="12" customFormat="1" ht="39.950000000000003" customHeight="1">
      <c r="A6519" s="3"/>
      <c r="B6519" s="16"/>
      <c r="C6519" s="33"/>
      <c r="D6519" s="33"/>
      <c r="E6519" s="33"/>
      <c r="F6519" s="33"/>
      <c r="G6519" s="33"/>
      <c r="H6519" s="33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  <c r="Y6519" s="33"/>
      <c r="Z6519" s="33"/>
      <c r="AA6519" s="33"/>
      <c r="AB6519" s="33"/>
      <c r="AC6519" s="33"/>
      <c r="AD6519" s="33"/>
      <c r="AE6519" s="33"/>
      <c r="AF6519" s="33"/>
      <c r="AG6519" s="35"/>
      <c r="AH6519" s="32"/>
      <c r="AI6519" s="33"/>
      <c r="AJ6519" s="33"/>
      <c r="AK6519" s="33"/>
      <c r="AL6519" s="33"/>
      <c r="AM6519" s="33"/>
      <c r="AN6519" s="33"/>
      <c r="AO6519" s="33"/>
      <c r="AP6519" s="33"/>
      <c r="AQ6519" s="33"/>
      <c r="AR6519" s="33"/>
      <c r="AS6519" s="33"/>
      <c r="AT6519" s="33"/>
      <c r="AU6519" s="33"/>
      <c r="AV6519" s="33"/>
      <c r="AW6519" s="33"/>
      <c r="AX6519" s="33"/>
      <c r="AY6519" s="33"/>
    </row>
    <row r="6520" spans="1:51" s="12" customFormat="1" ht="39.950000000000003" customHeight="1">
      <c r="A6520" s="3"/>
      <c r="B6520" s="16"/>
      <c r="C6520" s="33"/>
      <c r="D6520" s="33"/>
      <c r="E6520" s="33"/>
      <c r="F6520" s="33"/>
      <c r="G6520" s="33"/>
      <c r="H6520" s="33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  <c r="Y6520" s="33"/>
      <c r="Z6520" s="33"/>
      <c r="AA6520" s="33"/>
      <c r="AB6520" s="33"/>
      <c r="AC6520" s="33"/>
      <c r="AD6520" s="33"/>
      <c r="AE6520" s="33"/>
      <c r="AF6520" s="33"/>
      <c r="AG6520" s="35"/>
      <c r="AH6520" s="32"/>
      <c r="AI6520" s="33"/>
      <c r="AJ6520" s="33"/>
      <c r="AK6520" s="33"/>
      <c r="AL6520" s="33"/>
      <c r="AM6520" s="33"/>
      <c r="AN6520" s="33"/>
      <c r="AO6520" s="33"/>
      <c r="AP6520" s="33"/>
      <c r="AQ6520" s="33"/>
      <c r="AR6520" s="33"/>
      <c r="AS6520" s="33"/>
      <c r="AT6520" s="33"/>
      <c r="AU6520" s="33"/>
      <c r="AV6520" s="33"/>
      <c r="AW6520" s="33"/>
      <c r="AX6520" s="33"/>
      <c r="AY6520" s="33"/>
    </row>
    <row r="6521" spans="1:51" s="12" customFormat="1" ht="39.950000000000003" customHeight="1">
      <c r="A6521" s="3"/>
      <c r="B6521" s="16"/>
      <c r="C6521" s="33"/>
      <c r="D6521" s="33"/>
      <c r="E6521" s="33"/>
      <c r="F6521" s="33"/>
      <c r="G6521" s="33"/>
      <c r="H6521" s="33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  <c r="Y6521" s="33"/>
      <c r="Z6521" s="33"/>
      <c r="AA6521" s="33"/>
      <c r="AB6521" s="33"/>
      <c r="AC6521" s="33"/>
      <c r="AD6521" s="33"/>
      <c r="AE6521" s="33"/>
      <c r="AF6521" s="33"/>
      <c r="AG6521" s="35"/>
      <c r="AH6521" s="32"/>
      <c r="AI6521" s="33"/>
      <c r="AJ6521" s="33"/>
      <c r="AK6521" s="33"/>
      <c r="AL6521" s="33"/>
      <c r="AM6521" s="33"/>
      <c r="AN6521" s="33"/>
      <c r="AO6521" s="33"/>
      <c r="AP6521" s="33"/>
      <c r="AQ6521" s="33"/>
      <c r="AR6521" s="33"/>
      <c r="AS6521" s="33"/>
      <c r="AT6521" s="33"/>
      <c r="AU6521" s="33"/>
      <c r="AV6521" s="33"/>
      <c r="AW6521" s="33"/>
      <c r="AX6521" s="33"/>
      <c r="AY6521" s="33"/>
    </row>
    <row r="6522" spans="1:51" s="12" customFormat="1" ht="39.950000000000003" customHeight="1">
      <c r="A6522" s="3"/>
      <c r="B6522" s="16"/>
      <c r="C6522" s="33"/>
      <c r="D6522" s="33"/>
      <c r="E6522" s="33"/>
      <c r="F6522" s="33"/>
      <c r="G6522" s="33"/>
      <c r="H6522" s="33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  <c r="Y6522" s="33"/>
      <c r="Z6522" s="33"/>
      <c r="AA6522" s="33"/>
      <c r="AB6522" s="33"/>
      <c r="AC6522" s="33"/>
      <c r="AD6522" s="33"/>
      <c r="AE6522" s="33"/>
      <c r="AF6522" s="33"/>
      <c r="AG6522" s="35"/>
      <c r="AH6522" s="32"/>
      <c r="AI6522" s="33"/>
      <c r="AJ6522" s="33"/>
      <c r="AK6522" s="33"/>
      <c r="AL6522" s="33"/>
      <c r="AM6522" s="33"/>
      <c r="AN6522" s="33"/>
      <c r="AO6522" s="33"/>
      <c r="AP6522" s="33"/>
      <c r="AQ6522" s="33"/>
      <c r="AR6522" s="33"/>
      <c r="AS6522" s="33"/>
      <c r="AT6522" s="33"/>
      <c r="AU6522" s="33"/>
      <c r="AV6522" s="33"/>
      <c r="AW6522" s="33"/>
      <c r="AX6522" s="33"/>
      <c r="AY6522" s="33"/>
    </row>
    <row r="6523" spans="1:51" s="12" customFormat="1" ht="39.950000000000003" customHeight="1">
      <c r="A6523" s="3"/>
      <c r="B6523" s="16"/>
      <c r="C6523" s="33"/>
      <c r="D6523" s="33"/>
      <c r="E6523" s="33"/>
      <c r="F6523" s="33"/>
      <c r="G6523" s="33"/>
      <c r="H6523" s="33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  <c r="Y6523" s="33"/>
      <c r="Z6523" s="33"/>
      <c r="AA6523" s="33"/>
      <c r="AB6523" s="33"/>
      <c r="AC6523" s="33"/>
      <c r="AD6523" s="33"/>
      <c r="AE6523" s="33"/>
      <c r="AF6523" s="33"/>
      <c r="AG6523" s="35"/>
      <c r="AH6523" s="32"/>
      <c r="AI6523" s="33"/>
      <c r="AJ6523" s="33"/>
      <c r="AK6523" s="33"/>
      <c r="AL6523" s="33"/>
      <c r="AM6523" s="33"/>
      <c r="AN6523" s="33"/>
      <c r="AO6523" s="33"/>
      <c r="AP6523" s="33"/>
      <c r="AQ6523" s="33"/>
      <c r="AR6523" s="33"/>
      <c r="AS6523" s="33"/>
      <c r="AT6523" s="33"/>
      <c r="AU6523" s="33"/>
      <c r="AV6523" s="33"/>
      <c r="AW6523" s="33"/>
      <c r="AX6523" s="33"/>
      <c r="AY6523" s="33"/>
    </row>
    <row r="6524" spans="1:51" s="12" customFormat="1" ht="39.950000000000003" customHeight="1">
      <c r="A6524" s="3"/>
      <c r="B6524" s="16"/>
      <c r="C6524" s="33"/>
      <c r="D6524" s="33"/>
      <c r="E6524" s="33"/>
      <c r="F6524" s="33"/>
      <c r="G6524" s="33"/>
      <c r="H6524" s="33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  <c r="Y6524" s="33"/>
      <c r="Z6524" s="33"/>
      <c r="AA6524" s="33"/>
      <c r="AB6524" s="33"/>
      <c r="AC6524" s="33"/>
      <c r="AD6524" s="33"/>
      <c r="AE6524" s="33"/>
      <c r="AF6524" s="33"/>
      <c r="AG6524" s="35"/>
      <c r="AH6524" s="32"/>
      <c r="AI6524" s="33"/>
      <c r="AJ6524" s="33"/>
      <c r="AK6524" s="33"/>
      <c r="AL6524" s="33"/>
      <c r="AM6524" s="33"/>
      <c r="AN6524" s="33"/>
      <c r="AO6524" s="33"/>
      <c r="AP6524" s="33"/>
      <c r="AQ6524" s="33"/>
      <c r="AR6524" s="33"/>
      <c r="AS6524" s="33"/>
      <c r="AT6524" s="33"/>
      <c r="AU6524" s="33"/>
      <c r="AV6524" s="33"/>
      <c r="AW6524" s="33"/>
      <c r="AX6524" s="33"/>
      <c r="AY6524" s="33"/>
    </row>
    <row r="6525" spans="1:51" s="12" customFormat="1" ht="39.950000000000003" customHeight="1">
      <c r="A6525" s="3"/>
      <c r="B6525" s="16"/>
      <c r="C6525" s="33"/>
      <c r="D6525" s="33"/>
      <c r="E6525" s="33"/>
      <c r="F6525" s="33"/>
      <c r="G6525" s="33"/>
      <c r="H6525" s="33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  <c r="Y6525" s="33"/>
      <c r="Z6525" s="33"/>
      <c r="AA6525" s="33"/>
      <c r="AB6525" s="33"/>
      <c r="AC6525" s="33"/>
      <c r="AD6525" s="33"/>
      <c r="AE6525" s="33"/>
      <c r="AF6525" s="33"/>
      <c r="AG6525" s="35"/>
      <c r="AH6525" s="32"/>
      <c r="AI6525" s="33"/>
      <c r="AJ6525" s="33"/>
      <c r="AK6525" s="33"/>
      <c r="AL6525" s="33"/>
      <c r="AM6525" s="33"/>
      <c r="AN6525" s="33"/>
      <c r="AO6525" s="33"/>
      <c r="AP6525" s="33"/>
      <c r="AQ6525" s="33"/>
      <c r="AR6525" s="33"/>
      <c r="AS6525" s="33"/>
      <c r="AT6525" s="33"/>
      <c r="AU6525" s="33"/>
      <c r="AV6525" s="33"/>
      <c r="AW6525" s="33"/>
      <c r="AX6525" s="33"/>
      <c r="AY6525" s="33"/>
    </row>
    <row r="6526" spans="1:51" s="12" customFormat="1" ht="39.950000000000003" customHeight="1">
      <c r="A6526" s="3"/>
      <c r="B6526" s="16"/>
      <c r="C6526" s="33"/>
      <c r="D6526" s="33"/>
      <c r="E6526" s="33"/>
      <c r="F6526" s="33"/>
      <c r="G6526" s="33"/>
      <c r="H6526" s="33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  <c r="Y6526" s="33"/>
      <c r="Z6526" s="33"/>
      <c r="AA6526" s="33"/>
      <c r="AB6526" s="33"/>
      <c r="AC6526" s="33"/>
      <c r="AD6526" s="33"/>
      <c r="AE6526" s="33"/>
      <c r="AF6526" s="33"/>
      <c r="AG6526" s="35"/>
      <c r="AH6526" s="32"/>
      <c r="AI6526" s="33"/>
      <c r="AJ6526" s="33"/>
      <c r="AK6526" s="33"/>
      <c r="AL6526" s="33"/>
      <c r="AM6526" s="33"/>
      <c r="AN6526" s="33"/>
      <c r="AO6526" s="33"/>
      <c r="AP6526" s="33"/>
      <c r="AQ6526" s="33"/>
      <c r="AR6526" s="33"/>
      <c r="AS6526" s="33"/>
      <c r="AT6526" s="33"/>
      <c r="AU6526" s="33"/>
      <c r="AV6526" s="33"/>
      <c r="AW6526" s="33"/>
      <c r="AX6526" s="33"/>
      <c r="AY6526" s="33"/>
    </row>
    <row r="6527" spans="1:51" s="12" customFormat="1" ht="39.950000000000003" customHeight="1">
      <c r="A6527" s="3"/>
      <c r="B6527" s="16"/>
      <c r="C6527" s="33"/>
      <c r="D6527" s="33"/>
      <c r="E6527" s="33"/>
      <c r="F6527" s="33"/>
      <c r="G6527" s="33"/>
      <c r="H6527" s="33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  <c r="Y6527" s="33"/>
      <c r="Z6527" s="33"/>
      <c r="AA6527" s="33"/>
      <c r="AB6527" s="33"/>
      <c r="AC6527" s="33"/>
      <c r="AD6527" s="33"/>
      <c r="AE6527" s="33"/>
      <c r="AF6527" s="33"/>
      <c r="AG6527" s="35"/>
      <c r="AH6527" s="32"/>
      <c r="AI6527" s="33"/>
      <c r="AJ6527" s="33"/>
      <c r="AK6527" s="33"/>
      <c r="AL6527" s="33"/>
      <c r="AM6527" s="33"/>
      <c r="AN6527" s="33"/>
      <c r="AO6527" s="33"/>
      <c r="AP6527" s="33"/>
      <c r="AQ6527" s="33"/>
      <c r="AR6527" s="33"/>
      <c r="AS6527" s="33"/>
      <c r="AT6527" s="33"/>
      <c r="AU6527" s="33"/>
      <c r="AV6527" s="33"/>
      <c r="AW6527" s="33"/>
      <c r="AX6527" s="33"/>
      <c r="AY6527" s="33"/>
    </row>
    <row r="6528" spans="1:51" s="12" customFormat="1" ht="39.950000000000003" customHeight="1">
      <c r="A6528" s="3"/>
      <c r="B6528" s="16"/>
      <c r="C6528" s="33"/>
      <c r="D6528" s="33"/>
      <c r="E6528" s="33"/>
      <c r="F6528" s="33"/>
      <c r="G6528" s="33"/>
      <c r="H6528" s="33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  <c r="Y6528" s="33"/>
      <c r="Z6528" s="33"/>
      <c r="AA6528" s="33"/>
      <c r="AB6528" s="33"/>
      <c r="AC6528" s="33"/>
      <c r="AD6528" s="33"/>
      <c r="AE6528" s="33"/>
      <c r="AF6528" s="33"/>
      <c r="AG6528" s="35"/>
      <c r="AH6528" s="32"/>
      <c r="AI6528" s="33"/>
      <c r="AJ6528" s="33"/>
      <c r="AK6528" s="33"/>
      <c r="AL6528" s="33"/>
      <c r="AM6528" s="33"/>
      <c r="AN6528" s="33"/>
      <c r="AO6528" s="33"/>
      <c r="AP6528" s="33"/>
      <c r="AQ6528" s="33"/>
      <c r="AR6528" s="33"/>
      <c r="AS6528" s="33"/>
      <c r="AT6528" s="33"/>
      <c r="AU6528" s="33"/>
      <c r="AV6528" s="33"/>
      <c r="AW6528" s="33"/>
      <c r="AX6528" s="33"/>
      <c r="AY6528" s="33"/>
    </row>
    <row r="6529" spans="1:51" s="12" customFormat="1" ht="39.950000000000003" customHeight="1">
      <c r="A6529" s="3"/>
      <c r="B6529" s="16"/>
      <c r="C6529" s="33"/>
      <c r="D6529" s="33"/>
      <c r="E6529" s="33"/>
      <c r="F6529" s="33"/>
      <c r="G6529" s="33"/>
      <c r="H6529" s="33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  <c r="Y6529" s="33"/>
      <c r="Z6529" s="33"/>
      <c r="AA6529" s="33"/>
      <c r="AB6529" s="33"/>
      <c r="AC6529" s="33"/>
      <c r="AD6529" s="33"/>
      <c r="AE6529" s="33"/>
      <c r="AF6529" s="33"/>
      <c r="AG6529" s="35"/>
      <c r="AH6529" s="32"/>
      <c r="AI6529" s="33"/>
      <c r="AJ6529" s="33"/>
      <c r="AK6529" s="33"/>
      <c r="AL6529" s="33"/>
      <c r="AM6529" s="33"/>
      <c r="AN6529" s="33"/>
      <c r="AO6529" s="33"/>
      <c r="AP6529" s="33"/>
      <c r="AQ6529" s="33"/>
      <c r="AR6529" s="33"/>
      <c r="AS6529" s="33"/>
      <c r="AT6529" s="33"/>
      <c r="AU6529" s="33"/>
      <c r="AV6529" s="33"/>
      <c r="AW6529" s="33"/>
      <c r="AX6529" s="33"/>
      <c r="AY6529" s="33"/>
    </row>
    <row r="6530" spans="1:51" s="12" customFormat="1" ht="39.950000000000003" customHeight="1">
      <c r="A6530" s="3"/>
      <c r="B6530" s="16"/>
      <c r="C6530" s="33"/>
      <c r="D6530" s="33"/>
      <c r="E6530" s="33"/>
      <c r="F6530" s="33"/>
      <c r="G6530" s="33"/>
      <c r="H6530" s="33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  <c r="Y6530" s="33"/>
      <c r="Z6530" s="33"/>
      <c r="AA6530" s="33"/>
      <c r="AB6530" s="33"/>
      <c r="AC6530" s="33"/>
      <c r="AD6530" s="33"/>
      <c r="AE6530" s="33"/>
      <c r="AF6530" s="33"/>
      <c r="AG6530" s="35"/>
      <c r="AH6530" s="32"/>
      <c r="AI6530" s="33"/>
      <c r="AJ6530" s="33"/>
      <c r="AK6530" s="33"/>
      <c r="AL6530" s="33"/>
      <c r="AM6530" s="33"/>
      <c r="AN6530" s="33"/>
      <c r="AO6530" s="33"/>
      <c r="AP6530" s="33"/>
      <c r="AQ6530" s="33"/>
      <c r="AR6530" s="33"/>
      <c r="AS6530" s="33"/>
      <c r="AT6530" s="33"/>
      <c r="AU6530" s="33"/>
      <c r="AV6530" s="33"/>
      <c r="AW6530" s="33"/>
      <c r="AX6530" s="33"/>
      <c r="AY6530" s="33"/>
    </row>
    <row r="6531" spans="1:51" s="12" customFormat="1" ht="39.950000000000003" customHeight="1">
      <c r="A6531" s="3"/>
      <c r="B6531" s="16"/>
      <c r="C6531" s="33"/>
      <c r="D6531" s="33"/>
      <c r="E6531" s="33"/>
      <c r="F6531" s="33"/>
      <c r="G6531" s="33"/>
      <c r="H6531" s="33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  <c r="Y6531" s="33"/>
      <c r="Z6531" s="33"/>
      <c r="AA6531" s="33"/>
      <c r="AB6531" s="33"/>
      <c r="AC6531" s="33"/>
      <c r="AD6531" s="33"/>
      <c r="AE6531" s="33"/>
      <c r="AF6531" s="33"/>
      <c r="AG6531" s="35"/>
      <c r="AH6531" s="32"/>
      <c r="AI6531" s="33"/>
      <c r="AJ6531" s="33"/>
      <c r="AK6531" s="33"/>
      <c r="AL6531" s="33"/>
      <c r="AM6531" s="33"/>
      <c r="AN6531" s="33"/>
      <c r="AO6531" s="33"/>
      <c r="AP6531" s="33"/>
      <c r="AQ6531" s="33"/>
      <c r="AR6531" s="33"/>
      <c r="AS6531" s="33"/>
      <c r="AT6531" s="33"/>
      <c r="AU6531" s="33"/>
      <c r="AV6531" s="33"/>
      <c r="AW6531" s="33"/>
      <c r="AX6531" s="33"/>
      <c r="AY6531" s="33"/>
    </row>
    <row r="6532" spans="1:51" s="12" customFormat="1" ht="39.950000000000003" customHeight="1">
      <c r="A6532" s="3"/>
      <c r="B6532" s="16"/>
      <c r="C6532" s="33"/>
      <c r="D6532" s="33"/>
      <c r="E6532" s="33"/>
      <c r="F6532" s="33"/>
      <c r="G6532" s="33"/>
      <c r="H6532" s="33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  <c r="Y6532" s="33"/>
      <c r="Z6532" s="33"/>
      <c r="AA6532" s="33"/>
      <c r="AB6532" s="33"/>
      <c r="AC6532" s="33"/>
      <c r="AD6532" s="33"/>
      <c r="AE6532" s="33"/>
      <c r="AF6532" s="33"/>
      <c r="AG6532" s="35"/>
      <c r="AH6532" s="32"/>
      <c r="AI6532" s="33"/>
      <c r="AJ6532" s="33"/>
      <c r="AK6532" s="33"/>
      <c r="AL6532" s="33"/>
      <c r="AM6532" s="33"/>
      <c r="AN6532" s="33"/>
      <c r="AO6532" s="33"/>
      <c r="AP6532" s="33"/>
      <c r="AQ6532" s="33"/>
      <c r="AR6532" s="33"/>
      <c r="AS6532" s="33"/>
      <c r="AT6532" s="33"/>
      <c r="AU6532" s="33"/>
      <c r="AV6532" s="33"/>
      <c r="AW6532" s="33"/>
      <c r="AX6532" s="33"/>
      <c r="AY6532" s="33"/>
    </row>
    <row r="6533" spans="1:51" s="12" customFormat="1" ht="39.950000000000003" customHeight="1">
      <c r="A6533" s="3"/>
      <c r="B6533" s="16"/>
      <c r="C6533" s="33"/>
      <c r="D6533" s="33"/>
      <c r="E6533" s="33"/>
      <c r="F6533" s="33"/>
      <c r="G6533" s="33"/>
      <c r="H6533" s="33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  <c r="Y6533" s="33"/>
      <c r="Z6533" s="33"/>
      <c r="AA6533" s="33"/>
      <c r="AB6533" s="33"/>
      <c r="AC6533" s="33"/>
      <c r="AD6533" s="33"/>
      <c r="AE6533" s="33"/>
      <c r="AF6533" s="33"/>
      <c r="AG6533" s="35"/>
      <c r="AH6533" s="32"/>
      <c r="AI6533" s="33"/>
      <c r="AJ6533" s="33"/>
      <c r="AK6533" s="33"/>
      <c r="AL6533" s="33"/>
      <c r="AM6533" s="33"/>
      <c r="AN6533" s="33"/>
      <c r="AO6533" s="33"/>
      <c r="AP6533" s="33"/>
      <c r="AQ6533" s="33"/>
      <c r="AR6533" s="33"/>
      <c r="AS6533" s="33"/>
      <c r="AT6533" s="33"/>
      <c r="AU6533" s="33"/>
      <c r="AV6533" s="33"/>
      <c r="AW6533" s="33"/>
      <c r="AX6533" s="33"/>
      <c r="AY6533" s="33"/>
    </row>
    <row r="6534" spans="1:51" s="12" customFormat="1" ht="39.950000000000003" customHeight="1">
      <c r="A6534" s="3"/>
      <c r="B6534" s="16"/>
      <c r="C6534" s="33"/>
      <c r="D6534" s="33"/>
      <c r="E6534" s="33"/>
      <c r="F6534" s="33"/>
      <c r="G6534" s="33"/>
      <c r="H6534" s="33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  <c r="Y6534" s="33"/>
      <c r="Z6534" s="33"/>
      <c r="AA6534" s="33"/>
      <c r="AB6534" s="33"/>
      <c r="AC6534" s="33"/>
      <c r="AD6534" s="33"/>
      <c r="AE6534" s="33"/>
      <c r="AF6534" s="33"/>
      <c r="AG6534" s="35"/>
      <c r="AH6534" s="32"/>
      <c r="AI6534" s="33"/>
      <c r="AJ6534" s="33"/>
      <c r="AK6534" s="33"/>
      <c r="AL6534" s="33"/>
      <c r="AM6534" s="33"/>
      <c r="AN6534" s="33"/>
      <c r="AO6534" s="33"/>
      <c r="AP6534" s="33"/>
      <c r="AQ6534" s="33"/>
      <c r="AR6534" s="33"/>
      <c r="AS6534" s="33"/>
      <c r="AT6534" s="33"/>
      <c r="AU6534" s="33"/>
      <c r="AV6534" s="33"/>
      <c r="AW6534" s="33"/>
      <c r="AX6534" s="33"/>
      <c r="AY6534" s="33"/>
    </row>
    <row r="6535" spans="1:51" s="12" customFormat="1" ht="39.950000000000003" customHeight="1">
      <c r="A6535" s="3"/>
      <c r="B6535" s="16"/>
      <c r="C6535" s="33"/>
      <c r="D6535" s="33"/>
      <c r="E6535" s="33"/>
      <c r="F6535" s="33"/>
      <c r="G6535" s="33"/>
      <c r="H6535" s="33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  <c r="Y6535" s="33"/>
      <c r="Z6535" s="33"/>
      <c r="AA6535" s="33"/>
      <c r="AB6535" s="33"/>
      <c r="AC6535" s="33"/>
      <c r="AD6535" s="33"/>
      <c r="AE6535" s="33"/>
      <c r="AF6535" s="33"/>
      <c r="AG6535" s="35"/>
      <c r="AH6535" s="32"/>
      <c r="AI6535" s="33"/>
      <c r="AJ6535" s="33"/>
      <c r="AK6535" s="33"/>
      <c r="AL6535" s="33"/>
      <c r="AM6535" s="33"/>
      <c r="AN6535" s="33"/>
      <c r="AO6535" s="33"/>
      <c r="AP6535" s="33"/>
      <c r="AQ6535" s="33"/>
      <c r="AR6535" s="33"/>
      <c r="AS6535" s="33"/>
      <c r="AT6535" s="33"/>
      <c r="AU6535" s="33"/>
      <c r="AV6535" s="33"/>
      <c r="AW6535" s="33"/>
      <c r="AX6535" s="33"/>
      <c r="AY6535" s="33"/>
    </row>
    <row r="6536" spans="1:51" s="12" customFormat="1" ht="39.950000000000003" customHeight="1">
      <c r="A6536" s="3"/>
      <c r="B6536" s="16"/>
      <c r="C6536" s="33"/>
      <c r="D6536" s="33"/>
      <c r="E6536" s="33"/>
      <c r="F6536" s="33"/>
      <c r="G6536" s="33"/>
      <c r="H6536" s="33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  <c r="Y6536" s="33"/>
      <c r="Z6536" s="33"/>
      <c r="AA6536" s="33"/>
      <c r="AB6536" s="33"/>
      <c r="AC6536" s="33"/>
      <c r="AD6536" s="33"/>
      <c r="AE6536" s="33"/>
      <c r="AF6536" s="33"/>
      <c r="AG6536" s="35"/>
      <c r="AH6536" s="32"/>
      <c r="AI6536" s="33"/>
      <c r="AJ6536" s="33"/>
      <c r="AK6536" s="33"/>
      <c r="AL6536" s="33"/>
      <c r="AM6536" s="33"/>
      <c r="AN6536" s="33"/>
      <c r="AO6536" s="33"/>
      <c r="AP6536" s="33"/>
      <c r="AQ6536" s="33"/>
      <c r="AR6536" s="33"/>
      <c r="AS6536" s="33"/>
      <c r="AT6536" s="33"/>
      <c r="AU6536" s="33"/>
      <c r="AV6536" s="33"/>
      <c r="AW6536" s="33"/>
      <c r="AX6536" s="33"/>
      <c r="AY6536" s="33"/>
    </row>
    <row r="6537" spans="1:51" s="12" customFormat="1" ht="39.950000000000003" customHeight="1">
      <c r="A6537" s="3"/>
      <c r="B6537" s="16"/>
      <c r="C6537" s="33"/>
      <c r="D6537" s="33"/>
      <c r="E6537" s="33"/>
      <c r="F6537" s="33"/>
      <c r="G6537" s="33"/>
      <c r="H6537" s="33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  <c r="Y6537" s="33"/>
      <c r="Z6537" s="33"/>
      <c r="AA6537" s="33"/>
      <c r="AB6537" s="33"/>
      <c r="AC6537" s="33"/>
      <c r="AD6537" s="33"/>
      <c r="AE6537" s="33"/>
      <c r="AF6537" s="33"/>
      <c r="AG6537" s="35"/>
      <c r="AH6537" s="32"/>
      <c r="AI6537" s="33"/>
      <c r="AJ6537" s="33"/>
      <c r="AK6537" s="33"/>
      <c r="AL6537" s="33"/>
      <c r="AM6537" s="33"/>
      <c r="AN6537" s="33"/>
      <c r="AO6537" s="33"/>
      <c r="AP6537" s="33"/>
      <c r="AQ6537" s="33"/>
      <c r="AR6537" s="33"/>
      <c r="AS6537" s="33"/>
      <c r="AT6537" s="33"/>
      <c r="AU6537" s="33"/>
      <c r="AV6537" s="33"/>
      <c r="AW6537" s="33"/>
      <c r="AX6537" s="33"/>
      <c r="AY6537" s="33"/>
    </row>
    <row r="6538" spans="1:51" s="12" customFormat="1" ht="39.950000000000003" customHeight="1">
      <c r="A6538" s="3"/>
      <c r="B6538" s="16"/>
      <c r="C6538" s="33"/>
      <c r="D6538" s="33"/>
      <c r="E6538" s="33"/>
      <c r="F6538" s="33"/>
      <c r="G6538" s="33"/>
      <c r="H6538" s="33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  <c r="Y6538" s="33"/>
      <c r="Z6538" s="33"/>
      <c r="AA6538" s="33"/>
      <c r="AB6538" s="33"/>
      <c r="AC6538" s="33"/>
      <c r="AD6538" s="33"/>
      <c r="AE6538" s="33"/>
      <c r="AF6538" s="33"/>
      <c r="AG6538" s="35"/>
      <c r="AH6538" s="32"/>
      <c r="AI6538" s="33"/>
      <c r="AJ6538" s="33"/>
      <c r="AK6538" s="33"/>
      <c r="AL6538" s="33"/>
      <c r="AM6538" s="33"/>
      <c r="AN6538" s="33"/>
      <c r="AO6538" s="33"/>
      <c r="AP6538" s="33"/>
      <c r="AQ6538" s="33"/>
      <c r="AR6538" s="33"/>
      <c r="AS6538" s="33"/>
      <c r="AT6538" s="33"/>
      <c r="AU6538" s="33"/>
      <c r="AV6538" s="33"/>
      <c r="AW6538" s="33"/>
      <c r="AX6538" s="33"/>
      <c r="AY6538" s="33"/>
    </row>
    <row r="6539" spans="1:51" s="12" customFormat="1" ht="39.950000000000003" customHeight="1">
      <c r="A6539" s="3"/>
      <c r="B6539" s="16"/>
      <c r="C6539" s="33"/>
      <c r="D6539" s="33"/>
      <c r="E6539" s="33"/>
      <c r="F6539" s="33"/>
      <c r="G6539" s="33"/>
      <c r="H6539" s="33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  <c r="Y6539" s="33"/>
      <c r="Z6539" s="33"/>
      <c r="AA6539" s="33"/>
      <c r="AB6539" s="33"/>
      <c r="AC6539" s="33"/>
      <c r="AD6539" s="33"/>
      <c r="AE6539" s="33"/>
      <c r="AF6539" s="33"/>
      <c r="AG6539" s="35"/>
      <c r="AH6539" s="32"/>
      <c r="AI6539" s="33"/>
      <c r="AJ6539" s="33"/>
      <c r="AK6539" s="33"/>
      <c r="AL6539" s="33"/>
      <c r="AM6539" s="33"/>
      <c r="AN6539" s="33"/>
      <c r="AO6539" s="33"/>
      <c r="AP6539" s="33"/>
      <c r="AQ6539" s="33"/>
      <c r="AR6539" s="33"/>
      <c r="AS6539" s="33"/>
      <c r="AT6539" s="33"/>
      <c r="AU6539" s="33"/>
      <c r="AV6539" s="33"/>
      <c r="AW6539" s="33"/>
      <c r="AX6539" s="33"/>
      <c r="AY6539" s="33"/>
    </row>
    <row r="6540" spans="1:51" s="12" customFormat="1" ht="39.950000000000003" customHeight="1">
      <c r="A6540" s="3"/>
      <c r="B6540" s="16"/>
      <c r="C6540" s="33"/>
      <c r="D6540" s="33"/>
      <c r="E6540" s="33"/>
      <c r="F6540" s="33"/>
      <c r="G6540" s="33"/>
      <c r="H6540" s="3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  <c r="Y6540" s="33"/>
      <c r="Z6540" s="33"/>
      <c r="AA6540" s="33"/>
      <c r="AB6540" s="33"/>
      <c r="AC6540" s="33"/>
      <c r="AD6540" s="33"/>
      <c r="AE6540" s="33"/>
      <c r="AF6540" s="33"/>
      <c r="AG6540" s="35"/>
      <c r="AH6540" s="32"/>
      <c r="AI6540" s="33"/>
      <c r="AJ6540" s="33"/>
      <c r="AK6540" s="33"/>
      <c r="AL6540" s="33"/>
      <c r="AM6540" s="33"/>
      <c r="AN6540" s="33"/>
      <c r="AO6540" s="33"/>
      <c r="AP6540" s="33"/>
      <c r="AQ6540" s="33"/>
      <c r="AR6540" s="33"/>
      <c r="AS6540" s="33"/>
      <c r="AT6540" s="33"/>
      <c r="AU6540" s="33"/>
      <c r="AV6540" s="33"/>
      <c r="AW6540" s="33"/>
      <c r="AX6540" s="33"/>
      <c r="AY6540" s="33"/>
    </row>
    <row r="6541" spans="1:51" s="12" customFormat="1" ht="39.950000000000003" customHeight="1">
      <c r="A6541" s="3"/>
      <c r="B6541" s="16"/>
      <c r="C6541" s="33"/>
      <c r="D6541" s="33"/>
      <c r="E6541" s="33"/>
      <c r="F6541" s="33"/>
      <c r="G6541" s="33"/>
      <c r="H6541" s="33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  <c r="Y6541" s="33"/>
      <c r="Z6541" s="33"/>
      <c r="AA6541" s="33"/>
      <c r="AB6541" s="33"/>
      <c r="AC6541" s="33"/>
      <c r="AD6541" s="33"/>
      <c r="AE6541" s="33"/>
      <c r="AF6541" s="33"/>
      <c r="AG6541" s="35"/>
      <c r="AH6541" s="32"/>
      <c r="AI6541" s="33"/>
      <c r="AJ6541" s="33"/>
      <c r="AK6541" s="33"/>
      <c r="AL6541" s="33"/>
      <c r="AM6541" s="33"/>
      <c r="AN6541" s="33"/>
      <c r="AO6541" s="33"/>
      <c r="AP6541" s="33"/>
      <c r="AQ6541" s="33"/>
      <c r="AR6541" s="33"/>
      <c r="AS6541" s="33"/>
      <c r="AT6541" s="33"/>
      <c r="AU6541" s="33"/>
      <c r="AV6541" s="33"/>
      <c r="AW6541" s="33"/>
      <c r="AX6541" s="33"/>
      <c r="AY6541" s="33"/>
    </row>
    <row r="6542" spans="1:51" s="12" customFormat="1" ht="39.950000000000003" customHeight="1">
      <c r="A6542" s="3"/>
      <c r="B6542" s="16"/>
      <c r="C6542" s="33"/>
      <c r="D6542" s="33"/>
      <c r="E6542" s="33"/>
      <c r="F6542" s="33"/>
      <c r="G6542" s="33"/>
      <c r="H6542" s="33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  <c r="Y6542" s="33"/>
      <c r="Z6542" s="33"/>
      <c r="AA6542" s="33"/>
      <c r="AB6542" s="33"/>
      <c r="AC6542" s="33"/>
      <c r="AD6542" s="33"/>
      <c r="AE6542" s="33"/>
      <c r="AF6542" s="33"/>
      <c r="AG6542" s="35"/>
      <c r="AH6542" s="32"/>
      <c r="AI6542" s="33"/>
      <c r="AJ6542" s="33"/>
      <c r="AK6542" s="33"/>
      <c r="AL6542" s="33"/>
      <c r="AM6542" s="33"/>
      <c r="AN6542" s="33"/>
      <c r="AO6542" s="33"/>
      <c r="AP6542" s="33"/>
      <c r="AQ6542" s="33"/>
      <c r="AR6542" s="33"/>
      <c r="AS6542" s="33"/>
      <c r="AT6542" s="33"/>
      <c r="AU6542" s="33"/>
      <c r="AV6542" s="33"/>
      <c r="AW6542" s="33"/>
      <c r="AX6542" s="33"/>
      <c r="AY6542" s="33"/>
    </row>
    <row r="6543" spans="1:51" s="12" customFormat="1" ht="39.950000000000003" customHeight="1">
      <c r="A6543" s="3"/>
      <c r="B6543" s="16"/>
      <c r="C6543" s="33"/>
      <c r="D6543" s="33"/>
      <c r="E6543" s="33"/>
      <c r="F6543" s="33"/>
      <c r="G6543" s="33"/>
      <c r="H6543" s="33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  <c r="Y6543" s="33"/>
      <c r="Z6543" s="33"/>
      <c r="AA6543" s="33"/>
      <c r="AB6543" s="33"/>
      <c r="AC6543" s="33"/>
      <c r="AD6543" s="33"/>
      <c r="AE6543" s="33"/>
      <c r="AF6543" s="33"/>
      <c r="AG6543" s="35"/>
      <c r="AH6543" s="32"/>
      <c r="AI6543" s="33"/>
      <c r="AJ6543" s="33"/>
      <c r="AK6543" s="33"/>
      <c r="AL6543" s="33"/>
      <c r="AM6543" s="33"/>
      <c r="AN6543" s="33"/>
      <c r="AO6543" s="33"/>
      <c r="AP6543" s="33"/>
      <c r="AQ6543" s="33"/>
      <c r="AR6543" s="33"/>
      <c r="AS6543" s="33"/>
      <c r="AT6543" s="33"/>
      <c r="AU6543" s="33"/>
      <c r="AV6543" s="33"/>
      <c r="AW6543" s="33"/>
      <c r="AX6543" s="33"/>
      <c r="AY6543" s="33"/>
    </row>
    <row r="6544" spans="1:51" s="12" customFormat="1" ht="39.950000000000003" customHeight="1">
      <c r="A6544" s="3"/>
      <c r="B6544" s="16"/>
      <c r="C6544" s="33"/>
      <c r="D6544" s="33"/>
      <c r="E6544" s="33"/>
      <c r="F6544" s="33"/>
      <c r="G6544" s="33"/>
      <c r="H6544" s="33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  <c r="Y6544" s="33"/>
      <c r="Z6544" s="33"/>
      <c r="AA6544" s="33"/>
      <c r="AB6544" s="33"/>
      <c r="AC6544" s="33"/>
      <c r="AD6544" s="33"/>
      <c r="AE6544" s="33"/>
      <c r="AF6544" s="33"/>
      <c r="AG6544" s="35"/>
      <c r="AH6544" s="32"/>
      <c r="AI6544" s="33"/>
      <c r="AJ6544" s="33"/>
      <c r="AK6544" s="33"/>
      <c r="AL6544" s="33"/>
      <c r="AM6544" s="33"/>
      <c r="AN6544" s="33"/>
      <c r="AO6544" s="33"/>
      <c r="AP6544" s="33"/>
      <c r="AQ6544" s="33"/>
      <c r="AR6544" s="33"/>
      <c r="AS6544" s="33"/>
      <c r="AT6544" s="33"/>
      <c r="AU6544" s="33"/>
      <c r="AV6544" s="33"/>
      <c r="AW6544" s="33"/>
      <c r="AX6544" s="33"/>
      <c r="AY6544" s="33"/>
    </row>
    <row r="6545" spans="1:51" s="12" customFormat="1" ht="39.950000000000003" customHeight="1">
      <c r="A6545" s="3"/>
      <c r="B6545" s="16"/>
      <c r="C6545" s="33"/>
      <c r="D6545" s="33"/>
      <c r="E6545" s="33"/>
      <c r="F6545" s="33"/>
      <c r="G6545" s="33"/>
      <c r="H6545" s="33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  <c r="Y6545" s="33"/>
      <c r="Z6545" s="33"/>
      <c r="AA6545" s="33"/>
      <c r="AB6545" s="33"/>
      <c r="AC6545" s="33"/>
      <c r="AD6545" s="33"/>
      <c r="AE6545" s="33"/>
      <c r="AF6545" s="33"/>
      <c r="AG6545" s="35"/>
      <c r="AH6545" s="32"/>
      <c r="AI6545" s="33"/>
      <c r="AJ6545" s="33"/>
      <c r="AK6545" s="33"/>
      <c r="AL6545" s="33"/>
      <c r="AM6545" s="33"/>
      <c r="AN6545" s="33"/>
      <c r="AO6545" s="33"/>
      <c r="AP6545" s="33"/>
      <c r="AQ6545" s="33"/>
      <c r="AR6545" s="33"/>
      <c r="AS6545" s="33"/>
      <c r="AT6545" s="33"/>
      <c r="AU6545" s="33"/>
      <c r="AV6545" s="33"/>
      <c r="AW6545" s="33"/>
      <c r="AX6545" s="33"/>
      <c r="AY6545" s="33"/>
    </row>
    <row r="6546" spans="1:51" s="12" customFormat="1" ht="39.950000000000003" customHeight="1">
      <c r="A6546" s="3"/>
      <c r="B6546" s="16"/>
      <c r="C6546" s="33"/>
      <c r="D6546" s="33"/>
      <c r="E6546" s="33"/>
      <c r="F6546" s="33"/>
      <c r="G6546" s="33"/>
      <c r="H6546" s="33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  <c r="Y6546" s="33"/>
      <c r="Z6546" s="33"/>
      <c r="AA6546" s="33"/>
      <c r="AB6546" s="33"/>
      <c r="AC6546" s="33"/>
      <c r="AD6546" s="33"/>
      <c r="AE6546" s="33"/>
      <c r="AF6546" s="33"/>
      <c r="AG6546" s="35"/>
      <c r="AH6546" s="32"/>
      <c r="AI6546" s="33"/>
      <c r="AJ6546" s="33"/>
      <c r="AK6546" s="33"/>
      <c r="AL6546" s="33"/>
      <c r="AM6546" s="33"/>
      <c r="AN6546" s="33"/>
      <c r="AO6546" s="33"/>
      <c r="AP6546" s="33"/>
      <c r="AQ6546" s="33"/>
      <c r="AR6546" s="33"/>
      <c r="AS6546" s="33"/>
      <c r="AT6546" s="33"/>
      <c r="AU6546" s="33"/>
      <c r="AV6546" s="33"/>
      <c r="AW6546" s="33"/>
      <c r="AX6546" s="33"/>
      <c r="AY6546" s="33"/>
    </row>
    <row r="6547" spans="1:51" s="12" customFormat="1" ht="39.950000000000003" customHeight="1">
      <c r="A6547" s="3"/>
      <c r="B6547" s="16"/>
      <c r="C6547" s="33"/>
      <c r="D6547" s="33"/>
      <c r="E6547" s="33"/>
      <c r="F6547" s="33"/>
      <c r="G6547" s="33"/>
      <c r="H6547" s="33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  <c r="Y6547" s="33"/>
      <c r="Z6547" s="33"/>
      <c r="AA6547" s="33"/>
      <c r="AB6547" s="33"/>
      <c r="AC6547" s="33"/>
      <c r="AD6547" s="33"/>
      <c r="AE6547" s="33"/>
      <c r="AF6547" s="33"/>
      <c r="AG6547" s="35"/>
      <c r="AH6547" s="32"/>
      <c r="AI6547" s="33"/>
      <c r="AJ6547" s="33"/>
      <c r="AK6547" s="33"/>
      <c r="AL6547" s="33"/>
      <c r="AM6547" s="33"/>
      <c r="AN6547" s="33"/>
      <c r="AO6547" s="33"/>
      <c r="AP6547" s="33"/>
      <c r="AQ6547" s="33"/>
      <c r="AR6547" s="33"/>
      <c r="AS6547" s="33"/>
      <c r="AT6547" s="33"/>
      <c r="AU6547" s="33"/>
      <c r="AV6547" s="33"/>
      <c r="AW6547" s="33"/>
      <c r="AX6547" s="33"/>
      <c r="AY6547" s="33"/>
    </row>
    <row r="6548" spans="1:51" s="12" customFormat="1" ht="39.950000000000003" customHeight="1">
      <c r="A6548" s="3"/>
      <c r="B6548" s="16"/>
      <c r="C6548" s="33"/>
      <c r="D6548" s="33"/>
      <c r="E6548" s="33"/>
      <c r="F6548" s="33"/>
      <c r="G6548" s="33"/>
      <c r="H6548" s="33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  <c r="Y6548" s="33"/>
      <c r="Z6548" s="33"/>
      <c r="AA6548" s="33"/>
      <c r="AB6548" s="33"/>
      <c r="AC6548" s="33"/>
      <c r="AD6548" s="33"/>
      <c r="AE6548" s="33"/>
      <c r="AF6548" s="33"/>
      <c r="AG6548" s="35"/>
      <c r="AH6548" s="32"/>
      <c r="AI6548" s="33"/>
      <c r="AJ6548" s="33"/>
      <c r="AK6548" s="33"/>
      <c r="AL6548" s="33"/>
      <c r="AM6548" s="33"/>
      <c r="AN6548" s="33"/>
      <c r="AO6548" s="33"/>
      <c r="AP6548" s="33"/>
      <c r="AQ6548" s="33"/>
      <c r="AR6548" s="33"/>
      <c r="AS6548" s="33"/>
      <c r="AT6548" s="33"/>
      <c r="AU6548" s="33"/>
      <c r="AV6548" s="33"/>
      <c r="AW6548" s="33"/>
      <c r="AX6548" s="33"/>
      <c r="AY6548" s="33"/>
    </row>
    <row r="6549" spans="1:51" s="12" customFormat="1" ht="39.950000000000003" customHeight="1">
      <c r="A6549" s="3"/>
      <c r="B6549" s="16"/>
      <c r="C6549" s="33"/>
      <c r="D6549" s="33"/>
      <c r="E6549" s="33"/>
      <c r="F6549" s="33"/>
      <c r="G6549" s="33"/>
      <c r="H6549" s="33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  <c r="Y6549" s="33"/>
      <c r="Z6549" s="33"/>
      <c r="AA6549" s="33"/>
      <c r="AB6549" s="33"/>
      <c r="AC6549" s="33"/>
      <c r="AD6549" s="33"/>
      <c r="AE6549" s="33"/>
      <c r="AF6549" s="33"/>
      <c r="AG6549" s="35"/>
      <c r="AH6549" s="32"/>
      <c r="AI6549" s="33"/>
      <c r="AJ6549" s="33"/>
      <c r="AK6549" s="33"/>
      <c r="AL6549" s="33"/>
      <c r="AM6549" s="33"/>
      <c r="AN6549" s="33"/>
      <c r="AO6549" s="33"/>
      <c r="AP6549" s="33"/>
      <c r="AQ6549" s="33"/>
      <c r="AR6549" s="33"/>
      <c r="AS6549" s="33"/>
      <c r="AT6549" s="33"/>
      <c r="AU6549" s="33"/>
      <c r="AV6549" s="33"/>
      <c r="AW6549" s="33"/>
      <c r="AX6549" s="33"/>
      <c r="AY6549" s="33"/>
    </row>
    <row r="6550" spans="1:51" s="12" customFormat="1" ht="39.950000000000003" customHeight="1">
      <c r="A6550" s="3"/>
      <c r="B6550" s="16"/>
      <c r="C6550" s="33"/>
      <c r="D6550" s="33"/>
      <c r="E6550" s="33"/>
      <c r="F6550" s="33"/>
      <c r="G6550" s="33"/>
      <c r="H6550" s="33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  <c r="Y6550" s="33"/>
      <c r="Z6550" s="33"/>
      <c r="AA6550" s="33"/>
      <c r="AB6550" s="33"/>
      <c r="AC6550" s="33"/>
      <c r="AD6550" s="33"/>
      <c r="AE6550" s="33"/>
      <c r="AF6550" s="33"/>
      <c r="AG6550" s="35"/>
      <c r="AH6550" s="32"/>
      <c r="AI6550" s="33"/>
      <c r="AJ6550" s="33"/>
      <c r="AK6550" s="33"/>
      <c r="AL6550" s="33"/>
      <c r="AM6550" s="33"/>
      <c r="AN6550" s="33"/>
      <c r="AO6550" s="33"/>
      <c r="AP6550" s="33"/>
      <c r="AQ6550" s="33"/>
      <c r="AR6550" s="33"/>
      <c r="AS6550" s="33"/>
      <c r="AT6550" s="33"/>
      <c r="AU6550" s="33"/>
      <c r="AV6550" s="33"/>
      <c r="AW6550" s="33"/>
      <c r="AX6550" s="33"/>
      <c r="AY6550" s="33"/>
    </row>
    <row r="6551" spans="1:51" s="12" customFormat="1" ht="39.950000000000003" customHeight="1">
      <c r="A6551" s="3"/>
      <c r="B6551" s="16"/>
      <c r="C6551" s="33"/>
      <c r="D6551" s="33"/>
      <c r="E6551" s="33"/>
      <c r="F6551" s="33"/>
      <c r="G6551" s="33"/>
      <c r="H6551" s="33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  <c r="Y6551" s="33"/>
      <c r="Z6551" s="33"/>
      <c r="AA6551" s="33"/>
      <c r="AB6551" s="33"/>
      <c r="AC6551" s="33"/>
      <c r="AD6551" s="33"/>
      <c r="AE6551" s="33"/>
      <c r="AF6551" s="33"/>
      <c r="AG6551" s="35"/>
      <c r="AH6551" s="32"/>
      <c r="AI6551" s="33"/>
      <c r="AJ6551" s="33"/>
      <c r="AK6551" s="33"/>
      <c r="AL6551" s="33"/>
      <c r="AM6551" s="33"/>
      <c r="AN6551" s="33"/>
      <c r="AO6551" s="33"/>
      <c r="AP6551" s="33"/>
      <c r="AQ6551" s="33"/>
      <c r="AR6551" s="33"/>
      <c r="AS6551" s="33"/>
      <c r="AT6551" s="33"/>
      <c r="AU6551" s="33"/>
      <c r="AV6551" s="33"/>
      <c r="AW6551" s="33"/>
      <c r="AX6551" s="33"/>
      <c r="AY6551" s="33"/>
    </row>
    <row r="6552" spans="1:51" s="12" customFormat="1" ht="39.950000000000003" customHeight="1">
      <c r="A6552" s="3"/>
      <c r="B6552" s="16"/>
      <c r="C6552" s="33"/>
      <c r="D6552" s="33"/>
      <c r="E6552" s="33"/>
      <c r="F6552" s="33"/>
      <c r="G6552" s="33"/>
      <c r="H6552" s="33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  <c r="Y6552" s="33"/>
      <c r="Z6552" s="33"/>
      <c r="AA6552" s="33"/>
      <c r="AB6552" s="33"/>
      <c r="AC6552" s="33"/>
      <c r="AD6552" s="33"/>
      <c r="AE6552" s="33"/>
      <c r="AF6552" s="33"/>
      <c r="AG6552" s="35"/>
      <c r="AH6552" s="32"/>
      <c r="AI6552" s="33"/>
      <c r="AJ6552" s="33"/>
      <c r="AK6552" s="33"/>
      <c r="AL6552" s="33"/>
      <c r="AM6552" s="33"/>
      <c r="AN6552" s="33"/>
      <c r="AO6552" s="33"/>
      <c r="AP6552" s="33"/>
      <c r="AQ6552" s="33"/>
      <c r="AR6552" s="33"/>
      <c r="AS6552" s="33"/>
      <c r="AT6552" s="33"/>
      <c r="AU6552" s="33"/>
      <c r="AV6552" s="33"/>
      <c r="AW6552" s="33"/>
      <c r="AX6552" s="33"/>
      <c r="AY6552" s="33"/>
    </row>
    <row r="6553" spans="1:51" s="12" customFormat="1" ht="39.950000000000003" customHeight="1">
      <c r="A6553" s="3"/>
      <c r="B6553" s="16"/>
      <c r="C6553" s="33"/>
      <c r="D6553" s="33"/>
      <c r="E6553" s="33"/>
      <c r="F6553" s="33"/>
      <c r="G6553" s="33"/>
      <c r="H6553" s="33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  <c r="Y6553" s="33"/>
      <c r="Z6553" s="33"/>
      <c r="AA6553" s="33"/>
      <c r="AB6553" s="33"/>
      <c r="AC6553" s="33"/>
      <c r="AD6553" s="33"/>
      <c r="AE6553" s="33"/>
      <c r="AF6553" s="33"/>
      <c r="AG6553" s="35"/>
      <c r="AH6553" s="32"/>
      <c r="AI6553" s="33"/>
      <c r="AJ6553" s="33"/>
      <c r="AK6553" s="33"/>
      <c r="AL6553" s="33"/>
      <c r="AM6553" s="33"/>
      <c r="AN6553" s="33"/>
      <c r="AO6553" s="33"/>
      <c r="AP6553" s="33"/>
      <c r="AQ6553" s="33"/>
      <c r="AR6553" s="33"/>
      <c r="AS6553" s="33"/>
      <c r="AT6553" s="33"/>
      <c r="AU6553" s="33"/>
      <c r="AV6553" s="33"/>
      <c r="AW6553" s="33"/>
      <c r="AX6553" s="33"/>
      <c r="AY6553" s="33"/>
    </row>
    <row r="6554" spans="1:51" s="12" customFormat="1" ht="39.950000000000003" customHeight="1">
      <c r="A6554" s="3"/>
      <c r="B6554" s="16"/>
      <c r="C6554" s="33"/>
      <c r="D6554" s="33"/>
      <c r="E6554" s="33"/>
      <c r="F6554" s="33"/>
      <c r="G6554" s="33"/>
      <c r="H6554" s="33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  <c r="Y6554" s="33"/>
      <c r="Z6554" s="33"/>
      <c r="AA6554" s="33"/>
      <c r="AB6554" s="33"/>
      <c r="AC6554" s="33"/>
      <c r="AD6554" s="33"/>
      <c r="AE6554" s="33"/>
      <c r="AF6554" s="33"/>
      <c r="AG6554" s="35"/>
      <c r="AH6554" s="32"/>
      <c r="AI6554" s="33"/>
      <c r="AJ6554" s="33"/>
      <c r="AK6554" s="33"/>
      <c r="AL6554" s="33"/>
      <c r="AM6554" s="33"/>
      <c r="AN6554" s="33"/>
      <c r="AO6554" s="33"/>
      <c r="AP6554" s="33"/>
      <c r="AQ6554" s="33"/>
      <c r="AR6554" s="33"/>
      <c r="AS6554" s="33"/>
      <c r="AT6554" s="33"/>
      <c r="AU6554" s="33"/>
      <c r="AV6554" s="33"/>
      <c r="AW6554" s="33"/>
      <c r="AX6554" s="33"/>
      <c r="AY6554" s="33"/>
    </row>
    <row r="6555" spans="1:51" s="12" customFormat="1" ht="39.950000000000003" customHeight="1">
      <c r="A6555" s="3"/>
      <c r="B6555" s="16"/>
      <c r="C6555" s="33"/>
      <c r="D6555" s="33"/>
      <c r="E6555" s="33"/>
      <c r="F6555" s="33"/>
      <c r="G6555" s="33"/>
      <c r="H6555" s="33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  <c r="Y6555" s="33"/>
      <c r="Z6555" s="33"/>
      <c r="AA6555" s="33"/>
      <c r="AB6555" s="33"/>
      <c r="AC6555" s="33"/>
      <c r="AD6555" s="33"/>
      <c r="AE6555" s="33"/>
      <c r="AF6555" s="33"/>
      <c r="AG6555" s="35"/>
      <c r="AH6555" s="32"/>
      <c r="AI6555" s="33"/>
      <c r="AJ6555" s="33"/>
      <c r="AK6555" s="33"/>
      <c r="AL6555" s="33"/>
      <c r="AM6555" s="33"/>
      <c r="AN6555" s="33"/>
      <c r="AO6555" s="33"/>
      <c r="AP6555" s="33"/>
      <c r="AQ6555" s="33"/>
      <c r="AR6555" s="33"/>
      <c r="AS6555" s="33"/>
      <c r="AT6555" s="33"/>
      <c r="AU6555" s="33"/>
      <c r="AV6555" s="33"/>
      <c r="AW6555" s="33"/>
      <c r="AX6555" s="33"/>
      <c r="AY6555" s="33"/>
    </row>
    <row r="6556" spans="1:51" s="12" customFormat="1" ht="39.950000000000003" customHeight="1">
      <c r="A6556" s="3"/>
      <c r="B6556" s="16"/>
      <c r="C6556" s="33"/>
      <c r="D6556" s="33"/>
      <c r="E6556" s="33"/>
      <c r="F6556" s="33"/>
      <c r="G6556" s="33"/>
      <c r="H6556" s="33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  <c r="Y6556" s="33"/>
      <c r="Z6556" s="33"/>
      <c r="AA6556" s="33"/>
      <c r="AB6556" s="33"/>
      <c r="AC6556" s="33"/>
      <c r="AD6556" s="33"/>
      <c r="AE6556" s="33"/>
      <c r="AF6556" s="33"/>
      <c r="AG6556" s="35"/>
      <c r="AH6556" s="32"/>
      <c r="AI6556" s="33"/>
      <c r="AJ6556" s="33"/>
      <c r="AK6556" s="33"/>
      <c r="AL6556" s="33"/>
      <c r="AM6556" s="33"/>
      <c r="AN6556" s="33"/>
      <c r="AO6556" s="33"/>
      <c r="AP6556" s="33"/>
      <c r="AQ6556" s="33"/>
      <c r="AR6556" s="33"/>
      <c r="AS6556" s="33"/>
      <c r="AT6556" s="33"/>
      <c r="AU6556" s="33"/>
      <c r="AV6556" s="33"/>
      <c r="AW6556" s="33"/>
      <c r="AX6556" s="33"/>
      <c r="AY6556" s="33"/>
    </row>
    <row r="6557" spans="1:51" s="12" customFormat="1" ht="39.950000000000003" customHeight="1">
      <c r="A6557" s="3"/>
      <c r="B6557" s="16"/>
      <c r="C6557" s="33"/>
      <c r="D6557" s="33"/>
      <c r="E6557" s="33"/>
      <c r="F6557" s="33"/>
      <c r="G6557" s="33"/>
      <c r="H6557" s="33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  <c r="Y6557" s="33"/>
      <c r="Z6557" s="33"/>
      <c r="AA6557" s="33"/>
      <c r="AB6557" s="33"/>
      <c r="AC6557" s="33"/>
      <c r="AD6557" s="33"/>
      <c r="AE6557" s="33"/>
      <c r="AF6557" s="33"/>
      <c r="AG6557" s="35"/>
      <c r="AH6557" s="32"/>
      <c r="AI6557" s="33"/>
      <c r="AJ6557" s="33"/>
      <c r="AK6557" s="33"/>
      <c r="AL6557" s="33"/>
      <c r="AM6557" s="33"/>
      <c r="AN6557" s="33"/>
      <c r="AO6557" s="33"/>
      <c r="AP6557" s="33"/>
      <c r="AQ6557" s="33"/>
      <c r="AR6557" s="33"/>
      <c r="AS6557" s="33"/>
      <c r="AT6557" s="33"/>
      <c r="AU6557" s="33"/>
      <c r="AV6557" s="33"/>
      <c r="AW6557" s="33"/>
      <c r="AX6557" s="33"/>
      <c r="AY6557" s="33"/>
    </row>
    <row r="6558" spans="1:51" s="12" customFormat="1" ht="39.950000000000003" customHeight="1">
      <c r="A6558" s="3"/>
      <c r="B6558" s="16"/>
      <c r="C6558" s="33"/>
      <c r="D6558" s="33"/>
      <c r="E6558" s="33"/>
      <c r="F6558" s="33"/>
      <c r="G6558" s="33"/>
      <c r="H6558" s="33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  <c r="Y6558" s="33"/>
      <c r="Z6558" s="33"/>
      <c r="AA6558" s="33"/>
      <c r="AB6558" s="33"/>
      <c r="AC6558" s="33"/>
      <c r="AD6558" s="33"/>
      <c r="AE6558" s="33"/>
      <c r="AF6558" s="33"/>
      <c r="AG6558" s="35"/>
      <c r="AH6558" s="32"/>
      <c r="AI6558" s="33"/>
      <c r="AJ6558" s="33"/>
      <c r="AK6558" s="33"/>
      <c r="AL6558" s="33"/>
      <c r="AM6558" s="33"/>
      <c r="AN6558" s="33"/>
      <c r="AO6558" s="33"/>
      <c r="AP6558" s="33"/>
      <c r="AQ6558" s="33"/>
      <c r="AR6558" s="33"/>
      <c r="AS6558" s="33"/>
      <c r="AT6558" s="33"/>
      <c r="AU6558" s="33"/>
      <c r="AV6558" s="33"/>
      <c r="AW6558" s="33"/>
      <c r="AX6558" s="33"/>
      <c r="AY6558" s="33"/>
    </row>
    <row r="6559" spans="1:51" s="12" customFormat="1" ht="39.950000000000003" customHeight="1">
      <c r="A6559" s="3"/>
      <c r="B6559" s="16"/>
      <c r="C6559" s="33"/>
      <c r="D6559" s="33"/>
      <c r="E6559" s="33"/>
      <c r="F6559" s="33"/>
      <c r="G6559" s="33"/>
      <c r="H6559" s="33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  <c r="Y6559" s="33"/>
      <c r="Z6559" s="33"/>
      <c r="AA6559" s="33"/>
      <c r="AB6559" s="33"/>
      <c r="AC6559" s="33"/>
      <c r="AD6559" s="33"/>
      <c r="AE6559" s="33"/>
      <c r="AF6559" s="33"/>
      <c r="AG6559" s="35"/>
      <c r="AH6559" s="32"/>
      <c r="AI6559" s="33"/>
      <c r="AJ6559" s="33"/>
      <c r="AK6559" s="33"/>
      <c r="AL6559" s="33"/>
      <c r="AM6559" s="33"/>
      <c r="AN6559" s="33"/>
      <c r="AO6559" s="33"/>
      <c r="AP6559" s="33"/>
      <c r="AQ6559" s="33"/>
      <c r="AR6559" s="33"/>
      <c r="AS6559" s="33"/>
      <c r="AT6559" s="33"/>
      <c r="AU6559" s="33"/>
      <c r="AV6559" s="33"/>
      <c r="AW6559" s="33"/>
      <c r="AX6559" s="33"/>
      <c r="AY6559" s="33"/>
    </row>
    <row r="6560" spans="1:51" s="12" customFormat="1" ht="39.950000000000003" customHeight="1">
      <c r="A6560" s="3"/>
      <c r="B6560" s="16"/>
      <c r="C6560" s="33"/>
      <c r="D6560" s="33"/>
      <c r="E6560" s="33"/>
      <c r="F6560" s="33"/>
      <c r="G6560" s="33"/>
      <c r="H6560" s="33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  <c r="Y6560" s="33"/>
      <c r="Z6560" s="33"/>
      <c r="AA6560" s="33"/>
      <c r="AB6560" s="33"/>
      <c r="AC6560" s="33"/>
      <c r="AD6560" s="33"/>
      <c r="AE6560" s="33"/>
      <c r="AF6560" s="33"/>
      <c r="AG6560" s="35"/>
      <c r="AH6560" s="32"/>
      <c r="AI6560" s="33"/>
      <c r="AJ6560" s="33"/>
      <c r="AK6560" s="33"/>
      <c r="AL6560" s="33"/>
      <c r="AM6560" s="33"/>
      <c r="AN6560" s="33"/>
      <c r="AO6560" s="33"/>
      <c r="AP6560" s="33"/>
      <c r="AQ6560" s="33"/>
      <c r="AR6560" s="33"/>
      <c r="AS6560" s="33"/>
      <c r="AT6560" s="33"/>
      <c r="AU6560" s="33"/>
      <c r="AV6560" s="33"/>
      <c r="AW6560" s="33"/>
      <c r="AX6560" s="33"/>
      <c r="AY6560" s="33"/>
    </row>
    <row r="6561" spans="1:51" s="12" customFormat="1" ht="39.950000000000003" customHeight="1">
      <c r="A6561" s="3"/>
      <c r="B6561" s="16"/>
      <c r="C6561" s="33"/>
      <c r="D6561" s="33"/>
      <c r="E6561" s="33"/>
      <c r="F6561" s="33"/>
      <c r="G6561" s="33"/>
      <c r="H6561" s="33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  <c r="Y6561" s="33"/>
      <c r="Z6561" s="33"/>
      <c r="AA6561" s="33"/>
      <c r="AB6561" s="33"/>
      <c r="AC6561" s="33"/>
      <c r="AD6561" s="33"/>
      <c r="AE6561" s="33"/>
      <c r="AF6561" s="33"/>
      <c r="AG6561" s="35"/>
      <c r="AH6561" s="32"/>
      <c r="AI6561" s="33"/>
      <c r="AJ6561" s="33"/>
      <c r="AK6561" s="33"/>
      <c r="AL6561" s="33"/>
      <c r="AM6561" s="33"/>
      <c r="AN6561" s="33"/>
      <c r="AO6561" s="33"/>
      <c r="AP6561" s="33"/>
      <c r="AQ6561" s="33"/>
      <c r="AR6561" s="33"/>
      <c r="AS6561" s="33"/>
      <c r="AT6561" s="33"/>
      <c r="AU6561" s="33"/>
      <c r="AV6561" s="33"/>
      <c r="AW6561" s="33"/>
      <c r="AX6561" s="33"/>
      <c r="AY6561" s="33"/>
    </row>
    <row r="6562" spans="1:51" s="12" customFormat="1" ht="39.950000000000003" customHeight="1">
      <c r="A6562" s="3"/>
      <c r="B6562" s="16"/>
      <c r="C6562" s="33"/>
      <c r="D6562" s="33"/>
      <c r="E6562" s="33"/>
      <c r="F6562" s="33"/>
      <c r="G6562" s="33"/>
      <c r="H6562" s="33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  <c r="Y6562" s="33"/>
      <c r="Z6562" s="33"/>
      <c r="AA6562" s="33"/>
      <c r="AB6562" s="33"/>
      <c r="AC6562" s="33"/>
      <c r="AD6562" s="33"/>
      <c r="AE6562" s="33"/>
      <c r="AF6562" s="33"/>
      <c r="AG6562" s="35"/>
      <c r="AH6562" s="32"/>
      <c r="AI6562" s="33"/>
      <c r="AJ6562" s="33"/>
      <c r="AK6562" s="33"/>
      <c r="AL6562" s="33"/>
      <c r="AM6562" s="33"/>
      <c r="AN6562" s="33"/>
      <c r="AO6562" s="33"/>
      <c r="AP6562" s="33"/>
      <c r="AQ6562" s="33"/>
      <c r="AR6562" s="33"/>
      <c r="AS6562" s="33"/>
      <c r="AT6562" s="33"/>
      <c r="AU6562" s="33"/>
      <c r="AV6562" s="33"/>
      <c r="AW6562" s="33"/>
      <c r="AX6562" s="33"/>
      <c r="AY6562" s="33"/>
    </row>
    <row r="6563" spans="1:51" s="12" customFormat="1" ht="39.950000000000003" customHeight="1">
      <c r="A6563" s="3"/>
      <c r="B6563" s="16"/>
      <c r="C6563" s="33"/>
      <c r="D6563" s="33"/>
      <c r="E6563" s="33"/>
      <c r="F6563" s="33"/>
      <c r="G6563" s="33"/>
      <c r="H6563" s="33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  <c r="Y6563" s="33"/>
      <c r="Z6563" s="33"/>
      <c r="AA6563" s="33"/>
      <c r="AB6563" s="33"/>
      <c r="AC6563" s="33"/>
      <c r="AD6563" s="33"/>
      <c r="AE6563" s="33"/>
      <c r="AF6563" s="33"/>
      <c r="AG6563" s="35"/>
      <c r="AH6563" s="32"/>
      <c r="AI6563" s="33"/>
      <c r="AJ6563" s="33"/>
      <c r="AK6563" s="33"/>
      <c r="AL6563" s="33"/>
      <c r="AM6563" s="33"/>
      <c r="AN6563" s="33"/>
      <c r="AO6563" s="33"/>
      <c r="AP6563" s="33"/>
      <c r="AQ6563" s="33"/>
      <c r="AR6563" s="33"/>
      <c r="AS6563" s="33"/>
      <c r="AT6563" s="33"/>
      <c r="AU6563" s="33"/>
      <c r="AV6563" s="33"/>
      <c r="AW6563" s="33"/>
      <c r="AX6563" s="33"/>
      <c r="AY6563" s="33"/>
    </row>
    <row r="6564" spans="1:51" s="12" customFormat="1" ht="39.950000000000003" customHeight="1">
      <c r="A6564" s="3"/>
      <c r="B6564" s="16"/>
      <c r="C6564" s="33"/>
      <c r="D6564" s="33"/>
      <c r="E6564" s="33"/>
      <c r="F6564" s="33"/>
      <c r="G6564" s="33"/>
      <c r="H6564" s="33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  <c r="Y6564" s="33"/>
      <c r="Z6564" s="33"/>
      <c r="AA6564" s="33"/>
      <c r="AB6564" s="33"/>
      <c r="AC6564" s="33"/>
      <c r="AD6564" s="33"/>
      <c r="AE6564" s="33"/>
      <c r="AF6564" s="33"/>
      <c r="AG6564" s="35"/>
      <c r="AH6564" s="32"/>
      <c r="AI6564" s="33"/>
      <c r="AJ6564" s="33"/>
      <c r="AK6564" s="33"/>
      <c r="AL6564" s="33"/>
      <c r="AM6564" s="33"/>
      <c r="AN6564" s="33"/>
      <c r="AO6564" s="33"/>
      <c r="AP6564" s="33"/>
      <c r="AQ6564" s="33"/>
      <c r="AR6564" s="33"/>
      <c r="AS6564" s="33"/>
      <c r="AT6564" s="33"/>
      <c r="AU6564" s="33"/>
      <c r="AV6564" s="33"/>
      <c r="AW6564" s="33"/>
      <c r="AX6564" s="33"/>
      <c r="AY6564" s="33"/>
    </row>
    <row r="6565" spans="1:51" s="12" customFormat="1" ht="39.950000000000003" customHeight="1">
      <c r="A6565" s="3"/>
      <c r="B6565" s="16"/>
      <c r="C6565" s="33"/>
      <c r="D6565" s="33"/>
      <c r="E6565" s="33"/>
      <c r="F6565" s="33"/>
      <c r="G6565" s="33"/>
      <c r="H6565" s="33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  <c r="Y6565" s="33"/>
      <c r="Z6565" s="33"/>
      <c r="AA6565" s="33"/>
      <c r="AB6565" s="33"/>
      <c r="AC6565" s="33"/>
      <c r="AD6565" s="33"/>
      <c r="AE6565" s="33"/>
      <c r="AF6565" s="33"/>
      <c r="AG6565" s="35"/>
      <c r="AH6565" s="32"/>
      <c r="AI6565" s="33"/>
      <c r="AJ6565" s="33"/>
      <c r="AK6565" s="33"/>
      <c r="AL6565" s="33"/>
      <c r="AM6565" s="33"/>
      <c r="AN6565" s="33"/>
      <c r="AO6565" s="33"/>
      <c r="AP6565" s="33"/>
      <c r="AQ6565" s="33"/>
      <c r="AR6565" s="33"/>
      <c r="AS6565" s="33"/>
      <c r="AT6565" s="33"/>
      <c r="AU6565" s="33"/>
      <c r="AV6565" s="33"/>
      <c r="AW6565" s="33"/>
      <c r="AX6565" s="33"/>
      <c r="AY6565" s="33"/>
    </row>
    <row r="6566" spans="1:51" s="12" customFormat="1" ht="39.950000000000003" customHeight="1">
      <c r="A6566" s="3"/>
      <c r="B6566" s="16"/>
      <c r="C6566" s="33"/>
      <c r="D6566" s="33"/>
      <c r="E6566" s="33"/>
      <c r="F6566" s="33"/>
      <c r="G6566" s="33"/>
      <c r="H6566" s="33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  <c r="Y6566" s="33"/>
      <c r="Z6566" s="33"/>
      <c r="AA6566" s="33"/>
      <c r="AB6566" s="33"/>
      <c r="AC6566" s="33"/>
      <c r="AD6566" s="33"/>
      <c r="AE6566" s="33"/>
      <c r="AF6566" s="33"/>
      <c r="AG6566" s="35"/>
      <c r="AH6566" s="32"/>
      <c r="AI6566" s="33"/>
      <c r="AJ6566" s="33"/>
      <c r="AK6566" s="33"/>
      <c r="AL6566" s="33"/>
      <c r="AM6566" s="33"/>
      <c r="AN6566" s="33"/>
      <c r="AO6566" s="33"/>
      <c r="AP6566" s="33"/>
      <c r="AQ6566" s="33"/>
      <c r="AR6566" s="33"/>
      <c r="AS6566" s="33"/>
      <c r="AT6566" s="33"/>
      <c r="AU6566" s="33"/>
      <c r="AV6566" s="33"/>
      <c r="AW6566" s="33"/>
      <c r="AX6566" s="33"/>
      <c r="AY6566" s="33"/>
    </row>
    <row r="6567" spans="1:51" s="12" customFormat="1" ht="39.950000000000003" customHeight="1">
      <c r="A6567" s="3"/>
      <c r="B6567" s="16"/>
      <c r="C6567" s="33"/>
      <c r="D6567" s="33"/>
      <c r="E6567" s="33"/>
      <c r="F6567" s="33"/>
      <c r="G6567" s="33"/>
      <c r="H6567" s="33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  <c r="Y6567" s="33"/>
      <c r="Z6567" s="33"/>
      <c r="AA6567" s="33"/>
      <c r="AB6567" s="33"/>
      <c r="AC6567" s="33"/>
      <c r="AD6567" s="33"/>
      <c r="AE6567" s="33"/>
      <c r="AF6567" s="33"/>
      <c r="AG6567" s="35"/>
      <c r="AH6567" s="32"/>
      <c r="AI6567" s="33"/>
      <c r="AJ6567" s="33"/>
      <c r="AK6567" s="33"/>
      <c r="AL6567" s="33"/>
      <c r="AM6567" s="33"/>
      <c r="AN6567" s="33"/>
      <c r="AO6567" s="33"/>
      <c r="AP6567" s="33"/>
      <c r="AQ6567" s="33"/>
      <c r="AR6567" s="33"/>
      <c r="AS6567" s="33"/>
      <c r="AT6567" s="33"/>
      <c r="AU6567" s="33"/>
      <c r="AV6567" s="33"/>
      <c r="AW6567" s="33"/>
      <c r="AX6567" s="33"/>
      <c r="AY6567" s="33"/>
    </row>
    <row r="6568" spans="1:51" s="12" customFormat="1" ht="39.950000000000003" customHeight="1">
      <c r="A6568" s="3"/>
      <c r="B6568" s="16"/>
      <c r="C6568" s="33"/>
      <c r="D6568" s="33"/>
      <c r="E6568" s="33"/>
      <c r="F6568" s="33"/>
      <c r="G6568" s="33"/>
      <c r="H6568" s="33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  <c r="Y6568" s="33"/>
      <c r="Z6568" s="33"/>
      <c r="AA6568" s="33"/>
      <c r="AB6568" s="33"/>
      <c r="AC6568" s="33"/>
      <c r="AD6568" s="33"/>
      <c r="AE6568" s="33"/>
      <c r="AF6568" s="33"/>
      <c r="AG6568" s="35"/>
      <c r="AH6568" s="32"/>
      <c r="AI6568" s="33"/>
      <c r="AJ6568" s="33"/>
      <c r="AK6568" s="33"/>
      <c r="AL6568" s="33"/>
      <c r="AM6568" s="33"/>
      <c r="AN6568" s="33"/>
      <c r="AO6568" s="33"/>
      <c r="AP6568" s="33"/>
      <c r="AQ6568" s="33"/>
      <c r="AR6568" s="33"/>
      <c r="AS6568" s="33"/>
      <c r="AT6568" s="33"/>
      <c r="AU6568" s="33"/>
      <c r="AV6568" s="33"/>
      <c r="AW6568" s="33"/>
      <c r="AX6568" s="33"/>
      <c r="AY6568" s="33"/>
    </row>
    <row r="6569" spans="1:51" s="12" customFormat="1" ht="39.950000000000003" customHeight="1">
      <c r="A6569" s="3"/>
      <c r="B6569" s="16"/>
      <c r="C6569" s="33"/>
      <c r="D6569" s="33"/>
      <c r="E6569" s="33"/>
      <c r="F6569" s="33"/>
      <c r="G6569" s="33"/>
      <c r="H6569" s="33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  <c r="Y6569" s="33"/>
      <c r="Z6569" s="33"/>
      <c r="AA6569" s="33"/>
      <c r="AB6569" s="33"/>
      <c r="AC6569" s="33"/>
      <c r="AD6569" s="33"/>
      <c r="AE6569" s="33"/>
      <c r="AF6569" s="33"/>
      <c r="AG6569" s="35"/>
      <c r="AH6569" s="32"/>
      <c r="AI6569" s="33"/>
      <c r="AJ6569" s="33"/>
      <c r="AK6569" s="33"/>
      <c r="AL6569" s="33"/>
      <c r="AM6569" s="33"/>
      <c r="AN6569" s="33"/>
      <c r="AO6569" s="33"/>
      <c r="AP6569" s="33"/>
      <c r="AQ6569" s="33"/>
      <c r="AR6569" s="33"/>
      <c r="AS6569" s="33"/>
      <c r="AT6569" s="33"/>
      <c r="AU6569" s="33"/>
      <c r="AV6569" s="33"/>
      <c r="AW6569" s="33"/>
      <c r="AX6569" s="33"/>
      <c r="AY6569" s="33"/>
    </row>
    <row r="6570" spans="1:51" s="12" customFormat="1" ht="39.950000000000003" customHeight="1">
      <c r="A6570" s="3"/>
      <c r="B6570" s="16"/>
      <c r="C6570" s="33"/>
      <c r="D6570" s="33"/>
      <c r="E6570" s="33"/>
      <c r="F6570" s="33"/>
      <c r="G6570" s="33"/>
      <c r="H6570" s="33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  <c r="Y6570" s="33"/>
      <c r="Z6570" s="33"/>
      <c r="AA6570" s="33"/>
      <c r="AB6570" s="33"/>
      <c r="AC6570" s="33"/>
      <c r="AD6570" s="33"/>
      <c r="AE6570" s="33"/>
      <c r="AF6570" s="33"/>
      <c r="AG6570" s="35"/>
      <c r="AH6570" s="32"/>
      <c r="AI6570" s="33"/>
      <c r="AJ6570" s="33"/>
      <c r="AK6570" s="33"/>
      <c r="AL6570" s="33"/>
      <c r="AM6570" s="33"/>
      <c r="AN6570" s="33"/>
      <c r="AO6570" s="33"/>
      <c r="AP6570" s="33"/>
      <c r="AQ6570" s="33"/>
      <c r="AR6570" s="33"/>
      <c r="AS6570" s="33"/>
      <c r="AT6570" s="33"/>
      <c r="AU6570" s="33"/>
      <c r="AV6570" s="33"/>
      <c r="AW6570" s="33"/>
      <c r="AX6570" s="33"/>
      <c r="AY6570" s="33"/>
    </row>
    <row r="6571" spans="1:51" s="12" customFormat="1" ht="39.950000000000003" customHeight="1">
      <c r="A6571" s="3"/>
      <c r="B6571" s="16"/>
      <c r="C6571" s="33"/>
      <c r="D6571" s="33"/>
      <c r="E6571" s="33"/>
      <c r="F6571" s="33"/>
      <c r="G6571" s="33"/>
      <c r="H6571" s="33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  <c r="Y6571" s="33"/>
      <c r="Z6571" s="33"/>
      <c r="AA6571" s="33"/>
      <c r="AB6571" s="33"/>
      <c r="AC6571" s="33"/>
      <c r="AD6571" s="33"/>
      <c r="AE6571" s="33"/>
      <c r="AF6571" s="33"/>
      <c r="AG6571" s="35"/>
      <c r="AH6571" s="32"/>
      <c r="AI6571" s="33"/>
      <c r="AJ6571" s="33"/>
      <c r="AK6571" s="33"/>
      <c r="AL6571" s="33"/>
      <c r="AM6571" s="33"/>
      <c r="AN6571" s="33"/>
      <c r="AO6571" s="33"/>
      <c r="AP6571" s="33"/>
      <c r="AQ6571" s="33"/>
      <c r="AR6571" s="33"/>
      <c r="AS6571" s="33"/>
      <c r="AT6571" s="33"/>
      <c r="AU6571" s="33"/>
      <c r="AV6571" s="33"/>
      <c r="AW6571" s="33"/>
      <c r="AX6571" s="33"/>
      <c r="AY6571" s="33"/>
    </row>
    <row r="6572" spans="1:51" s="12" customFormat="1" ht="39.950000000000003" customHeight="1">
      <c r="A6572" s="3"/>
      <c r="B6572" s="16"/>
      <c r="C6572" s="33"/>
      <c r="D6572" s="33"/>
      <c r="E6572" s="33"/>
      <c r="F6572" s="33"/>
      <c r="G6572" s="33"/>
      <c r="H6572" s="33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  <c r="Y6572" s="33"/>
      <c r="Z6572" s="33"/>
      <c r="AA6572" s="33"/>
      <c r="AB6572" s="33"/>
      <c r="AC6572" s="33"/>
      <c r="AD6572" s="33"/>
      <c r="AE6572" s="33"/>
      <c r="AF6572" s="33"/>
      <c r="AG6572" s="35"/>
      <c r="AH6572" s="32"/>
      <c r="AI6572" s="33"/>
      <c r="AJ6572" s="33"/>
      <c r="AK6572" s="33"/>
      <c r="AL6572" s="33"/>
      <c r="AM6572" s="33"/>
      <c r="AN6572" s="33"/>
      <c r="AO6572" s="33"/>
      <c r="AP6572" s="33"/>
      <c r="AQ6572" s="33"/>
      <c r="AR6572" s="33"/>
      <c r="AS6572" s="33"/>
      <c r="AT6572" s="33"/>
      <c r="AU6572" s="33"/>
      <c r="AV6572" s="33"/>
      <c r="AW6572" s="33"/>
      <c r="AX6572" s="33"/>
      <c r="AY6572" s="33"/>
    </row>
    <row r="6573" spans="1:51" s="12" customFormat="1" ht="39.950000000000003" customHeight="1">
      <c r="A6573" s="3"/>
      <c r="B6573" s="16"/>
      <c r="C6573" s="33"/>
      <c r="D6573" s="33"/>
      <c r="E6573" s="33"/>
      <c r="F6573" s="33"/>
      <c r="G6573" s="33"/>
      <c r="H6573" s="33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  <c r="Y6573" s="33"/>
      <c r="Z6573" s="33"/>
      <c r="AA6573" s="33"/>
      <c r="AB6573" s="33"/>
      <c r="AC6573" s="33"/>
      <c r="AD6573" s="33"/>
      <c r="AE6573" s="33"/>
      <c r="AF6573" s="33"/>
      <c r="AG6573" s="35"/>
      <c r="AH6573" s="32"/>
      <c r="AI6573" s="33"/>
      <c r="AJ6573" s="33"/>
      <c r="AK6573" s="33"/>
      <c r="AL6573" s="33"/>
      <c r="AM6573" s="33"/>
      <c r="AN6573" s="33"/>
      <c r="AO6573" s="33"/>
      <c r="AP6573" s="33"/>
      <c r="AQ6573" s="33"/>
      <c r="AR6573" s="33"/>
      <c r="AS6573" s="33"/>
      <c r="AT6573" s="33"/>
      <c r="AU6573" s="33"/>
      <c r="AV6573" s="33"/>
      <c r="AW6573" s="33"/>
      <c r="AX6573" s="33"/>
      <c r="AY6573" s="33"/>
    </row>
    <row r="6574" spans="1:51" s="12" customFormat="1" ht="39.950000000000003" customHeight="1">
      <c r="A6574" s="3"/>
      <c r="B6574" s="16"/>
      <c r="C6574" s="33"/>
      <c r="D6574" s="33"/>
      <c r="E6574" s="33"/>
      <c r="F6574" s="33"/>
      <c r="G6574" s="33"/>
      <c r="H6574" s="33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  <c r="Y6574" s="33"/>
      <c r="Z6574" s="33"/>
      <c r="AA6574" s="33"/>
      <c r="AB6574" s="33"/>
      <c r="AC6574" s="33"/>
      <c r="AD6574" s="33"/>
      <c r="AE6574" s="33"/>
      <c r="AF6574" s="33"/>
      <c r="AG6574" s="35"/>
      <c r="AH6574" s="32"/>
      <c r="AI6574" s="33"/>
      <c r="AJ6574" s="33"/>
      <c r="AK6574" s="33"/>
      <c r="AL6574" s="33"/>
      <c r="AM6574" s="33"/>
      <c r="AN6574" s="33"/>
      <c r="AO6574" s="33"/>
      <c r="AP6574" s="33"/>
      <c r="AQ6574" s="33"/>
      <c r="AR6574" s="33"/>
      <c r="AS6574" s="33"/>
      <c r="AT6574" s="33"/>
      <c r="AU6574" s="33"/>
      <c r="AV6574" s="33"/>
      <c r="AW6574" s="33"/>
      <c r="AX6574" s="33"/>
      <c r="AY6574" s="33"/>
    </row>
    <row r="6575" spans="1:51" s="12" customFormat="1" ht="39.950000000000003" customHeight="1">
      <c r="A6575" s="3"/>
      <c r="B6575" s="16"/>
      <c r="C6575" s="33"/>
      <c r="D6575" s="33"/>
      <c r="E6575" s="33"/>
      <c r="F6575" s="33"/>
      <c r="G6575" s="33"/>
      <c r="H6575" s="33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  <c r="Y6575" s="33"/>
      <c r="Z6575" s="33"/>
      <c r="AA6575" s="33"/>
      <c r="AB6575" s="33"/>
      <c r="AC6575" s="33"/>
      <c r="AD6575" s="33"/>
      <c r="AE6575" s="33"/>
      <c r="AF6575" s="33"/>
      <c r="AG6575" s="35"/>
      <c r="AH6575" s="32"/>
      <c r="AI6575" s="33"/>
      <c r="AJ6575" s="33"/>
      <c r="AK6575" s="33"/>
      <c r="AL6575" s="33"/>
      <c r="AM6575" s="33"/>
      <c r="AN6575" s="33"/>
      <c r="AO6575" s="33"/>
      <c r="AP6575" s="33"/>
      <c r="AQ6575" s="33"/>
      <c r="AR6575" s="33"/>
      <c r="AS6575" s="33"/>
      <c r="AT6575" s="33"/>
      <c r="AU6575" s="33"/>
      <c r="AV6575" s="33"/>
      <c r="AW6575" s="33"/>
      <c r="AX6575" s="33"/>
      <c r="AY6575" s="33"/>
    </row>
    <row r="6576" spans="1:51" s="12" customFormat="1" ht="39.950000000000003" customHeight="1">
      <c r="A6576" s="3"/>
      <c r="B6576" s="16"/>
      <c r="C6576" s="33"/>
      <c r="D6576" s="33"/>
      <c r="E6576" s="33"/>
      <c r="F6576" s="33"/>
      <c r="G6576" s="33"/>
      <c r="H6576" s="33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  <c r="Y6576" s="33"/>
      <c r="Z6576" s="33"/>
      <c r="AA6576" s="33"/>
      <c r="AB6576" s="33"/>
      <c r="AC6576" s="33"/>
      <c r="AD6576" s="33"/>
      <c r="AE6576" s="33"/>
      <c r="AF6576" s="33"/>
      <c r="AG6576" s="35"/>
      <c r="AH6576" s="32"/>
      <c r="AI6576" s="33"/>
      <c r="AJ6576" s="33"/>
      <c r="AK6576" s="33"/>
      <c r="AL6576" s="33"/>
      <c r="AM6576" s="33"/>
      <c r="AN6576" s="33"/>
      <c r="AO6576" s="33"/>
      <c r="AP6576" s="33"/>
      <c r="AQ6576" s="33"/>
      <c r="AR6576" s="33"/>
      <c r="AS6576" s="33"/>
      <c r="AT6576" s="33"/>
      <c r="AU6576" s="33"/>
      <c r="AV6576" s="33"/>
      <c r="AW6576" s="33"/>
      <c r="AX6576" s="33"/>
      <c r="AY6576" s="33"/>
    </row>
    <row r="6577" spans="1:51" s="12" customFormat="1" ht="39.950000000000003" customHeight="1">
      <c r="A6577" s="3"/>
      <c r="B6577" s="16"/>
      <c r="C6577" s="33"/>
      <c r="D6577" s="33"/>
      <c r="E6577" s="33"/>
      <c r="F6577" s="33"/>
      <c r="G6577" s="33"/>
      <c r="H6577" s="33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  <c r="Y6577" s="33"/>
      <c r="Z6577" s="33"/>
      <c r="AA6577" s="33"/>
      <c r="AB6577" s="33"/>
      <c r="AC6577" s="33"/>
      <c r="AD6577" s="33"/>
      <c r="AE6577" s="33"/>
      <c r="AF6577" s="33"/>
      <c r="AG6577" s="35"/>
      <c r="AH6577" s="32"/>
      <c r="AI6577" s="33"/>
      <c r="AJ6577" s="33"/>
      <c r="AK6577" s="33"/>
      <c r="AL6577" s="33"/>
      <c r="AM6577" s="33"/>
      <c r="AN6577" s="33"/>
      <c r="AO6577" s="33"/>
      <c r="AP6577" s="33"/>
      <c r="AQ6577" s="33"/>
      <c r="AR6577" s="33"/>
      <c r="AS6577" s="33"/>
      <c r="AT6577" s="33"/>
      <c r="AU6577" s="33"/>
      <c r="AV6577" s="33"/>
      <c r="AW6577" s="33"/>
      <c r="AX6577" s="33"/>
      <c r="AY6577" s="33"/>
    </row>
    <row r="6578" spans="1:51" s="12" customFormat="1" ht="39.950000000000003" customHeight="1">
      <c r="A6578" s="3"/>
      <c r="B6578" s="16"/>
      <c r="C6578" s="33"/>
      <c r="D6578" s="33"/>
      <c r="E6578" s="33"/>
      <c r="F6578" s="33"/>
      <c r="G6578" s="33"/>
      <c r="H6578" s="33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  <c r="Y6578" s="33"/>
      <c r="Z6578" s="33"/>
      <c r="AA6578" s="33"/>
      <c r="AB6578" s="33"/>
      <c r="AC6578" s="33"/>
      <c r="AD6578" s="33"/>
      <c r="AE6578" s="33"/>
      <c r="AF6578" s="33"/>
      <c r="AG6578" s="35"/>
      <c r="AH6578" s="32"/>
      <c r="AI6578" s="33"/>
      <c r="AJ6578" s="33"/>
      <c r="AK6578" s="33"/>
      <c r="AL6578" s="33"/>
      <c r="AM6578" s="33"/>
      <c r="AN6578" s="33"/>
      <c r="AO6578" s="33"/>
      <c r="AP6578" s="33"/>
      <c r="AQ6578" s="33"/>
      <c r="AR6578" s="33"/>
      <c r="AS6578" s="33"/>
      <c r="AT6578" s="33"/>
      <c r="AU6578" s="33"/>
      <c r="AV6578" s="33"/>
      <c r="AW6578" s="33"/>
      <c r="AX6578" s="33"/>
      <c r="AY6578" s="33"/>
    </row>
    <row r="6579" spans="1:51" s="12" customFormat="1" ht="39.950000000000003" customHeight="1">
      <c r="A6579" s="3"/>
      <c r="B6579" s="16"/>
      <c r="C6579" s="33"/>
      <c r="D6579" s="33"/>
      <c r="E6579" s="33"/>
      <c r="F6579" s="33"/>
      <c r="G6579" s="33"/>
      <c r="H6579" s="33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  <c r="Y6579" s="33"/>
      <c r="Z6579" s="33"/>
      <c r="AA6579" s="33"/>
      <c r="AB6579" s="33"/>
      <c r="AC6579" s="33"/>
      <c r="AD6579" s="33"/>
      <c r="AE6579" s="33"/>
      <c r="AF6579" s="33"/>
      <c r="AG6579" s="35"/>
      <c r="AH6579" s="32"/>
      <c r="AI6579" s="33"/>
      <c r="AJ6579" s="33"/>
      <c r="AK6579" s="33"/>
      <c r="AL6579" s="33"/>
      <c r="AM6579" s="33"/>
      <c r="AN6579" s="33"/>
      <c r="AO6579" s="33"/>
      <c r="AP6579" s="33"/>
      <c r="AQ6579" s="33"/>
      <c r="AR6579" s="33"/>
      <c r="AS6579" s="33"/>
      <c r="AT6579" s="33"/>
      <c r="AU6579" s="33"/>
      <c r="AV6579" s="33"/>
      <c r="AW6579" s="33"/>
      <c r="AX6579" s="33"/>
      <c r="AY6579" s="33"/>
    </row>
    <row r="6580" spans="1:51" s="12" customFormat="1" ht="39.950000000000003" customHeight="1">
      <c r="A6580" s="3"/>
      <c r="B6580" s="16"/>
      <c r="C6580" s="33"/>
      <c r="D6580" s="33"/>
      <c r="E6580" s="33"/>
      <c r="F6580" s="33"/>
      <c r="G6580" s="33"/>
      <c r="H6580" s="33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  <c r="Y6580" s="33"/>
      <c r="Z6580" s="33"/>
      <c r="AA6580" s="33"/>
      <c r="AB6580" s="33"/>
      <c r="AC6580" s="33"/>
      <c r="AD6580" s="33"/>
      <c r="AE6580" s="33"/>
      <c r="AF6580" s="33"/>
      <c r="AG6580" s="35"/>
      <c r="AH6580" s="32"/>
      <c r="AI6580" s="33"/>
      <c r="AJ6580" s="33"/>
      <c r="AK6580" s="33"/>
      <c r="AL6580" s="33"/>
      <c r="AM6580" s="33"/>
      <c r="AN6580" s="33"/>
      <c r="AO6580" s="33"/>
      <c r="AP6580" s="33"/>
      <c r="AQ6580" s="33"/>
      <c r="AR6580" s="33"/>
      <c r="AS6580" s="33"/>
      <c r="AT6580" s="33"/>
      <c r="AU6580" s="33"/>
      <c r="AV6580" s="33"/>
      <c r="AW6580" s="33"/>
      <c r="AX6580" s="33"/>
      <c r="AY6580" s="33"/>
    </row>
    <row r="6581" spans="1:51" s="12" customFormat="1" ht="39.950000000000003" customHeight="1">
      <c r="A6581" s="3"/>
      <c r="B6581" s="16"/>
      <c r="C6581" s="33"/>
      <c r="D6581" s="33"/>
      <c r="E6581" s="33"/>
      <c r="F6581" s="33"/>
      <c r="G6581" s="33"/>
      <c r="H6581" s="33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  <c r="Y6581" s="33"/>
      <c r="Z6581" s="33"/>
      <c r="AA6581" s="33"/>
      <c r="AB6581" s="33"/>
      <c r="AC6581" s="33"/>
      <c r="AD6581" s="33"/>
      <c r="AE6581" s="33"/>
      <c r="AF6581" s="33"/>
      <c r="AG6581" s="35"/>
      <c r="AH6581" s="32"/>
      <c r="AI6581" s="33"/>
      <c r="AJ6581" s="33"/>
      <c r="AK6581" s="33"/>
      <c r="AL6581" s="33"/>
      <c r="AM6581" s="33"/>
      <c r="AN6581" s="33"/>
      <c r="AO6581" s="33"/>
      <c r="AP6581" s="33"/>
      <c r="AQ6581" s="33"/>
      <c r="AR6581" s="33"/>
      <c r="AS6581" s="33"/>
      <c r="AT6581" s="33"/>
      <c r="AU6581" s="33"/>
      <c r="AV6581" s="33"/>
      <c r="AW6581" s="33"/>
      <c r="AX6581" s="33"/>
      <c r="AY6581" s="33"/>
    </row>
    <row r="6582" spans="1:51" s="12" customFormat="1" ht="39.950000000000003" customHeight="1">
      <c r="A6582" s="3"/>
      <c r="B6582" s="16"/>
      <c r="C6582" s="33"/>
      <c r="D6582" s="33"/>
      <c r="E6582" s="33"/>
      <c r="F6582" s="33"/>
      <c r="G6582" s="33"/>
      <c r="H6582" s="33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  <c r="Y6582" s="33"/>
      <c r="Z6582" s="33"/>
      <c r="AA6582" s="33"/>
      <c r="AB6582" s="33"/>
      <c r="AC6582" s="33"/>
      <c r="AD6582" s="33"/>
      <c r="AE6582" s="33"/>
      <c r="AF6582" s="33"/>
      <c r="AG6582" s="35"/>
      <c r="AH6582" s="32"/>
      <c r="AI6582" s="33"/>
      <c r="AJ6582" s="33"/>
      <c r="AK6582" s="33"/>
      <c r="AL6582" s="33"/>
      <c r="AM6582" s="33"/>
      <c r="AN6582" s="33"/>
      <c r="AO6582" s="33"/>
      <c r="AP6582" s="33"/>
      <c r="AQ6582" s="33"/>
      <c r="AR6582" s="33"/>
      <c r="AS6582" s="33"/>
      <c r="AT6582" s="33"/>
      <c r="AU6582" s="33"/>
      <c r="AV6582" s="33"/>
      <c r="AW6582" s="33"/>
      <c r="AX6582" s="33"/>
      <c r="AY6582" s="33"/>
    </row>
    <row r="6583" spans="1:51" s="12" customFormat="1" ht="39.950000000000003" customHeight="1">
      <c r="A6583" s="3"/>
      <c r="B6583" s="16"/>
      <c r="C6583" s="33"/>
      <c r="D6583" s="33"/>
      <c r="E6583" s="33"/>
      <c r="F6583" s="33"/>
      <c r="G6583" s="33"/>
      <c r="H6583" s="33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  <c r="Y6583" s="33"/>
      <c r="Z6583" s="33"/>
      <c r="AA6583" s="33"/>
      <c r="AB6583" s="33"/>
      <c r="AC6583" s="33"/>
      <c r="AD6583" s="33"/>
      <c r="AE6583" s="33"/>
      <c r="AF6583" s="33"/>
      <c r="AG6583" s="35"/>
      <c r="AH6583" s="32"/>
      <c r="AI6583" s="33"/>
      <c r="AJ6583" s="33"/>
      <c r="AK6583" s="33"/>
      <c r="AL6583" s="33"/>
      <c r="AM6583" s="33"/>
      <c r="AN6583" s="33"/>
      <c r="AO6583" s="33"/>
      <c r="AP6583" s="33"/>
      <c r="AQ6583" s="33"/>
      <c r="AR6583" s="33"/>
      <c r="AS6583" s="33"/>
      <c r="AT6583" s="33"/>
      <c r="AU6583" s="33"/>
      <c r="AV6583" s="33"/>
      <c r="AW6583" s="33"/>
      <c r="AX6583" s="33"/>
      <c r="AY6583" s="33"/>
    </row>
    <row r="6584" spans="1:51" s="12" customFormat="1" ht="39.950000000000003" customHeight="1">
      <c r="A6584" s="3"/>
      <c r="B6584" s="16"/>
      <c r="C6584" s="33"/>
      <c r="D6584" s="33"/>
      <c r="E6584" s="33"/>
      <c r="F6584" s="33"/>
      <c r="G6584" s="33"/>
      <c r="H6584" s="33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  <c r="Y6584" s="33"/>
      <c r="Z6584" s="33"/>
      <c r="AA6584" s="33"/>
      <c r="AB6584" s="33"/>
      <c r="AC6584" s="33"/>
      <c r="AD6584" s="33"/>
      <c r="AE6584" s="33"/>
      <c r="AF6584" s="33"/>
      <c r="AG6584" s="35"/>
      <c r="AH6584" s="32"/>
      <c r="AI6584" s="33"/>
      <c r="AJ6584" s="33"/>
      <c r="AK6584" s="33"/>
      <c r="AL6584" s="33"/>
      <c r="AM6584" s="33"/>
      <c r="AN6584" s="33"/>
      <c r="AO6584" s="33"/>
      <c r="AP6584" s="33"/>
      <c r="AQ6584" s="33"/>
      <c r="AR6584" s="33"/>
      <c r="AS6584" s="33"/>
      <c r="AT6584" s="33"/>
      <c r="AU6584" s="33"/>
      <c r="AV6584" s="33"/>
      <c r="AW6584" s="33"/>
      <c r="AX6584" s="33"/>
      <c r="AY6584" s="33"/>
    </row>
    <row r="6585" spans="1:51" s="12" customFormat="1" ht="39.950000000000003" customHeight="1">
      <c r="A6585" s="3"/>
      <c r="B6585" s="16"/>
      <c r="C6585" s="33"/>
      <c r="D6585" s="33"/>
      <c r="E6585" s="33"/>
      <c r="F6585" s="33"/>
      <c r="G6585" s="33"/>
      <c r="H6585" s="33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  <c r="Y6585" s="33"/>
      <c r="Z6585" s="33"/>
      <c r="AA6585" s="33"/>
      <c r="AB6585" s="33"/>
      <c r="AC6585" s="33"/>
      <c r="AD6585" s="33"/>
      <c r="AE6585" s="33"/>
      <c r="AF6585" s="33"/>
      <c r="AG6585" s="35"/>
      <c r="AH6585" s="32"/>
      <c r="AI6585" s="33"/>
      <c r="AJ6585" s="33"/>
      <c r="AK6585" s="33"/>
      <c r="AL6585" s="33"/>
      <c r="AM6585" s="33"/>
      <c r="AN6585" s="33"/>
      <c r="AO6585" s="33"/>
      <c r="AP6585" s="33"/>
      <c r="AQ6585" s="33"/>
      <c r="AR6585" s="33"/>
      <c r="AS6585" s="33"/>
      <c r="AT6585" s="33"/>
      <c r="AU6585" s="33"/>
      <c r="AV6585" s="33"/>
      <c r="AW6585" s="33"/>
      <c r="AX6585" s="33"/>
      <c r="AY6585" s="33"/>
    </row>
    <row r="6586" spans="1:51" s="12" customFormat="1" ht="39.950000000000003" customHeight="1">
      <c r="A6586" s="3"/>
      <c r="B6586" s="16"/>
      <c r="C6586" s="33"/>
      <c r="D6586" s="33"/>
      <c r="E6586" s="33"/>
      <c r="F6586" s="33"/>
      <c r="G6586" s="33"/>
      <c r="H6586" s="33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  <c r="Y6586" s="33"/>
      <c r="Z6586" s="33"/>
      <c r="AA6586" s="33"/>
      <c r="AB6586" s="33"/>
      <c r="AC6586" s="33"/>
      <c r="AD6586" s="33"/>
      <c r="AE6586" s="33"/>
      <c r="AF6586" s="33"/>
      <c r="AG6586" s="35"/>
      <c r="AH6586" s="32"/>
      <c r="AI6586" s="33"/>
      <c r="AJ6586" s="33"/>
      <c r="AK6586" s="33"/>
      <c r="AL6586" s="33"/>
      <c r="AM6586" s="33"/>
      <c r="AN6586" s="33"/>
      <c r="AO6586" s="33"/>
      <c r="AP6586" s="33"/>
      <c r="AQ6586" s="33"/>
      <c r="AR6586" s="33"/>
      <c r="AS6586" s="33"/>
      <c r="AT6586" s="33"/>
      <c r="AU6586" s="33"/>
      <c r="AV6586" s="33"/>
      <c r="AW6586" s="33"/>
      <c r="AX6586" s="33"/>
      <c r="AY6586" s="33"/>
    </row>
    <row r="6587" spans="1:51" s="12" customFormat="1" ht="39.950000000000003" customHeight="1">
      <c r="A6587" s="3"/>
      <c r="B6587" s="16"/>
      <c r="C6587" s="33"/>
      <c r="D6587" s="33"/>
      <c r="E6587" s="33"/>
      <c r="F6587" s="33"/>
      <c r="G6587" s="33"/>
      <c r="H6587" s="33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  <c r="Y6587" s="33"/>
      <c r="Z6587" s="33"/>
      <c r="AA6587" s="33"/>
      <c r="AB6587" s="33"/>
      <c r="AC6587" s="33"/>
      <c r="AD6587" s="33"/>
      <c r="AE6587" s="33"/>
      <c r="AF6587" s="33"/>
      <c r="AG6587" s="35"/>
      <c r="AH6587" s="32"/>
      <c r="AI6587" s="33"/>
      <c r="AJ6587" s="33"/>
      <c r="AK6587" s="33"/>
      <c r="AL6587" s="33"/>
      <c r="AM6587" s="33"/>
      <c r="AN6587" s="33"/>
      <c r="AO6587" s="33"/>
      <c r="AP6587" s="33"/>
      <c r="AQ6587" s="33"/>
      <c r="AR6587" s="33"/>
      <c r="AS6587" s="33"/>
      <c r="AT6587" s="33"/>
      <c r="AU6587" s="33"/>
      <c r="AV6587" s="33"/>
      <c r="AW6587" s="33"/>
      <c r="AX6587" s="33"/>
      <c r="AY6587" s="33"/>
    </row>
    <row r="6588" spans="1:51" s="12" customFormat="1" ht="39.950000000000003" customHeight="1">
      <c r="A6588" s="3"/>
      <c r="B6588" s="16"/>
      <c r="C6588" s="33"/>
      <c r="D6588" s="33"/>
      <c r="E6588" s="33"/>
      <c r="F6588" s="33"/>
      <c r="G6588" s="33"/>
      <c r="H6588" s="33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  <c r="Y6588" s="33"/>
      <c r="Z6588" s="33"/>
      <c r="AA6588" s="33"/>
      <c r="AB6588" s="33"/>
      <c r="AC6588" s="33"/>
      <c r="AD6588" s="33"/>
      <c r="AE6588" s="33"/>
      <c r="AF6588" s="33"/>
      <c r="AG6588" s="35"/>
      <c r="AH6588" s="32"/>
      <c r="AI6588" s="33"/>
      <c r="AJ6588" s="33"/>
      <c r="AK6588" s="33"/>
      <c r="AL6588" s="33"/>
      <c r="AM6588" s="33"/>
      <c r="AN6588" s="33"/>
      <c r="AO6588" s="33"/>
      <c r="AP6588" s="33"/>
      <c r="AQ6588" s="33"/>
      <c r="AR6588" s="33"/>
      <c r="AS6588" s="33"/>
      <c r="AT6588" s="33"/>
      <c r="AU6588" s="33"/>
      <c r="AV6588" s="33"/>
      <c r="AW6588" s="33"/>
      <c r="AX6588" s="33"/>
      <c r="AY6588" s="33"/>
    </row>
    <row r="6589" spans="1:51" s="12" customFormat="1" ht="39.950000000000003" customHeight="1">
      <c r="A6589" s="3"/>
      <c r="B6589" s="16"/>
      <c r="C6589" s="33"/>
      <c r="D6589" s="33"/>
      <c r="E6589" s="33"/>
      <c r="F6589" s="33"/>
      <c r="G6589" s="33"/>
      <c r="H6589" s="33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  <c r="Y6589" s="33"/>
      <c r="Z6589" s="33"/>
      <c r="AA6589" s="33"/>
      <c r="AB6589" s="33"/>
      <c r="AC6589" s="33"/>
      <c r="AD6589" s="33"/>
      <c r="AE6589" s="33"/>
      <c r="AF6589" s="33"/>
      <c r="AG6589" s="35"/>
      <c r="AH6589" s="32"/>
      <c r="AI6589" s="33"/>
      <c r="AJ6589" s="33"/>
      <c r="AK6589" s="33"/>
      <c r="AL6589" s="33"/>
      <c r="AM6589" s="33"/>
      <c r="AN6589" s="33"/>
      <c r="AO6589" s="33"/>
      <c r="AP6589" s="33"/>
      <c r="AQ6589" s="33"/>
      <c r="AR6589" s="33"/>
      <c r="AS6589" s="33"/>
      <c r="AT6589" s="33"/>
      <c r="AU6589" s="33"/>
      <c r="AV6589" s="33"/>
      <c r="AW6589" s="33"/>
      <c r="AX6589" s="33"/>
      <c r="AY6589" s="33"/>
    </row>
    <row r="6590" spans="1:51" s="12" customFormat="1" ht="39.950000000000003" customHeight="1">
      <c r="A6590" s="3"/>
      <c r="B6590" s="16"/>
      <c r="C6590" s="33"/>
      <c r="D6590" s="33"/>
      <c r="E6590" s="33"/>
      <c r="F6590" s="33"/>
      <c r="G6590" s="33"/>
      <c r="H6590" s="33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  <c r="Y6590" s="33"/>
      <c r="Z6590" s="33"/>
      <c r="AA6590" s="33"/>
      <c r="AB6590" s="33"/>
      <c r="AC6590" s="33"/>
      <c r="AD6590" s="33"/>
      <c r="AE6590" s="33"/>
      <c r="AF6590" s="33"/>
      <c r="AG6590" s="35"/>
      <c r="AH6590" s="32"/>
      <c r="AI6590" s="33"/>
      <c r="AJ6590" s="33"/>
      <c r="AK6590" s="33"/>
      <c r="AL6590" s="33"/>
      <c r="AM6590" s="33"/>
      <c r="AN6590" s="33"/>
      <c r="AO6590" s="33"/>
      <c r="AP6590" s="33"/>
      <c r="AQ6590" s="33"/>
      <c r="AR6590" s="33"/>
      <c r="AS6590" s="33"/>
      <c r="AT6590" s="33"/>
      <c r="AU6590" s="33"/>
      <c r="AV6590" s="33"/>
      <c r="AW6590" s="33"/>
      <c r="AX6590" s="33"/>
      <c r="AY6590" s="33"/>
    </row>
    <row r="6591" spans="1:51" s="12" customFormat="1" ht="39.950000000000003" customHeight="1">
      <c r="A6591" s="3"/>
      <c r="B6591" s="16"/>
      <c r="C6591" s="33"/>
      <c r="D6591" s="33"/>
      <c r="E6591" s="33"/>
      <c r="F6591" s="33"/>
      <c r="G6591" s="33"/>
      <c r="H6591" s="33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  <c r="Y6591" s="33"/>
      <c r="Z6591" s="33"/>
      <c r="AA6591" s="33"/>
      <c r="AB6591" s="33"/>
      <c r="AC6591" s="33"/>
      <c r="AD6591" s="33"/>
      <c r="AE6591" s="33"/>
      <c r="AF6591" s="33"/>
      <c r="AG6591" s="35"/>
      <c r="AH6591" s="32"/>
      <c r="AI6591" s="33"/>
      <c r="AJ6591" s="33"/>
      <c r="AK6591" s="33"/>
      <c r="AL6591" s="33"/>
      <c r="AM6591" s="33"/>
      <c r="AN6591" s="33"/>
      <c r="AO6591" s="33"/>
      <c r="AP6591" s="33"/>
      <c r="AQ6591" s="33"/>
      <c r="AR6591" s="33"/>
      <c r="AS6591" s="33"/>
      <c r="AT6591" s="33"/>
      <c r="AU6591" s="33"/>
      <c r="AV6591" s="33"/>
      <c r="AW6591" s="33"/>
      <c r="AX6591" s="33"/>
      <c r="AY6591" s="33"/>
    </row>
    <row r="6592" spans="1:51" s="12" customFormat="1" ht="39.950000000000003" customHeight="1">
      <c r="A6592" s="3"/>
      <c r="B6592" s="16"/>
      <c r="C6592" s="33"/>
      <c r="D6592" s="33"/>
      <c r="E6592" s="33"/>
      <c r="F6592" s="33"/>
      <c r="G6592" s="33"/>
      <c r="H6592" s="33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  <c r="Y6592" s="33"/>
      <c r="Z6592" s="33"/>
      <c r="AA6592" s="33"/>
      <c r="AB6592" s="33"/>
      <c r="AC6592" s="33"/>
      <c r="AD6592" s="33"/>
      <c r="AE6592" s="33"/>
      <c r="AF6592" s="33"/>
      <c r="AG6592" s="35"/>
      <c r="AH6592" s="32"/>
      <c r="AI6592" s="33"/>
      <c r="AJ6592" s="33"/>
      <c r="AK6592" s="33"/>
      <c r="AL6592" s="33"/>
      <c r="AM6592" s="33"/>
      <c r="AN6592" s="33"/>
      <c r="AO6592" s="33"/>
      <c r="AP6592" s="33"/>
      <c r="AQ6592" s="33"/>
      <c r="AR6592" s="33"/>
      <c r="AS6592" s="33"/>
      <c r="AT6592" s="33"/>
      <c r="AU6592" s="33"/>
      <c r="AV6592" s="33"/>
      <c r="AW6592" s="33"/>
      <c r="AX6592" s="33"/>
      <c r="AY6592" s="33"/>
    </row>
    <row r="6593" spans="1:51" s="12" customFormat="1" ht="39.950000000000003" customHeight="1">
      <c r="A6593" s="3"/>
      <c r="B6593" s="16"/>
      <c r="C6593" s="33"/>
      <c r="D6593" s="33"/>
      <c r="E6593" s="33"/>
      <c r="F6593" s="33"/>
      <c r="G6593" s="33"/>
      <c r="H6593" s="33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  <c r="Y6593" s="33"/>
      <c r="Z6593" s="33"/>
      <c r="AA6593" s="33"/>
      <c r="AB6593" s="33"/>
      <c r="AC6593" s="33"/>
      <c r="AD6593" s="33"/>
      <c r="AE6593" s="33"/>
      <c r="AF6593" s="33"/>
      <c r="AG6593" s="35"/>
      <c r="AH6593" s="32"/>
      <c r="AI6593" s="33"/>
      <c r="AJ6593" s="33"/>
      <c r="AK6593" s="33"/>
      <c r="AL6593" s="33"/>
      <c r="AM6593" s="33"/>
      <c r="AN6593" s="33"/>
      <c r="AO6593" s="33"/>
      <c r="AP6593" s="33"/>
      <c r="AQ6593" s="33"/>
      <c r="AR6593" s="33"/>
      <c r="AS6593" s="33"/>
      <c r="AT6593" s="33"/>
      <c r="AU6593" s="33"/>
      <c r="AV6593" s="33"/>
      <c r="AW6593" s="33"/>
      <c r="AX6593" s="33"/>
      <c r="AY6593" s="33"/>
    </row>
    <row r="6594" spans="1:51" s="12" customFormat="1" ht="39.950000000000003" customHeight="1">
      <c r="A6594" s="3"/>
      <c r="B6594" s="16"/>
      <c r="C6594" s="33"/>
      <c r="D6594" s="33"/>
      <c r="E6594" s="33"/>
      <c r="F6594" s="33"/>
      <c r="G6594" s="33"/>
      <c r="H6594" s="33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  <c r="Y6594" s="33"/>
      <c r="Z6594" s="33"/>
      <c r="AA6594" s="33"/>
      <c r="AB6594" s="33"/>
      <c r="AC6594" s="33"/>
      <c r="AD6594" s="33"/>
      <c r="AE6594" s="33"/>
      <c r="AF6594" s="33"/>
      <c r="AG6594" s="35"/>
      <c r="AH6594" s="32"/>
      <c r="AI6594" s="33"/>
      <c r="AJ6594" s="33"/>
      <c r="AK6594" s="33"/>
      <c r="AL6594" s="33"/>
      <c r="AM6594" s="33"/>
      <c r="AN6594" s="33"/>
      <c r="AO6594" s="33"/>
      <c r="AP6594" s="33"/>
      <c r="AQ6594" s="33"/>
      <c r="AR6594" s="33"/>
      <c r="AS6594" s="33"/>
      <c r="AT6594" s="33"/>
      <c r="AU6594" s="33"/>
      <c r="AV6594" s="33"/>
      <c r="AW6594" s="33"/>
      <c r="AX6594" s="33"/>
      <c r="AY6594" s="33"/>
    </row>
    <row r="6595" spans="1:51" s="12" customFormat="1" ht="39.950000000000003" customHeight="1">
      <c r="A6595" s="3"/>
      <c r="B6595" s="16"/>
      <c r="C6595" s="33"/>
      <c r="D6595" s="33"/>
      <c r="E6595" s="33"/>
      <c r="F6595" s="33"/>
      <c r="G6595" s="33"/>
      <c r="H6595" s="3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  <c r="Y6595" s="33"/>
      <c r="Z6595" s="33"/>
      <c r="AA6595" s="33"/>
      <c r="AB6595" s="33"/>
      <c r="AC6595" s="33"/>
      <c r="AD6595" s="33"/>
      <c r="AE6595" s="33"/>
      <c r="AF6595" s="33"/>
      <c r="AG6595" s="35"/>
      <c r="AH6595" s="32"/>
      <c r="AI6595" s="33"/>
      <c r="AJ6595" s="33"/>
      <c r="AK6595" s="33"/>
      <c r="AL6595" s="33"/>
      <c r="AM6595" s="33"/>
      <c r="AN6595" s="33"/>
      <c r="AO6595" s="33"/>
      <c r="AP6595" s="33"/>
      <c r="AQ6595" s="33"/>
      <c r="AR6595" s="33"/>
      <c r="AS6595" s="33"/>
      <c r="AT6595" s="33"/>
      <c r="AU6595" s="33"/>
      <c r="AV6595" s="33"/>
      <c r="AW6595" s="33"/>
      <c r="AX6595" s="33"/>
      <c r="AY6595" s="33"/>
    </row>
    <row r="6596" spans="1:51" s="12" customFormat="1" ht="39.950000000000003" customHeight="1">
      <c r="A6596" s="3"/>
      <c r="B6596" s="16"/>
      <c r="C6596" s="33"/>
      <c r="D6596" s="33"/>
      <c r="E6596" s="33"/>
      <c r="F6596" s="33"/>
      <c r="G6596" s="33"/>
      <c r="H6596" s="3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  <c r="Y6596" s="33"/>
      <c r="Z6596" s="33"/>
      <c r="AA6596" s="33"/>
      <c r="AB6596" s="33"/>
      <c r="AC6596" s="33"/>
      <c r="AD6596" s="33"/>
      <c r="AE6596" s="33"/>
      <c r="AF6596" s="33"/>
      <c r="AG6596" s="35"/>
      <c r="AH6596" s="32"/>
      <c r="AI6596" s="33"/>
      <c r="AJ6596" s="33"/>
      <c r="AK6596" s="33"/>
      <c r="AL6596" s="33"/>
      <c r="AM6596" s="33"/>
      <c r="AN6596" s="33"/>
      <c r="AO6596" s="33"/>
      <c r="AP6596" s="33"/>
      <c r="AQ6596" s="33"/>
      <c r="AR6596" s="33"/>
      <c r="AS6596" s="33"/>
      <c r="AT6596" s="33"/>
      <c r="AU6596" s="33"/>
      <c r="AV6596" s="33"/>
      <c r="AW6596" s="33"/>
      <c r="AX6596" s="33"/>
      <c r="AY6596" s="33"/>
    </row>
    <row r="6597" spans="1:51" s="12" customFormat="1" ht="39.950000000000003" customHeight="1">
      <c r="A6597" s="3"/>
      <c r="B6597" s="16"/>
      <c r="C6597" s="33"/>
      <c r="D6597" s="33"/>
      <c r="E6597" s="33"/>
      <c r="F6597" s="33"/>
      <c r="G6597" s="33"/>
      <c r="H6597" s="33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  <c r="Y6597" s="33"/>
      <c r="Z6597" s="33"/>
      <c r="AA6597" s="33"/>
      <c r="AB6597" s="33"/>
      <c r="AC6597" s="33"/>
      <c r="AD6597" s="33"/>
      <c r="AE6597" s="33"/>
      <c r="AF6597" s="33"/>
      <c r="AG6597" s="35"/>
      <c r="AH6597" s="32"/>
      <c r="AI6597" s="33"/>
      <c r="AJ6597" s="33"/>
      <c r="AK6597" s="33"/>
      <c r="AL6597" s="33"/>
      <c r="AM6597" s="33"/>
      <c r="AN6597" s="33"/>
      <c r="AO6597" s="33"/>
      <c r="AP6597" s="33"/>
      <c r="AQ6597" s="33"/>
      <c r="AR6597" s="33"/>
      <c r="AS6597" s="33"/>
      <c r="AT6597" s="33"/>
      <c r="AU6597" s="33"/>
      <c r="AV6597" s="33"/>
      <c r="AW6597" s="33"/>
      <c r="AX6597" s="33"/>
      <c r="AY6597" s="33"/>
    </row>
    <row r="6598" spans="1:51" s="12" customFormat="1" ht="39.950000000000003" customHeight="1">
      <c r="A6598" s="3"/>
      <c r="B6598" s="16"/>
      <c r="C6598" s="33"/>
      <c r="D6598" s="33"/>
      <c r="E6598" s="33"/>
      <c r="F6598" s="33"/>
      <c r="G6598" s="33"/>
      <c r="H6598" s="33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  <c r="Y6598" s="33"/>
      <c r="Z6598" s="33"/>
      <c r="AA6598" s="33"/>
      <c r="AB6598" s="33"/>
      <c r="AC6598" s="33"/>
      <c r="AD6598" s="33"/>
      <c r="AE6598" s="33"/>
      <c r="AF6598" s="33"/>
      <c r="AG6598" s="35"/>
      <c r="AH6598" s="32"/>
      <c r="AI6598" s="33"/>
      <c r="AJ6598" s="33"/>
      <c r="AK6598" s="33"/>
      <c r="AL6598" s="33"/>
      <c r="AM6598" s="33"/>
      <c r="AN6598" s="33"/>
      <c r="AO6598" s="33"/>
      <c r="AP6598" s="33"/>
      <c r="AQ6598" s="33"/>
      <c r="AR6598" s="33"/>
      <c r="AS6598" s="33"/>
      <c r="AT6598" s="33"/>
      <c r="AU6598" s="33"/>
      <c r="AV6598" s="33"/>
      <c r="AW6598" s="33"/>
      <c r="AX6598" s="33"/>
      <c r="AY6598" s="33"/>
    </row>
    <row r="6599" spans="1:51" s="12" customFormat="1" ht="39.950000000000003" customHeight="1">
      <c r="A6599" s="3"/>
      <c r="B6599" s="16"/>
      <c r="C6599" s="33"/>
      <c r="D6599" s="33"/>
      <c r="E6599" s="33"/>
      <c r="F6599" s="33"/>
      <c r="G6599" s="33"/>
      <c r="H6599" s="33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  <c r="Y6599" s="33"/>
      <c r="Z6599" s="33"/>
      <c r="AA6599" s="33"/>
      <c r="AB6599" s="33"/>
      <c r="AC6599" s="33"/>
      <c r="AD6599" s="33"/>
      <c r="AE6599" s="33"/>
      <c r="AF6599" s="33"/>
      <c r="AG6599" s="35"/>
      <c r="AH6599" s="32"/>
      <c r="AI6599" s="33"/>
      <c r="AJ6599" s="33"/>
      <c r="AK6599" s="33"/>
      <c r="AL6599" s="33"/>
      <c r="AM6599" s="33"/>
      <c r="AN6599" s="33"/>
      <c r="AO6599" s="33"/>
      <c r="AP6599" s="33"/>
      <c r="AQ6599" s="33"/>
      <c r="AR6599" s="33"/>
      <c r="AS6599" s="33"/>
      <c r="AT6599" s="33"/>
      <c r="AU6599" s="33"/>
      <c r="AV6599" s="33"/>
      <c r="AW6599" s="33"/>
      <c r="AX6599" s="33"/>
      <c r="AY6599" s="33"/>
    </row>
    <row r="6600" spans="1:51" s="12" customFormat="1" ht="39.950000000000003" customHeight="1">
      <c r="A6600" s="3"/>
      <c r="B6600" s="16"/>
      <c r="C6600" s="33"/>
      <c r="D6600" s="33"/>
      <c r="E6600" s="33"/>
      <c r="F6600" s="33"/>
      <c r="G6600" s="33"/>
      <c r="H6600" s="33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  <c r="Y6600" s="33"/>
      <c r="Z6600" s="33"/>
      <c r="AA6600" s="33"/>
      <c r="AB6600" s="33"/>
      <c r="AC6600" s="33"/>
      <c r="AD6600" s="33"/>
      <c r="AE6600" s="33"/>
      <c r="AF6600" s="33"/>
      <c r="AG6600" s="35"/>
      <c r="AH6600" s="32"/>
      <c r="AI6600" s="33"/>
      <c r="AJ6600" s="33"/>
      <c r="AK6600" s="33"/>
      <c r="AL6600" s="33"/>
      <c r="AM6600" s="33"/>
      <c r="AN6600" s="33"/>
      <c r="AO6600" s="33"/>
      <c r="AP6600" s="33"/>
      <c r="AQ6600" s="33"/>
      <c r="AR6600" s="33"/>
      <c r="AS6600" s="33"/>
      <c r="AT6600" s="33"/>
      <c r="AU6600" s="33"/>
      <c r="AV6600" s="33"/>
      <c r="AW6600" s="33"/>
      <c r="AX6600" s="33"/>
      <c r="AY6600" s="33"/>
    </row>
    <row r="6601" spans="1:51" s="12" customFormat="1" ht="39.950000000000003" customHeight="1">
      <c r="A6601" s="3"/>
      <c r="B6601" s="16"/>
      <c r="C6601" s="33"/>
      <c r="D6601" s="33"/>
      <c r="E6601" s="33"/>
      <c r="F6601" s="33"/>
      <c r="G6601" s="33"/>
      <c r="H6601" s="33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  <c r="Y6601" s="33"/>
      <c r="Z6601" s="33"/>
      <c r="AA6601" s="33"/>
      <c r="AB6601" s="33"/>
      <c r="AC6601" s="33"/>
      <c r="AD6601" s="33"/>
      <c r="AE6601" s="33"/>
      <c r="AF6601" s="33"/>
      <c r="AG6601" s="35"/>
      <c r="AH6601" s="32"/>
      <c r="AI6601" s="33"/>
      <c r="AJ6601" s="33"/>
      <c r="AK6601" s="33"/>
      <c r="AL6601" s="33"/>
      <c r="AM6601" s="33"/>
      <c r="AN6601" s="33"/>
      <c r="AO6601" s="33"/>
      <c r="AP6601" s="33"/>
      <c r="AQ6601" s="33"/>
      <c r="AR6601" s="33"/>
      <c r="AS6601" s="33"/>
      <c r="AT6601" s="33"/>
      <c r="AU6601" s="33"/>
      <c r="AV6601" s="33"/>
      <c r="AW6601" s="33"/>
      <c r="AX6601" s="33"/>
      <c r="AY6601" s="33"/>
    </row>
    <row r="6602" spans="1:51" s="12" customFormat="1" ht="39.950000000000003" customHeight="1">
      <c r="A6602" s="3"/>
      <c r="B6602" s="16"/>
      <c r="C6602" s="33"/>
      <c r="D6602" s="33"/>
      <c r="E6602" s="33"/>
      <c r="F6602" s="33"/>
      <c r="G6602" s="33"/>
      <c r="H6602" s="33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  <c r="Y6602" s="33"/>
      <c r="Z6602" s="33"/>
      <c r="AA6602" s="33"/>
      <c r="AB6602" s="33"/>
      <c r="AC6602" s="33"/>
      <c r="AD6602" s="33"/>
      <c r="AE6602" s="33"/>
      <c r="AF6602" s="33"/>
      <c r="AG6602" s="35"/>
      <c r="AH6602" s="32"/>
      <c r="AI6602" s="33"/>
      <c r="AJ6602" s="33"/>
      <c r="AK6602" s="33"/>
      <c r="AL6602" s="33"/>
      <c r="AM6602" s="33"/>
      <c r="AN6602" s="33"/>
      <c r="AO6602" s="33"/>
      <c r="AP6602" s="33"/>
      <c r="AQ6602" s="33"/>
      <c r="AR6602" s="33"/>
      <c r="AS6602" s="33"/>
      <c r="AT6602" s="33"/>
      <c r="AU6602" s="33"/>
      <c r="AV6602" s="33"/>
      <c r="AW6602" s="33"/>
      <c r="AX6602" s="33"/>
      <c r="AY6602" s="33"/>
    </row>
    <row r="6603" spans="1:51" s="12" customFormat="1" ht="39.950000000000003" customHeight="1">
      <c r="A6603" s="3"/>
      <c r="B6603" s="16"/>
      <c r="C6603" s="33"/>
      <c r="D6603" s="33"/>
      <c r="E6603" s="33"/>
      <c r="F6603" s="33"/>
      <c r="G6603" s="33"/>
      <c r="H6603" s="33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  <c r="Y6603" s="33"/>
      <c r="Z6603" s="33"/>
      <c r="AA6603" s="33"/>
      <c r="AB6603" s="33"/>
      <c r="AC6603" s="33"/>
      <c r="AD6603" s="33"/>
      <c r="AE6603" s="33"/>
      <c r="AF6603" s="33"/>
      <c r="AG6603" s="35"/>
      <c r="AH6603" s="32"/>
      <c r="AI6603" s="33"/>
      <c r="AJ6603" s="33"/>
      <c r="AK6603" s="33"/>
      <c r="AL6603" s="33"/>
      <c r="AM6603" s="33"/>
      <c r="AN6603" s="33"/>
      <c r="AO6603" s="33"/>
      <c r="AP6603" s="33"/>
      <c r="AQ6603" s="33"/>
      <c r="AR6603" s="33"/>
      <c r="AS6603" s="33"/>
      <c r="AT6603" s="33"/>
      <c r="AU6603" s="33"/>
      <c r="AV6603" s="33"/>
      <c r="AW6603" s="33"/>
      <c r="AX6603" s="33"/>
      <c r="AY6603" s="33"/>
    </row>
    <row r="6604" spans="1:51" s="12" customFormat="1" ht="39.950000000000003" customHeight="1">
      <c r="A6604" s="3"/>
      <c r="B6604" s="16"/>
      <c r="C6604" s="33"/>
      <c r="D6604" s="33"/>
      <c r="E6604" s="33"/>
      <c r="F6604" s="33"/>
      <c r="G6604" s="33"/>
      <c r="H6604" s="33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  <c r="Y6604" s="33"/>
      <c r="Z6604" s="33"/>
      <c r="AA6604" s="33"/>
      <c r="AB6604" s="33"/>
      <c r="AC6604" s="33"/>
      <c r="AD6604" s="33"/>
      <c r="AE6604" s="33"/>
      <c r="AF6604" s="33"/>
      <c r="AG6604" s="35"/>
      <c r="AH6604" s="32"/>
      <c r="AI6604" s="33"/>
      <c r="AJ6604" s="33"/>
      <c r="AK6604" s="33"/>
      <c r="AL6604" s="33"/>
      <c r="AM6604" s="33"/>
      <c r="AN6604" s="33"/>
      <c r="AO6604" s="33"/>
      <c r="AP6604" s="33"/>
      <c r="AQ6604" s="33"/>
      <c r="AR6604" s="33"/>
      <c r="AS6604" s="33"/>
      <c r="AT6604" s="33"/>
      <c r="AU6604" s="33"/>
      <c r="AV6604" s="33"/>
      <c r="AW6604" s="33"/>
      <c r="AX6604" s="33"/>
      <c r="AY6604" s="33"/>
    </row>
    <row r="6605" spans="1:51" s="12" customFormat="1" ht="39.950000000000003" customHeight="1">
      <c r="A6605" s="3"/>
      <c r="B6605" s="16"/>
      <c r="C6605" s="33"/>
      <c r="D6605" s="33"/>
      <c r="E6605" s="33"/>
      <c r="F6605" s="33"/>
      <c r="G6605" s="33"/>
      <c r="H6605" s="33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  <c r="Y6605" s="33"/>
      <c r="Z6605" s="33"/>
      <c r="AA6605" s="33"/>
      <c r="AB6605" s="33"/>
      <c r="AC6605" s="33"/>
      <c r="AD6605" s="33"/>
      <c r="AE6605" s="33"/>
      <c r="AF6605" s="33"/>
      <c r="AG6605" s="35"/>
      <c r="AH6605" s="32"/>
      <c r="AI6605" s="33"/>
      <c r="AJ6605" s="33"/>
      <c r="AK6605" s="33"/>
      <c r="AL6605" s="33"/>
      <c r="AM6605" s="33"/>
      <c r="AN6605" s="33"/>
      <c r="AO6605" s="33"/>
      <c r="AP6605" s="33"/>
      <c r="AQ6605" s="33"/>
      <c r="AR6605" s="33"/>
      <c r="AS6605" s="33"/>
      <c r="AT6605" s="33"/>
      <c r="AU6605" s="33"/>
      <c r="AV6605" s="33"/>
      <c r="AW6605" s="33"/>
      <c r="AX6605" s="33"/>
      <c r="AY6605" s="33"/>
    </row>
    <row r="6606" spans="1:51" s="12" customFormat="1" ht="39.950000000000003" customHeight="1">
      <c r="A6606" s="3"/>
      <c r="B6606" s="16"/>
      <c r="C6606" s="33"/>
      <c r="D6606" s="33"/>
      <c r="E6606" s="33"/>
      <c r="F6606" s="33"/>
      <c r="G6606" s="33"/>
      <c r="H6606" s="33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  <c r="Y6606" s="33"/>
      <c r="Z6606" s="33"/>
      <c r="AA6606" s="33"/>
      <c r="AB6606" s="33"/>
      <c r="AC6606" s="33"/>
      <c r="AD6606" s="33"/>
      <c r="AE6606" s="33"/>
      <c r="AF6606" s="33"/>
      <c r="AG6606" s="35"/>
      <c r="AH6606" s="32"/>
      <c r="AI6606" s="33"/>
      <c r="AJ6606" s="33"/>
      <c r="AK6606" s="33"/>
      <c r="AL6606" s="33"/>
      <c r="AM6606" s="33"/>
      <c r="AN6606" s="33"/>
      <c r="AO6606" s="33"/>
      <c r="AP6606" s="33"/>
      <c r="AQ6606" s="33"/>
      <c r="AR6606" s="33"/>
      <c r="AS6606" s="33"/>
      <c r="AT6606" s="33"/>
      <c r="AU6606" s="33"/>
      <c r="AV6606" s="33"/>
      <c r="AW6606" s="33"/>
      <c r="AX6606" s="33"/>
      <c r="AY6606" s="33"/>
    </row>
    <row r="6607" spans="1:51" s="12" customFormat="1" ht="39.950000000000003" customHeight="1">
      <c r="A6607" s="3"/>
      <c r="B6607" s="16"/>
      <c r="C6607" s="33"/>
      <c r="D6607" s="33"/>
      <c r="E6607" s="33"/>
      <c r="F6607" s="33"/>
      <c r="G6607" s="33"/>
      <c r="H6607" s="33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  <c r="Y6607" s="33"/>
      <c r="Z6607" s="33"/>
      <c r="AA6607" s="33"/>
      <c r="AB6607" s="33"/>
      <c r="AC6607" s="33"/>
      <c r="AD6607" s="33"/>
      <c r="AE6607" s="33"/>
      <c r="AF6607" s="33"/>
      <c r="AG6607" s="35"/>
      <c r="AH6607" s="32"/>
      <c r="AI6607" s="33"/>
      <c r="AJ6607" s="33"/>
      <c r="AK6607" s="33"/>
      <c r="AL6607" s="33"/>
      <c r="AM6607" s="33"/>
      <c r="AN6607" s="33"/>
      <c r="AO6607" s="33"/>
      <c r="AP6607" s="33"/>
      <c r="AQ6607" s="33"/>
      <c r="AR6607" s="33"/>
      <c r="AS6607" s="33"/>
      <c r="AT6607" s="33"/>
      <c r="AU6607" s="33"/>
      <c r="AV6607" s="33"/>
      <c r="AW6607" s="33"/>
      <c r="AX6607" s="33"/>
      <c r="AY6607" s="33"/>
    </row>
    <row r="6608" spans="1:51" s="12" customFormat="1" ht="39.950000000000003" customHeight="1">
      <c r="A6608" s="3"/>
      <c r="B6608" s="16"/>
      <c r="C6608" s="33"/>
      <c r="D6608" s="33"/>
      <c r="E6608" s="33"/>
      <c r="F6608" s="33"/>
      <c r="G6608" s="33"/>
      <c r="H6608" s="33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  <c r="Y6608" s="33"/>
      <c r="Z6608" s="33"/>
      <c r="AA6608" s="33"/>
      <c r="AB6608" s="33"/>
      <c r="AC6608" s="33"/>
      <c r="AD6608" s="33"/>
      <c r="AE6608" s="33"/>
      <c r="AF6608" s="33"/>
      <c r="AG6608" s="35"/>
      <c r="AH6608" s="32"/>
      <c r="AI6608" s="33"/>
      <c r="AJ6608" s="33"/>
      <c r="AK6608" s="33"/>
      <c r="AL6608" s="33"/>
      <c r="AM6608" s="33"/>
      <c r="AN6608" s="33"/>
      <c r="AO6608" s="33"/>
      <c r="AP6608" s="33"/>
      <c r="AQ6608" s="33"/>
      <c r="AR6608" s="33"/>
      <c r="AS6608" s="33"/>
      <c r="AT6608" s="33"/>
      <c r="AU6608" s="33"/>
      <c r="AV6608" s="33"/>
      <c r="AW6608" s="33"/>
      <c r="AX6608" s="33"/>
      <c r="AY6608" s="33"/>
    </row>
    <row r="6609" spans="1:51" s="12" customFormat="1" ht="39.950000000000003" customHeight="1">
      <c r="A6609" s="3"/>
      <c r="B6609" s="16"/>
      <c r="C6609" s="33"/>
      <c r="D6609" s="33"/>
      <c r="E6609" s="33"/>
      <c r="F6609" s="33"/>
      <c r="G6609" s="33"/>
      <c r="H6609" s="33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  <c r="Y6609" s="33"/>
      <c r="Z6609" s="33"/>
      <c r="AA6609" s="33"/>
      <c r="AB6609" s="33"/>
      <c r="AC6609" s="33"/>
      <c r="AD6609" s="33"/>
      <c r="AE6609" s="33"/>
      <c r="AF6609" s="33"/>
      <c r="AG6609" s="35"/>
      <c r="AH6609" s="32"/>
      <c r="AI6609" s="33"/>
      <c r="AJ6609" s="33"/>
      <c r="AK6609" s="33"/>
      <c r="AL6609" s="33"/>
      <c r="AM6609" s="33"/>
      <c r="AN6609" s="33"/>
      <c r="AO6609" s="33"/>
      <c r="AP6609" s="33"/>
      <c r="AQ6609" s="33"/>
      <c r="AR6609" s="33"/>
      <c r="AS6609" s="33"/>
      <c r="AT6609" s="33"/>
      <c r="AU6609" s="33"/>
      <c r="AV6609" s="33"/>
      <c r="AW6609" s="33"/>
      <c r="AX6609" s="33"/>
      <c r="AY6609" s="33"/>
    </row>
    <row r="6610" spans="1:51" s="12" customFormat="1" ht="39.950000000000003" customHeight="1">
      <c r="A6610" s="3"/>
      <c r="B6610" s="16"/>
      <c r="C6610" s="33"/>
      <c r="D6610" s="33"/>
      <c r="E6610" s="33"/>
      <c r="F6610" s="33"/>
      <c r="G6610" s="33"/>
      <c r="H6610" s="33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  <c r="Y6610" s="33"/>
      <c r="Z6610" s="33"/>
      <c r="AA6610" s="33"/>
      <c r="AB6610" s="33"/>
      <c r="AC6610" s="33"/>
      <c r="AD6610" s="33"/>
      <c r="AE6610" s="33"/>
      <c r="AF6610" s="33"/>
      <c r="AG6610" s="35"/>
      <c r="AH6610" s="32"/>
      <c r="AI6610" s="33"/>
      <c r="AJ6610" s="33"/>
      <c r="AK6610" s="33"/>
      <c r="AL6610" s="33"/>
      <c r="AM6610" s="33"/>
      <c r="AN6610" s="33"/>
      <c r="AO6610" s="33"/>
      <c r="AP6610" s="33"/>
      <c r="AQ6610" s="33"/>
      <c r="AR6610" s="33"/>
      <c r="AS6610" s="33"/>
      <c r="AT6610" s="33"/>
      <c r="AU6610" s="33"/>
      <c r="AV6610" s="33"/>
      <c r="AW6610" s="33"/>
      <c r="AX6610" s="33"/>
      <c r="AY6610" s="33"/>
    </row>
    <row r="6611" spans="1:51" s="12" customFormat="1" ht="39.950000000000003" customHeight="1">
      <c r="A6611" s="3"/>
      <c r="B6611" s="16"/>
      <c r="C6611" s="33"/>
      <c r="D6611" s="33"/>
      <c r="E6611" s="33"/>
      <c r="F6611" s="33"/>
      <c r="G6611" s="33"/>
      <c r="H6611" s="33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  <c r="Y6611" s="33"/>
      <c r="Z6611" s="33"/>
      <c r="AA6611" s="33"/>
      <c r="AB6611" s="33"/>
      <c r="AC6611" s="33"/>
      <c r="AD6611" s="33"/>
      <c r="AE6611" s="33"/>
      <c r="AF6611" s="33"/>
      <c r="AG6611" s="35"/>
      <c r="AH6611" s="32"/>
      <c r="AI6611" s="33"/>
      <c r="AJ6611" s="33"/>
      <c r="AK6611" s="33"/>
      <c r="AL6611" s="33"/>
      <c r="AM6611" s="33"/>
      <c r="AN6611" s="33"/>
      <c r="AO6611" s="33"/>
      <c r="AP6611" s="33"/>
      <c r="AQ6611" s="33"/>
      <c r="AR6611" s="33"/>
      <c r="AS6611" s="33"/>
      <c r="AT6611" s="33"/>
      <c r="AU6611" s="33"/>
      <c r="AV6611" s="33"/>
      <c r="AW6611" s="33"/>
      <c r="AX6611" s="33"/>
      <c r="AY6611" s="33"/>
    </row>
    <row r="6612" spans="1:51" s="12" customFormat="1" ht="39.950000000000003" customHeight="1">
      <c r="A6612" s="3"/>
      <c r="B6612" s="16"/>
      <c r="C6612" s="33"/>
      <c r="D6612" s="33"/>
      <c r="E6612" s="33"/>
      <c r="F6612" s="33"/>
      <c r="G6612" s="33"/>
      <c r="H6612" s="33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  <c r="Y6612" s="33"/>
      <c r="Z6612" s="33"/>
      <c r="AA6612" s="33"/>
      <c r="AB6612" s="33"/>
      <c r="AC6612" s="33"/>
      <c r="AD6612" s="33"/>
      <c r="AE6612" s="33"/>
      <c r="AF6612" s="33"/>
      <c r="AG6612" s="35"/>
      <c r="AH6612" s="32"/>
      <c r="AI6612" s="33"/>
      <c r="AJ6612" s="33"/>
      <c r="AK6612" s="33"/>
      <c r="AL6612" s="33"/>
      <c r="AM6612" s="33"/>
      <c r="AN6612" s="33"/>
      <c r="AO6612" s="33"/>
      <c r="AP6612" s="33"/>
      <c r="AQ6612" s="33"/>
      <c r="AR6612" s="33"/>
      <c r="AS6612" s="33"/>
      <c r="AT6612" s="33"/>
      <c r="AU6612" s="33"/>
      <c r="AV6612" s="33"/>
      <c r="AW6612" s="33"/>
      <c r="AX6612" s="33"/>
      <c r="AY6612" s="33"/>
    </row>
    <row r="6613" spans="1:51" s="12" customFormat="1" ht="39.950000000000003" customHeight="1">
      <c r="A6613" s="3"/>
      <c r="B6613" s="16"/>
      <c r="C6613" s="33"/>
      <c r="D6613" s="33"/>
      <c r="E6613" s="33"/>
      <c r="F6613" s="33"/>
      <c r="G6613" s="33"/>
      <c r="H6613" s="33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  <c r="Y6613" s="33"/>
      <c r="Z6613" s="33"/>
      <c r="AA6613" s="33"/>
      <c r="AB6613" s="33"/>
      <c r="AC6613" s="33"/>
      <c r="AD6613" s="33"/>
      <c r="AE6613" s="33"/>
      <c r="AF6613" s="33"/>
      <c r="AG6613" s="35"/>
      <c r="AH6613" s="32"/>
      <c r="AI6613" s="33"/>
      <c r="AJ6613" s="33"/>
      <c r="AK6613" s="33"/>
      <c r="AL6613" s="33"/>
      <c r="AM6613" s="33"/>
      <c r="AN6613" s="33"/>
      <c r="AO6613" s="33"/>
      <c r="AP6613" s="33"/>
      <c r="AQ6613" s="33"/>
      <c r="AR6613" s="33"/>
      <c r="AS6613" s="33"/>
      <c r="AT6613" s="33"/>
      <c r="AU6613" s="33"/>
      <c r="AV6613" s="33"/>
      <c r="AW6613" s="33"/>
      <c r="AX6613" s="33"/>
      <c r="AY6613" s="33"/>
    </row>
    <row r="6614" spans="1:51" s="12" customFormat="1" ht="39.950000000000003" customHeight="1">
      <c r="A6614" s="3"/>
      <c r="B6614" s="16"/>
      <c r="C6614" s="33"/>
      <c r="D6614" s="33"/>
      <c r="E6614" s="33"/>
      <c r="F6614" s="33"/>
      <c r="G6614" s="33"/>
      <c r="H6614" s="33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  <c r="Y6614" s="33"/>
      <c r="Z6614" s="33"/>
      <c r="AA6614" s="33"/>
      <c r="AB6614" s="33"/>
      <c r="AC6614" s="33"/>
      <c r="AD6614" s="33"/>
      <c r="AE6614" s="33"/>
      <c r="AF6614" s="33"/>
      <c r="AG6614" s="35"/>
      <c r="AH6614" s="32"/>
      <c r="AI6614" s="33"/>
      <c r="AJ6614" s="33"/>
      <c r="AK6614" s="33"/>
      <c r="AL6614" s="33"/>
      <c r="AM6614" s="33"/>
      <c r="AN6614" s="33"/>
      <c r="AO6614" s="33"/>
      <c r="AP6614" s="33"/>
      <c r="AQ6614" s="33"/>
      <c r="AR6614" s="33"/>
      <c r="AS6614" s="33"/>
      <c r="AT6614" s="33"/>
      <c r="AU6614" s="33"/>
      <c r="AV6614" s="33"/>
      <c r="AW6614" s="33"/>
      <c r="AX6614" s="33"/>
      <c r="AY6614" s="33"/>
    </row>
    <row r="6615" spans="1:51" s="12" customFormat="1" ht="39.950000000000003" customHeight="1">
      <c r="A6615" s="3"/>
      <c r="B6615" s="16"/>
      <c r="C6615" s="33"/>
      <c r="D6615" s="33"/>
      <c r="E6615" s="33"/>
      <c r="F6615" s="33"/>
      <c r="G6615" s="33"/>
      <c r="H6615" s="33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  <c r="Y6615" s="33"/>
      <c r="Z6615" s="33"/>
      <c r="AA6615" s="33"/>
      <c r="AB6615" s="33"/>
      <c r="AC6615" s="33"/>
      <c r="AD6615" s="33"/>
      <c r="AE6615" s="33"/>
      <c r="AF6615" s="33"/>
      <c r="AG6615" s="35"/>
      <c r="AH6615" s="32"/>
      <c r="AI6615" s="33"/>
      <c r="AJ6615" s="33"/>
      <c r="AK6615" s="33"/>
      <c r="AL6615" s="33"/>
      <c r="AM6615" s="33"/>
      <c r="AN6615" s="33"/>
      <c r="AO6615" s="33"/>
      <c r="AP6615" s="33"/>
      <c r="AQ6615" s="33"/>
      <c r="AR6615" s="33"/>
      <c r="AS6615" s="33"/>
      <c r="AT6615" s="33"/>
      <c r="AU6615" s="33"/>
      <c r="AV6615" s="33"/>
      <c r="AW6615" s="33"/>
      <c r="AX6615" s="33"/>
      <c r="AY6615" s="33"/>
    </row>
    <row r="6616" spans="1:51" s="12" customFormat="1" ht="39.950000000000003" customHeight="1">
      <c r="A6616" s="3"/>
      <c r="B6616" s="16"/>
      <c r="C6616" s="33"/>
      <c r="D6616" s="33"/>
      <c r="E6616" s="33"/>
      <c r="F6616" s="33"/>
      <c r="G6616" s="33"/>
      <c r="H6616" s="33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  <c r="Y6616" s="33"/>
      <c r="Z6616" s="33"/>
      <c r="AA6616" s="33"/>
      <c r="AB6616" s="33"/>
      <c r="AC6616" s="33"/>
      <c r="AD6616" s="33"/>
      <c r="AE6616" s="33"/>
      <c r="AF6616" s="33"/>
      <c r="AG6616" s="35"/>
      <c r="AH6616" s="32"/>
      <c r="AI6616" s="33"/>
      <c r="AJ6616" s="33"/>
      <c r="AK6616" s="33"/>
      <c r="AL6616" s="33"/>
      <c r="AM6616" s="33"/>
      <c r="AN6616" s="33"/>
      <c r="AO6616" s="33"/>
      <c r="AP6616" s="33"/>
      <c r="AQ6616" s="33"/>
      <c r="AR6616" s="33"/>
      <c r="AS6616" s="33"/>
      <c r="AT6616" s="33"/>
      <c r="AU6616" s="33"/>
      <c r="AV6616" s="33"/>
      <c r="AW6616" s="33"/>
      <c r="AX6616" s="33"/>
      <c r="AY6616" s="33"/>
    </row>
    <row r="6617" spans="1:51" s="12" customFormat="1" ht="39.950000000000003" customHeight="1">
      <c r="A6617" s="3"/>
      <c r="B6617" s="16"/>
      <c r="C6617" s="33"/>
      <c r="D6617" s="33"/>
      <c r="E6617" s="33"/>
      <c r="F6617" s="33"/>
      <c r="G6617" s="33"/>
      <c r="H6617" s="33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  <c r="Y6617" s="33"/>
      <c r="Z6617" s="33"/>
      <c r="AA6617" s="33"/>
      <c r="AB6617" s="33"/>
      <c r="AC6617" s="33"/>
      <c r="AD6617" s="33"/>
      <c r="AE6617" s="33"/>
      <c r="AF6617" s="33"/>
      <c r="AG6617" s="35"/>
      <c r="AH6617" s="32"/>
      <c r="AI6617" s="33"/>
      <c r="AJ6617" s="33"/>
      <c r="AK6617" s="33"/>
      <c r="AL6617" s="33"/>
      <c r="AM6617" s="33"/>
      <c r="AN6617" s="33"/>
      <c r="AO6617" s="33"/>
      <c r="AP6617" s="33"/>
      <c r="AQ6617" s="33"/>
      <c r="AR6617" s="33"/>
      <c r="AS6617" s="33"/>
      <c r="AT6617" s="33"/>
      <c r="AU6617" s="33"/>
      <c r="AV6617" s="33"/>
      <c r="AW6617" s="33"/>
      <c r="AX6617" s="33"/>
      <c r="AY6617" s="33"/>
    </row>
    <row r="6618" spans="1:51" s="12" customFormat="1" ht="39.950000000000003" customHeight="1">
      <c r="A6618" s="3"/>
      <c r="B6618" s="16"/>
      <c r="C6618" s="33"/>
      <c r="D6618" s="33"/>
      <c r="E6618" s="33"/>
      <c r="F6618" s="33"/>
      <c r="G6618" s="33"/>
      <c r="H6618" s="33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  <c r="Y6618" s="33"/>
      <c r="Z6618" s="33"/>
      <c r="AA6618" s="33"/>
      <c r="AB6618" s="33"/>
      <c r="AC6618" s="33"/>
      <c r="AD6618" s="33"/>
      <c r="AE6618" s="33"/>
      <c r="AF6618" s="33"/>
      <c r="AG6618" s="35"/>
      <c r="AH6618" s="32"/>
      <c r="AI6618" s="33"/>
      <c r="AJ6618" s="33"/>
      <c r="AK6618" s="33"/>
      <c r="AL6618" s="33"/>
      <c r="AM6618" s="33"/>
      <c r="AN6618" s="33"/>
      <c r="AO6618" s="33"/>
      <c r="AP6618" s="33"/>
      <c r="AQ6618" s="33"/>
      <c r="AR6618" s="33"/>
      <c r="AS6618" s="33"/>
      <c r="AT6618" s="33"/>
      <c r="AU6618" s="33"/>
      <c r="AV6618" s="33"/>
      <c r="AW6618" s="33"/>
      <c r="AX6618" s="33"/>
      <c r="AY6618" s="33"/>
    </row>
    <row r="6619" spans="1:51" s="12" customFormat="1" ht="39.950000000000003" customHeight="1">
      <c r="A6619" s="3"/>
      <c r="B6619" s="16"/>
      <c r="C6619" s="33"/>
      <c r="D6619" s="33"/>
      <c r="E6619" s="33"/>
      <c r="F6619" s="33"/>
      <c r="G6619" s="33"/>
      <c r="H6619" s="33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  <c r="Y6619" s="33"/>
      <c r="Z6619" s="33"/>
      <c r="AA6619" s="33"/>
      <c r="AB6619" s="33"/>
      <c r="AC6619" s="33"/>
      <c r="AD6619" s="33"/>
      <c r="AE6619" s="33"/>
      <c r="AF6619" s="33"/>
      <c r="AG6619" s="35"/>
      <c r="AH6619" s="32"/>
      <c r="AI6619" s="33"/>
      <c r="AJ6619" s="33"/>
      <c r="AK6619" s="33"/>
      <c r="AL6619" s="33"/>
      <c r="AM6619" s="33"/>
      <c r="AN6619" s="33"/>
      <c r="AO6619" s="33"/>
      <c r="AP6619" s="33"/>
      <c r="AQ6619" s="33"/>
      <c r="AR6619" s="33"/>
      <c r="AS6619" s="33"/>
      <c r="AT6619" s="33"/>
      <c r="AU6619" s="33"/>
      <c r="AV6619" s="33"/>
      <c r="AW6619" s="33"/>
      <c r="AX6619" s="33"/>
      <c r="AY6619" s="33"/>
    </row>
    <row r="6620" spans="1:51" s="12" customFormat="1" ht="39.950000000000003" customHeight="1">
      <c r="A6620" s="3"/>
      <c r="B6620" s="16"/>
      <c r="C6620" s="33"/>
      <c r="D6620" s="33"/>
      <c r="E6620" s="33"/>
      <c r="F6620" s="33"/>
      <c r="G6620" s="33"/>
      <c r="H6620" s="33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  <c r="Y6620" s="33"/>
      <c r="Z6620" s="33"/>
      <c r="AA6620" s="33"/>
      <c r="AB6620" s="33"/>
      <c r="AC6620" s="33"/>
      <c r="AD6620" s="33"/>
      <c r="AE6620" s="33"/>
      <c r="AF6620" s="33"/>
      <c r="AG6620" s="35"/>
      <c r="AH6620" s="32"/>
      <c r="AI6620" s="33"/>
      <c r="AJ6620" s="33"/>
      <c r="AK6620" s="33"/>
      <c r="AL6620" s="33"/>
      <c r="AM6620" s="33"/>
      <c r="AN6620" s="33"/>
      <c r="AO6620" s="33"/>
      <c r="AP6620" s="33"/>
      <c r="AQ6620" s="33"/>
      <c r="AR6620" s="33"/>
      <c r="AS6620" s="33"/>
      <c r="AT6620" s="33"/>
      <c r="AU6620" s="33"/>
      <c r="AV6620" s="33"/>
      <c r="AW6620" s="33"/>
      <c r="AX6620" s="33"/>
      <c r="AY6620" s="33"/>
    </row>
    <row r="6621" spans="1:51" s="12" customFormat="1" ht="39.950000000000003" customHeight="1">
      <c r="A6621" s="3"/>
      <c r="B6621" s="16"/>
      <c r="C6621" s="33"/>
      <c r="D6621" s="33"/>
      <c r="E6621" s="33"/>
      <c r="F6621" s="33"/>
      <c r="G6621" s="33"/>
      <c r="H6621" s="33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  <c r="Y6621" s="33"/>
      <c r="Z6621" s="33"/>
      <c r="AA6621" s="33"/>
      <c r="AB6621" s="33"/>
      <c r="AC6621" s="33"/>
      <c r="AD6621" s="33"/>
      <c r="AE6621" s="33"/>
      <c r="AF6621" s="33"/>
      <c r="AG6621" s="35"/>
      <c r="AH6621" s="32"/>
      <c r="AI6621" s="33"/>
      <c r="AJ6621" s="33"/>
      <c r="AK6621" s="33"/>
      <c r="AL6621" s="33"/>
      <c r="AM6621" s="33"/>
      <c r="AN6621" s="33"/>
      <c r="AO6621" s="33"/>
      <c r="AP6621" s="33"/>
      <c r="AQ6621" s="33"/>
      <c r="AR6621" s="33"/>
      <c r="AS6621" s="33"/>
      <c r="AT6621" s="33"/>
      <c r="AU6621" s="33"/>
      <c r="AV6621" s="33"/>
      <c r="AW6621" s="33"/>
      <c r="AX6621" s="33"/>
      <c r="AY6621" s="33"/>
    </row>
    <row r="6622" spans="1:51" s="12" customFormat="1" ht="39.950000000000003" customHeight="1">
      <c r="A6622" s="3"/>
      <c r="B6622" s="16"/>
      <c r="C6622" s="33"/>
      <c r="D6622" s="33"/>
      <c r="E6622" s="33"/>
      <c r="F6622" s="33"/>
      <c r="G6622" s="33"/>
      <c r="H6622" s="33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  <c r="Y6622" s="33"/>
      <c r="Z6622" s="33"/>
      <c r="AA6622" s="33"/>
      <c r="AB6622" s="33"/>
      <c r="AC6622" s="33"/>
      <c r="AD6622" s="33"/>
      <c r="AE6622" s="33"/>
      <c r="AF6622" s="33"/>
      <c r="AG6622" s="35"/>
      <c r="AH6622" s="32"/>
      <c r="AI6622" s="33"/>
      <c r="AJ6622" s="33"/>
      <c r="AK6622" s="33"/>
      <c r="AL6622" s="33"/>
      <c r="AM6622" s="33"/>
      <c r="AN6622" s="33"/>
      <c r="AO6622" s="33"/>
      <c r="AP6622" s="33"/>
      <c r="AQ6622" s="33"/>
      <c r="AR6622" s="33"/>
      <c r="AS6622" s="33"/>
      <c r="AT6622" s="33"/>
      <c r="AU6622" s="33"/>
      <c r="AV6622" s="33"/>
      <c r="AW6622" s="33"/>
      <c r="AX6622" s="33"/>
      <c r="AY6622" s="33"/>
    </row>
    <row r="6623" spans="1:51" s="12" customFormat="1" ht="39.950000000000003" customHeight="1">
      <c r="A6623" s="3"/>
      <c r="B6623" s="16"/>
      <c r="C6623" s="33"/>
      <c r="D6623" s="33"/>
      <c r="E6623" s="33"/>
      <c r="F6623" s="33"/>
      <c r="G6623" s="33"/>
      <c r="H6623" s="33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  <c r="Y6623" s="33"/>
      <c r="Z6623" s="33"/>
      <c r="AA6623" s="33"/>
      <c r="AB6623" s="33"/>
      <c r="AC6623" s="33"/>
      <c r="AD6623" s="33"/>
      <c r="AE6623" s="33"/>
      <c r="AF6623" s="33"/>
      <c r="AG6623" s="35"/>
      <c r="AH6623" s="32"/>
      <c r="AI6623" s="33"/>
      <c r="AJ6623" s="33"/>
      <c r="AK6623" s="33"/>
      <c r="AL6623" s="33"/>
      <c r="AM6623" s="33"/>
      <c r="AN6623" s="33"/>
      <c r="AO6623" s="33"/>
      <c r="AP6623" s="33"/>
      <c r="AQ6623" s="33"/>
      <c r="AR6623" s="33"/>
      <c r="AS6623" s="33"/>
      <c r="AT6623" s="33"/>
      <c r="AU6623" s="33"/>
      <c r="AV6623" s="33"/>
      <c r="AW6623" s="33"/>
      <c r="AX6623" s="33"/>
      <c r="AY6623" s="33"/>
    </row>
    <row r="6624" spans="1:51" s="12" customFormat="1" ht="39.950000000000003" customHeight="1">
      <c r="A6624" s="3"/>
      <c r="B6624" s="16"/>
      <c r="C6624" s="33"/>
      <c r="D6624" s="33"/>
      <c r="E6624" s="33"/>
      <c r="F6624" s="33"/>
      <c r="G6624" s="33"/>
      <c r="H6624" s="33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  <c r="Y6624" s="33"/>
      <c r="Z6624" s="33"/>
      <c r="AA6624" s="33"/>
      <c r="AB6624" s="33"/>
      <c r="AC6624" s="33"/>
      <c r="AD6624" s="33"/>
      <c r="AE6624" s="33"/>
      <c r="AF6624" s="33"/>
      <c r="AG6624" s="35"/>
      <c r="AH6624" s="32"/>
      <c r="AI6624" s="33"/>
      <c r="AJ6624" s="33"/>
      <c r="AK6624" s="33"/>
      <c r="AL6624" s="33"/>
      <c r="AM6624" s="33"/>
      <c r="AN6624" s="33"/>
      <c r="AO6624" s="33"/>
      <c r="AP6624" s="33"/>
      <c r="AQ6624" s="33"/>
      <c r="AR6624" s="33"/>
      <c r="AS6624" s="33"/>
      <c r="AT6624" s="33"/>
      <c r="AU6624" s="33"/>
      <c r="AV6624" s="33"/>
      <c r="AW6624" s="33"/>
      <c r="AX6624" s="33"/>
      <c r="AY6624" s="33"/>
    </row>
    <row r="6625" spans="1:51" s="12" customFormat="1" ht="39.950000000000003" customHeight="1">
      <c r="A6625" s="3"/>
      <c r="B6625" s="16"/>
      <c r="C6625" s="33"/>
      <c r="D6625" s="33"/>
      <c r="E6625" s="33"/>
      <c r="F6625" s="33"/>
      <c r="G6625" s="33"/>
      <c r="H6625" s="33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  <c r="Y6625" s="33"/>
      <c r="Z6625" s="33"/>
      <c r="AA6625" s="33"/>
      <c r="AB6625" s="33"/>
      <c r="AC6625" s="33"/>
      <c r="AD6625" s="33"/>
      <c r="AE6625" s="33"/>
      <c r="AF6625" s="33"/>
      <c r="AG6625" s="35"/>
      <c r="AH6625" s="32"/>
      <c r="AI6625" s="33"/>
      <c r="AJ6625" s="33"/>
      <c r="AK6625" s="33"/>
      <c r="AL6625" s="33"/>
      <c r="AM6625" s="33"/>
      <c r="AN6625" s="33"/>
      <c r="AO6625" s="33"/>
      <c r="AP6625" s="33"/>
      <c r="AQ6625" s="33"/>
      <c r="AR6625" s="33"/>
      <c r="AS6625" s="33"/>
      <c r="AT6625" s="33"/>
      <c r="AU6625" s="33"/>
      <c r="AV6625" s="33"/>
      <c r="AW6625" s="33"/>
      <c r="AX6625" s="33"/>
      <c r="AY6625" s="33"/>
    </row>
    <row r="6626" spans="1:51" s="12" customFormat="1" ht="39.950000000000003" customHeight="1">
      <c r="A6626" s="3"/>
      <c r="B6626" s="16"/>
      <c r="C6626" s="33"/>
      <c r="D6626" s="33"/>
      <c r="E6626" s="33"/>
      <c r="F6626" s="33"/>
      <c r="G6626" s="33"/>
      <c r="H6626" s="33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  <c r="Y6626" s="33"/>
      <c r="Z6626" s="33"/>
      <c r="AA6626" s="33"/>
      <c r="AB6626" s="33"/>
      <c r="AC6626" s="33"/>
      <c r="AD6626" s="33"/>
      <c r="AE6626" s="33"/>
      <c r="AF6626" s="33"/>
      <c r="AG6626" s="35"/>
      <c r="AH6626" s="32"/>
      <c r="AI6626" s="33"/>
      <c r="AJ6626" s="33"/>
      <c r="AK6626" s="33"/>
      <c r="AL6626" s="33"/>
      <c r="AM6626" s="33"/>
      <c r="AN6626" s="33"/>
      <c r="AO6626" s="33"/>
      <c r="AP6626" s="33"/>
      <c r="AQ6626" s="33"/>
      <c r="AR6626" s="33"/>
      <c r="AS6626" s="33"/>
      <c r="AT6626" s="33"/>
      <c r="AU6626" s="33"/>
      <c r="AV6626" s="33"/>
      <c r="AW6626" s="33"/>
      <c r="AX6626" s="33"/>
      <c r="AY6626" s="33"/>
    </row>
    <row r="6627" spans="1:51" s="12" customFormat="1" ht="39.950000000000003" customHeight="1">
      <c r="A6627" s="3"/>
      <c r="B6627" s="16"/>
      <c r="C6627" s="33"/>
      <c r="D6627" s="33"/>
      <c r="E6627" s="33"/>
      <c r="F6627" s="33"/>
      <c r="G6627" s="33"/>
      <c r="H6627" s="33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  <c r="Y6627" s="33"/>
      <c r="Z6627" s="33"/>
      <c r="AA6627" s="33"/>
      <c r="AB6627" s="33"/>
      <c r="AC6627" s="33"/>
      <c r="AD6627" s="33"/>
      <c r="AE6627" s="33"/>
      <c r="AF6627" s="33"/>
      <c r="AG6627" s="35"/>
      <c r="AH6627" s="32"/>
      <c r="AI6627" s="33"/>
      <c r="AJ6627" s="33"/>
      <c r="AK6627" s="33"/>
      <c r="AL6627" s="33"/>
      <c r="AM6627" s="33"/>
      <c r="AN6627" s="33"/>
      <c r="AO6627" s="33"/>
      <c r="AP6627" s="33"/>
      <c r="AQ6627" s="33"/>
      <c r="AR6627" s="33"/>
      <c r="AS6627" s="33"/>
      <c r="AT6627" s="33"/>
      <c r="AU6627" s="33"/>
      <c r="AV6627" s="33"/>
      <c r="AW6627" s="33"/>
      <c r="AX6627" s="33"/>
      <c r="AY6627" s="33"/>
    </row>
    <row r="6628" spans="1:51" s="12" customFormat="1" ht="39.950000000000003" customHeight="1">
      <c r="A6628" s="3"/>
      <c r="B6628" s="16"/>
      <c r="C6628" s="33"/>
      <c r="D6628" s="33"/>
      <c r="E6628" s="33"/>
      <c r="F6628" s="33"/>
      <c r="G6628" s="33"/>
      <c r="H6628" s="33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  <c r="Y6628" s="33"/>
      <c r="Z6628" s="33"/>
      <c r="AA6628" s="33"/>
      <c r="AB6628" s="33"/>
      <c r="AC6628" s="33"/>
      <c r="AD6628" s="33"/>
      <c r="AE6628" s="33"/>
      <c r="AF6628" s="33"/>
      <c r="AG6628" s="35"/>
      <c r="AH6628" s="32"/>
      <c r="AI6628" s="33"/>
      <c r="AJ6628" s="33"/>
      <c r="AK6628" s="33"/>
      <c r="AL6628" s="33"/>
      <c r="AM6628" s="33"/>
      <c r="AN6628" s="33"/>
      <c r="AO6628" s="33"/>
      <c r="AP6628" s="33"/>
      <c r="AQ6628" s="33"/>
      <c r="AR6628" s="33"/>
      <c r="AS6628" s="33"/>
      <c r="AT6628" s="33"/>
      <c r="AU6628" s="33"/>
      <c r="AV6628" s="33"/>
      <c r="AW6628" s="33"/>
      <c r="AX6628" s="33"/>
      <c r="AY6628" s="33"/>
    </row>
    <row r="6629" spans="1:51" s="12" customFormat="1" ht="39.950000000000003" customHeight="1">
      <c r="A6629" s="3"/>
      <c r="B6629" s="16"/>
      <c r="C6629" s="33"/>
      <c r="D6629" s="33"/>
      <c r="E6629" s="33"/>
      <c r="F6629" s="33"/>
      <c r="G6629" s="33"/>
      <c r="H6629" s="33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  <c r="Y6629" s="33"/>
      <c r="Z6629" s="33"/>
      <c r="AA6629" s="33"/>
      <c r="AB6629" s="33"/>
      <c r="AC6629" s="33"/>
      <c r="AD6629" s="33"/>
      <c r="AE6629" s="33"/>
      <c r="AF6629" s="33"/>
      <c r="AG6629" s="35"/>
      <c r="AH6629" s="32"/>
      <c r="AI6629" s="33"/>
      <c r="AJ6629" s="33"/>
      <c r="AK6629" s="33"/>
      <c r="AL6629" s="33"/>
      <c r="AM6629" s="33"/>
      <c r="AN6629" s="33"/>
      <c r="AO6629" s="33"/>
      <c r="AP6629" s="33"/>
      <c r="AQ6629" s="33"/>
      <c r="AR6629" s="33"/>
      <c r="AS6629" s="33"/>
      <c r="AT6629" s="33"/>
      <c r="AU6629" s="33"/>
      <c r="AV6629" s="33"/>
      <c r="AW6629" s="33"/>
      <c r="AX6629" s="33"/>
      <c r="AY6629" s="33"/>
    </row>
    <row r="6630" spans="1:51" s="12" customFormat="1" ht="39.950000000000003" customHeight="1">
      <c r="A6630" s="3"/>
      <c r="B6630" s="16"/>
      <c r="C6630" s="33"/>
      <c r="D6630" s="33"/>
      <c r="E6630" s="33"/>
      <c r="F6630" s="33"/>
      <c r="G6630" s="33"/>
      <c r="H6630" s="33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  <c r="Y6630" s="33"/>
      <c r="Z6630" s="33"/>
      <c r="AA6630" s="33"/>
      <c r="AB6630" s="33"/>
      <c r="AC6630" s="33"/>
      <c r="AD6630" s="33"/>
      <c r="AE6630" s="33"/>
      <c r="AF6630" s="33"/>
      <c r="AG6630" s="35"/>
      <c r="AH6630" s="32"/>
      <c r="AI6630" s="33"/>
      <c r="AJ6630" s="33"/>
      <c r="AK6630" s="33"/>
      <c r="AL6630" s="33"/>
      <c r="AM6630" s="33"/>
      <c r="AN6630" s="33"/>
      <c r="AO6630" s="33"/>
      <c r="AP6630" s="33"/>
      <c r="AQ6630" s="33"/>
      <c r="AR6630" s="33"/>
      <c r="AS6630" s="33"/>
      <c r="AT6630" s="33"/>
      <c r="AU6630" s="33"/>
      <c r="AV6630" s="33"/>
      <c r="AW6630" s="33"/>
      <c r="AX6630" s="33"/>
      <c r="AY6630" s="33"/>
    </row>
    <row r="6631" spans="1:51" s="12" customFormat="1" ht="39.950000000000003" customHeight="1">
      <c r="A6631" s="3"/>
      <c r="B6631" s="16"/>
      <c r="C6631" s="33"/>
      <c r="D6631" s="33"/>
      <c r="E6631" s="33"/>
      <c r="F6631" s="33"/>
      <c r="G6631" s="33"/>
      <c r="H6631" s="33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  <c r="Y6631" s="33"/>
      <c r="Z6631" s="33"/>
      <c r="AA6631" s="33"/>
      <c r="AB6631" s="33"/>
      <c r="AC6631" s="33"/>
      <c r="AD6631" s="33"/>
      <c r="AE6631" s="33"/>
      <c r="AF6631" s="33"/>
      <c r="AG6631" s="35"/>
      <c r="AH6631" s="32"/>
      <c r="AI6631" s="33"/>
      <c r="AJ6631" s="33"/>
      <c r="AK6631" s="33"/>
      <c r="AL6631" s="33"/>
      <c r="AM6631" s="33"/>
      <c r="AN6631" s="33"/>
      <c r="AO6631" s="33"/>
      <c r="AP6631" s="33"/>
      <c r="AQ6631" s="33"/>
      <c r="AR6631" s="33"/>
      <c r="AS6631" s="33"/>
      <c r="AT6631" s="33"/>
      <c r="AU6631" s="33"/>
      <c r="AV6631" s="33"/>
      <c r="AW6631" s="33"/>
      <c r="AX6631" s="33"/>
      <c r="AY6631" s="33"/>
    </row>
    <row r="6632" spans="1:51" s="12" customFormat="1" ht="39.950000000000003" customHeight="1">
      <c r="A6632" s="3"/>
      <c r="B6632" s="16"/>
      <c r="C6632" s="33"/>
      <c r="D6632" s="33"/>
      <c r="E6632" s="33"/>
      <c r="F6632" s="33"/>
      <c r="G6632" s="33"/>
      <c r="H6632" s="33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  <c r="Y6632" s="33"/>
      <c r="Z6632" s="33"/>
      <c r="AA6632" s="33"/>
      <c r="AB6632" s="33"/>
      <c r="AC6632" s="33"/>
      <c r="AD6632" s="33"/>
      <c r="AE6632" s="33"/>
      <c r="AF6632" s="33"/>
      <c r="AG6632" s="35"/>
      <c r="AH6632" s="32"/>
      <c r="AI6632" s="33"/>
      <c r="AJ6632" s="33"/>
      <c r="AK6632" s="33"/>
      <c r="AL6632" s="33"/>
      <c r="AM6632" s="33"/>
      <c r="AN6632" s="33"/>
      <c r="AO6632" s="33"/>
      <c r="AP6632" s="33"/>
      <c r="AQ6632" s="33"/>
      <c r="AR6632" s="33"/>
      <c r="AS6632" s="33"/>
      <c r="AT6632" s="33"/>
      <c r="AU6632" s="33"/>
      <c r="AV6632" s="33"/>
      <c r="AW6632" s="33"/>
      <c r="AX6632" s="33"/>
      <c r="AY6632" s="33"/>
    </row>
    <row r="6633" spans="1:51" s="12" customFormat="1" ht="39.950000000000003" customHeight="1">
      <c r="A6633" s="3"/>
      <c r="B6633" s="16"/>
      <c r="C6633" s="33"/>
      <c r="D6633" s="33"/>
      <c r="E6633" s="33"/>
      <c r="F6633" s="33"/>
      <c r="G6633" s="33"/>
      <c r="H6633" s="33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  <c r="Y6633" s="33"/>
      <c r="Z6633" s="33"/>
      <c r="AA6633" s="33"/>
      <c r="AB6633" s="33"/>
      <c r="AC6633" s="33"/>
      <c r="AD6633" s="33"/>
      <c r="AE6633" s="33"/>
      <c r="AF6633" s="33"/>
      <c r="AG6633" s="35"/>
      <c r="AH6633" s="32"/>
      <c r="AI6633" s="33"/>
      <c r="AJ6633" s="33"/>
      <c r="AK6633" s="33"/>
      <c r="AL6633" s="33"/>
      <c r="AM6633" s="33"/>
      <c r="AN6633" s="33"/>
      <c r="AO6633" s="33"/>
      <c r="AP6633" s="33"/>
      <c r="AQ6633" s="33"/>
      <c r="AR6633" s="33"/>
      <c r="AS6633" s="33"/>
      <c r="AT6633" s="33"/>
      <c r="AU6633" s="33"/>
      <c r="AV6633" s="33"/>
      <c r="AW6633" s="33"/>
      <c r="AX6633" s="33"/>
      <c r="AY6633" s="33"/>
    </row>
    <row r="6634" spans="1:51" s="12" customFormat="1" ht="39.950000000000003" customHeight="1">
      <c r="A6634" s="3"/>
      <c r="B6634" s="16"/>
      <c r="C6634" s="33"/>
      <c r="D6634" s="33"/>
      <c r="E6634" s="33"/>
      <c r="F6634" s="33"/>
      <c r="G6634" s="33"/>
      <c r="H6634" s="33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  <c r="Y6634" s="33"/>
      <c r="Z6634" s="33"/>
      <c r="AA6634" s="33"/>
      <c r="AB6634" s="33"/>
      <c r="AC6634" s="33"/>
      <c r="AD6634" s="33"/>
      <c r="AE6634" s="33"/>
      <c r="AF6634" s="33"/>
      <c r="AG6634" s="35"/>
      <c r="AH6634" s="32"/>
      <c r="AI6634" s="33"/>
      <c r="AJ6634" s="33"/>
      <c r="AK6634" s="33"/>
      <c r="AL6634" s="33"/>
      <c r="AM6634" s="33"/>
      <c r="AN6634" s="33"/>
      <c r="AO6634" s="33"/>
      <c r="AP6634" s="33"/>
      <c r="AQ6634" s="33"/>
      <c r="AR6634" s="33"/>
      <c r="AS6634" s="33"/>
      <c r="AT6634" s="33"/>
      <c r="AU6634" s="33"/>
      <c r="AV6634" s="33"/>
      <c r="AW6634" s="33"/>
      <c r="AX6634" s="33"/>
      <c r="AY6634" s="33"/>
    </row>
    <row r="6635" spans="1:51" s="12" customFormat="1" ht="39.950000000000003" customHeight="1">
      <c r="A6635" s="3"/>
      <c r="B6635" s="16"/>
      <c r="C6635" s="33"/>
      <c r="D6635" s="33"/>
      <c r="E6635" s="33"/>
      <c r="F6635" s="33"/>
      <c r="G6635" s="33"/>
      <c r="H6635" s="33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  <c r="Y6635" s="33"/>
      <c r="Z6635" s="33"/>
      <c r="AA6635" s="33"/>
      <c r="AB6635" s="33"/>
      <c r="AC6635" s="33"/>
      <c r="AD6635" s="33"/>
      <c r="AE6635" s="33"/>
      <c r="AF6635" s="33"/>
      <c r="AG6635" s="35"/>
      <c r="AH6635" s="32"/>
      <c r="AI6635" s="33"/>
      <c r="AJ6635" s="33"/>
      <c r="AK6635" s="33"/>
      <c r="AL6635" s="33"/>
      <c r="AM6635" s="33"/>
      <c r="AN6635" s="33"/>
      <c r="AO6635" s="33"/>
      <c r="AP6635" s="33"/>
      <c r="AQ6635" s="33"/>
      <c r="AR6635" s="33"/>
      <c r="AS6635" s="33"/>
      <c r="AT6635" s="33"/>
      <c r="AU6635" s="33"/>
      <c r="AV6635" s="33"/>
      <c r="AW6635" s="33"/>
      <c r="AX6635" s="33"/>
      <c r="AY6635" s="33"/>
    </row>
    <row r="6636" spans="1:51" s="12" customFormat="1" ht="39.950000000000003" customHeight="1">
      <c r="A6636" s="3"/>
      <c r="B6636" s="16"/>
      <c r="C6636" s="33"/>
      <c r="D6636" s="33"/>
      <c r="E6636" s="33"/>
      <c r="F6636" s="33"/>
      <c r="G6636" s="33"/>
      <c r="H6636" s="33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  <c r="Y6636" s="33"/>
      <c r="Z6636" s="33"/>
      <c r="AA6636" s="33"/>
      <c r="AB6636" s="33"/>
      <c r="AC6636" s="33"/>
      <c r="AD6636" s="33"/>
      <c r="AE6636" s="33"/>
      <c r="AF6636" s="33"/>
      <c r="AG6636" s="35"/>
      <c r="AH6636" s="32"/>
      <c r="AI6636" s="33"/>
      <c r="AJ6636" s="33"/>
      <c r="AK6636" s="33"/>
      <c r="AL6636" s="33"/>
      <c r="AM6636" s="33"/>
      <c r="AN6636" s="33"/>
      <c r="AO6636" s="33"/>
      <c r="AP6636" s="33"/>
      <c r="AQ6636" s="33"/>
      <c r="AR6636" s="33"/>
      <c r="AS6636" s="33"/>
      <c r="AT6636" s="33"/>
      <c r="AU6636" s="33"/>
      <c r="AV6636" s="33"/>
      <c r="AW6636" s="33"/>
      <c r="AX6636" s="33"/>
      <c r="AY6636" s="33"/>
    </row>
    <row r="6637" spans="1:51" s="12" customFormat="1" ht="39.950000000000003" customHeight="1">
      <c r="A6637" s="3"/>
      <c r="B6637" s="16"/>
      <c r="C6637" s="33"/>
      <c r="D6637" s="33"/>
      <c r="E6637" s="33"/>
      <c r="F6637" s="33"/>
      <c r="G6637" s="33"/>
      <c r="H6637" s="33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  <c r="Y6637" s="33"/>
      <c r="Z6637" s="33"/>
      <c r="AA6637" s="33"/>
      <c r="AB6637" s="33"/>
      <c r="AC6637" s="33"/>
      <c r="AD6637" s="33"/>
      <c r="AE6637" s="33"/>
      <c r="AF6637" s="33"/>
      <c r="AG6637" s="35"/>
      <c r="AH6637" s="32"/>
      <c r="AI6637" s="33"/>
      <c r="AJ6637" s="33"/>
      <c r="AK6637" s="33"/>
      <c r="AL6637" s="33"/>
      <c r="AM6637" s="33"/>
      <c r="AN6637" s="33"/>
      <c r="AO6637" s="33"/>
      <c r="AP6637" s="33"/>
      <c r="AQ6637" s="33"/>
      <c r="AR6637" s="33"/>
      <c r="AS6637" s="33"/>
      <c r="AT6637" s="33"/>
      <c r="AU6637" s="33"/>
      <c r="AV6637" s="33"/>
      <c r="AW6637" s="33"/>
      <c r="AX6637" s="33"/>
      <c r="AY6637" s="33"/>
    </row>
    <row r="6638" spans="1:51" s="12" customFormat="1" ht="39.950000000000003" customHeight="1">
      <c r="A6638" s="3"/>
      <c r="B6638" s="16"/>
      <c r="C6638" s="33"/>
      <c r="D6638" s="33"/>
      <c r="E6638" s="33"/>
      <c r="F6638" s="33"/>
      <c r="G6638" s="33"/>
      <c r="H6638" s="33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  <c r="Y6638" s="33"/>
      <c r="Z6638" s="33"/>
      <c r="AA6638" s="33"/>
      <c r="AB6638" s="33"/>
      <c r="AC6638" s="33"/>
      <c r="AD6638" s="33"/>
      <c r="AE6638" s="33"/>
      <c r="AF6638" s="33"/>
      <c r="AG6638" s="35"/>
      <c r="AH6638" s="32"/>
      <c r="AI6638" s="33"/>
      <c r="AJ6638" s="33"/>
      <c r="AK6638" s="33"/>
      <c r="AL6638" s="33"/>
      <c r="AM6638" s="33"/>
      <c r="AN6638" s="33"/>
      <c r="AO6638" s="33"/>
      <c r="AP6638" s="33"/>
      <c r="AQ6638" s="33"/>
      <c r="AR6638" s="33"/>
      <c r="AS6638" s="33"/>
      <c r="AT6638" s="33"/>
      <c r="AU6638" s="33"/>
      <c r="AV6638" s="33"/>
      <c r="AW6638" s="33"/>
      <c r="AX6638" s="33"/>
      <c r="AY6638" s="33"/>
    </row>
    <row r="6639" spans="1:51" s="12" customFormat="1" ht="39.950000000000003" customHeight="1">
      <c r="A6639" s="3"/>
      <c r="B6639" s="16"/>
      <c r="C6639" s="33"/>
      <c r="D6639" s="33"/>
      <c r="E6639" s="33"/>
      <c r="F6639" s="33"/>
      <c r="G6639" s="33"/>
      <c r="H6639" s="33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  <c r="Y6639" s="33"/>
      <c r="Z6639" s="33"/>
      <c r="AA6639" s="33"/>
      <c r="AB6639" s="33"/>
      <c r="AC6639" s="33"/>
      <c r="AD6639" s="33"/>
      <c r="AE6639" s="33"/>
      <c r="AF6639" s="33"/>
      <c r="AG6639" s="35"/>
      <c r="AH6639" s="32"/>
      <c r="AI6639" s="33"/>
      <c r="AJ6639" s="33"/>
      <c r="AK6639" s="33"/>
      <c r="AL6639" s="33"/>
      <c r="AM6639" s="33"/>
      <c r="AN6639" s="33"/>
      <c r="AO6639" s="33"/>
      <c r="AP6639" s="33"/>
      <c r="AQ6639" s="33"/>
      <c r="AR6639" s="33"/>
      <c r="AS6639" s="33"/>
      <c r="AT6639" s="33"/>
      <c r="AU6639" s="33"/>
      <c r="AV6639" s="33"/>
      <c r="AW6639" s="33"/>
      <c r="AX6639" s="33"/>
      <c r="AY6639" s="33"/>
    </row>
    <row r="6640" spans="1:51" s="12" customFormat="1" ht="39.950000000000003" customHeight="1">
      <c r="A6640" s="3"/>
      <c r="B6640" s="16"/>
      <c r="C6640" s="33"/>
      <c r="D6640" s="33"/>
      <c r="E6640" s="33"/>
      <c r="F6640" s="33"/>
      <c r="G6640" s="33"/>
      <c r="H6640" s="33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  <c r="Y6640" s="33"/>
      <c r="Z6640" s="33"/>
      <c r="AA6640" s="33"/>
      <c r="AB6640" s="33"/>
      <c r="AC6640" s="33"/>
      <c r="AD6640" s="33"/>
      <c r="AE6640" s="33"/>
      <c r="AF6640" s="33"/>
      <c r="AG6640" s="35"/>
      <c r="AH6640" s="32"/>
      <c r="AI6640" s="33"/>
      <c r="AJ6640" s="33"/>
      <c r="AK6640" s="33"/>
      <c r="AL6640" s="33"/>
      <c r="AM6640" s="33"/>
      <c r="AN6640" s="33"/>
      <c r="AO6640" s="33"/>
      <c r="AP6640" s="33"/>
      <c r="AQ6640" s="33"/>
      <c r="AR6640" s="33"/>
      <c r="AS6640" s="33"/>
      <c r="AT6640" s="33"/>
      <c r="AU6640" s="33"/>
      <c r="AV6640" s="33"/>
      <c r="AW6640" s="33"/>
      <c r="AX6640" s="33"/>
      <c r="AY6640" s="33"/>
    </row>
    <row r="6641" spans="1:51" s="12" customFormat="1" ht="39.950000000000003" customHeight="1">
      <c r="A6641" s="3"/>
      <c r="B6641" s="16"/>
      <c r="C6641" s="33"/>
      <c r="D6641" s="33"/>
      <c r="E6641" s="33"/>
      <c r="F6641" s="33"/>
      <c r="G6641" s="33"/>
      <c r="H6641" s="33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  <c r="Y6641" s="33"/>
      <c r="Z6641" s="33"/>
      <c r="AA6641" s="33"/>
      <c r="AB6641" s="33"/>
      <c r="AC6641" s="33"/>
      <c r="AD6641" s="33"/>
      <c r="AE6641" s="33"/>
      <c r="AF6641" s="33"/>
      <c r="AG6641" s="35"/>
      <c r="AH6641" s="32"/>
      <c r="AI6641" s="33"/>
      <c r="AJ6641" s="33"/>
      <c r="AK6641" s="33"/>
      <c r="AL6641" s="33"/>
      <c r="AM6641" s="33"/>
      <c r="AN6641" s="33"/>
      <c r="AO6641" s="33"/>
      <c r="AP6641" s="33"/>
      <c r="AQ6641" s="33"/>
      <c r="AR6641" s="33"/>
      <c r="AS6641" s="33"/>
      <c r="AT6641" s="33"/>
      <c r="AU6641" s="33"/>
      <c r="AV6641" s="33"/>
      <c r="AW6641" s="33"/>
      <c r="AX6641" s="33"/>
      <c r="AY6641" s="33"/>
    </row>
    <row r="6642" spans="1:51" s="12" customFormat="1" ht="39.950000000000003" customHeight="1">
      <c r="A6642" s="3"/>
      <c r="B6642" s="16"/>
      <c r="C6642" s="33"/>
      <c r="D6642" s="33"/>
      <c r="E6642" s="33"/>
      <c r="F6642" s="33"/>
      <c r="G6642" s="33"/>
      <c r="H6642" s="33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  <c r="Y6642" s="33"/>
      <c r="Z6642" s="33"/>
      <c r="AA6642" s="33"/>
      <c r="AB6642" s="33"/>
      <c r="AC6642" s="33"/>
      <c r="AD6642" s="33"/>
      <c r="AE6642" s="33"/>
      <c r="AF6642" s="33"/>
      <c r="AG6642" s="35"/>
      <c r="AH6642" s="32"/>
      <c r="AI6642" s="33"/>
      <c r="AJ6642" s="33"/>
      <c r="AK6642" s="33"/>
      <c r="AL6642" s="33"/>
      <c r="AM6642" s="33"/>
      <c r="AN6642" s="33"/>
      <c r="AO6642" s="33"/>
      <c r="AP6642" s="33"/>
      <c r="AQ6642" s="33"/>
      <c r="AR6642" s="33"/>
      <c r="AS6642" s="33"/>
      <c r="AT6642" s="33"/>
      <c r="AU6642" s="33"/>
      <c r="AV6642" s="33"/>
      <c r="AW6642" s="33"/>
      <c r="AX6642" s="33"/>
      <c r="AY6642" s="33"/>
    </row>
    <row r="6643" spans="1:51" s="12" customFormat="1" ht="39.950000000000003" customHeight="1">
      <c r="A6643" s="3"/>
      <c r="B6643" s="16"/>
      <c r="C6643" s="33"/>
      <c r="D6643" s="33"/>
      <c r="E6643" s="33"/>
      <c r="F6643" s="33"/>
      <c r="G6643" s="33"/>
      <c r="H6643" s="33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  <c r="Y6643" s="33"/>
      <c r="Z6643" s="33"/>
      <c r="AA6643" s="33"/>
      <c r="AB6643" s="33"/>
      <c r="AC6643" s="33"/>
      <c r="AD6643" s="33"/>
      <c r="AE6643" s="33"/>
      <c r="AF6643" s="33"/>
      <c r="AG6643" s="35"/>
      <c r="AH6643" s="32"/>
      <c r="AI6643" s="33"/>
      <c r="AJ6643" s="33"/>
      <c r="AK6643" s="33"/>
      <c r="AL6643" s="33"/>
      <c r="AM6643" s="33"/>
      <c r="AN6643" s="33"/>
      <c r="AO6643" s="33"/>
      <c r="AP6643" s="33"/>
      <c r="AQ6643" s="33"/>
      <c r="AR6643" s="33"/>
      <c r="AS6643" s="33"/>
      <c r="AT6643" s="33"/>
      <c r="AU6643" s="33"/>
      <c r="AV6643" s="33"/>
      <c r="AW6643" s="33"/>
      <c r="AX6643" s="33"/>
      <c r="AY6643" s="33"/>
    </row>
    <row r="6644" spans="1:51" s="12" customFormat="1" ht="39.950000000000003" customHeight="1">
      <c r="A6644" s="3"/>
      <c r="B6644" s="16"/>
      <c r="C6644" s="33"/>
      <c r="D6644" s="33"/>
      <c r="E6644" s="33"/>
      <c r="F6644" s="33"/>
      <c r="G6644" s="33"/>
      <c r="H6644" s="33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  <c r="Y6644" s="33"/>
      <c r="Z6644" s="33"/>
      <c r="AA6644" s="33"/>
      <c r="AB6644" s="33"/>
      <c r="AC6644" s="33"/>
      <c r="AD6644" s="33"/>
      <c r="AE6644" s="33"/>
      <c r="AF6644" s="33"/>
      <c r="AG6644" s="35"/>
      <c r="AH6644" s="32"/>
      <c r="AI6644" s="33"/>
      <c r="AJ6644" s="33"/>
      <c r="AK6644" s="33"/>
      <c r="AL6644" s="33"/>
      <c r="AM6644" s="33"/>
      <c r="AN6644" s="33"/>
      <c r="AO6644" s="33"/>
      <c r="AP6644" s="33"/>
      <c r="AQ6644" s="33"/>
      <c r="AR6644" s="33"/>
      <c r="AS6644" s="33"/>
      <c r="AT6644" s="33"/>
      <c r="AU6644" s="33"/>
      <c r="AV6644" s="33"/>
      <c r="AW6644" s="33"/>
      <c r="AX6644" s="33"/>
      <c r="AY6644" s="33"/>
    </row>
    <row r="6645" spans="1:51" s="12" customFormat="1" ht="39.950000000000003" customHeight="1">
      <c r="A6645" s="3"/>
      <c r="B6645" s="16"/>
      <c r="C6645" s="33"/>
      <c r="D6645" s="33"/>
      <c r="E6645" s="33"/>
      <c r="F6645" s="33"/>
      <c r="G6645" s="33"/>
      <c r="H6645" s="33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  <c r="Y6645" s="33"/>
      <c r="Z6645" s="33"/>
      <c r="AA6645" s="33"/>
      <c r="AB6645" s="33"/>
      <c r="AC6645" s="33"/>
      <c r="AD6645" s="33"/>
      <c r="AE6645" s="33"/>
      <c r="AF6645" s="33"/>
      <c r="AG6645" s="35"/>
      <c r="AH6645" s="32"/>
      <c r="AI6645" s="33"/>
      <c r="AJ6645" s="33"/>
      <c r="AK6645" s="33"/>
      <c r="AL6645" s="33"/>
      <c r="AM6645" s="33"/>
      <c r="AN6645" s="33"/>
      <c r="AO6645" s="33"/>
      <c r="AP6645" s="33"/>
      <c r="AQ6645" s="33"/>
      <c r="AR6645" s="33"/>
      <c r="AS6645" s="33"/>
      <c r="AT6645" s="33"/>
      <c r="AU6645" s="33"/>
      <c r="AV6645" s="33"/>
      <c r="AW6645" s="33"/>
      <c r="AX6645" s="33"/>
      <c r="AY6645" s="33"/>
    </row>
    <row r="6646" spans="1:51" s="12" customFormat="1" ht="39.950000000000003" customHeight="1">
      <c r="A6646" s="3"/>
      <c r="B6646" s="16"/>
      <c r="C6646" s="33"/>
      <c r="D6646" s="33"/>
      <c r="E6646" s="33"/>
      <c r="F6646" s="33"/>
      <c r="G6646" s="33"/>
      <c r="H6646" s="33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  <c r="Y6646" s="33"/>
      <c r="Z6646" s="33"/>
      <c r="AA6646" s="33"/>
      <c r="AB6646" s="33"/>
      <c r="AC6646" s="33"/>
      <c r="AD6646" s="33"/>
      <c r="AE6646" s="33"/>
      <c r="AF6646" s="33"/>
      <c r="AG6646" s="35"/>
      <c r="AH6646" s="32"/>
      <c r="AI6646" s="33"/>
      <c r="AJ6646" s="33"/>
      <c r="AK6646" s="33"/>
      <c r="AL6646" s="33"/>
      <c r="AM6646" s="33"/>
      <c r="AN6646" s="33"/>
      <c r="AO6646" s="33"/>
      <c r="AP6646" s="33"/>
      <c r="AQ6646" s="33"/>
      <c r="AR6646" s="33"/>
      <c r="AS6646" s="33"/>
      <c r="AT6646" s="33"/>
      <c r="AU6646" s="33"/>
      <c r="AV6646" s="33"/>
      <c r="AW6646" s="33"/>
      <c r="AX6646" s="33"/>
      <c r="AY6646" s="33"/>
    </row>
    <row r="6647" spans="1:51" s="12" customFormat="1" ht="39.950000000000003" customHeight="1">
      <c r="A6647" s="3"/>
      <c r="B6647" s="16"/>
      <c r="C6647" s="33"/>
      <c r="D6647" s="33"/>
      <c r="E6647" s="33"/>
      <c r="F6647" s="33"/>
      <c r="G6647" s="33"/>
      <c r="H6647" s="33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  <c r="Y6647" s="33"/>
      <c r="Z6647" s="33"/>
      <c r="AA6647" s="33"/>
      <c r="AB6647" s="33"/>
      <c r="AC6647" s="33"/>
      <c r="AD6647" s="33"/>
      <c r="AE6647" s="33"/>
      <c r="AF6647" s="33"/>
      <c r="AG6647" s="35"/>
      <c r="AH6647" s="32"/>
      <c r="AI6647" s="33"/>
      <c r="AJ6647" s="33"/>
      <c r="AK6647" s="33"/>
      <c r="AL6647" s="33"/>
      <c r="AM6647" s="33"/>
      <c r="AN6647" s="33"/>
      <c r="AO6647" s="33"/>
      <c r="AP6647" s="33"/>
      <c r="AQ6647" s="33"/>
      <c r="AR6647" s="33"/>
      <c r="AS6647" s="33"/>
      <c r="AT6647" s="33"/>
      <c r="AU6647" s="33"/>
      <c r="AV6647" s="33"/>
      <c r="AW6647" s="33"/>
      <c r="AX6647" s="33"/>
      <c r="AY6647" s="33"/>
    </row>
    <row r="6648" spans="1:51" s="12" customFormat="1" ht="39.950000000000003" customHeight="1">
      <c r="A6648" s="3"/>
      <c r="B6648" s="16"/>
      <c r="C6648" s="33"/>
      <c r="D6648" s="33"/>
      <c r="E6648" s="33"/>
      <c r="F6648" s="33"/>
      <c r="G6648" s="33"/>
      <c r="H6648" s="33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  <c r="Y6648" s="33"/>
      <c r="Z6648" s="33"/>
      <c r="AA6648" s="33"/>
      <c r="AB6648" s="33"/>
      <c r="AC6648" s="33"/>
      <c r="AD6648" s="33"/>
      <c r="AE6648" s="33"/>
      <c r="AF6648" s="33"/>
      <c r="AG6648" s="35"/>
      <c r="AH6648" s="32"/>
      <c r="AI6648" s="33"/>
      <c r="AJ6648" s="33"/>
      <c r="AK6648" s="33"/>
      <c r="AL6648" s="33"/>
      <c r="AM6648" s="33"/>
      <c r="AN6648" s="33"/>
      <c r="AO6648" s="33"/>
      <c r="AP6648" s="33"/>
      <c r="AQ6648" s="33"/>
      <c r="AR6648" s="33"/>
      <c r="AS6648" s="33"/>
      <c r="AT6648" s="33"/>
      <c r="AU6648" s="33"/>
      <c r="AV6648" s="33"/>
      <c r="AW6648" s="33"/>
      <c r="AX6648" s="33"/>
      <c r="AY6648" s="33"/>
    </row>
    <row r="6649" spans="1:51" s="12" customFormat="1" ht="39.950000000000003" customHeight="1">
      <c r="A6649" s="3"/>
      <c r="B6649" s="16"/>
      <c r="C6649" s="33"/>
      <c r="D6649" s="33"/>
      <c r="E6649" s="33"/>
      <c r="F6649" s="33"/>
      <c r="G6649" s="33"/>
      <c r="H6649" s="33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  <c r="Y6649" s="33"/>
      <c r="Z6649" s="33"/>
      <c r="AA6649" s="33"/>
      <c r="AB6649" s="33"/>
      <c r="AC6649" s="33"/>
      <c r="AD6649" s="33"/>
      <c r="AE6649" s="33"/>
      <c r="AF6649" s="33"/>
      <c r="AG6649" s="35"/>
      <c r="AH6649" s="32"/>
      <c r="AI6649" s="33"/>
      <c r="AJ6649" s="33"/>
      <c r="AK6649" s="33"/>
      <c r="AL6649" s="33"/>
      <c r="AM6649" s="33"/>
      <c r="AN6649" s="33"/>
      <c r="AO6649" s="33"/>
      <c r="AP6649" s="33"/>
      <c r="AQ6649" s="33"/>
      <c r="AR6649" s="33"/>
      <c r="AS6649" s="33"/>
      <c r="AT6649" s="33"/>
      <c r="AU6649" s="33"/>
      <c r="AV6649" s="33"/>
      <c r="AW6649" s="33"/>
      <c r="AX6649" s="33"/>
      <c r="AY6649" s="33"/>
    </row>
    <row r="6650" spans="1:51" s="12" customFormat="1" ht="39.950000000000003" customHeight="1">
      <c r="A6650" s="3"/>
      <c r="B6650" s="16"/>
      <c r="C6650" s="33"/>
      <c r="D6650" s="33"/>
      <c r="E6650" s="33"/>
      <c r="F6650" s="33"/>
      <c r="G6650" s="33"/>
      <c r="H6650" s="33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  <c r="Y6650" s="33"/>
      <c r="Z6650" s="33"/>
      <c r="AA6650" s="33"/>
      <c r="AB6650" s="33"/>
      <c r="AC6650" s="33"/>
      <c r="AD6650" s="33"/>
      <c r="AE6650" s="33"/>
      <c r="AF6650" s="33"/>
      <c r="AG6650" s="35"/>
      <c r="AH6650" s="32"/>
      <c r="AI6650" s="33"/>
      <c r="AJ6650" s="33"/>
      <c r="AK6650" s="33"/>
      <c r="AL6650" s="33"/>
      <c r="AM6650" s="33"/>
      <c r="AN6650" s="33"/>
      <c r="AO6650" s="33"/>
      <c r="AP6650" s="33"/>
      <c r="AQ6650" s="33"/>
      <c r="AR6650" s="33"/>
      <c r="AS6650" s="33"/>
      <c r="AT6650" s="33"/>
      <c r="AU6650" s="33"/>
      <c r="AV6650" s="33"/>
      <c r="AW6650" s="33"/>
      <c r="AX6650" s="33"/>
      <c r="AY6650" s="33"/>
    </row>
    <row r="6651" spans="1:51" s="12" customFormat="1" ht="39.950000000000003" customHeight="1">
      <c r="A6651" s="3"/>
      <c r="B6651" s="16"/>
      <c r="C6651" s="33"/>
      <c r="D6651" s="33"/>
      <c r="E6651" s="33"/>
      <c r="F6651" s="33"/>
      <c r="G6651" s="33"/>
      <c r="H6651" s="3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  <c r="Y6651" s="33"/>
      <c r="Z6651" s="33"/>
      <c r="AA6651" s="33"/>
      <c r="AB6651" s="33"/>
      <c r="AC6651" s="33"/>
      <c r="AD6651" s="33"/>
      <c r="AE6651" s="33"/>
      <c r="AF6651" s="33"/>
      <c r="AG6651" s="35"/>
      <c r="AH6651" s="32"/>
      <c r="AI6651" s="33"/>
      <c r="AJ6651" s="33"/>
      <c r="AK6651" s="33"/>
      <c r="AL6651" s="33"/>
      <c r="AM6651" s="33"/>
      <c r="AN6651" s="33"/>
      <c r="AO6651" s="33"/>
      <c r="AP6651" s="33"/>
      <c r="AQ6651" s="33"/>
      <c r="AR6651" s="33"/>
      <c r="AS6651" s="33"/>
      <c r="AT6651" s="33"/>
      <c r="AU6651" s="33"/>
      <c r="AV6651" s="33"/>
      <c r="AW6651" s="33"/>
      <c r="AX6651" s="33"/>
      <c r="AY6651" s="33"/>
    </row>
    <row r="6652" spans="1:51" s="12" customFormat="1" ht="39.950000000000003" customHeight="1">
      <c r="A6652" s="3"/>
      <c r="B6652" s="16"/>
      <c r="C6652" s="33"/>
      <c r="D6652" s="33"/>
      <c r="E6652" s="33"/>
      <c r="F6652" s="33"/>
      <c r="G6652" s="33"/>
      <c r="H6652" s="33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  <c r="Y6652" s="33"/>
      <c r="Z6652" s="33"/>
      <c r="AA6652" s="33"/>
      <c r="AB6652" s="33"/>
      <c r="AC6652" s="33"/>
      <c r="AD6652" s="33"/>
      <c r="AE6652" s="33"/>
      <c r="AF6652" s="33"/>
      <c r="AG6652" s="35"/>
      <c r="AH6652" s="32"/>
      <c r="AI6652" s="33"/>
      <c r="AJ6652" s="33"/>
      <c r="AK6652" s="33"/>
      <c r="AL6652" s="33"/>
      <c r="AM6652" s="33"/>
      <c r="AN6652" s="33"/>
      <c r="AO6652" s="33"/>
      <c r="AP6652" s="33"/>
      <c r="AQ6652" s="33"/>
      <c r="AR6652" s="33"/>
      <c r="AS6652" s="33"/>
      <c r="AT6652" s="33"/>
      <c r="AU6652" s="33"/>
      <c r="AV6652" s="33"/>
      <c r="AW6652" s="33"/>
      <c r="AX6652" s="33"/>
      <c r="AY6652" s="33"/>
    </row>
    <row r="6653" spans="1:51" s="12" customFormat="1" ht="39.950000000000003" customHeight="1">
      <c r="A6653" s="3"/>
      <c r="B6653" s="16"/>
      <c r="C6653" s="33"/>
      <c r="D6653" s="33"/>
      <c r="E6653" s="33"/>
      <c r="F6653" s="33"/>
      <c r="G6653" s="33"/>
      <c r="H6653" s="33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  <c r="Y6653" s="33"/>
      <c r="Z6653" s="33"/>
      <c r="AA6653" s="33"/>
      <c r="AB6653" s="33"/>
      <c r="AC6653" s="33"/>
      <c r="AD6653" s="33"/>
      <c r="AE6653" s="33"/>
      <c r="AF6653" s="33"/>
      <c r="AG6653" s="35"/>
      <c r="AH6653" s="32"/>
      <c r="AI6653" s="33"/>
      <c r="AJ6653" s="33"/>
      <c r="AK6653" s="33"/>
      <c r="AL6653" s="33"/>
      <c r="AM6653" s="33"/>
      <c r="AN6653" s="33"/>
      <c r="AO6653" s="33"/>
      <c r="AP6653" s="33"/>
      <c r="AQ6653" s="33"/>
      <c r="AR6653" s="33"/>
      <c r="AS6653" s="33"/>
      <c r="AT6653" s="33"/>
      <c r="AU6653" s="33"/>
      <c r="AV6653" s="33"/>
      <c r="AW6653" s="33"/>
      <c r="AX6653" s="33"/>
      <c r="AY6653" s="33"/>
    </row>
    <row r="6654" spans="1:51" s="12" customFormat="1" ht="39.950000000000003" customHeight="1">
      <c r="A6654" s="3"/>
      <c r="B6654" s="16"/>
      <c r="C6654" s="33"/>
      <c r="D6654" s="33"/>
      <c r="E6654" s="33"/>
      <c r="F6654" s="33"/>
      <c r="G6654" s="33"/>
      <c r="H6654" s="33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  <c r="Y6654" s="33"/>
      <c r="Z6654" s="33"/>
      <c r="AA6654" s="33"/>
      <c r="AB6654" s="33"/>
      <c r="AC6654" s="33"/>
      <c r="AD6654" s="33"/>
      <c r="AE6654" s="33"/>
      <c r="AF6654" s="33"/>
      <c r="AG6654" s="35"/>
      <c r="AH6654" s="32"/>
      <c r="AI6654" s="33"/>
      <c r="AJ6654" s="33"/>
      <c r="AK6654" s="33"/>
      <c r="AL6654" s="33"/>
      <c r="AM6654" s="33"/>
      <c r="AN6654" s="33"/>
      <c r="AO6654" s="33"/>
      <c r="AP6654" s="33"/>
      <c r="AQ6654" s="33"/>
      <c r="AR6654" s="33"/>
      <c r="AS6654" s="33"/>
      <c r="AT6654" s="33"/>
      <c r="AU6654" s="33"/>
      <c r="AV6654" s="33"/>
      <c r="AW6654" s="33"/>
      <c r="AX6654" s="33"/>
      <c r="AY6654" s="33"/>
    </row>
    <row r="6655" spans="1:51" s="12" customFormat="1" ht="39.950000000000003" customHeight="1">
      <c r="A6655" s="3"/>
      <c r="B6655" s="16"/>
      <c r="C6655" s="33"/>
      <c r="D6655" s="33"/>
      <c r="E6655" s="33"/>
      <c r="F6655" s="33"/>
      <c r="G6655" s="33"/>
      <c r="H6655" s="33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  <c r="Y6655" s="33"/>
      <c r="Z6655" s="33"/>
      <c r="AA6655" s="33"/>
      <c r="AB6655" s="33"/>
      <c r="AC6655" s="33"/>
      <c r="AD6655" s="33"/>
      <c r="AE6655" s="33"/>
      <c r="AF6655" s="33"/>
      <c r="AG6655" s="35"/>
      <c r="AH6655" s="32"/>
      <c r="AI6655" s="33"/>
      <c r="AJ6655" s="33"/>
      <c r="AK6655" s="33"/>
      <c r="AL6655" s="33"/>
      <c r="AM6655" s="33"/>
      <c r="AN6655" s="33"/>
      <c r="AO6655" s="33"/>
      <c r="AP6655" s="33"/>
      <c r="AQ6655" s="33"/>
      <c r="AR6655" s="33"/>
      <c r="AS6655" s="33"/>
      <c r="AT6655" s="33"/>
      <c r="AU6655" s="33"/>
      <c r="AV6655" s="33"/>
      <c r="AW6655" s="33"/>
      <c r="AX6655" s="33"/>
      <c r="AY6655" s="33"/>
    </row>
    <row r="6656" spans="1:51" s="12" customFormat="1" ht="39.950000000000003" customHeight="1">
      <c r="A6656" s="3"/>
      <c r="B6656" s="16"/>
      <c r="C6656" s="33"/>
      <c r="D6656" s="33"/>
      <c r="E6656" s="33"/>
      <c r="F6656" s="33"/>
      <c r="G6656" s="33"/>
      <c r="H6656" s="33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  <c r="Y6656" s="33"/>
      <c r="Z6656" s="33"/>
      <c r="AA6656" s="33"/>
      <c r="AB6656" s="33"/>
      <c r="AC6656" s="33"/>
      <c r="AD6656" s="33"/>
      <c r="AE6656" s="33"/>
      <c r="AF6656" s="33"/>
      <c r="AG6656" s="35"/>
      <c r="AH6656" s="32"/>
      <c r="AI6656" s="33"/>
      <c r="AJ6656" s="33"/>
      <c r="AK6656" s="33"/>
      <c r="AL6656" s="33"/>
      <c r="AM6656" s="33"/>
      <c r="AN6656" s="33"/>
      <c r="AO6656" s="33"/>
      <c r="AP6656" s="33"/>
      <c r="AQ6656" s="33"/>
      <c r="AR6656" s="33"/>
      <c r="AS6656" s="33"/>
      <c r="AT6656" s="33"/>
      <c r="AU6656" s="33"/>
      <c r="AV6656" s="33"/>
      <c r="AW6656" s="33"/>
      <c r="AX6656" s="33"/>
      <c r="AY6656" s="33"/>
    </row>
    <row r="6657" spans="1:51" s="12" customFormat="1" ht="39.950000000000003" customHeight="1">
      <c r="A6657" s="3"/>
      <c r="B6657" s="16"/>
      <c r="C6657" s="33"/>
      <c r="D6657" s="33"/>
      <c r="E6657" s="33"/>
      <c r="F6657" s="33"/>
      <c r="G6657" s="33"/>
      <c r="H6657" s="33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  <c r="Y6657" s="33"/>
      <c r="Z6657" s="33"/>
      <c r="AA6657" s="33"/>
      <c r="AB6657" s="33"/>
      <c r="AC6657" s="33"/>
      <c r="AD6657" s="33"/>
      <c r="AE6657" s="33"/>
      <c r="AF6657" s="33"/>
      <c r="AG6657" s="35"/>
      <c r="AH6657" s="32"/>
      <c r="AI6657" s="33"/>
      <c r="AJ6657" s="33"/>
      <c r="AK6657" s="33"/>
      <c r="AL6657" s="33"/>
      <c r="AM6657" s="33"/>
      <c r="AN6657" s="33"/>
      <c r="AO6657" s="33"/>
      <c r="AP6657" s="33"/>
      <c r="AQ6657" s="33"/>
      <c r="AR6657" s="33"/>
      <c r="AS6657" s="33"/>
      <c r="AT6657" s="33"/>
      <c r="AU6657" s="33"/>
      <c r="AV6657" s="33"/>
      <c r="AW6657" s="33"/>
      <c r="AX6657" s="33"/>
      <c r="AY6657" s="33"/>
    </row>
    <row r="6658" spans="1:51" s="12" customFormat="1" ht="39.950000000000003" customHeight="1">
      <c r="A6658" s="3"/>
      <c r="B6658" s="16"/>
      <c r="C6658" s="33"/>
      <c r="D6658" s="33"/>
      <c r="E6658" s="33"/>
      <c r="F6658" s="33"/>
      <c r="G6658" s="33"/>
      <c r="H6658" s="33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  <c r="Y6658" s="33"/>
      <c r="Z6658" s="33"/>
      <c r="AA6658" s="33"/>
      <c r="AB6658" s="33"/>
      <c r="AC6658" s="33"/>
      <c r="AD6658" s="33"/>
      <c r="AE6658" s="33"/>
      <c r="AF6658" s="33"/>
      <c r="AG6658" s="35"/>
      <c r="AH6658" s="32"/>
      <c r="AI6658" s="33"/>
      <c r="AJ6658" s="33"/>
      <c r="AK6658" s="33"/>
      <c r="AL6658" s="33"/>
      <c r="AM6658" s="33"/>
      <c r="AN6658" s="33"/>
      <c r="AO6658" s="33"/>
      <c r="AP6658" s="33"/>
      <c r="AQ6658" s="33"/>
      <c r="AR6658" s="33"/>
      <c r="AS6658" s="33"/>
      <c r="AT6658" s="33"/>
      <c r="AU6658" s="33"/>
      <c r="AV6658" s="33"/>
      <c r="AW6658" s="33"/>
      <c r="AX6658" s="33"/>
      <c r="AY6658" s="33"/>
    </row>
    <row r="6659" spans="1:51" s="12" customFormat="1" ht="39.950000000000003" customHeight="1">
      <c r="A6659" s="3"/>
      <c r="B6659" s="16"/>
      <c r="C6659" s="33"/>
      <c r="D6659" s="33"/>
      <c r="E6659" s="33"/>
      <c r="F6659" s="33"/>
      <c r="G6659" s="33"/>
      <c r="H6659" s="33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  <c r="Y6659" s="33"/>
      <c r="Z6659" s="33"/>
      <c r="AA6659" s="33"/>
      <c r="AB6659" s="33"/>
      <c r="AC6659" s="33"/>
      <c r="AD6659" s="33"/>
      <c r="AE6659" s="33"/>
      <c r="AF6659" s="33"/>
      <c r="AG6659" s="35"/>
      <c r="AH6659" s="32"/>
      <c r="AI6659" s="33"/>
      <c r="AJ6659" s="33"/>
      <c r="AK6659" s="33"/>
      <c r="AL6659" s="33"/>
      <c r="AM6659" s="33"/>
      <c r="AN6659" s="33"/>
      <c r="AO6659" s="33"/>
      <c r="AP6659" s="33"/>
      <c r="AQ6659" s="33"/>
      <c r="AR6659" s="33"/>
      <c r="AS6659" s="33"/>
      <c r="AT6659" s="33"/>
      <c r="AU6659" s="33"/>
      <c r="AV6659" s="33"/>
      <c r="AW6659" s="33"/>
      <c r="AX6659" s="33"/>
      <c r="AY6659" s="33"/>
    </row>
    <row r="6660" spans="1:51" s="12" customFormat="1" ht="39.950000000000003" customHeight="1">
      <c r="A6660" s="3"/>
      <c r="B6660" s="16"/>
      <c r="C6660" s="33"/>
      <c r="D6660" s="33"/>
      <c r="E6660" s="33"/>
      <c r="F6660" s="33"/>
      <c r="G6660" s="33"/>
      <c r="H6660" s="33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  <c r="Y6660" s="33"/>
      <c r="Z6660" s="33"/>
      <c r="AA6660" s="33"/>
      <c r="AB6660" s="33"/>
      <c r="AC6660" s="33"/>
      <c r="AD6660" s="33"/>
      <c r="AE6660" s="33"/>
      <c r="AF6660" s="33"/>
      <c r="AG6660" s="35"/>
      <c r="AH6660" s="32"/>
      <c r="AI6660" s="33"/>
      <c r="AJ6660" s="33"/>
      <c r="AK6660" s="33"/>
      <c r="AL6660" s="33"/>
      <c r="AM6660" s="33"/>
      <c r="AN6660" s="33"/>
      <c r="AO6660" s="33"/>
      <c r="AP6660" s="33"/>
      <c r="AQ6660" s="33"/>
      <c r="AR6660" s="33"/>
      <c r="AS6660" s="33"/>
      <c r="AT6660" s="33"/>
      <c r="AU6660" s="33"/>
      <c r="AV6660" s="33"/>
      <c r="AW6660" s="33"/>
      <c r="AX6660" s="33"/>
      <c r="AY6660" s="33"/>
    </row>
    <row r="6661" spans="1:51" s="12" customFormat="1" ht="39.950000000000003" customHeight="1">
      <c r="A6661" s="3"/>
      <c r="B6661" s="16"/>
      <c r="C6661" s="33"/>
      <c r="D6661" s="33"/>
      <c r="E6661" s="33"/>
      <c r="F6661" s="33"/>
      <c r="G6661" s="33"/>
      <c r="H6661" s="33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  <c r="Y6661" s="33"/>
      <c r="Z6661" s="33"/>
      <c r="AA6661" s="33"/>
      <c r="AB6661" s="33"/>
      <c r="AC6661" s="33"/>
      <c r="AD6661" s="33"/>
      <c r="AE6661" s="33"/>
      <c r="AF6661" s="33"/>
      <c r="AG6661" s="35"/>
      <c r="AH6661" s="32"/>
      <c r="AI6661" s="33"/>
      <c r="AJ6661" s="33"/>
      <c r="AK6661" s="33"/>
      <c r="AL6661" s="33"/>
      <c r="AM6661" s="33"/>
      <c r="AN6661" s="33"/>
      <c r="AO6661" s="33"/>
      <c r="AP6661" s="33"/>
      <c r="AQ6661" s="33"/>
      <c r="AR6661" s="33"/>
      <c r="AS6661" s="33"/>
      <c r="AT6661" s="33"/>
      <c r="AU6661" s="33"/>
      <c r="AV6661" s="33"/>
      <c r="AW6661" s="33"/>
      <c r="AX6661" s="33"/>
      <c r="AY6661" s="33"/>
    </row>
    <row r="6662" spans="1:51" s="12" customFormat="1" ht="39.950000000000003" customHeight="1">
      <c r="A6662" s="3"/>
      <c r="B6662" s="16"/>
      <c r="C6662" s="33"/>
      <c r="D6662" s="33"/>
      <c r="E6662" s="33"/>
      <c r="F6662" s="33"/>
      <c r="G6662" s="33"/>
      <c r="H6662" s="33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  <c r="Y6662" s="33"/>
      <c r="Z6662" s="33"/>
      <c r="AA6662" s="33"/>
      <c r="AB6662" s="33"/>
      <c r="AC6662" s="33"/>
      <c r="AD6662" s="33"/>
      <c r="AE6662" s="33"/>
      <c r="AF6662" s="33"/>
      <c r="AG6662" s="35"/>
      <c r="AH6662" s="32"/>
      <c r="AI6662" s="33"/>
      <c r="AJ6662" s="33"/>
      <c r="AK6662" s="33"/>
      <c r="AL6662" s="33"/>
      <c r="AM6662" s="33"/>
      <c r="AN6662" s="33"/>
      <c r="AO6662" s="33"/>
      <c r="AP6662" s="33"/>
      <c r="AQ6662" s="33"/>
      <c r="AR6662" s="33"/>
      <c r="AS6662" s="33"/>
      <c r="AT6662" s="33"/>
      <c r="AU6662" s="33"/>
      <c r="AV6662" s="33"/>
      <c r="AW6662" s="33"/>
      <c r="AX6662" s="33"/>
      <c r="AY6662" s="33"/>
    </row>
    <row r="6663" spans="1:51" s="12" customFormat="1" ht="39.950000000000003" customHeight="1">
      <c r="A6663" s="3"/>
      <c r="B6663" s="16"/>
      <c r="C6663" s="33"/>
      <c r="D6663" s="33"/>
      <c r="E6663" s="33"/>
      <c r="F6663" s="33"/>
      <c r="G6663" s="33"/>
      <c r="H6663" s="33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  <c r="Y6663" s="33"/>
      <c r="Z6663" s="33"/>
      <c r="AA6663" s="33"/>
      <c r="AB6663" s="33"/>
      <c r="AC6663" s="33"/>
      <c r="AD6663" s="33"/>
      <c r="AE6663" s="33"/>
      <c r="AF6663" s="33"/>
      <c r="AG6663" s="35"/>
      <c r="AH6663" s="32"/>
      <c r="AI6663" s="33"/>
      <c r="AJ6663" s="33"/>
      <c r="AK6663" s="33"/>
      <c r="AL6663" s="33"/>
      <c r="AM6663" s="33"/>
      <c r="AN6663" s="33"/>
      <c r="AO6663" s="33"/>
      <c r="AP6663" s="33"/>
      <c r="AQ6663" s="33"/>
      <c r="AR6663" s="33"/>
      <c r="AS6663" s="33"/>
      <c r="AT6663" s="33"/>
      <c r="AU6663" s="33"/>
      <c r="AV6663" s="33"/>
      <c r="AW6663" s="33"/>
      <c r="AX6663" s="33"/>
      <c r="AY6663" s="33"/>
    </row>
    <row r="6664" spans="1:51" s="12" customFormat="1" ht="39.950000000000003" customHeight="1">
      <c r="A6664" s="3"/>
      <c r="B6664" s="16"/>
      <c r="C6664" s="33"/>
      <c r="D6664" s="33"/>
      <c r="E6664" s="33"/>
      <c r="F6664" s="33"/>
      <c r="G6664" s="33"/>
      <c r="H6664" s="33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  <c r="Y6664" s="33"/>
      <c r="Z6664" s="33"/>
      <c r="AA6664" s="33"/>
      <c r="AB6664" s="33"/>
      <c r="AC6664" s="33"/>
      <c r="AD6664" s="33"/>
      <c r="AE6664" s="33"/>
      <c r="AF6664" s="33"/>
      <c r="AG6664" s="35"/>
      <c r="AH6664" s="32"/>
      <c r="AI6664" s="33"/>
      <c r="AJ6664" s="33"/>
      <c r="AK6664" s="33"/>
      <c r="AL6664" s="33"/>
      <c r="AM6664" s="33"/>
      <c r="AN6664" s="33"/>
      <c r="AO6664" s="33"/>
      <c r="AP6664" s="33"/>
      <c r="AQ6664" s="33"/>
      <c r="AR6664" s="33"/>
      <c r="AS6664" s="33"/>
      <c r="AT6664" s="33"/>
      <c r="AU6664" s="33"/>
      <c r="AV6664" s="33"/>
      <c r="AW6664" s="33"/>
      <c r="AX6664" s="33"/>
      <c r="AY6664" s="33"/>
    </row>
    <row r="6665" spans="1:51" s="12" customFormat="1" ht="39.950000000000003" customHeight="1">
      <c r="A6665" s="3"/>
      <c r="B6665" s="16"/>
      <c r="C6665" s="33"/>
      <c r="D6665" s="33"/>
      <c r="E6665" s="33"/>
      <c r="F6665" s="33"/>
      <c r="G6665" s="33"/>
      <c r="H6665" s="33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  <c r="Y6665" s="33"/>
      <c r="Z6665" s="33"/>
      <c r="AA6665" s="33"/>
      <c r="AB6665" s="33"/>
      <c r="AC6665" s="33"/>
      <c r="AD6665" s="33"/>
      <c r="AE6665" s="33"/>
      <c r="AF6665" s="33"/>
      <c r="AG6665" s="35"/>
      <c r="AH6665" s="32"/>
      <c r="AI6665" s="33"/>
      <c r="AJ6665" s="33"/>
      <c r="AK6665" s="33"/>
      <c r="AL6665" s="33"/>
      <c r="AM6665" s="33"/>
      <c r="AN6665" s="33"/>
      <c r="AO6665" s="33"/>
      <c r="AP6665" s="33"/>
      <c r="AQ6665" s="33"/>
      <c r="AR6665" s="33"/>
      <c r="AS6665" s="33"/>
      <c r="AT6665" s="33"/>
      <c r="AU6665" s="33"/>
      <c r="AV6665" s="33"/>
      <c r="AW6665" s="33"/>
      <c r="AX6665" s="33"/>
      <c r="AY6665" s="33"/>
    </row>
    <row r="6666" spans="1:51" s="12" customFormat="1" ht="39.950000000000003" customHeight="1">
      <c r="A6666" s="3"/>
      <c r="B6666" s="16"/>
      <c r="C6666" s="33"/>
      <c r="D6666" s="33"/>
      <c r="E6666" s="33"/>
      <c r="F6666" s="33"/>
      <c r="G6666" s="33"/>
      <c r="H6666" s="33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  <c r="Y6666" s="33"/>
      <c r="Z6666" s="33"/>
      <c r="AA6666" s="33"/>
      <c r="AB6666" s="33"/>
      <c r="AC6666" s="33"/>
      <c r="AD6666" s="33"/>
      <c r="AE6666" s="33"/>
      <c r="AF6666" s="33"/>
      <c r="AG6666" s="35"/>
      <c r="AH6666" s="32"/>
      <c r="AI6666" s="33"/>
      <c r="AJ6666" s="33"/>
      <c r="AK6666" s="33"/>
      <c r="AL6666" s="33"/>
      <c r="AM6666" s="33"/>
      <c r="AN6666" s="33"/>
      <c r="AO6666" s="33"/>
      <c r="AP6666" s="33"/>
      <c r="AQ6666" s="33"/>
      <c r="AR6666" s="33"/>
      <c r="AS6666" s="33"/>
      <c r="AT6666" s="33"/>
      <c r="AU6666" s="33"/>
      <c r="AV6666" s="33"/>
      <c r="AW6666" s="33"/>
      <c r="AX6666" s="33"/>
      <c r="AY6666" s="33"/>
    </row>
    <row r="6667" spans="1:51" s="12" customFormat="1" ht="39.950000000000003" customHeight="1">
      <c r="A6667" s="3"/>
      <c r="B6667" s="16"/>
      <c r="C6667" s="33"/>
      <c r="D6667" s="33"/>
      <c r="E6667" s="33"/>
      <c r="F6667" s="33"/>
      <c r="G6667" s="33"/>
      <c r="H6667" s="33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  <c r="Y6667" s="33"/>
      <c r="Z6667" s="33"/>
      <c r="AA6667" s="33"/>
      <c r="AB6667" s="33"/>
      <c r="AC6667" s="33"/>
      <c r="AD6667" s="33"/>
      <c r="AE6667" s="33"/>
      <c r="AF6667" s="33"/>
      <c r="AG6667" s="35"/>
      <c r="AH6667" s="32"/>
      <c r="AI6667" s="33"/>
      <c r="AJ6667" s="33"/>
      <c r="AK6667" s="33"/>
      <c r="AL6667" s="33"/>
      <c r="AM6667" s="33"/>
      <c r="AN6667" s="33"/>
      <c r="AO6667" s="33"/>
      <c r="AP6667" s="33"/>
      <c r="AQ6667" s="33"/>
      <c r="AR6667" s="33"/>
      <c r="AS6667" s="33"/>
      <c r="AT6667" s="33"/>
      <c r="AU6667" s="33"/>
      <c r="AV6667" s="33"/>
      <c r="AW6667" s="33"/>
      <c r="AX6667" s="33"/>
      <c r="AY6667" s="33"/>
    </row>
    <row r="6668" spans="1:51" s="12" customFormat="1" ht="39.950000000000003" customHeight="1">
      <c r="A6668" s="3"/>
      <c r="B6668" s="16"/>
      <c r="C6668" s="33"/>
      <c r="D6668" s="33"/>
      <c r="E6668" s="33"/>
      <c r="F6668" s="33"/>
      <c r="G6668" s="33"/>
      <c r="H6668" s="33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  <c r="Y6668" s="33"/>
      <c r="Z6668" s="33"/>
      <c r="AA6668" s="33"/>
      <c r="AB6668" s="33"/>
      <c r="AC6668" s="33"/>
      <c r="AD6668" s="33"/>
      <c r="AE6668" s="33"/>
      <c r="AF6668" s="33"/>
      <c r="AG6668" s="35"/>
      <c r="AH6668" s="32"/>
      <c r="AI6668" s="33"/>
      <c r="AJ6668" s="33"/>
      <c r="AK6668" s="33"/>
      <c r="AL6668" s="33"/>
      <c r="AM6668" s="33"/>
      <c r="AN6668" s="33"/>
      <c r="AO6668" s="33"/>
      <c r="AP6668" s="33"/>
      <c r="AQ6668" s="33"/>
      <c r="AR6668" s="33"/>
      <c r="AS6668" s="33"/>
      <c r="AT6668" s="33"/>
      <c r="AU6668" s="33"/>
      <c r="AV6668" s="33"/>
      <c r="AW6668" s="33"/>
      <c r="AX6668" s="33"/>
      <c r="AY6668" s="33"/>
    </row>
    <row r="6669" spans="1:51" s="12" customFormat="1" ht="39.950000000000003" customHeight="1">
      <c r="A6669" s="3"/>
      <c r="B6669" s="16"/>
      <c r="C6669" s="33"/>
      <c r="D6669" s="33"/>
      <c r="E6669" s="33"/>
      <c r="F6669" s="33"/>
      <c r="G6669" s="33"/>
      <c r="H6669" s="33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  <c r="Y6669" s="33"/>
      <c r="Z6669" s="33"/>
      <c r="AA6669" s="33"/>
      <c r="AB6669" s="33"/>
      <c r="AC6669" s="33"/>
      <c r="AD6669" s="33"/>
      <c r="AE6669" s="33"/>
      <c r="AF6669" s="33"/>
      <c r="AG6669" s="35"/>
      <c r="AH6669" s="32"/>
      <c r="AI6669" s="33"/>
      <c r="AJ6669" s="33"/>
      <c r="AK6669" s="33"/>
      <c r="AL6669" s="33"/>
      <c r="AM6669" s="33"/>
      <c r="AN6669" s="33"/>
      <c r="AO6669" s="33"/>
      <c r="AP6669" s="33"/>
      <c r="AQ6669" s="33"/>
      <c r="AR6669" s="33"/>
      <c r="AS6669" s="33"/>
      <c r="AT6669" s="33"/>
      <c r="AU6669" s="33"/>
      <c r="AV6669" s="33"/>
      <c r="AW6669" s="33"/>
      <c r="AX6669" s="33"/>
      <c r="AY6669" s="33"/>
    </row>
    <row r="6670" spans="1:51" s="12" customFormat="1" ht="39.950000000000003" customHeight="1">
      <c r="A6670" s="3"/>
      <c r="B6670" s="16"/>
      <c r="C6670" s="33"/>
      <c r="D6670" s="33"/>
      <c r="E6670" s="33"/>
      <c r="F6670" s="33"/>
      <c r="G6670" s="33"/>
      <c r="H6670" s="33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  <c r="Y6670" s="33"/>
      <c r="Z6670" s="33"/>
      <c r="AA6670" s="33"/>
      <c r="AB6670" s="33"/>
      <c r="AC6670" s="33"/>
      <c r="AD6670" s="33"/>
      <c r="AE6670" s="33"/>
      <c r="AF6670" s="33"/>
      <c r="AG6670" s="35"/>
      <c r="AH6670" s="32"/>
      <c r="AI6670" s="33"/>
      <c r="AJ6670" s="33"/>
      <c r="AK6670" s="33"/>
      <c r="AL6670" s="33"/>
      <c r="AM6670" s="33"/>
      <c r="AN6670" s="33"/>
      <c r="AO6670" s="33"/>
      <c r="AP6670" s="33"/>
      <c r="AQ6670" s="33"/>
      <c r="AR6670" s="33"/>
      <c r="AS6670" s="33"/>
      <c r="AT6670" s="33"/>
      <c r="AU6670" s="33"/>
      <c r="AV6670" s="33"/>
      <c r="AW6670" s="33"/>
      <c r="AX6670" s="33"/>
      <c r="AY6670" s="33"/>
    </row>
    <row r="6671" spans="1:51" s="12" customFormat="1" ht="39.950000000000003" customHeight="1">
      <c r="A6671" s="3"/>
      <c r="B6671" s="16"/>
      <c r="C6671" s="33"/>
      <c r="D6671" s="33"/>
      <c r="E6671" s="33"/>
      <c r="F6671" s="33"/>
      <c r="G6671" s="33"/>
      <c r="H6671" s="33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  <c r="Y6671" s="33"/>
      <c r="Z6671" s="33"/>
      <c r="AA6671" s="33"/>
      <c r="AB6671" s="33"/>
      <c r="AC6671" s="33"/>
      <c r="AD6671" s="33"/>
      <c r="AE6671" s="33"/>
      <c r="AF6671" s="33"/>
      <c r="AG6671" s="35"/>
      <c r="AH6671" s="32"/>
      <c r="AI6671" s="33"/>
      <c r="AJ6671" s="33"/>
      <c r="AK6671" s="33"/>
      <c r="AL6671" s="33"/>
      <c r="AM6671" s="33"/>
      <c r="AN6671" s="33"/>
      <c r="AO6671" s="33"/>
      <c r="AP6671" s="33"/>
      <c r="AQ6671" s="33"/>
      <c r="AR6671" s="33"/>
      <c r="AS6671" s="33"/>
      <c r="AT6671" s="33"/>
      <c r="AU6671" s="33"/>
      <c r="AV6671" s="33"/>
      <c r="AW6671" s="33"/>
      <c r="AX6671" s="33"/>
      <c r="AY6671" s="33"/>
    </row>
    <row r="6672" spans="1:51" s="12" customFormat="1" ht="39.950000000000003" customHeight="1">
      <c r="A6672" s="3"/>
      <c r="B6672" s="16"/>
      <c r="C6672" s="33"/>
      <c r="D6672" s="33"/>
      <c r="E6672" s="33"/>
      <c r="F6672" s="33"/>
      <c r="G6672" s="33"/>
      <c r="H6672" s="33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  <c r="Y6672" s="33"/>
      <c r="Z6672" s="33"/>
      <c r="AA6672" s="33"/>
      <c r="AB6672" s="33"/>
      <c r="AC6672" s="33"/>
      <c r="AD6672" s="33"/>
      <c r="AE6672" s="33"/>
      <c r="AF6672" s="33"/>
      <c r="AG6672" s="35"/>
      <c r="AH6672" s="32"/>
      <c r="AI6672" s="33"/>
      <c r="AJ6672" s="33"/>
      <c r="AK6672" s="33"/>
      <c r="AL6672" s="33"/>
      <c r="AM6672" s="33"/>
      <c r="AN6672" s="33"/>
      <c r="AO6672" s="33"/>
      <c r="AP6672" s="33"/>
      <c r="AQ6672" s="33"/>
      <c r="AR6672" s="33"/>
      <c r="AS6672" s="33"/>
      <c r="AT6672" s="33"/>
      <c r="AU6672" s="33"/>
      <c r="AV6672" s="33"/>
      <c r="AW6672" s="33"/>
      <c r="AX6672" s="33"/>
      <c r="AY6672" s="33"/>
    </row>
    <row r="6673" spans="1:51" s="12" customFormat="1" ht="39.950000000000003" customHeight="1">
      <c r="A6673" s="3"/>
      <c r="B6673" s="16"/>
      <c r="C6673" s="33"/>
      <c r="D6673" s="33"/>
      <c r="E6673" s="33"/>
      <c r="F6673" s="33"/>
      <c r="G6673" s="33"/>
      <c r="H6673" s="33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  <c r="Y6673" s="33"/>
      <c r="Z6673" s="33"/>
      <c r="AA6673" s="33"/>
      <c r="AB6673" s="33"/>
      <c r="AC6673" s="33"/>
      <c r="AD6673" s="33"/>
      <c r="AE6673" s="33"/>
      <c r="AF6673" s="33"/>
      <c r="AG6673" s="35"/>
      <c r="AH6673" s="32"/>
      <c r="AI6673" s="33"/>
      <c r="AJ6673" s="33"/>
      <c r="AK6673" s="33"/>
      <c r="AL6673" s="33"/>
      <c r="AM6673" s="33"/>
      <c r="AN6673" s="33"/>
      <c r="AO6673" s="33"/>
      <c r="AP6673" s="33"/>
      <c r="AQ6673" s="33"/>
      <c r="AR6673" s="33"/>
      <c r="AS6673" s="33"/>
      <c r="AT6673" s="33"/>
      <c r="AU6673" s="33"/>
      <c r="AV6673" s="33"/>
      <c r="AW6673" s="33"/>
      <c r="AX6673" s="33"/>
      <c r="AY6673" s="33"/>
    </row>
    <row r="6674" spans="1:51" s="12" customFormat="1" ht="39.950000000000003" customHeight="1">
      <c r="A6674" s="3"/>
      <c r="B6674" s="16"/>
      <c r="C6674" s="33"/>
      <c r="D6674" s="33"/>
      <c r="E6674" s="33"/>
      <c r="F6674" s="33"/>
      <c r="G6674" s="33"/>
      <c r="H6674" s="33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  <c r="Y6674" s="33"/>
      <c r="Z6674" s="33"/>
      <c r="AA6674" s="33"/>
      <c r="AB6674" s="33"/>
      <c r="AC6674" s="33"/>
      <c r="AD6674" s="33"/>
      <c r="AE6674" s="33"/>
      <c r="AF6674" s="33"/>
      <c r="AG6674" s="35"/>
      <c r="AH6674" s="32"/>
      <c r="AI6674" s="33"/>
      <c r="AJ6674" s="33"/>
      <c r="AK6674" s="33"/>
      <c r="AL6674" s="33"/>
      <c r="AM6674" s="33"/>
      <c r="AN6674" s="33"/>
      <c r="AO6674" s="33"/>
      <c r="AP6674" s="33"/>
      <c r="AQ6674" s="33"/>
      <c r="AR6674" s="33"/>
      <c r="AS6674" s="33"/>
      <c r="AT6674" s="33"/>
      <c r="AU6674" s="33"/>
      <c r="AV6674" s="33"/>
      <c r="AW6674" s="33"/>
      <c r="AX6674" s="33"/>
      <c r="AY6674" s="33"/>
    </row>
    <row r="6675" spans="1:51" s="12" customFormat="1" ht="39.950000000000003" customHeight="1">
      <c r="A6675" s="3"/>
      <c r="B6675" s="16"/>
      <c r="C6675" s="33"/>
      <c r="D6675" s="33"/>
      <c r="E6675" s="33"/>
      <c r="F6675" s="33"/>
      <c r="G6675" s="33"/>
      <c r="H6675" s="33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  <c r="Y6675" s="33"/>
      <c r="Z6675" s="33"/>
      <c r="AA6675" s="33"/>
      <c r="AB6675" s="33"/>
      <c r="AC6675" s="33"/>
      <c r="AD6675" s="33"/>
      <c r="AE6675" s="33"/>
      <c r="AF6675" s="33"/>
      <c r="AG6675" s="35"/>
      <c r="AH6675" s="32"/>
      <c r="AI6675" s="33"/>
      <c r="AJ6675" s="33"/>
      <c r="AK6675" s="33"/>
      <c r="AL6675" s="33"/>
      <c r="AM6675" s="33"/>
      <c r="AN6675" s="33"/>
      <c r="AO6675" s="33"/>
      <c r="AP6675" s="33"/>
      <c r="AQ6675" s="33"/>
      <c r="AR6675" s="33"/>
      <c r="AS6675" s="33"/>
      <c r="AT6675" s="33"/>
      <c r="AU6675" s="33"/>
      <c r="AV6675" s="33"/>
      <c r="AW6675" s="33"/>
      <c r="AX6675" s="33"/>
      <c r="AY6675" s="33"/>
    </row>
    <row r="6676" spans="1:51" s="12" customFormat="1" ht="39.950000000000003" customHeight="1">
      <c r="A6676" s="3"/>
      <c r="B6676" s="16"/>
      <c r="C6676" s="33"/>
      <c r="D6676" s="33"/>
      <c r="E6676" s="33"/>
      <c r="F6676" s="33"/>
      <c r="G6676" s="33"/>
      <c r="H6676" s="33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  <c r="Y6676" s="33"/>
      <c r="Z6676" s="33"/>
      <c r="AA6676" s="33"/>
      <c r="AB6676" s="33"/>
      <c r="AC6676" s="33"/>
      <c r="AD6676" s="33"/>
      <c r="AE6676" s="33"/>
      <c r="AF6676" s="33"/>
      <c r="AG6676" s="35"/>
      <c r="AH6676" s="32"/>
      <c r="AI6676" s="33"/>
      <c r="AJ6676" s="33"/>
      <c r="AK6676" s="33"/>
      <c r="AL6676" s="33"/>
      <c r="AM6676" s="33"/>
      <c r="AN6676" s="33"/>
      <c r="AO6676" s="33"/>
      <c r="AP6676" s="33"/>
      <c r="AQ6676" s="33"/>
      <c r="AR6676" s="33"/>
      <c r="AS6676" s="33"/>
      <c r="AT6676" s="33"/>
      <c r="AU6676" s="33"/>
      <c r="AV6676" s="33"/>
      <c r="AW6676" s="33"/>
      <c r="AX6676" s="33"/>
      <c r="AY6676" s="33"/>
    </row>
    <row r="6677" spans="1:51" s="12" customFormat="1" ht="39.950000000000003" customHeight="1">
      <c r="A6677" s="3"/>
      <c r="B6677" s="16"/>
      <c r="C6677" s="33"/>
      <c r="D6677" s="33"/>
      <c r="E6677" s="33"/>
      <c r="F6677" s="33"/>
      <c r="G6677" s="33"/>
      <c r="H6677" s="33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  <c r="Y6677" s="33"/>
      <c r="Z6677" s="33"/>
      <c r="AA6677" s="33"/>
      <c r="AB6677" s="33"/>
      <c r="AC6677" s="33"/>
      <c r="AD6677" s="33"/>
      <c r="AE6677" s="33"/>
      <c r="AF6677" s="33"/>
      <c r="AG6677" s="35"/>
      <c r="AH6677" s="32"/>
      <c r="AI6677" s="33"/>
      <c r="AJ6677" s="33"/>
      <c r="AK6677" s="33"/>
      <c r="AL6677" s="33"/>
      <c r="AM6677" s="33"/>
      <c r="AN6677" s="33"/>
      <c r="AO6677" s="33"/>
      <c r="AP6677" s="33"/>
      <c r="AQ6677" s="33"/>
      <c r="AR6677" s="33"/>
      <c r="AS6677" s="33"/>
      <c r="AT6677" s="33"/>
      <c r="AU6677" s="33"/>
      <c r="AV6677" s="33"/>
      <c r="AW6677" s="33"/>
      <c r="AX6677" s="33"/>
      <c r="AY6677" s="33"/>
    </row>
    <row r="6678" spans="1:51" s="12" customFormat="1" ht="39.950000000000003" customHeight="1">
      <c r="A6678" s="3"/>
      <c r="B6678" s="16"/>
      <c r="C6678" s="33"/>
      <c r="D6678" s="33"/>
      <c r="E6678" s="33"/>
      <c r="F6678" s="33"/>
      <c r="G6678" s="33"/>
      <c r="H6678" s="33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  <c r="Y6678" s="33"/>
      <c r="Z6678" s="33"/>
      <c r="AA6678" s="33"/>
      <c r="AB6678" s="33"/>
      <c r="AC6678" s="33"/>
      <c r="AD6678" s="33"/>
      <c r="AE6678" s="33"/>
      <c r="AF6678" s="33"/>
      <c r="AG6678" s="35"/>
      <c r="AH6678" s="32"/>
      <c r="AI6678" s="33"/>
      <c r="AJ6678" s="33"/>
      <c r="AK6678" s="33"/>
      <c r="AL6678" s="33"/>
      <c r="AM6678" s="33"/>
      <c r="AN6678" s="33"/>
      <c r="AO6678" s="33"/>
      <c r="AP6678" s="33"/>
      <c r="AQ6678" s="33"/>
      <c r="AR6678" s="33"/>
      <c r="AS6678" s="33"/>
      <c r="AT6678" s="33"/>
      <c r="AU6678" s="33"/>
      <c r="AV6678" s="33"/>
      <c r="AW6678" s="33"/>
      <c r="AX6678" s="33"/>
      <c r="AY6678" s="33"/>
    </row>
    <row r="6679" spans="1:51" s="12" customFormat="1" ht="39.950000000000003" customHeight="1">
      <c r="A6679" s="3"/>
      <c r="B6679" s="16"/>
      <c r="C6679" s="33"/>
      <c r="D6679" s="33"/>
      <c r="E6679" s="33"/>
      <c r="F6679" s="33"/>
      <c r="G6679" s="33"/>
      <c r="H6679" s="33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  <c r="Y6679" s="33"/>
      <c r="Z6679" s="33"/>
      <c r="AA6679" s="33"/>
      <c r="AB6679" s="33"/>
      <c r="AC6679" s="33"/>
      <c r="AD6679" s="33"/>
      <c r="AE6679" s="33"/>
      <c r="AF6679" s="33"/>
      <c r="AG6679" s="35"/>
      <c r="AH6679" s="32"/>
      <c r="AI6679" s="33"/>
      <c r="AJ6679" s="33"/>
      <c r="AK6679" s="33"/>
      <c r="AL6679" s="33"/>
      <c r="AM6679" s="33"/>
      <c r="AN6679" s="33"/>
      <c r="AO6679" s="33"/>
      <c r="AP6679" s="33"/>
      <c r="AQ6679" s="33"/>
      <c r="AR6679" s="33"/>
      <c r="AS6679" s="33"/>
      <c r="AT6679" s="33"/>
      <c r="AU6679" s="33"/>
      <c r="AV6679" s="33"/>
      <c r="AW6679" s="33"/>
      <c r="AX6679" s="33"/>
      <c r="AY6679" s="33"/>
    </row>
    <row r="6680" spans="1:51" s="12" customFormat="1" ht="39.950000000000003" customHeight="1">
      <c r="A6680" s="3"/>
      <c r="B6680" s="16"/>
      <c r="C6680" s="33"/>
      <c r="D6680" s="33"/>
      <c r="E6680" s="33"/>
      <c r="F6680" s="33"/>
      <c r="G6680" s="33"/>
      <c r="H6680" s="33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  <c r="Y6680" s="33"/>
      <c r="Z6680" s="33"/>
      <c r="AA6680" s="33"/>
      <c r="AB6680" s="33"/>
      <c r="AC6680" s="33"/>
      <c r="AD6680" s="33"/>
      <c r="AE6680" s="33"/>
      <c r="AF6680" s="33"/>
      <c r="AG6680" s="35"/>
      <c r="AH6680" s="32"/>
      <c r="AI6680" s="33"/>
      <c r="AJ6680" s="33"/>
      <c r="AK6680" s="33"/>
      <c r="AL6680" s="33"/>
      <c r="AM6680" s="33"/>
      <c r="AN6680" s="33"/>
      <c r="AO6680" s="33"/>
      <c r="AP6680" s="33"/>
      <c r="AQ6680" s="33"/>
      <c r="AR6680" s="33"/>
      <c r="AS6680" s="33"/>
      <c r="AT6680" s="33"/>
      <c r="AU6680" s="33"/>
      <c r="AV6680" s="33"/>
      <c r="AW6680" s="33"/>
      <c r="AX6680" s="33"/>
      <c r="AY6680" s="33"/>
    </row>
    <row r="6681" spans="1:51" s="12" customFormat="1" ht="39.950000000000003" customHeight="1">
      <c r="A6681" s="3"/>
      <c r="B6681" s="16"/>
      <c r="C6681" s="33"/>
      <c r="D6681" s="33"/>
      <c r="E6681" s="33"/>
      <c r="F6681" s="33"/>
      <c r="G6681" s="33"/>
      <c r="H6681" s="33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  <c r="Y6681" s="33"/>
      <c r="Z6681" s="33"/>
      <c r="AA6681" s="33"/>
      <c r="AB6681" s="33"/>
      <c r="AC6681" s="33"/>
      <c r="AD6681" s="33"/>
      <c r="AE6681" s="33"/>
      <c r="AF6681" s="33"/>
      <c r="AG6681" s="35"/>
      <c r="AH6681" s="32"/>
      <c r="AI6681" s="33"/>
      <c r="AJ6681" s="33"/>
      <c r="AK6681" s="33"/>
      <c r="AL6681" s="33"/>
      <c r="AM6681" s="33"/>
      <c r="AN6681" s="33"/>
      <c r="AO6681" s="33"/>
      <c r="AP6681" s="33"/>
      <c r="AQ6681" s="33"/>
      <c r="AR6681" s="33"/>
      <c r="AS6681" s="33"/>
      <c r="AT6681" s="33"/>
      <c r="AU6681" s="33"/>
      <c r="AV6681" s="33"/>
      <c r="AW6681" s="33"/>
      <c r="AX6681" s="33"/>
      <c r="AY6681" s="33"/>
    </row>
    <row r="6682" spans="1:51" s="12" customFormat="1" ht="39.950000000000003" customHeight="1">
      <c r="A6682" s="3"/>
      <c r="B6682" s="16"/>
      <c r="C6682" s="33"/>
      <c r="D6682" s="33"/>
      <c r="E6682" s="33"/>
      <c r="F6682" s="33"/>
      <c r="G6682" s="33"/>
      <c r="H6682" s="33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  <c r="Y6682" s="33"/>
      <c r="Z6682" s="33"/>
      <c r="AA6682" s="33"/>
      <c r="AB6682" s="33"/>
      <c r="AC6682" s="33"/>
      <c r="AD6682" s="33"/>
      <c r="AE6682" s="33"/>
      <c r="AF6682" s="33"/>
      <c r="AG6682" s="35"/>
      <c r="AH6682" s="32"/>
      <c r="AI6682" s="33"/>
      <c r="AJ6682" s="33"/>
      <c r="AK6682" s="33"/>
      <c r="AL6682" s="33"/>
      <c r="AM6682" s="33"/>
      <c r="AN6682" s="33"/>
      <c r="AO6682" s="33"/>
      <c r="AP6682" s="33"/>
      <c r="AQ6682" s="33"/>
      <c r="AR6682" s="33"/>
      <c r="AS6682" s="33"/>
      <c r="AT6682" s="33"/>
      <c r="AU6682" s="33"/>
      <c r="AV6682" s="33"/>
      <c r="AW6682" s="33"/>
      <c r="AX6682" s="33"/>
      <c r="AY6682" s="33"/>
    </row>
    <row r="6683" spans="1:51" s="12" customFormat="1" ht="39.950000000000003" customHeight="1">
      <c r="A6683" s="3"/>
      <c r="B6683" s="16"/>
      <c r="C6683" s="33"/>
      <c r="D6683" s="33"/>
      <c r="E6683" s="33"/>
      <c r="F6683" s="33"/>
      <c r="G6683" s="33"/>
      <c r="H6683" s="33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  <c r="Y6683" s="33"/>
      <c r="Z6683" s="33"/>
      <c r="AA6683" s="33"/>
      <c r="AB6683" s="33"/>
      <c r="AC6683" s="33"/>
      <c r="AD6683" s="33"/>
      <c r="AE6683" s="33"/>
      <c r="AF6683" s="33"/>
      <c r="AG6683" s="35"/>
      <c r="AH6683" s="32"/>
      <c r="AI6683" s="33"/>
      <c r="AJ6683" s="33"/>
      <c r="AK6683" s="33"/>
      <c r="AL6683" s="33"/>
      <c r="AM6683" s="33"/>
      <c r="AN6683" s="33"/>
      <c r="AO6683" s="33"/>
      <c r="AP6683" s="33"/>
      <c r="AQ6683" s="33"/>
      <c r="AR6683" s="33"/>
      <c r="AS6683" s="33"/>
      <c r="AT6683" s="33"/>
      <c r="AU6683" s="33"/>
      <c r="AV6683" s="33"/>
      <c r="AW6683" s="33"/>
      <c r="AX6683" s="33"/>
      <c r="AY6683" s="33"/>
    </row>
    <row r="6684" spans="1:51" s="12" customFormat="1" ht="39.950000000000003" customHeight="1">
      <c r="A6684" s="3"/>
      <c r="B6684" s="16"/>
      <c r="C6684" s="33"/>
      <c r="D6684" s="33"/>
      <c r="E6684" s="33"/>
      <c r="F6684" s="33"/>
      <c r="G6684" s="33"/>
      <c r="H6684" s="33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  <c r="Y6684" s="33"/>
      <c r="Z6684" s="33"/>
      <c r="AA6684" s="33"/>
      <c r="AB6684" s="33"/>
      <c r="AC6684" s="33"/>
      <c r="AD6684" s="33"/>
      <c r="AE6684" s="33"/>
      <c r="AF6684" s="33"/>
      <c r="AG6684" s="35"/>
      <c r="AH6684" s="32"/>
      <c r="AI6684" s="33"/>
      <c r="AJ6684" s="33"/>
      <c r="AK6684" s="33"/>
      <c r="AL6684" s="33"/>
      <c r="AM6684" s="33"/>
      <c r="AN6684" s="33"/>
      <c r="AO6684" s="33"/>
      <c r="AP6684" s="33"/>
      <c r="AQ6684" s="33"/>
      <c r="AR6684" s="33"/>
      <c r="AS6684" s="33"/>
      <c r="AT6684" s="33"/>
      <c r="AU6684" s="33"/>
      <c r="AV6684" s="33"/>
      <c r="AW6684" s="33"/>
      <c r="AX6684" s="33"/>
      <c r="AY6684" s="33"/>
    </row>
    <row r="6685" spans="1:51" s="12" customFormat="1" ht="39.950000000000003" customHeight="1">
      <c r="A6685" s="3"/>
      <c r="B6685" s="16"/>
      <c r="C6685" s="33"/>
      <c r="D6685" s="33"/>
      <c r="E6685" s="33"/>
      <c r="F6685" s="33"/>
      <c r="G6685" s="33"/>
      <c r="H6685" s="33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  <c r="Y6685" s="33"/>
      <c r="Z6685" s="33"/>
      <c r="AA6685" s="33"/>
      <c r="AB6685" s="33"/>
      <c r="AC6685" s="33"/>
      <c r="AD6685" s="33"/>
      <c r="AE6685" s="33"/>
      <c r="AF6685" s="33"/>
      <c r="AG6685" s="35"/>
      <c r="AH6685" s="32"/>
      <c r="AI6685" s="33"/>
      <c r="AJ6685" s="33"/>
      <c r="AK6685" s="33"/>
      <c r="AL6685" s="33"/>
      <c r="AM6685" s="33"/>
      <c r="AN6685" s="33"/>
      <c r="AO6685" s="33"/>
      <c r="AP6685" s="33"/>
      <c r="AQ6685" s="33"/>
      <c r="AR6685" s="33"/>
      <c r="AS6685" s="33"/>
      <c r="AT6685" s="33"/>
      <c r="AU6685" s="33"/>
      <c r="AV6685" s="33"/>
      <c r="AW6685" s="33"/>
      <c r="AX6685" s="33"/>
      <c r="AY6685" s="33"/>
    </row>
    <row r="6686" spans="1:51" s="12" customFormat="1" ht="39.950000000000003" customHeight="1">
      <c r="A6686" s="3"/>
      <c r="B6686" s="16"/>
      <c r="C6686" s="33"/>
      <c r="D6686" s="33"/>
      <c r="E6686" s="33"/>
      <c r="F6686" s="33"/>
      <c r="G6686" s="33"/>
      <c r="H6686" s="33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  <c r="Y6686" s="33"/>
      <c r="Z6686" s="33"/>
      <c r="AA6686" s="33"/>
      <c r="AB6686" s="33"/>
      <c r="AC6686" s="33"/>
      <c r="AD6686" s="33"/>
      <c r="AE6686" s="33"/>
      <c r="AF6686" s="33"/>
      <c r="AG6686" s="35"/>
      <c r="AH6686" s="32"/>
      <c r="AI6686" s="33"/>
      <c r="AJ6686" s="33"/>
      <c r="AK6686" s="33"/>
      <c r="AL6686" s="33"/>
      <c r="AM6686" s="33"/>
      <c r="AN6686" s="33"/>
      <c r="AO6686" s="33"/>
      <c r="AP6686" s="33"/>
      <c r="AQ6686" s="33"/>
      <c r="AR6686" s="33"/>
      <c r="AS6686" s="33"/>
      <c r="AT6686" s="33"/>
      <c r="AU6686" s="33"/>
      <c r="AV6686" s="33"/>
      <c r="AW6686" s="33"/>
      <c r="AX6686" s="33"/>
      <c r="AY6686" s="33"/>
    </row>
    <row r="6687" spans="1:51" s="12" customFormat="1" ht="39.950000000000003" customHeight="1">
      <c r="A6687" s="3"/>
      <c r="B6687" s="16"/>
      <c r="C6687" s="33"/>
      <c r="D6687" s="33"/>
      <c r="E6687" s="33"/>
      <c r="F6687" s="33"/>
      <c r="G6687" s="33"/>
      <c r="H6687" s="33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  <c r="Y6687" s="33"/>
      <c r="Z6687" s="33"/>
      <c r="AA6687" s="33"/>
      <c r="AB6687" s="33"/>
      <c r="AC6687" s="33"/>
      <c r="AD6687" s="33"/>
      <c r="AE6687" s="33"/>
      <c r="AF6687" s="33"/>
      <c r="AG6687" s="35"/>
      <c r="AH6687" s="32"/>
      <c r="AI6687" s="33"/>
      <c r="AJ6687" s="33"/>
      <c r="AK6687" s="33"/>
      <c r="AL6687" s="33"/>
      <c r="AM6687" s="33"/>
      <c r="AN6687" s="33"/>
      <c r="AO6687" s="33"/>
      <c r="AP6687" s="33"/>
      <c r="AQ6687" s="33"/>
      <c r="AR6687" s="33"/>
      <c r="AS6687" s="33"/>
      <c r="AT6687" s="33"/>
      <c r="AU6687" s="33"/>
      <c r="AV6687" s="33"/>
      <c r="AW6687" s="33"/>
      <c r="AX6687" s="33"/>
      <c r="AY6687" s="33"/>
    </row>
    <row r="6688" spans="1:51" s="12" customFormat="1" ht="39.950000000000003" customHeight="1">
      <c r="A6688" s="3"/>
      <c r="B6688" s="16"/>
      <c r="C6688" s="33"/>
      <c r="D6688" s="33"/>
      <c r="E6688" s="33"/>
      <c r="F6688" s="33"/>
      <c r="G6688" s="33"/>
      <c r="H6688" s="33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  <c r="Y6688" s="33"/>
      <c r="Z6688" s="33"/>
      <c r="AA6688" s="33"/>
      <c r="AB6688" s="33"/>
      <c r="AC6688" s="33"/>
      <c r="AD6688" s="33"/>
      <c r="AE6688" s="33"/>
      <c r="AF6688" s="33"/>
      <c r="AG6688" s="35"/>
      <c r="AH6688" s="32"/>
      <c r="AI6688" s="33"/>
      <c r="AJ6688" s="33"/>
      <c r="AK6688" s="33"/>
      <c r="AL6688" s="33"/>
      <c r="AM6688" s="33"/>
      <c r="AN6688" s="33"/>
      <c r="AO6688" s="33"/>
      <c r="AP6688" s="33"/>
      <c r="AQ6688" s="33"/>
      <c r="AR6688" s="33"/>
      <c r="AS6688" s="33"/>
      <c r="AT6688" s="33"/>
      <c r="AU6688" s="33"/>
      <c r="AV6688" s="33"/>
      <c r="AW6688" s="33"/>
      <c r="AX6688" s="33"/>
      <c r="AY6688" s="33"/>
    </row>
    <row r="6689" spans="1:51" s="12" customFormat="1" ht="39.950000000000003" customHeight="1">
      <c r="A6689" s="3"/>
      <c r="B6689" s="16"/>
      <c r="C6689" s="33"/>
      <c r="D6689" s="33"/>
      <c r="E6689" s="33"/>
      <c r="F6689" s="33"/>
      <c r="G6689" s="33"/>
      <c r="H6689" s="33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  <c r="Y6689" s="33"/>
      <c r="Z6689" s="33"/>
      <c r="AA6689" s="33"/>
      <c r="AB6689" s="33"/>
      <c r="AC6689" s="33"/>
      <c r="AD6689" s="33"/>
      <c r="AE6689" s="33"/>
      <c r="AF6689" s="33"/>
      <c r="AG6689" s="35"/>
      <c r="AH6689" s="32"/>
      <c r="AI6689" s="33"/>
      <c r="AJ6689" s="33"/>
      <c r="AK6689" s="33"/>
      <c r="AL6689" s="33"/>
      <c r="AM6689" s="33"/>
      <c r="AN6689" s="33"/>
      <c r="AO6689" s="33"/>
      <c r="AP6689" s="33"/>
      <c r="AQ6689" s="33"/>
      <c r="AR6689" s="33"/>
      <c r="AS6689" s="33"/>
      <c r="AT6689" s="33"/>
      <c r="AU6689" s="33"/>
      <c r="AV6689" s="33"/>
      <c r="AW6689" s="33"/>
      <c r="AX6689" s="33"/>
      <c r="AY6689" s="33"/>
    </row>
    <row r="6690" spans="1:51" s="12" customFormat="1" ht="39.950000000000003" customHeight="1">
      <c r="A6690" s="3"/>
      <c r="B6690" s="16"/>
      <c r="C6690" s="33"/>
      <c r="D6690" s="33"/>
      <c r="E6690" s="33"/>
      <c r="F6690" s="33"/>
      <c r="G6690" s="33"/>
      <c r="H6690" s="33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  <c r="Y6690" s="33"/>
      <c r="Z6690" s="33"/>
      <c r="AA6690" s="33"/>
      <c r="AB6690" s="33"/>
      <c r="AC6690" s="33"/>
      <c r="AD6690" s="33"/>
      <c r="AE6690" s="33"/>
      <c r="AF6690" s="33"/>
      <c r="AG6690" s="35"/>
      <c r="AH6690" s="32"/>
      <c r="AI6690" s="33"/>
      <c r="AJ6690" s="33"/>
      <c r="AK6690" s="33"/>
      <c r="AL6690" s="33"/>
      <c r="AM6690" s="33"/>
      <c r="AN6690" s="33"/>
      <c r="AO6690" s="33"/>
      <c r="AP6690" s="33"/>
      <c r="AQ6690" s="33"/>
      <c r="AR6690" s="33"/>
      <c r="AS6690" s="33"/>
      <c r="AT6690" s="33"/>
      <c r="AU6690" s="33"/>
      <c r="AV6690" s="33"/>
      <c r="AW6690" s="33"/>
      <c r="AX6690" s="33"/>
      <c r="AY6690" s="33"/>
    </row>
    <row r="6691" spans="1:51" s="12" customFormat="1" ht="39.950000000000003" customHeight="1">
      <c r="A6691" s="3"/>
      <c r="B6691" s="16"/>
      <c r="C6691" s="33"/>
      <c r="D6691" s="33"/>
      <c r="E6691" s="33"/>
      <c r="F6691" s="33"/>
      <c r="G6691" s="33"/>
      <c r="H6691" s="33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  <c r="Y6691" s="33"/>
      <c r="Z6691" s="33"/>
      <c r="AA6691" s="33"/>
      <c r="AB6691" s="33"/>
      <c r="AC6691" s="33"/>
      <c r="AD6691" s="33"/>
      <c r="AE6691" s="33"/>
      <c r="AF6691" s="33"/>
      <c r="AG6691" s="35"/>
      <c r="AH6691" s="32"/>
      <c r="AI6691" s="33"/>
      <c r="AJ6691" s="33"/>
      <c r="AK6691" s="33"/>
      <c r="AL6691" s="33"/>
      <c r="AM6691" s="33"/>
      <c r="AN6691" s="33"/>
      <c r="AO6691" s="33"/>
      <c r="AP6691" s="33"/>
      <c r="AQ6691" s="33"/>
      <c r="AR6691" s="33"/>
      <c r="AS6691" s="33"/>
      <c r="AT6691" s="33"/>
      <c r="AU6691" s="33"/>
      <c r="AV6691" s="33"/>
      <c r="AW6691" s="33"/>
      <c r="AX6691" s="33"/>
      <c r="AY6691" s="33"/>
    </row>
    <row r="6692" spans="1:51" s="12" customFormat="1" ht="39.950000000000003" customHeight="1">
      <c r="A6692" s="3"/>
      <c r="B6692" s="16"/>
      <c r="C6692" s="33"/>
      <c r="D6692" s="33"/>
      <c r="E6692" s="33"/>
      <c r="F6692" s="33"/>
      <c r="G6692" s="33"/>
      <c r="H6692" s="33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  <c r="Y6692" s="33"/>
      <c r="Z6692" s="33"/>
      <c r="AA6692" s="33"/>
      <c r="AB6692" s="33"/>
      <c r="AC6692" s="33"/>
      <c r="AD6692" s="33"/>
      <c r="AE6692" s="33"/>
      <c r="AF6692" s="33"/>
      <c r="AG6692" s="35"/>
      <c r="AH6692" s="32"/>
      <c r="AI6692" s="33"/>
      <c r="AJ6692" s="33"/>
      <c r="AK6692" s="33"/>
      <c r="AL6692" s="33"/>
      <c r="AM6692" s="33"/>
      <c r="AN6692" s="33"/>
      <c r="AO6692" s="33"/>
      <c r="AP6692" s="33"/>
      <c r="AQ6692" s="33"/>
      <c r="AR6692" s="33"/>
      <c r="AS6692" s="33"/>
      <c r="AT6692" s="33"/>
      <c r="AU6692" s="33"/>
      <c r="AV6692" s="33"/>
      <c r="AW6692" s="33"/>
      <c r="AX6692" s="33"/>
      <c r="AY6692" s="33"/>
    </row>
    <row r="6693" spans="1:51" s="12" customFormat="1" ht="39.950000000000003" customHeight="1">
      <c r="A6693" s="3"/>
      <c r="B6693" s="16"/>
      <c r="C6693" s="33"/>
      <c r="D6693" s="33"/>
      <c r="E6693" s="33"/>
      <c r="F6693" s="33"/>
      <c r="G6693" s="33"/>
      <c r="H6693" s="33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  <c r="Y6693" s="33"/>
      <c r="Z6693" s="33"/>
      <c r="AA6693" s="33"/>
      <c r="AB6693" s="33"/>
      <c r="AC6693" s="33"/>
      <c r="AD6693" s="33"/>
      <c r="AE6693" s="33"/>
      <c r="AF6693" s="33"/>
      <c r="AG6693" s="35"/>
      <c r="AH6693" s="32"/>
      <c r="AI6693" s="33"/>
      <c r="AJ6693" s="33"/>
      <c r="AK6693" s="33"/>
      <c r="AL6693" s="33"/>
      <c r="AM6693" s="33"/>
      <c r="AN6693" s="33"/>
      <c r="AO6693" s="33"/>
      <c r="AP6693" s="33"/>
      <c r="AQ6693" s="33"/>
      <c r="AR6693" s="33"/>
      <c r="AS6693" s="33"/>
      <c r="AT6693" s="33"/>
      <c r="AU6693" s="33"/>
      <c r="AV6693" s="33"/>
      <c r="AW6693" s="33"/>
      <c r="AX6693" s="33"/>
      <c r="AY6693" s="33"/>
    </row>
    <row r="6694" spans="1:51" s="12" customFormat="1" ht="39.950000000000003" customHeight="1">
      <c r="A6694" s="3"/>
      <c r="B6694" s="16"/>
      <c r="C6694" s="33"/>
      <c r="D6694" s="33"/>
      <c r="E6694" s="33"/>
      <c r="F6694" s="33"/>
      <c r="G6694" s="33"/>
      <c r="H6694" s="33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  <c r="Y6694" s="33"/>
      <c r="Z6694" s="33"/>
      <c r="AA6694" s="33"/>
      <c r="AB6694" s="33"/>
      <c r="AC6694" s="33"/>
      <c r="AD6694" s="33"/>
      <c r="AE6694" s="33"/>
      <c r="AF6694" s="33"/>
      <c r="AG6694" s="35"/>
      <c r="AH6694" s="32"/>
      <c r="AI6694" s="33"/>
      <c r="AJ6694" s="33"/>
      <c r="AK6694" s="33"/>
      <c r="AL6694" s="33"/>
      <c r="AM6694" s="33"/>
      <c r="AN6694" s="33"/>
      <c r="AO6694" s="33"/>
      <c r="AP6694" s="33"/>
      <c r="AQ6694" s="33"/>
      <c r="AR6694" s="33"/>
      <c r="AS6694" s="33"/>
      <c r="AT6694" s="33"/>
      <c r="AU6694" s="33"/>
      <c r="AV6694" s="33"/>
      <c r="AW6694" s="33"/>
      <c r="AX6694" s="33"/>
      <c r="AY6694" s="33"/>
    </row>
    <row r="6695" spans="1:51" s="12" customFormat="1" ht="39.950000000000003" customHeight="1">
      <c r="A6695" s="3"/>
      <c r="B6695" s="16"/>
      <c r="C6695" s="33"/>
      <c r="D6695" s="33"/>
      <c r="E6695" s="33"/>
      <c r="F6695" s="33"/>
      <c r="G6695" s="33"/>
      <c r="H6695" s="33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  <c r="Y6695" s="33"/>
      <c r="Z6695" s="33"/>
      <c r="AA6695" s="33"/>
      <c r="AB6695" s="33"/>
      <c r="AC6695" s="33"/>
      <c r="AD6695" s="33"/>
      <c r="AE6695" s="33"/>
      <c r="AF6695" s="33"/>
      <c r="AG6695" s="35"/>
      <c r="AH6695" s="32"/>
      <c r="AI6695" s="33"/>
      <c r="AJ6695" s="33"/>
      <c r="AK6695" s="33"/>
      <c r="AL6695" s="33"/>
      <c r="AM6695" s="33"/>
      <c r="AN6695" s="33"/>
      <c r="AO6695" s="33"/>
      <c r="AP6695" s="33"/>
      <c r="AQ6695" s="33"/>
      <c r="AR6695" s="33"/>
      <c r="AS6695" s="33"/>
      <c r="AT6695" s="33"/>
      <c r="AU6695" s="33"/>
      <c r="AV6695" s="33"/>
      <c r="AW6695" s="33"/>
      <c r="AX6695" s="33"/>
      <c r="AY6695" s="33"/>
    </row>
    <row r="6696" spans="1:51" s="12" customFormat="1" ht="39.950000000000003" customHeight="1">
      <c r="A6696" s="3"/>
      <c r="B6696" s="16"/>
      <c r="C6696" s="33"/>
      <c r="D6696" s="33"/>
      <c r="E6696" s="33"/>
      <c r="F6696" s="33"/>
      <c r="G6696" s="33"/>
      <c r="H6696" s="33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  <c r="Y6696" s="33"/>
      <c r="Z6696" s="33"/>
      <c r="AA6696" s="33"/>
      <c r="AB6696" s="33"/>
      <c r="AC6696" s="33"/>
      <c r="AD6696" s="33"/>
      <c r="AE6696" s="33"/>
      <c r="AF6696" s="33"/>
      <c r="AG6696" s="35"/>
      <c r="AH6696" s="32"/>
      <c r="AI6696" s="33"/>
      <c r="AJ6696" s="33"/>
      <c r="AK6696" s="33"/>
      <c r="AL6696" s="33"/>
      <c r="AM6696" s="33"/>
      <c r="AN6696" s="33"/>
      <c r="AO6696" s="33"/>
      <c r="AP6696" s="33"/>
      <c r="AQ6696" s="33"/>
      <c r="AR6696" s="33"/>
      <c r="AS6696" s="33"/>
      <c r="AT6696" s="33"/>
      <c r="AU6696" s="33"/>
      <c r="AV6696" s="33"/>
      <c r="AW6696" s="33"/>
      <c r="AX6696" s="33"/>
      <c r="AY6696" s="33"/>
    </row>
    <row r="6697" spans="1:51" s="12" customFormat="1" ht="39.950000000000003" customHeight="1">
      <c r="A6697" s="3"/>
      <c r="B6697" s="16"/>
      <c r="C6697" s="33"/>
      <c r="D6697" s="33"/>
      <c r="E6697" s="33"/>
      <c r="F6697" s="33"/>
      <c r="G6697" s="33"/>
      <c r="H6697" s="33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  <c r="Y6697" s="33"/>
      <c r="Z6697" s="33"/>
      <c r="AA6697" s="33"/>
      <c r="AB6697" s="33"/>
      <c r="AC6697" s="33"/>
      <c r="AD6697" s="33"/>
      <c r="AE6697" s="33"/>
      <c r="AF6697" s="33"/>
      <c r="AG6697" s="35"/>
      <c r="AH6697" s="32"/>
      <c r="AI6697" s="33"/>
      <c r="AJ6697" s="33"/>
      <c r="AK6697" s="33"/>
      <c r="AL6697" s="33"/>
      <c r="AM6697" s="33"/>
      <c r="AN6697" s="33"/>
      <c r="AO6697" s="33"/>
      <c r="AP6697" s="33"/>
      <c r="AQ6697" s="33"/>
      <c r="AR6697" s="33"/>
      <c r="AS6697" s="33"/>
      <c r="AT6697" s="33"/>
      <c r="AU6697" s="33"/>
      <c r="AV6697" s="33"/>
      <c r="AW6697" s="33"/>
      <c r="AX6697" s="33"/>
      <c r="AY6697" s="33"/>
    </row>
    <row r="6698" spans="1:51" s="12" customFormat="1" ht="39.950000000000003" customHeight="1">
      <c r="A6698" s="3"/>
      <c r="B6698" s="16"/>
      <c r="C6698" s="33"/>
      <c r="D6698" s="33"/>
      <c r="E6698" s="33"/>
      <c r="F6698" s="33"/>
      <c r="G6698" s="33"/>
      <c r="H6698" s="33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  <c r="Y6698" s="33"/>
      <c r="Z6698" s="33"/>
      <c r="AA6698" s="33"/>
      <c r="AB6698" s="33"/>
      <c r="AC6698" s="33"/>
      <c r="AD6698" s="33"/>
      <c r="AE6698" s="33"/>
      <c r="AF6698" s="33"/>
      <c r="AG6698" s="35"/>
      <c r="AH6698" s="32"/>
      <c r="AI6698" s="33"/>
      <c r="AJ6698" s="33"/>
      <c r="AK6698" s="33"/>
      <c r="AL6698" s="33"/>
      <c r="AM6698" s="33"/>
      <c r="AN6698" s="33"/>
      <c r="AO6698" s="33"/>
      <c r="AP6698" s="33"/>
      <c r="AQ6698" s="33"/>
      <c r="AR6698" s="33"/>
      <c r="AS6698" s="33"/>
      <c r="AT6698" s="33"/>
      <c r="AU6698" s="33"/>
      <c r="AV6698" s="33"/>
      <c r="AW6698" s="33"/>
      <c r="AX6698" s="33"/>
      <c r="AY6698" s="33"/>
    </row>
    <row r="6699" spans="1:51" s="12" customFormat="1" ht="39.950000000000003" customHeight="1">
      <c r="A6699" s="3"/>
      <c r="B6699" s="16"/>
      <c r="C6699" s="33"/>
      <c r="D6699" s="33"/>
      <c r="E6699" s="33"/>
      <c r="F6699" s="33"/>
      <c r="G6699" s="33"/>
      <c r="H6699" s="33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  <c r="Y6699" s="33"/>
      <c r="Z6699" s="33"/>
      <c r="AA6699" s="33"/>
      <c r="AB6699" s="33"/>
      <c r="AC6699" s="33"/>
      <c r="AD6699" s="33"/>
      <c r="AE6699" s="33"/>
      <c r="AF6699" s="33"/>
      <c r="AG6699" s="35"/>
      <c r="AH6699" s="32"/>
      <c r="AI6699" s="33"/>
      <c r="AJ6699" s="33"/>
      <c r="AK6699" s="33"/>
      <c r="AL6699" s="33"/>
      <c r="AM6699" s="33"/>
      <c r="AN6699" s="33"/>
      <c r="AO6699" s="33"/>
      <c r="AP6699" s="33"/>
      <c r="AQ6699" s="33"/>
      <c r="AR6699" s="33"/>
      <c r="AS6699" s="33"/>
      <c r="AT6699" s="33"/>
      <c r="AU6699" s="33"/>
      <c r="AV6699" s="33"/>
      <c r="AW6699" s="33"/>
      <c r="AX6699" s="33"/>
      <c r="AY6699" s="33"/>
    </row>
    <row r="6700" spans="1:51" s="12" customFormat="1" ht="39.950000000000003" customHeight="1">
      <c r="A6700" s="3"/>
      <c r="B6700" s="16"/>
      <c r="C6700" s="33"/>
      <c r="D6700" s="33"/>
      <c r="E6700" s="33"/>
      <c r="F6700" s="33"/>
      <c r="G6700" s="33"/>
      <c r="H6700" s="3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  <c r="Y6700" s="33"/>
      <c r="Z6700" s="33"/>
      <c r="AA6700" s="33"/>
      <c r="AB6700" s="33"/>
      <c r="AC6700" s="33"/>
      <c r="AD6700" s="33"/>
      <c r="AE6700" s="33"/>
      <c r="AF6700" s="33"/>
      <c r="AG6700" s="35"/>
      <c r="AH6700" s="32"/>
      <c r="AI6700" s="33"/>
      <c r="AJ6700" s="33"/>
      <c r="AK6700" s="33"/>
      <c r="AL6700" s="33"/>
      <c r="AM6700" s="33"/>
      <c r="AN6700" s="33"/>
      <c r="AO6700" s="33"/>
      <c r="AP6700" s="33"/>
      <c r="AQ6700" s="33"/>
      <c r="AR6700" s="33"/>
      <c r="AS6700" s="33"/>
      <c r="AT6700" s="33"/>
      <c r="AU6700" s="33"/>
      <c r="AV6700" s="33"/>
      <c r="AW6700" s="33"/>
      <c r="AX6700" s="33"/>
      <c r="AY6700" s="33"/>
    </row>
    <row r="6701" spans="1:51" s="12" customFormat="1" ht="39.950000000000003" customHeight="1">
      <c r="A6701" s="3"/>
      <c r="B6701" s="16"/>
      <c r="C6701" s="33"/>
      <c r="D6701" s="33"/>
      <c r="E6701" s="33"/>
      <c r="F6701" s="33"/>
      <c r="G6701" s="33"/>
      <c r="H6701" s="3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  <c r="Y6701" s="33"/>
      <c r="Z6701" s="33"/>
      <c r="AA6701" s="33"/>
      <c r="AB6701" s="33"/>
      <c r="AC6701" s="33"/>
      <c r="AD6701" s="33"/>
      <c r="AE6701" s="33"/>
      <c r="AF6701" s="33"/>
      <c r="AG6701" s="35"/>
      <c r="AH6701" s="32"/>
      <c r="AI6701" s="33"/>
      <c r="AJ6701" s="33"/>
      <c r="AK6701" s="33"/>
      <c r="AL6701" s="33"/>
      <c r="AM6701" s="33"/>
      <c r="AN6701" s="33"/>
      <c r="AO6701" s="33"/>
      <c r="AP6701" s="33"/>
      <c r="AQ6701" s="33"/>
      <c r="AR6701" s="33"/>
      <c r="AS6701" s="33"/>
      <c r="AT6701" s="33"/>
      <c r="AU6701" s="33"/>
      <c r="AV6701" s="33"/>
      <c r="AW6701" s="33"/>
      <c r="AX6701" s="33"/>
      <c r="AY6701" s="33"/>
    </row>
    <row r="6702" spans="1:51" s="12" customFormat="1" ht="39.950000000000003" customHeight="1">
      <c r="A6702" s="3"/>
      <c r="B6702" s="16"/>
      <c r="C6702" s="33"/>
      <c r="D6702" s="33"/>
      <c r="E6702" s="33"/>
      <c r="F6702" s="33"/>
      <c r="G6702" s="33"/>
      <c r="H6702" s="3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  <c r="Y6702" s="33"/>
      <c r="Z6702" s="33"/>
      <c r="AA6702" s="33"/>
      <c r="AB6702" s="33"/>
      <c r="AC6702" s="33"/>
      <c r="AD6702" s="33"/>
      <c r="AE6702" s="33"/>
      <c r="AF6702" s="33"/>
      <c r="AG6702" s="35"/>
      <c r="AH6702" s="32"/>
      <c r="AI6702" s="33"/>
      <c r="AJ6702" s="33"/>
      <c r="AK6702" s="33"/>
      <c r="AL6702" s="33"/>
      <c r="AM6702" s="33"/>
      <c r="AN6702" s="33"/>
      <c r="AO6702" s="33"/>
      <c r="AP6702" s="33"/>
      <c r="AQ6702" s="33"/>
      <c r="AR6702" s="33"/>
      <c r="AS6702" s="33"/>
      <c r="AT6702" s="33"/>
      <c r="AU6702" s="33"/>
      <c r="AV6702" s="33"/>
      <c r="AW6702" s="33"/>
      <c r="AX6702" s="33"/>
      <c r="AY6702" s="33"/>
    </row>
    <row r="6703" spans="1:51" s="12" customFormat="1" ht="39.950000000000003" customHeight="1">
      <c r="A6703" s="3"/>
      <c r="B6703" s="16"/>
      <c r="C6703" s="33"/>
      <c r="D6703" s="33"/>
      <c r="E6703" s="33"/>
      <c r="F6703" s="33"/>
      <c r="G6703" s="33"/>
      <c r="H6703" s="3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  <c r="Y6703" s="33"/>
      <c r="Z6703" s="33"/>
      <c r="AA6703" s="33"/>
      <c r="AB6703" s="33"/>
      <c r="AC6703" s="33"/>
      <c r="AD6703" s="33"/>
      <c r="AE6703" s="33"/>
      <c r="AF6703" s="33"/>
      <c r="AG6703" s="35"/>
      <c r="AH6703" s="32"/>
      <c r="AI6703" s="33"/>
      <c r="AJ6703" s="33"/>
      <c r="AK6703" s="33"/>
      <c r="AL6703" s="33"/>
      <c r="AM6703" s="33"/>
      <c r="AN6703" s="33"/>
      <c r="AO6703" s="33"/>
      <c r="AP6703" s="33"/>
      <c r="AQ6703" s="33"/>
      <c r="AR6703" s="33"/>
      <c r="AS6703" s="33"/>
      <c r="AT6703" s="33"/>
      <c r="AU6703" s="33"/>
      <c r="AV6703" s="33"/>
      <c r="AW6703" s="33"/>
      <c r="AX6703" s="33"/>
      <c r="AY6703" s="33"/>
    </row>
    <row r="6704" spans="1:51" s="12" customFormat="1" ht="39.950000000000003" customHeight="1">
      <c r="A6704" s="3"/>
      <c r="B6704" s="16"/>
      <c r="C6704" s="33"/>
      <c r="D6704" s="33"/>
      <c r="E6704" s="33"/>
      <c r="F6704" s="33"/>
      <c r="G6704" s="33"/>
      <c r="H6704" s="3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  <c r="Y6704" s="33"/>
      <c r="Z6704" s="33"/>
      <c r="AA6704" s="33"/>
      <c r="AB6704" s="33"/>
      <c r="AC6704" s="33"/>
      <c r="AD6704" s="33"/>
      <c r="AE6704" s="33"/>
      <c r="AF6704" s="33"/>
      <c r="AG6704" s="35"/>
      <c r="AH6704" s="32"/>
      <c r="AI6704" s="33"/>
      <c r="AJ6704" s="33"/>
      <c r="AK6704" s="33"/>
      <c r="AL6704" s="33"/>
      <c r="AM6704" s="33"/>
      <c r="AN6704" s="33"/>
      <c r="AO6704" s="33"/>
      <c r="AP6704" s="33"/>
      <c r="AQ6704" s="33"/>
      <c r="AR6704" s="33"/>
      <c r="AS6704" s="33"/>
      <c r="AT6704" s="33"/>
      <c r="AU6704" s="33"/>
      <c r="AV6704" s="33"/>
      <c r="AW6704" s="33"/>
      <c r="AX6704" s="33"/>
      <c r="AY6704" s="33"/>
    </row>
    <row r="6705" spans="1:51" s="12" customFormat="1" ht="39.950000000000003" customHeight="1">
      <c r="A6705" s="3"/>
      <c r="B6705" s="16"/>
      <c r="C6705" s="33"/>
      <c r="D6705" s="33"/>
      <c r="E6705" s="33"/>
      <c r="F6705" s="33"/>
      <c r="G6705" s="33"/>
      <c r="H6705" s="33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  <c r="Y6705" s="33"/>
      <c r="Z6705" s="33"/>
      <c r="AA6705" s="33"/>
      <c r="AB6705" s="33"/>
      <c r="AC6705" s="33"/>
      <c r="AD6705" s="33"/>
      <c r="AE6705" s="33"/>
      <c r="AF6705" s="33"/>
      <c r="AG6705" s="35"/>
      <c r="AH6705" s="32"/>
      <c r="AI6705" s="33"/>
      <c r="AJ6705" s="33"/>
      <c r="AK6705" s="33"/>
      <c r="AL6705" s="33"/>
      <c r="AM6705" s="33"/>
      <c r="AN6705" s="33"/>
      <c r="AO6705" s="33"/>
      <c r="AP6705" s="33"/>
      <c r="AQ6705" s="33"/>
      <c r="AR6705" s="33"/>
      <c r="AS6705" s="33"/>
      <c r="AT6705" s="33"/>
      <c r="AU6705" s="33"/>
      <c r="AV6705" s="33"/>
      <c r="AW6705" s="33"/>
      <c r="AX6705" s="33"/>
      <c r="AY6705" s="33"/>
    </row>
    <row r="6706" spans="1:51" s="12" customFormat="1" ht="39.950000000000003" customHeight="1">
      <c r="A6706" s="3"/>
      <c r="B6706" s="16"/>
      <c r="C6706" s="33"/>
      <c r="D6706" s="33"/>
      <c r="E6706" s="33"/>
      <c r="F6706" s="33"/>
      <c r="G6706" s="33"/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  <c r="Y6706" s="33"/>
      <c r="Z6706" s="33"/>
      <c r="AA6706" s="33"/>
      <c r="AB6706" s="33"/>
      <c r="AC6706" s="33"/>
      <c r="AD6706" s="33"/>
      <c r="AE6706" s="33"/>
      <c r="AF6706" s="33"/>
      <c r="AG6706" s="35"/>
      <c r="AH6706" s="32"/>
      <c r="AI6706" s="33"/>
      <c r="AJ6706" s="33"/>
      <c r="AK6706" s="33"/>
      <c r="AL6706" s="33"/>
      <c r="AM6706" s="33"/>
      <c r="AN6706" s="33"/>
      <c r="AO6706" s="33"/>
      <c r="AP6706" s="33"/>
      <c r="AQ6706" s="33"/>
      <c r="AR6706" s="33"/>
      <c r="AS6706" s="33"/>
      <c r="AT6706" s="33"/>
      <c r="AU6706" s="33"/>
      <c r="AV6706" s="33"/>
      <c r="AW6706" s="33"/>
      <c r="AX6706" s="33"/>
      <c r="AY6706" s="33"/>
    </row>
    <row r="6707" spans="1:51" s="12" customFormat="1" ht="39.950000000000003" customHeight="1">
      <c r="A6707" s="3"/>
      <c r="B6707" s="16"/>
      <c r="C6707" s="33"/>
      <c r="D6707" s="33"/>
      <c r="E6707" s="33"/>
      <c r="F6707" s="33"/>
      <c r="G6707" s="33"/>
      <c r="H6707" s="33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  <c r="Y6707" s="33"/>
      <c r="Z6707" s="33"/>
      <c r="AA6707" s="33"/>
      <c r="AB6707" s="33"/>
      <c r="AC6707" s="33"/>
      <c r="AD6707" s="33"/>
      <c r="AE6707" s="33"/>
      <c r="AF6707" s="33"/>
      <c r="AG6707" s="35"/>
      <c r="AH6707" s="32"/>
      <c r="AI6707" s="33"/>
      <c r="AJ6707" s="33"/>
      <c r="AK6707" s="33"/>
      <c r="AL6707" s="33"/>
      <c r="AM6707" s="33"/>
      <c r="AN6707" s="33"/>
      <c r="AO6707" s="33"/>
      <c r="AP6707" s="33"/>
      <c r="AQ6707" s="33"/>
      <c r="AR6707" s="33"/>
      <c r="AS6707" s="33"/>
      <c r="AT6707" s="33"/>
      <c r="AU6707" s="33"/>
      <c r="AV6707" s="33"/>
      <c r="AW6707" s="33"/>
      <c r="AX6707" s="33"/>
      <c r="AY6707" s="33"/>
    </row>
    <row r="6708" spans="1:51" s="12" customFormat="1" ht="39.950000000000003" customHeight="1">
      <c r="A6708" s="3"/>
      <c r="B6708" s="16"/>
      <c r="C6708" s="33"/>
      <c r="D6708" s="33"/>
      <c r="E6708" s="33"/>
      <c r="F6708" s="33"/>
      <c r="G6708" s="33"/>
      <c r="H6708" s="3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  <c r="Y6708" s="33"/>
      <c r="Z6708" s="33"/>
      <c r="AA6708" s="33"/>
      <c r="AB6708" s="33"/>
      <c r="AC6708" s="33"/>
      <c r="AD6708" s="33"/>
      <c r="AE6708" s="33"/>
      <c r="AF6708" s="33"/>
      <c r="AG6708" s="35"/>
      <c r="AH6708" s="32"/>
      <c r="AI6708" s="33"/>
      <c r="AJ6708" s="33"/>
      <c r="AK6708" s="33"/>
      <c r="AL6708" s="33"/>
      <c r="AM6708" s="33"/>
      <c r="AN6708" s="33"/>
      <c r="AO6708" s="33"/>
      <c r="AP6708" s="33"/>
      <c r="AQ6708" s="33"/>
      <c r="AR6708" s="33"/>
      <c r="AS6708" s="33"/>
      <c r="AT6708" s="33"/>
      <c r="AU6708" s="33"/>
      <c r="AV6708" s="33"/>
      <c r="AW6708" s="33"/>
      <c r="AX6708" s="33"/>
      <c r="AY6708" s="33"/>
    </row>
    <row r="6709" spans="1:51" s="12" customFormat="1" ht="39.950000000000003" customHeight="1">
      <c r="A6709" s="3"/>
      <c r="B6709" s="16"/>
      <c r="C6709" s="33"/>
      <c r="D6709" s="33"/>
      <c r="E6709" s="33"/>
      <c r="F6709" s="33"/>
      <c r="G6709" s="33"/>
      <c r="H6709" s="3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  <c r="Y6709" s="33"/>
      <c r="Z6709" s="33"/>
      <c r="AA6709" s="33"/>
      <c r="AB6709" s="33"/>
      <c r="AC6709" s="33"/>
      <c r="AD6709" s="33"/>
      <c r="AE6709" s="33"/>
      <c r="AF6709" s="33"/>
      <c r="AG6709" s="35"/>
      <c r="AH6709" s="32"/>
      <c r="AI6709" s="33"/>
      <c r="AJ6709" s="33"/>
      <c r="AK6709" s="33"/>
      <c r="AL6709" s="33"/>
      <c r="AM6709" s="33"/>
      <c r="AN6709" s="33"/>
      <c r="AO6709" s="33"/>
      <c r="AP6709" s="33"/>
      <c r="AQ6709" s="33"/>
      <c r="AR6709" s="33"/>
      <c r="AS6709" s="33"/>
      <c r="AT6709" s="33"/>
      <c r="AU6709" s="33"/>
      <c r="AV6709" s="33"/>
      <c r="AW6709" s="33"/>
      <c r="AX6709" s="33"/>
      <c r="AY6709" s="33"/>
    </row>
    <row r="6710" spans="1:51" s="12" customFormat="1" ht="39.950000000000003" customHeight="1">
      <c r="A6710" s="3"/>
      <c r="B6710" s="16"/>
      <c r="C6710" s="33"/>
      <c r="D6710" s="33"/>
      <c r="E6710" s="33"/>
      <c r="F6710" s="33"/>
      <c r="G6710" s="33"/>
      <c r="H6710" s="3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  <c r="Y6710" s="33"/>
      <c r="Z6710" s="33"/>
      <c r="AA6710" s="33"/>
      <c r="AB6710" s="33"/>
      <c r="AC6710" s="33"/>
      <c r="AD6710" s="33"/>
      <c r="AE6710" s="33"/>
      <c r="AF6710" s="33"/>
      <c r="AG6710" s="35"/>
      <c r="AH6710" s="32"/>
      <c r="AI6710" s="33"/>
      <c r="AJ6710" s="33"/>
      <c r="AK6710" s="33"/>
      <c r="AL6710" s="33"/>
      <c r="AM6710" s="33"/>
      <c r="AN6710" s="33"/>
      <c r="AO6710" s="33"/>
      <c r="AP6710" s="33"/>
      <c r="AQ6710" s="33"/>
      <c r="AR6710" s="33"/>
      <c r="AS6710" s="33"/>
      <c r="AT6710" s="33"/>
      <c r="AU6710" s="33"/>
      <c r="AV6710" s="33"/>
      <c r="AW6710" s="33"/>
      <c r="AX6710" s="33"/>
      <c r="AY6710" s="33"/>
    </row>
    <row r="6711" spans="1:51" s="12" customFormat="1" ht="39.950000000000003" customHeight="1">
      <c r="A6711" s="3"/>
      <c r="B6711" s="16"/>
      <c r="C6711" s="33"/>
      <c r="D6711" s="33"/>
      <c r="E6711" s="33"/>
      <c r="F6711" s="33"/>
      <c r="G6711" s="33"/>
      <c r="H6711" s="3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  <c r="Y6711" s="33"/>
      <c r="Z6711" s="33"/>
      <c r="AA6711" s="33"/>
      <c r="AB6711" s="33"/>
      <c r="AC6711" s="33"/>
      <c r="AD6711" s="33"/>
      <c r="AE6711" s="33"/>
      <c r="AF6711" s="33"/>
      <c r="AG6711" s="35"/>
      <c r="AH6711" s="32"/>
      <c r="AI6711" s="33"/>
      <c r="AJ6711" s="33"/>
      <c r="AK6711" s="33"/>
      <c r="AL6711" s="33"/>
      <c r="AM6711" s="33"/>
      <c r="AN6711" s="33"/>
      <c r="AO6711" s="33"/>
      <c r="AP6711" s="33"/>
      <c r="AQ6711" s="33"/>
      <c r="AR6711" s="33"/>
      <c r="AS6711" s="33"/>
      <c r="AT6711" s="33"/>
      <c r="AU6711" s="33"/>
      <c r="AV6711" s="33"/>
      <c r="AW6711" s="33"/>
      <c r="AX6711" s="33"/>
      <c r="AY6711" s="33"/>
    </row>
    <row r="6712" spans="1:51" s="12" customFormat="1" ht="39.950000000000003" customHeight="1">
      <c r="A6712" s="3"/>
      <c r="B6712" s="16"/>
      <c r="C6712" s="33"/>
      <c r="D6712" s="33"/>
      <c r="E6712" s="33"/>
      <c r="F6712" s="33"/>
      <c r="G6712" s="33"/>
      <c r="H6712" s="3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  <c r="Y6712" s="33"/>
      <c r="Z6712" s="33"/>
      <c r="AA6712" s="33"/>
      <c r="AB6712" s="33"/>
      <c r="AC6712" s="33"/>
      <c r="AD6712" s="33"/>
      <c r="AE6712" s="33"/>
      <c r="AF6712" s="33"/>
      <c r="AG6712" s="35"/>
      <c r="AH6712" s="32"/>
      <c r="AI6712" s="33"/>
      <c r="AJ6712" s="33"/>
      <c r="AK6712" s="33"/>
      <c r="AL6712" s="33"/>
      <c r="AM6712" s="33"/>
      <c r="AN6712" s="33"/>
      <c r="AO6712" s="33"/>
      <c r="AP6712" s="33"/>
      <c r="AQ6712" s="33"/>
      <c r="AR6712" s="33"/>
      <c r="AS6712" s="33"/>
      <c r="AT6712" s="33"/>
      <c r="AU6712" s="33"/>
      <c r="AV6712" s="33"/>
      <c r="AW6712" s="33"/>
      <c r="AX6712" s="33"/>
      <c r="AY6712" s="33"/>
    </row>
    <row r="6713" spans="1:51" s="12" customFormat="1" ht="39.950000000000003" customHeight="1">
      <c r="A6713" s="3"/>
      <c r="B6713" s="16"/>
      <c r="C6713" s="33"/>
      <c r="D6713" s="33"/>
      <c r="E6713" s="33"/>
      <c r="F6713" s="33"/>
      <c r="G6713" s="33"/>
      <c r="H6713" s="33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  <c r="AB6713" s="33"/>
      <c r="AC6713" s="33"/>
      <c r="AD6713" s="33"/>
      <c r="AE6713" s="33"/>
      <c r="AF6713" s="33"/>
      <c r="AG6713" s="35"/>
      <c r="AH6713" s="32"/>
      <c r="AI6713" s="33"/>
      <c r="AJ6713" s="33"/>
      <c r="AK6713" s="33"/>
      <c r="AL6713" s="33"/>
      <c r="AM6713" s="33"/>
      <c r="AN6713" s="33"/>
      <c r="AO6713" s="33"/>
      <c r="AP6713" s="33"/>
      <c r="AQ6713" s="33"/>
      <c r="AR6713" s="33"/>
      <c r="AS6713" s="33"/>
      <c r="AT6713" s="33"/>
      <c r="AU6713" s="33"/>
      <c r="AV6713" s="33"/>
      <c r="AW6713" s="33"/>
      <c r="AX6713" s="33"/>
      <c r="AY6713" s="33"/>
    </row>
    <row r="6714" spans="1:51" s="12" customFormat="1" ht="39.950000000000003" customHeight="1">
      <c r="A6714" s="3"/>
      <c r="B6714" s="16"/>
      <c r="C6714" s="33"/>
      <c r="D6714" s="33"/>
      <c r="E6714" s="33"/>
      <c r="F6714" s="33"/>
      <c r="G6714" s="33"/>
      <c r="H6714" s="3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  <c r="Y6714" s="33"/>
      <c r="Z6714" s="33"/>
      <c r="AA6714" s="33"/>
      <c r="AB6714" s="33"/>
      <c r="AC6714" s="33"/>
      <c r="AD6714" s="33"/>
      <c r="AE6714" s="33"/>
      <c r="AF6714" s="33"/>
      <c r="AG6714" s="35"/>
      <c r="AH6714" s="32"/>
      <c r="AI6714" s="33"/>
      <c r="AJ6714" s="33"/>
      <c r="AK6714" s="33"/>
      <c r="AL6714" s="33"/>
      <c r="AM6714" s="33"/>
      <c r="AN6714" s="33"/>
      <c r="AO6714" s="33"/>
      <c r="AP6714" s="33"/>
      <c r="AQ6714" s="33"/>
      <c r="AR6714" s="33"/>
      <c r="AS6714" s="33"/>
      <c r="AT6714" s="33"/>
      <c r="AU6714" s="33"/>
      <c r="AV6714" s="33"/>
      <c r="AW6714" s="33"/>
      <c r="AX6714" s="33"/>
      <c r="AY6714" s="33"/>
    </row>
    <row r="6715" spans="1:51" s="12" customFormat="1" ht="39.950000000000003" customHeight="1">
      <c r="A6715" s="3"/>
      <c r="B6715" s="16"/>
      <c r="C6715" s="33"/>
      <c r="D6715" s="33"/>
      <c r="E6715" s="33"/>
      <c r="F6715" s="33"/>
      <c r="G6715" s="33"/>
      <c r="H6715" s="3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  <c r="Y6715" s="33"/>
      <c r="Z6715" s="33"/>
      <c r="AA6715" s="33"/>
      <c r="AB6715" s="33"/>
      <c r="AC6715" s="33"/>
      <c r="AD6715" s="33"/>
      <c r="AE6715" s="33"/>
      <c r="AF6715" s="33"/>
      <c r="AG6715" s="35"/>
      <c r="AH6715" s="32"/>
      <c r="AI6715" s="33"/>
      <c r="AJ6715" s="33"/>
      <c r="AK6715" s="33"/>
      <c r="AL6715" s="33"/>
      <c r="AM6715" s="33"/>
      <c r="AN6715" s="33"/>
      <c r="AO6715" s="33"/>
      <c r="AP6715" s="33"/>
      <c r="AQ6715" s="33"/>
      <c r="AR6715" s="33"/>
      <c r="AS6715" s="33"/>
      <c r="AT6715" s="33"/>
      <c r="AU6715" s="33"/>
      <c r="AV6715" s="33"/>
      <c r="AW6715" s="33"/>
      <c r="AX6715" s="33"/>
      <c r="AY6715" s="33"/>
    </row>
    <row r="6716" spans="1:51" s="12" customFormat="1" ht="39.950000000000003" customHeight="1">
      <c r="A6716" s="3"/>
      <c r="B6716" s="16"/>
      <c r="C6716" s="33"/>
      <c r="D6716" s="33"/>
      <c r="E6716" s="33"/>
      <c r="F6716" s="33"/>
      <c r="G6716" s="33"/>
      <c r="H6716" s="3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  <c r="Y6716" s="33"/>
      <c r="Z6716" s="33"/>
      <c r="AA6716" s="33"/>
      <c r="AB6716" s="33"/>
      <c r="AC6716" s="33"/>
      <c r="AD6716" s="33"/>
      <c r="AE6716" s="33"/>
      <c r="AF6716" s="33"/>
      <c r="AG6716" s="35"/>
      <c r="AH6716" s="32"/>
      <c r="AI6716" s="33"/>
      <c r="AJ6716" s="33"/>
      <c r="AK6716" s="33"/>
      <c r="AL6716" s="33"/>
      <c r="AM6716" s="33"/>
      <c r="AN6716" s="33"/>
      <c r="AO6716" s="33"/>
      <c r="AP6716" s="33"/>
      <c r="AQ6716" s="33"/>
      <c r="AR6716" s="33"/>
      <c r="AS6716" s="33"/>
      <c r="AT6716" s="33"/>
      <c r="AU6716" s="33"/>
      <c r="AV6716" s="33"/>
      <c r="AW6716" s="33"/>
      <c r="AX6716" s="33"/>
      <c r="AY6716" s="33"/>
    </row>
    <row r="6717" spans="1:51" s="12" customFormat="1" ht="39.950000000000003" customHeight="1">
      <c r="A6717" s="3"/>
      <c r="B6717" s="16"/>
      <c r="C6717" s="33"/>
      <c r="D6717" s="33"/>
      <c r="E6717" s="33"/>
      <c r="F6717" s="33"/>
      <c r="G6717" s="33"/>
      <c r="H6717" s="3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  <c r="Y6717" s="33"/>
      <c r="Z6717" s="33"/>
      <c r="AA6717" s="33"/>
      <c r="AB6717" s="33"/>
      <c r="AC6717" s="33"/>
      <c r="AD6717" s="33"/>
      <c r="AE6717" s="33"/>
      <c r="AF6717" s="33"/>
      <c r="AG6717" s="35"/>
      <c r="AH6717" s="32"/>
      <c r="AI6717" s="33"/>
      <c r="AJ6717" s="33"/>
      <c r="AK6717" s="33"/>
      <c r="AL6717" s="33"/>
      <c r="AM6717" s="33"/>
      <c r="AN6717" s="33"/>
      <c r="AO6717" s="33"/>
      <c r="AP6717" s="33"/>
      <c r="AQ6717" s="33"/>
      <c r="AR6717" s="33"/>
      <c r="AS6717" s="33"/>
      <c r="AT6717" s="33"/>
      <c r="AU6717" s="33"/>
      <c r="AV6717" s="33"/>
      <c r="AW6717" s="33"/>
      <c r="AX6717" s="33"/>
      <c r="AY6717" s="33"/>
    </row>
    <row r="6718" spans="1:51" s="12" customFormat="1" ht="39.950000000000003" customHeight="1">
      <c r="A6718" s="3"/>
      <c r="B6718" s="16"/>
      <c r="C6718" s="33"/>
      <c r="D6718" s="33"/>
      <c r="E6718" s="33"/>
      <c r="F6718" s="33"/>
      <c r="G6718" s="33"/>
      <c r="H6718" s="3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  <c r="Y6718" s="33"/>
      <c r="Z6718" s="33"/>
      <c r="AA6718" s="33"/>
      <c r="AB6718" s="33"/>
      <c r="AC6718" s="33"/>
      <c r="AD6718" s="33"/>
      <c r="AE6718" s="33"/>
      <c r="AF6718" s="33"/>
      <c r="AG6718" s="35"/>
      <c r="AH6718" s="32"/>
      <c r="AI6718" s="33"/>
      <c r="AJ6718" s="33"/>
      <c r="AK6718" s="33"/>
      <c r="AL6718" s="33"/>
      <c r="AM6718" s="33"/>
      <c r="AN6718" s="33"/>
      <c r="AO6718" s="33"/>
      <c r="AP6718" s="33"/>
      <c r="AQ6718" s="33"/>
      <c r="AR6718" s="33"/>
      <c r="AS6718" s="33"/>
      <c r="AT6718" s="33"/>
      <c r="AU6718" s="33"/>
      <c r="AV6718" s="33"/>
      <c r="AW6718" s="33"/>
      <c r="AX6718" s="33"/>
      <c r="AY6718" s="33"/>
    </row>
    <row r="6719" spans="1:51" s="12" customFormat="1" ht="39.950000000000003" customHeight="1">
      <c r="A6719" s="3"/>
      <c r="B6719" s="16"/>
      <c r="C6719" s="33"/>
      <c r="D6719" s="33"/>
      <c r="E6719" s="33"/>
      <c r="F6719" s="33"/>
      <c r="G6719" s="33"/>
      <c r="H6719" s="33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  <c r="AB6719" s="33"/>
      <c r="AC6719" s="33"/>
      <c r="AD6719" s="33"/>
      <c r="AE6719" s="33"/>
      <c r="AF6719" s="33"/>
      <c r="AG6719" s="35"/>
      <c r="AH6719" s="32"/>
      <c r="AI6719" s="33"/>
      <c r="AJ6719" s="33"/>
      <c r="AK6719" s="33"/>
      <c r="AL6719" s="33"/>
      <c r="AM6719" s="33"/>
      <c r="AN6719" s="33"/>
      <c r="AO6719" s="33"/>
      <c r="AP6719" s="33"/>
      <c r="AQ6719" s="33"/>
      <c r="AR6719" s="33"/>
      <c r="AS6719" s="33"/>
      <c r="AT6719" s="33"/>
      <c r="AU6719" s="33"/>
      <c r="AV6719" s="33"/>
      <c r="AW6719" s="33"/>
      <c r="AX6719" s="33"/>
      <c r="AY6719" s="33"/>
    </row>
    <row r="6720" spans="1:51" s="12" customFormat="1" ht="39.950000000000003" customHeight="1">
      <c r="A6720" s="3"/>
      <c r="B6720" s="16"/>
      <c r="C6720" s="33"/>
      <c r="D6720" s="33"/>
      <c r="E6720" s="33"/>
      <c r="F6720" s="33"/>
      <c r="G6720" s="33"/>
      <c r="H6720" s="3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  <c r="AB6720" s="33"/>
      <c r="AC6720" s="33"/>
      <c r="AD6720" s="33"/>
      <c r="AE6720" s="33"/>
      <c r="AF6720" s="33"/>
      <c r="AG6720" s="35"/>
      <c r="AH6720" s="32"/>
      <c r="AI6720" s="33"/>
      <c r="AJ6720" s="33"/>
      <c r="AK6720" s="33"/>
      <c r="AL6720" s="33"/>
      <c r="AM6720" s="33"/>
      <c r="AN6720" s="33"/>
      <c r="AO6720" s="33"/>
      <c r="AP6720" s="33"/>
      <c r="AQ6720" s="33"/>
      <c r="AR6720" s="33"/>
      <c r="AS6720" s="33"/>
      <c r="AT6720" s="33"/>
      <c r="AU6720" s="33"/>
      <c r="AV6720" s="33"/>
      <c r="AW6720" s="33"/>
      <c r="AX6720" s="33"/>
      <c r="AY6720" s="33"/>
    </row>
    <row r="6721" spans="1:51" s="12" customFormat="1" ht="39.950000000000003" customHeight="1">
      <c r="A6721" s="3"/>
      <c r="B6721" s="16"/>
      <c r="C6721" s="33"/>
      <c r="D6721" s="33"/>
      <c r="E6721" s="33"/>
      <c r="F6721" s="33"/>
      <c r="G6721" s="33"/>
      <c r="H6721" s="3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  <c r="Y6721" s="33"/>
      <c r="Z6721" s="33"/>
      <c r="AA6721" s="33"/>
      <c r="AB6721" s="33"/>
      <c r="AC6721" s="33"/>
      <c r="AD6721" s="33"/>
      <c r="AE6721" s="33"/>
      <c r="AF6721" s="33"/>
      <c r="AG6721" s="35"/>
      <c r="AH6721" s="32"/>
      <c r="AI6721" s="33"/>
      <c r="AJ6721" s="33"/>
      <c r="AK6721" s="33"/>
      <c r="AL6721" s="33"/>
      <c r="AM6721" s="33"/>
      <c r="AN6721" s="33"/>
      <c r="AO6721" s="33"/>
      <c r="AP6721" s="33"/>
      <c r="AQ6721" s="33"/>
      <c r="AR6721" s="33"/>
      <c r="AS6721" s="33"/>
      <c r="AT6721" s="33"/>
      <c r="AU6721" s="33"/>
      <c r="AV6721" s="33"/>
      <c r="AW6721" s="33"/>
      <c r="AX6721" s="33"/>
      <c r="AY6721" s="33"/>
    </row>
    <row r="6722" spans="1:51" s="12" customFormat="1" ht="39.950000000000003" customHeight="1">
      <c r="A6722" s="3"/>
      <c r="B6722" s="16"/>
      <c r="C6722" s="33"/>
      <c r="D6722" s="33"/>
      <c r="E6722" s="33"/>
      <c r="F6722" s="33"/>
      <c r="G6722" s="33"/>
      <c r="H6722" s="3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  <c r="Y6722" s="33"/>
      <c r="Z6722" s="33"/>
      <c r="AA6722" s="33"/>
      <c r="AB6722" s="33"/>
      <c r="AC6722" s="33"/>
      <c r="AD6722" s="33"/>
      <c r="AE6722" s="33"/>
      <c r="AF6722" s="33"/>
      <c r="AG6722" s="35"/>
      <c r="AH6722" s="32"/>
      <c r="AI6722" s="33"/>
      <c r="AJ6722" s="33"/>
      <c r="AK6722" s="33"/>
      <c r="AL6722" s="33"/>
      <c r="AM6722" s="33"/>
      <c r="AN6722" s="33"/>
      <c r="AO6722" s="33"/>
      <c r="AP6722" s="33"/>
      <c r="AQ6722" s="33"/>
      <c r="AR6722" s="33"/>
      <c r="AS6722" s="33"/>
      <c r="AT6722" s="33"/>
      <c r="AU6722" s="33"/>
      <c r="AV6722" s="33"/>
      <c r="AW6722" s="33"/>
      <c r="AX6722" s="33"/>
      <c r="AY6722" s="33"/>
    </row>
    <row r="6723" spans="1:51" s="12" customFormat="1" ht="39.950000000000003" customHeight="1">
      <c r="A6723" s="3"/>
      <c r="B6723" s="16"/>
      <c r="C6723" s="33"/>
      <c r="D6723" s="33"/>
      <c r="E6723" s="33"/>
      <c r="F6723" s="33"/>
      <c r="G6723" s="33"/>
      <c r="H6723" s="33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  <c r="Y6723" s="33"/>
      <c r="Z6723" s="33"/>
      <c r="AA6723" s="33"/>
      <c r="AB6723" s="33"/>
      <c r="AC6723" s="33"/>
      <c r="AD6723" s="33"/>
      <c r="AE6723" s="33"/>
      <c r="AF6723" s="33"/>
      <c r="AG6723" s="35"/>
      <c r="AH6723" s="32"/>
      <c r="AI6723" s="33"/>
      <c r="AJ6723" s="33"/>
      <c r="AK6723" s="33"/>
      <c r="AL6723" s="33"/>
      <c r="AM6723" s="33"/>
      <c r="AN6723" s="33"/>
      <c r="AO6723" s="33"/>
      <c r="AP6723" s="33"/>
      <c r="AQ6723" s="33"/>
      <c r="AR6723" s="33"/>
      <c r="AS6723" s="33"/>
      <c r="AT6723" s="33"/>
      <c r="AU6723" s="33"/>
      <c r="AV6723" s="33"/>
      <c r="AW6723" s="33"/>
      <c r="AX6723" s="33"/>
      <c r="AY6723" s="33"/>
    </row>
    <row r="6724" spans="1:51" s="12" customFormat="1" ht="39.950000000000003" customHeight="1">
      <c r="A6724" s="3"/>
      <c r="B6724" s="16"/>
      <c r="C6724" s="33"/>
      <c r="D6724" s="33"/>
      <c r="E6724" s="33"/>
      <c r="F6724" s="33"/>
      <c r="G6724" s="33"/>
      <c r="H6724" s="3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  <c r="Y6724" s="33"/>
      <c r="Z6724" s="33"/>
      <c r="AA6724" s="33"/>
      <c r="AB6724" s="33"/>
      <c r="AC6724" s="33"/>
      <c r="AD6724" s="33"/>
      <c r="AE6724" s="33"/>
      <c r="AF6724" s="33"/>
      <c r="AG6724" s="35"/>
      <c r="AH6724" s="32"/>
      <c r="AI6724" s="33"/>
      <c r="AJ6724" s="33"/>
      <c r="AK6724" s="33"/>
      <c r="AL6724" s="33"/>
      <c r="AM6724" s="33"/>
      <c r="AN6724" s="33"/>
      <c r="AO6724" s="33"/>
      <c r="AP6724" s="33"/>
      <c r="AQ6724" s="33"/>
      <c r="AR6724" s="33"/>
      <c r="AS6724" s="33"/>
      <c r="AT6724" s="33"/>
      <c r="AU6724" s="33"/>
      <c r="AV6724" s="33"/>
      <c r="AW6724" s="33"/>
      <c r="AX6724" s="33"/>
      <c r="AY6724" s="33"/>
    </row>
    <row r="6725" spans="1:51" s="12" customFormat="1" ht="39.950000000000003" customHeight="1">
      <c r="A6725" s="3"/>
      <c r="B6725" s="16"/>
      <c r="C6725" s="33"/>
      <c r="D6725" s="33"/>
      <c r="E6725" s="33"/>
      <c r="F6725" s="33"/>
      <c r="G6725" s="33"/>
      <c r="H6725" s="33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  <c r="Y6725" s="33"/>
      <c r="Z6725" s="33"/>
      <c r="AA6725" s="33"/>
      <c r="AB6725" s="33"/>
      <c r="AC6725" s="33"/>
      <c r="AD6725" s="33"/>
      <c r="AE6725" s="33"/>
      <c r="AF6725" s="33"/>
      <c r="AG6725" s="35"/>
      <c r="AH6725" s="32"/>
      <c r="AI6725" s="33"/>
      <c r="AJ6725" s="33"/>
      <c r="AK6725" s="33"/>
      <c r="AL6725" s="33"/>
      <c r="AM6725" s="33"/>
      <c r="AN6725" s="33"/>
      <c r="AO6725" s="33"/>
      <c r="AP6725" s="33"/>
      <c r="AQ6725" s="33"/>
      <c r="AR6725" s="33"/>
      <c r="AS6725" s="33"/>
      <c r="AT6725" s="33"/>
      <c r="AU6725" s="33"/>
      <c r="AV6725" s="33"/>
      <c r="AW6725" s="33"/>
      <c r="AX6725" s="33"/>
      <c r="AY6725" s="33"/>
    </row>
    <row r="6726" spans="1:51" s="12" customFormat="1" ht="39.950000000000003" customHeight="1">
      <c r="A6726" s="3"/>
      <c r="B6726" s="16"/>
      <c r="C6726" s="33"/>
      <c r="D6726" s="33"/>
      <c r="E6726" s="33"/>
      <c r="F6726" s="33"/>
      <c r="G6726" s="33"/>
      <c r="H6726" s="33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  <c r="Y6726" s="33"/>
      <c r="Z6726" s="33"/>
      <c r="AA6726" s="33"/>
      <c r="AB6726" s="33"/>
      <c r="AC6726" s="33"/>
      <c r="AD6726" s="33"/>
      <c r="AE6726" s="33"/>
      <c r="AF6726" s="33"/>
      <c r="AG6726" s="35"/>
      <c r="AH6726" s="32"/>
      <c r="AI6726" s="33"/>
      <c r="AJ6726" s="33"/>
      <c r="AK6726" s="33"/>
      <c r="AL6726" s="33"/>
      <c r="AM6726" s="33"/>
      <c r="AN6726" s="33"/>
      <c r="AO6726" s="33"/>
      <c r="AP6726" s="33"/>
      <c r="AQ6726" s="33"/>
      <c r="AR6726" s="33"/>
      <c r="AS6726" s="33"/>
      <c r="AT6726" s="33"/>
      <c r="AU6726" s="33"/>
      <c r="AV6726" s="33"/>
      <c r="AW6726" s="33"/>
      <c r="AX6726" s="33"/>
      <c r="AY6726" s="33"/>
    </row>
    <row r="6727" spans="1:51" s="12" customFormat="1" ht="39.950000000000003" customHeight="1">
      <c r="A6727" s="3"/>
      <c r="B6727" s="16"/>
      <c r="C6727" s="33"/>
      <c r="D6727" s="33"/>
      <c r="E6727" s="33"/>
      <c r="F6727" s="33"/>
      <c r="G6727" s="33"/>
      <c r="H6727" s="33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  <c r="Y6727" s="33"/>
      <c r="Z6727" s="33"/>
      <c r="AA6727" s="33"/>
      <c r="AB6727" s="33"/>
      <c r="AC6727" s="33"/>
      <c r="AD6727" s="33"/>
      <c r="AE6727" s="33"/>
      <c r="AF6727" s="33"/>
      <c r="AG6727" s="35"/>
      <c r="AH6727" s="32"/>
      <c r="AI6727" s="33"/>
      <c r="AJ6727" s="33"/>
      <c r="AK6727" s="33"/>
      <c r="AL6727" s="33"/>
      <c r="AM6727" s="33"/>
      <c r="AN6727" s="33"/>
      <c r="AO6727" s="33"/>
      <c r="AP6727" s="33"/>
      <c r="AQ6727" s="33"/>
      <c r="AR6727" s="33"/>
      <c r="AS6727" s="33"/>
      <c r="AT6727" s="33"/>
      <c r="AU6727" s="33"/>
      <c r="AV6727" s="33"/>
      <c r="AW6727" s="33"/>
      <c r="AX6727" s="33"/>
      <c r="AY6727" s="33"/>
    </row>
    <row r="6728" spans="1:51" s="12" customFormat="1" ht="39.950000000000003" customHeight="1">
      <c r="A6728" s="3"/>
      <c r="B6728" s="16"/>
      <c r="C6728" s="33"/>
      <c r="D6728" s="33"/>
      <c r="E6728" s="33"/>
      <c r="F6728" s="33"/>
      <c r="G6728" s="33"/>
      <c r="H6728" s="33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  <c r="Y6728" s="33"/>
      <c r="Z6728" s="33"/>
      <c r="AA6728" s="33"/>
      <c r="AB6728" s="33"/>
      <c r="AC6728" s="33"/>
      <c r="AD6728" s="33"/>
      <c r="AE6728" s="33"/>
      <c r="AF6728" s="33"/>
      <c r="AG6728" s="35"/>
      <c r="AH6728" s="32"/>
      <c r="AI6728" s="33"/>
      <c r="AJ6728" s="33"/>
      <c r="AK6728" s="33"/>
      <c r="AL6728" s="33"/>
      <c r="AM6728" s="33"/>
      <c r="AN6728" s="33"/>
      <c r="AO6728" s="33"/>
      <c r="AP6728" s="33"/>
      <c r="AQ6728" s="33"/>
      <c r="AR6728" s="33"/>
      <c r="AS6728" s="33"/>
      <c r="AT6728" s="33"/>
      <c r="AU6728" s="33"/>
      <c r="AV6728" s="33"/>
      <c r="AW6728" s="33"/>
      <c r="AX6728" s="33"/>
      <c r="AY6728" s="33"/>
    </row>
    <row r="6729" spans="1:51" s="12" customFormat="1" ht="39.950000000000003" customHeight="1">
      <c r="A6729" s="3"/>
      <c r="B6729" s="16"/>
      <c r="C6729" s="33"/>
      <c r="D6729" s="33"/>
      <c r="E6729" s="33"/>
      <c r="F6729" s="33"/>
      <c r="G6729" s="33"/>
      <c r="H6729" s="33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  <c r="Y6729" s="33"/>
      <c r="Z6729" s="33"/>
      <c r="AA6729" s="33"/>
      <c r="AB6729" s="33"/>
      <c r="AC6729" s="33"/>
      <c r="AD6729" s="33"/>
      <c r="AE6729" s="33"/>
      <c r="AF6729" s="33"/>
      <c r="AG6729" s="35"/>
      <c r="AH6729" s="32"/>
      <c r="AI6729" s="33"/>
      <c r="AJ6729" s="33"/>
      <c r="AK6729" s="33"/>
      <c r="AL6729" s="33"/>
      <c r="AM6729" s="33"/>
      <c r="AN6729" s="33"/>
      <c r="AO6729" s="33"/>
      <c r="AP6729" s="33"/>
      <c r="AQ6729" s="33"/>
      <c r="AR6729" s="33"/>
      <c r="AS6729" s="33"/>
      <c r="AT6729" s="33"/>
      <c r="AU6729" s="33"/>
      <c r="AV6729" s="33"/>
      <c r="AW6729" s="33"/>
      <c r="AX6729" s="33"/>
      <c r="AY6729" s="33"/>
    </row>
    <row r="6730" spans="1:51" s="12" customFormat="1" ht="39.950000000000003" customHeight="1">
      <c r="A6730" s="3"/>
      <c r="B6730" s="16"/>
      <c r="C6730" s="33"/>
      <c r="D6730" s="33"/>
      <c r="E6730" s="33"/>
      <c r="F6730" s="33"/>
      <c r="G6730" s="33"/>
      <c r="H6730" s="33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  <c r="Y6730" s="33"/>
      <c r="Z6730" s="33"/>
      <c r="AA6730" s="33"/>
      <c r="AB6730" s="33"/>
      <c r="AC6730" s="33"/>
      <c r="AD6730" s="33"/>
      <c r="AE6730" s="33"/>
      <c r="AF6730" s="33"/>
      <c r="AG6730" s="35"/>
      <c r="AH6730" s="32"/>
      <c r="AI6730" s="33"/>
      <c r="AJ6730" s="33"/>
      <c r="AK6730" s="33"/>
      <c r="AL6730" s="33"/>
      <c r="AM6730" s="33"/>
      <c r="AN6730" s="33"/>
      <c r="AO6730" s="33"/>
      <c r="AP6730" s="33"/>
      <c r="AQ6730" s="33"/>
      <c r="AR6730" s="33"/>
      <c r="AS6730" s="33"/>
      <c r="AT6730" s="33"/>
      <c r="AU6730" s="33"/>
      <c r="AV6730" s="33"/>
      <c r="AW6730" s="33"/>
      <c r="AX6730" s="33"/>
      <c r="AY6730" s="33"/>
    </row>
    <row r="6731" spans="1:51" s="12" customFormat="1" ht="39.950000000000003" customHeight="1">
      <c r="A6731" s="3"/>
      <c r="B6731" s="16"/>
      <c r="C6731" s="33"/>
      <c r="D6731" s="33"/>
      <c r="E6731" s="33"/>
      <c r="F6731" s="33"/>
      <c r="G6731" s="33"/>
      <c r="H6731" s="33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  <c r="Y6731" s="33"/>
      <c r="Z6731" s="33"/>
      <c r="AA6731" s="33"/>
      <c r="AB6731" s="33"/>
      <c r="AC6731" s="33"/>
      <c r="AD6731" s="33"/>
      <c r="AE6731" s="33"/>
      <c r="AF6731" s="33"/>
      <c r="AG6731" s="35"/>
      <c r="AH6731" s="32"/>
      <c r="AI6731" s="33"/>
      <c r="AJ6731" s="33"/>
      <c r="AK6731" s="33"/>
      <c r="AL6731" s="33"/>
      <c r="AM6731" s="33"/>
      <c r="AN6731" s="33"/>
      <c r="AO6731" s="33"/>
      <c r="AP6731" s="33"/>
      <c r="AQ6731" s="33"/>
      <c r="AR6731" s="33"/>
      <c r="AS6731" s="33"/>
      <c r="AT6731" s="33"/>
      <c r="AU6731" s="33"/>
      <c r="AV6731" s="33"/>
      <c r="AW6731" s="33"/>
      <c r="AX6731" s="33"/>
      <c r="AY6731" s="33"/>
    </row>
    <row r="6732" spans="1:51" s="12" customFormat="1" ht="39.950000000000003" customHeight="1">
      <c r="A6732" s="3"/>
      <c r="B6732" s="16"/>
      <c r="C6732" s="33"/>
      <c r="D6732" s="33"/>
      <c r="E6732" s="33"/>
      <c r="F6732" s="33"/>
      <c r="G6732" s="33"/>
      <c r="H6732" s="33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  <c r="Y6732" s="33"/>
      <c r="Z6732" s="33"/>
      <c r="AA6732" s="33"/>
      <c r="AB6732" s="33"/>
      <c r="AC6732" s="33"/>
      <c r="AD6732" s="33"/>
      <c r="AE6732" s="33"/>
      <c r="AF6732" s="33"/>
      <c r="AG6732" s="35"/>
      <c r="AH6732" s="32"/>
      <c r="AI6732" s="33"/>
      <c r="AJ6732" s="33"/>
      <c r="AK6732" s="33"/>
      <c r="AL6732" s="33"/>
      <c r="AM6732" s="33"/>
      <c r="AN6732" s="33"/>
      <c r="AO6732" s="33"/>
      <c r="AP6732" s="33"/>
      <c r="AQ6732" s="33"/>
      <c r="AR6732" s="33"/>
      <c r="AS6732" s="33"/>
      <c r="AT6732" s="33"/>
      <c r="AU6732" s="33"/>
      <c r="AV6732" s="33"/>
      <c r="AW6732" s="33"/>
      <c r="AX6732" s="33"/>
      <c r="AY6732" s="33"/>
    </row>
    <row r="6733" spans="1:51" s="12" customFormat="1" ht="39.950000000000003" customHeight="1">
      <c r="A6733" s="3"/>
      <c r="B6733" s="16"/>
      <c r="C6733" s="33"/>
      <c r="D6733" s="33"/>
      <c r="E6733" s="33"/>
      <c r="F6733" s="33"/>
      <c r="G6733" s="33"/>
      <c r="H6733" s="3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  <c r="Y6733" s="33"/>
      <c r="Z6733" s="33"/>
      <c r="AA6733" s="33"/>
      <c r="AB6733" s="33"/>
      <c r="AC6733" s="33"/>
      <c r="AD6733" s="33"/>
      <c r="AE6733" s="33"/>
      <c r="AF6733" s="33"/>
      <c r="AG6733" s="35"/>
      <c r="AH6733" s="32"/>
      <c r="AI6733" s="33"/>
      <c r="AJ6733" s="33"/>
      <c r="AK6733" s="33"/>
      <c r="AL6733" s="33"/>
      <c r="AM6733" s="33"/>
      <c r="AN6733" s="33"/>
      <c r="AO6733" s="33"/>
      <c r="AP6733" s="33"/>
      <c r="AQ6733" s="33"/>
      <c r="AR6733" s="33"/>
      <c r="AS6733" s="33"/>
      <c r="AT6733" s="33"/>
      <c r="AU6733" s="33"/>
      <c r="AV6733" s="33"/>
      <c r="AW6733" s="33"/>
      <c r="AX6733" s="33"/>
      <c r="AY6733" s="33"/>
    </row>
    <row r="6734" spans="1:51" s="12" customFormat="1" ht="39.950000000000003" customHeight="1">
      <c r="A6734" s="3"/>
      <c r="B6734" s="16"/>
      <c r="C6734" s="33"/>
      <c r="D6734" s="33"/>
      <c r="E6734" s="33"/>
      <c r="F6734" s="33"/>
      <c r="G6734" s="33"/>
      <c r="H6734" s="3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  <c r="Y6734" s="33"/>
      <c r="Z6734" s="33"/>
      <c r="AA6734" s="33"/>
      <c r="AB6734" s="33"/>
      <c r="AC6734" s="33"/>
      <c r="AD6734" s="33"/>
      <c r="AE6734" s="33"/>
      <c r="AF6734" s="33"/>
      <c r="AG6734" s="35"/>
      <c r="AH6734" s="32"/>
      <c r="AI6734" s="33"/>
      <c r="AJ6734" s="33"/>
      <c r="AK6734" s="33"/>
      <c r="AL6734" s="33"/>
      <c r="AM6734" s="33"/>
      <c r="AN6734" s="33"/>
      <c r="AO6734" s="33"/>
      <c r="AP6734" s="33"/>
      <c r="AQ6734" s="33"/>
      <c r="AR6734" s="33"/>
      <c r="AS6734" s="33"/>
      <c r="AT6734" s="33"/>
      <c r="AU6734" s="33"/>
      <c r="AV6734" s="33"/>
      <c r="AW6734" s="33"/>
      <c r="AX6734" s="33"/>
      <c r="AY6734" s="33"/>
    </row>
    <row r="6735" spans="1:51" s="12" customFormat="1" ht="39.950000000000003" customHeight="1">
      <c r="A6735" s="3"/>
      <c r="B6735" s="16"/>
      <c r="C6735" s="33"/>
      <c r="D6735" s="33"/>
      <c r="E6735" s="33"/>
      <c r="F6735" s="33"/>
      <c r="G6735" s="33"/>
      <c r="H6735" s="33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  <c r="Y6735" s="33"/>
      <c r="Z6735" s="33"/>
      <c r="AA6735" s="33"/>
      <c r="AB6735" s="33"/>
      <c r="AC6735" s="33"/>
      <c r="AD6735" s="33"/>
      <c r="AE6735" s="33"/>
      <c r="AF6735" s="33"/>
      <c r="AG6735" s="35"/>
      <c r="AH6735" s="32"/>
      <c r="AI6735" s="33"/>
      <c r="AJ6735" s="33"/>
      <c r="AK6735" s="33"/>
      <c r="AL6735" s="33"/>
      <c r="AM6735" s="33"/>
      <c r="AN6735" s="33"/>
      <c r="AO6735" s="33"/>
      <c r="AP6735" s="33"/>
      <c r="AQ6735" s="33"/>
      <c r="AR6735" s="33"/>
      <c r="AS6735" s="33"/>
      <c r="AT6735" s="33"/>
      <c r="AU6735" s="33"/>
      <c r="AV6735" s="33"/>
      <c r="AW6735" s="33"/>
      <c r="AX6735" s="33"/>
      <c r="AY6735" s="33"/>
    </row>
    <row r="6736" spans="1:51" s="12" customFormat="1" ht="39.950000000000003" customHeight="1">
      <c r="A6736" s="3"/>
      <c r="B6736" s="16"/>
      <c r="C6736" s="33"/>
      <c r="D6736" s="33"/>
      <c r="E6736" s="33"/>
      <c r="F6736" s="33"/>
      <c r="G6736" s="33"/>
      <c r="H6736" s="3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  <c r="Y6736" s="33"/>
      <c r="Z6736" s="33"/>
      <c r="AA6736" s="33"/>
      <c r="AB6736" s="33"/>
      <c r="AC6736" s="33"/>
      <c r="AD6736" s="33"/>
      <c r="AE6736" s="33"/>
      <c r="AF6736" s="33"/>
      <c r="AG6736" s="35"/>
      <c r="AH6736" s="32"/>
      <c r="AI6736" s="33"/>
      <c r="AJ6736" s="33"/>
      <c r="AK6736" s="33"/>
      <c r="AL6736" s="33"/>
      <c r="AM6736" s="33"/>
      <c r="AN6736" s="33"/>
      <c r="AO6736" s="33"/>
      <c r="AP6736" s="33"/>
      <c r="AQ6736" s="33"/>
      <c r="AR6736" s="33"/>
      <c r="AS6736" s="33"/>
      <c r="AT6736" s="33"/>
      <c r="AU6736" s="33"/>
      <c r="AV6736" s="33"/>
      <c r="AW6736" s="33"/>
      <c r="AX6736" s="33"/>
      <c r="AY6736" s="33"/>
    </row>
    <row r="6737" spans="1:51" s="12" customFormat="1" ht="39.950000000000003" customHeight="1">
      <c r="A6737" s="3"/>
      <c r="B6737" s="16"/>
      <c r="C6737" s="33"/>
      <c r="D6737" s="33"/>
      <c r="E6737" s="33"/>
      <c r="F6737" s="33"/>
      <c r="G6737" s="33"/>
      <c r="H6737" s="3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  <c r="Y6737" s="33"/>
      <c r="Z6737" s="33"/>
      <c r="AA6737" s="33"/>
      <c r="AB6737" s="33"/>
      <c r="AC6737" s="33"/>
      <c r="AD6737" s="33"/>
      <c r="AE6737" s="33"/>
      <c r="AF6737" s="33"/>
      <c r="AG6737" s="35"/>
      <c r="AH6737" s="32"/>
      <c r="AI6737" s="33"/>
      <c r="AJ6737" s="33"/>
      <c r="AK6737" s="33"/>
      <c r="AL6737" s="33"/>
      <c r="AM6737" s="33"/>
      <c r="AN6737" s="33"/>
      <c r="AO6737" s="33"/>
      <c r="AP6737" s="33"/>
      <c r="AQ6737" s="33"/>
      <c r="AR6737" s="33"/>
      <c r="AS6737" s="33"/>
      <c r="AT6737" s="33"/>
      <c r="AU6737" s="33"/>
      <c r="AV6737" s="33"/>
      <c r="AW6737" s="33"/>
      <c r="AX6737" s="33"/>
      <c r="AY6737" s="33"/>
    </row>
    <row r="6738" spans="1:51" s="12" customFormat="1" ht="39.950000000000003" customHeight="1">
      <c r="A6738" s="3"/>
      <c r="B6738" s="16"/>
      <c r="C6738" s="33"/>
      <c r="D6738" s="33"/>
      <c r="E6738" s="33"/>
      <c r="F6738" s="33"/>
      <c r="G6738" s="33"/>
      <c r="H6738" s="3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  <c r="Y6738" s="33"/>
      <c r="Z6738" s="33"/>
      <c r="AA6738" s="33"/>
      <c r="AB6738" s="33"/>
      <c r="AC6738" s="33"/>
      <c r="AD6738" s="33"/>
      <c r="AE6738" s="33"/>
      <c r="AF6738" s="33"/>
      <c r="AG6738" s="35"/>
      <c r="AH6738" s="32"/>
      <c r="AI6738" s="33"/>
      <c r="AJ6738" s="33"/>
      <c r="AK6738" s="33"/>
      <c r="AL6738" s="33"/>
      <c r="AM6738" s="33"/>
      <c r="AN6738" s="33"/>
      <c r="AO6738" s="33"/>
      <c r="AP6738" s="33"/>
      <c r="AQ6738" s="33"/>
      <c r="AR6738" s="33"/>
      <c r="AS6738" s="33"/>
      <c r="AT6738" s="33"/>
      <c r="AU6738" s="33"/>
      <c r="AV6738" s="33"/>
      <c r="AW6738" s="33"/>
      <c r="AX6738" s="33"/>
      <c r="AY6738" s="33"/>
    </row>
    <row r="6739" spans="1:51" s="12" customFormat="1" ht="39.950000000000003" customHeight="1">
      <c r="A6739" s="3"/>
      <c r="B6739" s="16"/>
      <c r="C6739" s="33"/>
      <c r="D6739" s="33"/>
      <c r="E6739" s="33"/>
      <c r="F6739" s="33"/>
      <c r="G6739" s="33"/>
      <c r="H6739" s="33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  <c r="Y6739" s="33"/>
      <c r="Z6739" s="33"/>
      <c r="AA6739" s="33"/>
      <c r="AB6739" s="33"/>
      <c r="AC6739" s="33"/>
      <c r="AD6739" s="33"/>
      <c r="AE6739" s="33"/>
      <c r="AF6739" s="33"/>
      <c r="AG6739" s="35"/>
      <c r="AH6739" s="32"/>
      <c r="AI6739" s="33"/>
      <c r="AJ6739" s="33"/>
      <c r="AK6739" s="33"/>
      <c r="AL6739" s="33"/>
      <c r="AM6739" s="33"/>
      <c r="AN6739" s="33"/>
      <c r="AO6739" s="33"/>
      <c r="AP6739" s="33"/>
      <c r="AQ6739" s="33"/>
      <c r="AR6739" s="33"/>
      <c r="AS6739" s="33"/>
      <c r="AT6739" s="33"/>
      <c r="AU6739" s="33"/>
      <c r="AV6739" s="33"/>
      <c r="AW6739" s="33"/>
      <c r="AX6739" s="33"/>
      <c r="AY6739" s="33"/>
    </row>
    <row r="6740" spans="1:51" s="12" customFormat="1" ht="39.950000000000003" customHeight="1">
      <c r="A6740" s="3"/>
      <c r="B6740" s="16"/>
      <c r="C6740" s="33"/>
      <c r="D6740" s="33"/>
      <c r="E6740" s="33"/>
      <c r="F6740" s="33"/>
      <c r="G6740" s="33"/>
      <c r="H6740" s="3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  <c r="Y6740" s="33"/>
      <c r="Z6740" s="33"/>
      <c r="AA6740" s="33"/>
      <c r="AB6740" s="33"/>
      <c r="AC6740" s="33"/>
      <c r="AD6740" s="33"/>
      <c r="AE6740" s="33"/>
      <c r="AF6740" s="33"/>
      <c r="AG6740" s="35"/>
      <c r="AH6740" s="32"/>
      <c r="AI6740" s="33"/>
      <c r="AJ6740" s="33"/>
      <c r="AK6740" s="33"/>
      <c r="AL6740" s="33"/>
      <c r="AM6740" s="33"/>
      <c r="AN6740" s="33"/>
      <c r="AO6740" s="33"/>
      <c r="AP6740" s="33"/>
      <c r="AQ6740" s="33"/>
      <c r="AR6740" s="33"/>
      <c r="AS6740" s="33"/>
      <c r="AT6740" s="33"/>
      <c r="AU6740" s="33"/>
      <c r="AV6740" s="33"/>
      <c r="AW6740" s="33"/>
      <c r="AX6740" s="33"/>
      <c r="AY6740" s="33"/>
    </row>
    <row r="6741" spans="1:51" s="12" customFormat="1" ht="39.950000000000003" customHeight="1">
      <c r="A6741" s="3"/>
      <c r="B6741" s="16"/>
      <c r="C6741" s="33"/>
      <c r="D6741" s="33"/>
      <c r="E6741" s="33"/>
      <c r="F6741" s="33"/>
      <c r="G6741" s="33"/>
      <c r="H6741" s="3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  <c r="Y6741" s="33"/>
      <c r="Z6741" s="33"/>
      <c r="AA6741" s="33"/>
      <c r="AB6741" s="33"/>
      <c r="AC6741" s="33"/>
      <c r="AD6741" s="33"/>
      <c r="AE6741" s="33"/>
      <c r="AF6741" s="33"/>
      <c r="AG6741" s="35"/>
      <c r="AH6741" s="32"/>
      <c r="AI6741" s="33"/>
      <c r="AJ6741" s="33"/>
      <c r="AK6741" s="33"/>
      <c r="AL6741" s="33"/>
      <c r="AM6741" s="33"/>
      <c r="AN6741" s="33"/>
      <c r="AO6741" s="33"/>
      <c r="AP6741" s="33"/>
      <c r="AQ6741" s="33"/>
      <c r="AR6741" s="33"/>
      <c r="AS6741" s="33"/>
      <c r="AT6741" s="33"/>
      <c r="AU6741" s="33"/>
      <c r="AV6741" s="33"/>
      <c r="AW6741" s="33"/>
      <c r="AX6741" s="33"/>
      <c r="AY6741" s="33"/>
    </row>
    <row r="6742" spans="1:51" s="12" customFormat="1" ht="39.950000000000003" customHeight="1">
      <c r="A6742" s="3"/>
      <c r="B6742" s="16"/>
      <c r="C6742" s="33"/>
      <c r="D6742" s="33"/>
      <c r="E6742" s="33"/>
      <c r="F6742" s="33"/>
      <c r="G6742" s="33"/>
      <c r="H6742" s="3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  <c r="Y6742" s="33"/>
      <c r="Z6742" s="33"/>
      <c r="AA6742" s="33"/>
      <c r="AB6742" s="33"/>
      <c r="AC6742" s="33"/>
      <c r="AD6742" s="33"/>
      <c r="AE6742" s="33"/>
      <c r="AF6742" s="33"/>
      <c r="AG6742" s="35"/>
      <c r="AH6742" s="32"/>
      <c r="AI6742" s="33"/>
      <c r="AJ6742" s="33"/>
      <c r="AK6742" s="33"/>
      <c r="AL6742" s="33"/>
      <c r="AM6742" s="33"/>
      <c r="AN6742" s="33"/>
      <c r="AO6742" s="33"/>
      <c r="AP6742" s="33"/>
      <c r="AQ6742" s="33"/>
      <c r="AR6742" s="33"/>
      <c r="AS6742" s="33"/>
      <c r="AT6742" s="33"/>
      <c r="AU6742" s="33"/>
      <c r="AV6742" s="33"/>
      <c r="AW6742" s="33"/>
      <c r="AX6742" s="33"/>
      <c r="AY6742" s="33"/>
    </row>
    <row r="6743" spans="1:51" s="12" customFormat="1" ht="39.950000000000003" customHeight="1">
      <c r="A6743" s="3"/>
      <c r="B6743" s="16"/>
      <c r="C6743" s="33"/>
      <c r="D6743" s="33"/>
      <c r="E6743" s="33"/>
      <c r="F6743" s="33"/>
      <c r="G6743" s="33"/>
      <c r="H6743" s="33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  <c r="Y6743" s="33"/>
      <c r="Z6743" s="33"/>
      <c r="AA6743" s="33"/>
      <c r="AB6743" s="33"/>
      <c r="AC6743" s="33"/>
      <c r="AD6743" s="33"/>
      <c r="AE6743" s="33"/>
      <c r="AF6743" s="33"/>
      <c r="AG6743" s="35"/>
      <c r="AH6743" s="32"/>
      <c r="AI6743" s="33"/>
      <c r="AJ6743" s="33"/>
      <c r="AK6743" s="33"/>
      <c r="AL6743" s="33"/>
      <c r="AM6743" s="33"/>
      <c r="AN6743" s="33"/>
      <c r="AO6743" s="33"/>
      <c r="AP6743" s="33"/>
      <c r="AQ6743" s="33"/>
      <c r="AR6743" s="33"/>
      <c r="AS6743" s="33"/>
      <c r="AT6743" s="33"/>
      <c r="AU6743" s="33"/>
      <c r="AV6743" s="33"/>
      <c r="AW6743" s="33"/>
      <c r="AX6743" s="33"/>
      <c r="AY6743" s="33"/>
    </row>
    <row r="6744" spans="1:51" s="12" customFormat="1" ht="39.950000000000003" customHeight="1">
      <c r="A6744" s="3"/>
      <c r="B6744" s="16"/>
      <c r="C6744" s="33"/>
      <c r="D6744" s="33"/>
      <c r="E6744" s="33"/>
      <c r="F6744" s="33"/>
      <c r="G6744" s="33"/>
      <c r="H6744" s="33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  <c r="Y6744" s="33"/>
      <c r="Z6744" s="33"/>
      <c r="AA6744" s="33"/>
      <c r="AB6744" s="33"/>
      <c r="AC6744" s="33"/>
      <c r="AD6744" s="33"/>
      <c r="AE6744" s="33"/>
      <c r="AF6744" s="33"/>
      <c r="AG6744" s="35"/>
      <c r="AH6744" s="32"/>
      <c r="AI6744" s="33"/>
      <c r="AJ6744" s="33"/>
      <c r="AK6744" s="33"/>
      <c r="AL6744" s="33"/>
      <c r="AM6744" s="33"/>
      <c r="AN6744" s="33"/>
      <c r="AO6744" s="33"/>
      <c r="AP6744" s="33"/>
      <c r="AQ6744" s="33"/>
      <c r="AR6744" s="33"/>
      <c r="AS6744" s="33"/>
      <c r="AT6744" s="33"/>
      <c r="AU6744" s="33"/>
      <c r="AV6744" s="33"/>
      <c r="AW6744" s="33"/>
      <c r="AX6744" s="33"/>
      <c r="AY6744" s="33"/>
    </row>
    <row r="6745" spans="1:51" s="12" customFormat="1" ht="39.950000000000003" customHeight="1">
      <c r="A6745" s="3"/>
      <c r="B6745" s="16"/>
      <c r="C6745" s="33"/>
      <c r="D6745" s="33"/>
      <c r="E6745" s="33"/>
      <c r="F6745" s="33"/>
      <c r="G6745" s="33"/>
      <c r="H6745" s="33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  <c r="Y6745" s="33"/>
      <c r="Z6745" s="33"/>
      <c r="AA6745" s="33"/>
      <c r="AB6745" s="33"/>
      <c r="AC6745" s="33"/>
      <c r="AD6745" s="33"/>
      <c r="AE6745" s="33"/>
      <c r="AF6745" s="33"/>
      <c r="AG6745" s="35"/>
      <c r="AH6745" s="32"/>
      <c r="AI6745" s="33"/>
      <c r="AJ6745" s="33"/>
      <c r="AK6745" s="33"/>
      <c r="AL6745" s="33"/>
      <c r="AM6745" s="33"/>
      <c r="AN6745" s="33"/>
      <c r="AO6745" s="33"/>
      <c r="AP6745" s="33"/>
      <c r="AQ6745" s="33"/>
      <c r="AR6745" s="33"/>
      <c r="AS6745" s="33"/>
      <c r="AT6745" s="33"/>
      <c r="AU6745" s="33"/>
      <c r="AV6745" s="33"/>
      <c r="AW6745" s="33"/>
      <c r="AX6745" s="33"/>
      <c r="AY6745" s="33"/>
    </row>
    <row r="6746" spans="1:51" s="12" customFormat="1" ht="39.950000000000003" customHeight="1">
      <c r="A6746" s="3"/>
      <c r="B6746" s="16"/>
      <c r="C6746" s="33"/>
      <c r="D6746" s="33"/>
      <c r="E6746" s="33"/>
      <c r="F6746" s="33"/>
      <c r="G6746" s="33"/>
      <c r="H6746" s="33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  <c r="Y6746" s="33"/>
      <c r="Z6746" s="33"/>
      <c r="AA6746" s="33"/>
      <c r="AB6746" s="33"/>
      <c r="AC6746" s="33"/>
      <c r="AD6746" s="33"/>
      <c r="AE6746" s="33"/>
      <c r="AF6746" s="33"/>
      <c r="AG6746" s="35"/>
      <c r="AH6746" s="32"/>
      <c r="AI6746" s="33"/>
      <c r="AJ6746" s="33"/>
      <c r="AK6746" s="33"/>
      <c r="AL6746" s="33"/>
      <c r="AM6746" s="33"/>
      <c r="AN6746" s="33"/>
      <c r="AO6746" s="33"/>
      <c r="AP6746" s="33"/>
      <c r="AQ6746" s="33"/>
      <c r="AR6746" s="33"/>
      <c r="AS6746" s="33"/>
      <c r="AT6746" s="33"/>
      <c r="AU6746" s="33"/>
      <c r="AV6746" s="33"/>
      <c r="AW6746" s="33"/>
      <c r="AX6746" s="33"/>
      <c r="AY6746" s="33"/>
    </row>
    <row r="6747" spans="1:51" s="12" customFormat="1" ht="39.950000000000003" customHeight="1">
      <c r="A6747" s="3"/>
      <c r="B6747" s="16"/>
      <c r="C6747" s="33"/>
      <c r="D6747" s="33"/>
      <c r="E6747" s="33"/>
      <c r="F6747" s="33"/>
      <c r="G6747" s="33"/>
      <c r="H6747" s="33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  <c r="Y6747" s="33"/>
      <c r="Z6747" s="33"/>
      <c r="AA6747" s="33"/>
      <c r="AB6747" s="33"/>
      <c r="AC6747" s="33"/>
      <c r="AD6747" s="33"/>
      <c r="AE6747" s="33"/>
      <c r="AF6747" s="33"/>
      <c r="AG6747" s="35"/>
      <c r="AH6747" s="32"/>
      <c r="AI6747" s="33"/>
      <c r="AJ6747" s="33"/>
      <c r="AK6747" s="33"/>
      <c r="AL6747" s="33"/>
      <c r="AM6747" s="33"/>
      <c r="AN6747" s="33"/>
      <c r="AO6747" s="33"/>
      <c r="AP6747" s="33"/>
      <c r="AQ6747" s="33"/>
      <c r="AR6747" s="33"/>
      <c r="AS6747" s="33"/>
      <c r="AT6747" s="33"/>
      <c r="AU6747" s="33"/>
      <c r="AV6747" s="33"/>
      <c r="AW6747" s="33"/>
      <c r="AX6747" s="33"/>
      <c r="AY6747" s="33"/>
    </row>
    <row r="6748" spans="1:51" s="12" customFormat="1" ht="39.950000000000003" customHeight="1">
      <c r="A6748" s="3"/>
      <c r="B6748" s="16"/>
      <c r="C6748" s="33"/>
      <c r="D6748" s="33"/>
      <c r="E6748" s="33"/>
      <c r="F6748" s="33"/>
      <c r="G6748" s="33"/>
      <c r="H6748" s="33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  <c r="Y6748" s="33"/>
      <c r="Z6748" s="33"/>
      <c r="AA6748" s="33"/>
      <c r="AB6748" s="33"/>
      <c r="AC6748" s="33"/>
      <c r="AD6748" s="33"/>
      <c r="AE6748" s="33"/>
      <c r="AF6748" s="33"/>
      <c r="AG6748" s="35"/>
      <c r="AH6748" s="32"/>
      <c r="AI6748" s="33"/>
      <c r="AJ6748" s="33"/>
      <c r="AK6748" s="33"/>
      <c r="AL6748" s="33"/>
      <c r="AM6748" s="33"/>
      <c r="AN6748" s="33"/>
      <c r="AO6748" s="33"/>
      <c r="AP6748" s="33"/>
      <c r="AQ6748" s="33"/>
      <c r="AR6748" s="33"/>
      <c r="AS6748" s="33"/>
      <c r="AT6748" s="33"/>
      <c r="AU6748" s="33"/>
      <c r="AV6748" s="33"/>
      <c r="AW6748" s="33"/>
      <c r="AX6748" s="33"/>
      <c r="AY6748" s="33"/>
    </row>
    <row r="6749" spans="1:51" s="12" customFormat="1" ht="39.950000000000003" customHeight="1">
      <c r="A6749" s="3"/>
      <c r="B6749" s="16"/>
      <c r="C6749" s="33"/>
      <c r="D6749" s="33"/>
      <c r="E6749" s="33"/>
      <c r="F6749" s="33"/>
      <c r="G6749" s="33"/>
      <c r="H6749" s="33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  <c r="Y6749" s="33"/>
      <c r="Z6749" s="33"/>
      <c r="AA6749" s="33"/>
      <c r="AB6749" s="33"/>
      <c r="AC6749" s="33"/>
      <c r="AD6749" s="33"/>
      <c r="AE6749" s="33"/>
      <c r="AF6749" s="33"/>
      <c r="AG6749" s="35"/>
      <c r="AH6749" s="32"/>
      <c r="AI6749" s="33"/>
      <c r="AJ6749" s="33"/>
      <c r="AK6749" s="33"/>
      <c r="AL6749" s="33"/>
      <c r="AM6749" s="33"/>
      <c r="AN6749" s="33"/>
      <c r="AO6749" s="33"/>
      <c r="AP6749" s="33"/>
      <c r="AQ6749" s="33"/>
      <c r="AR6749" s="33"/>
      <c r="AS6749" s="33"/>
      <c r="AT6749" s="33"/>
      <c r="AU6749" s="33"/>
      <c r="AV6749" s="33"/>
      <c r="AW6749" s="33"/>
      <c r="AX6749" s="33"/>
      <c r="AY6749" s="33"/>
    </row>
    <row r="6750" spans="1:51" s="12" customFormat="1" ht="39.950000000000003" customHeight="1">
      <c r="A6750" s="3"/>
      <c r="B6750" s="16"/>
      <c r="C6750" s="33"/>
      <c r="D6750" s="33"/>
      <c r="E6750" s="33"/>
      <c r="F6750" s="33"/>
      <c r="G6750" s="33"/>
      <c r="H6750" s="33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  <c r="Y6750" s="33"/>
      <c r="Z6750" s="33"/>
      <c r="AA6750" s="33"/>
      <c r="AB6750" s="33"/>
      <c r="AC6750" s="33"/>
      <c r="AD6750" s="33"/>
      <c r="AE6750" s="33"/>
      <c r="AF6750" s="33"/>
      <c r="AG6750" s="35"/>
      <c r="AH6750" s="32"/>
      <c r="AI6750" s="33"/>
      <c r="AJ6750" s="33"/>
      <c r="AK6750" s="33"/>
      <c r="AL6750" s="33"/>
      <c r="AM6750" s="33"/>
      <c r="AN6750" s="33"/>
      <c r="AO6750" s="33"/>
      <c r="AP6750" s="33"/>
      <c r="AQ6750" s="33"/>
      <c r="AR6750" s="33"/>
      <c r="AS6750" s="33"/>
      <c r="AT6750" s="33"/>
      <c r="AU6750" s="33"/>
      <c r="AV6750" s="33"/>
      <c r="AW6750" s="33"/>
      <c r="AX6750" s="33"/>
      <c r="AY6750" s="33"/>
    </row>
    <row r="6751" spans="1:51" s="12" customFormat="1" ht="39.950000000000003" customHeight="1">
      <c r="A6751" s="3"/>
      <c r="B6751" s="16"/>
      <c r="C6751" s="33"/>
      <c r="D6751" s="33"/>
      <c r="E6751" s="33"/>
      <c r="F6751" s="33"/>
      <c r="G6751" s="33"/>
      <c r="H6751" s="33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  <c r="Y6751" s="33"/>
      <c r="Z6751" s="33"/>
      <c r="AA6751" s="33"/>
      <c r="AB6751" s="33"/>
      <c r="AC6751" s="33"/>
      <c r="AD6751" s="33"/>
      <c r="AE6751" s="33"/>
      <c r="AF6751" s="33"/>
      <c r="AG6751" s="35"/>
      <c r="AH6751" s="32"/>
      <c r="AI6751" s="33"/>
      <c r="AJ6751" s="33"/>
      <c r="AK6751" s="33"/>
      <c r="AL6751" s="33"/>
      <c r="AM6751" s="33"/>
      <c r="AN6751" s="33"/>
      <c r="AO6751" s="33"/>
      <c r="AP6751" s="33"/>
      <c r="AQ6751" s="33"/>
      <c r="AR6751" s="33"/>
      <c r="AS6751" s="33"/>
      <c r="AT6751" s="33"/>
      <c r="AU6751" s="33"/>
      <c r="AV6751" s="33"/>
      <c r="AW6751" s="33"/>
      <c r="AX6751" s="33"/>
      <c r="AY6751" s="33"/>
    </row>
    <row r="6752" spans="1:51" s="12" customFormat="1" ht="39.950000000000003" customHeight="1">
      <c r="A6752" s="3"/>
      <c r="B6752" s="16"/>
      <c r="C6752" s="33"/>
      <c r="D6752" s="33"/>
      <c r="E6752" s="33"/>
      <c r="F6752" s="33"/>
      <c r="G6752" s="33"/>
      <c r="H6752" s="33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  <c r="Y6752" s="33"/>
      <c r="Z6752" s="33"/>
      <c r="AA6752" s="33"/>
      <c r="AB6752" s="33"/>
      <c r="AC6752" s="33"/>
      <c r="AD6752" s="33"/>
      <c r="AE6752" s="33"/>
      <c r="AF6752" s="33"/>
      <c r="AG6752" s="35"/>
      <c r="AH6752" s="32"/>
      <c r="AI6752" s="33"/>
      <c r="AJ6752" s="33"/>
      <c r="AK6752" s="33"/>
      <c r="AL6752" s="33"/>
      <c r="AM6752" s="33"/>
      <c r="AN6752" s="33"/>
      <c r="AO6752" s="33"/>
      <c r="AP6752" s="33"/>
      <c r="AQ6752" s="33"/>
      <c r="AR6752" s="33"/>
      <c r="AS6752" s="33"/>
      <c r="AT6752" s="33"/>
      <c r="AU6752" s="33"/>
      <c r="AV6752" s="33"/>
      <c r="AW6752" s="33"/>
      <c r="AX6752" s="33"/>
      <c r="AY6752" s="33"/>
    </row>
    <row r="6753" spans="1:51" s="12" customFormat="1" ht="39.950000000000003" customHeight="1">
      <c r="A6753" s="3"/>
      <c r="B6753" s="16"/>
      <c r="C6753" s="33"/>
      <c r="D6753" s="33"/>
      <c r="E6753" s="33"/>
      <c r="F6753" s="33"/>
      <c r="G6753" s="33"/>
      <c r="H6753" s="33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  <c r="Y6753" s="33"/>
      <c r="Z6753" s="33"/>
      <c r="AA6753" s="33"/>
      <c r="AB6753" s="33"/>
      <c r="AC6753" s="33"/>
      <c r="AD6753" s="33"/>
      <c r="AE6753" s="33"/>
      <c r="AF6753" s="33"/>
      <c r="AG6753" s="35"/>
      <c r="AH6753" s="32"/>
      <c r="AI6753" s="33"/>
      <c r="AJ6753" s="33"/>
      <c r="AK6753" s="33"/>
      <c r="AL6753" s="33"/>
      <c r="AM6753" s="33"/>
      <c r="AN6753" s="33"/>
      <c r="AO6753" s="33"/>
      <c r="AP6753" s="33"/>
      <c r="AQ6753" s="33"/>
      <c r="AR6753" s="33"/>
      <c r="AS6753" s="33"/>
      <c r="AT6753" s="33"/>
      <c r="AU6753" s="33"/>
      <c r="AV6753" s="33"/>
      <c r="AW6753" s="33"/>
      <c r="AX6753" s="33"/>
      <c r="AY6753" s="33"/>
    </row>
    <row r="6754" spans="1:51" s="12" customFormat="1" ht="39.950000000000003" customHeight="1">
      <c r="A6754" s="3"/>
      <c r="B6754" s="16"/>
      <c r="C6754" s="33"/>
      <c r="D6754" s="33"/>
      <c r="E6754" s="33"/>
      <c r="F6754" s="33"/>
      <c r="G6754" s="33"/>
      <c r="H6754" s="33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  <c r="Y6754" s="33"/>
      <c r="Z6754" s="33"/>
      <c r="AA6754" s="33"/>
      <c r="AB6754" s="33"/>
      <c r="AC6754" s="33"/>
      <c r="AD6754" s="33"/>
      <c r="AE6754" s="33"/>
      <c r="AF6754" s="33"/>
      <c r="AG6754" s="35"/>
      <c r="AH6754" s="32"/>
      <c r="AI6754" s="33"/>
      <c r="AJ6754" s="33"/>
      <c r="AK6754" s="33"/>
      <c r="AL6754" s="33"/>
      <c r="AM6754" s="33"/>
      <c r="AN6754" s="33"/>
      <c r="AO6754" s="33"/>
      <c r="AP6754" s="33"/>
      <c r="AQ6754" s="33"/>
      <c r="AR6754" s="33"/>
      <c r="AS6754" s="33"/>
      <c r="AT6754" s="33"/>
      <c r="AU6754" s="33"/>
      <c r="AV6754" s="33"/>
      <c r="AW6754" s="33"/>
      <c r="AX6754" s="33"/>
      <c r="AY6754" s="33"/>
    </row>
    <row r="6755" spans="1:51" s="12" customFormat="1" ht="39.950000000000003" customHeight="1">
      <c r="A6755" s="3"/>
      <c r="B6755" s="16"/>
      <c r="C6755" s="33"/>
      <c r="D6755" s="33"/>
      <c r="E6755" s="33"/>
      <c r="F6755" s="33"/>
      <c r="G6755" s="33"/>
      <c r="H6755" s="33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  <c r="Y6755" s="33"/>
      <c r="Z6755" s="33"/>
      <c r="AA6755" s="33"/>
      <c r="AB6755" s="33"/>
      <c r="AC6755" s="33"/>
      <c r="AD6755" s="33"/>
      <c r="AE6755" s="33"/>
      <c r="AF6755" s="33"/>
      <c r="AG6755" s="35"/>
      <c r="AH6755" s="32"/>
      <c r="AI6755" s="33"/>
      <c r="AJ6755" s="33"/>
      <c r="AK6755" s="33"/>
      <c r="AL6755" s="33"/>
      <c r="AM6755" s="33"/>
      <c r="AN6755" s="33"/>
      <c r="AO6755" s="33"/>
      <c r="AP6755" s="33"/>
      <c r="AQ6755" s="33"/>
      <c r="AR6755" s="33"/>
      <c r="AS6755" s="33"/>
      <c r="AT6755" s="33"/>
      <c r="AU6755" s="33"/>
      <c r="AV6755" s="33"/>
      <c r="AW6755" s="33"/>
      <c r="AX6755" s="33"/>
      <c r="AY6755" s="33"/>
    </row>
    <row r="6756" spans="1:51" s="12" customFormat="1" ht="39.950000000000003" customHeight="1">
      <c r="A6756" s="3"/>
      <c r="B6756" s="16"/>
      <c r="C6756" s="33"/>
      <c r="D6756" s="33"/>
      <c r="E6756" s="33"/>
      <c r="F6756" s="33"/>
      <c r="G6756" s="33"/>
      <c r="H6756" s="33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  <c r="Y6756" s="33"/>
      <c r="Z6756" s="33"/>
      <c r="AA6756" s="33"/>
      <c r="AB6756" s="33"/>
      <c r="AC6756" s="33"/>
      <c r="AD6756" s="33"/>
      <c r="AE6756" s="33"/>
      <c r="AF6756" s="33"/>
      <c r="AG6756" s="35"/>
      <c r="AH6756" s="32"/>
      <c r="AI6756" s="33"/>
      <c r="AJ6756" s="33"/>
      <c r="AK6756" s="33"/>
      <c r="AL6756" s="33"/>
      <c r="AM6756" s="33"/>
      <c r="AN6756" s="33"/>
      <c r="AO6756" s="33"/>
      <c r="AP6756" s="33"/>
      <c r="AQ6756" s="33"/>
      <c r="AR6756" s="33"/>
      <c r="AS6756" s="33"/>
      <c r="AT6756" s="33"/>
      <c r="AU6756" s="33"/>
      <c r="AV6756" s="33"/>
      <c r="AW6756" s="33"/>
      <c r="AX6756" s="33"/>
      <c r="AY6756" s="33"/>
    </row>
    <row r="6757" spans="1:51" s="12" customFormat="1" ht="39.950000000000003" customHeight="1">
      <c r="A6757" s="3"/>
      <c r="B6757" s="16"/>
      <c r="C6757" s="33"/>
      <c r="D6757" s="33"/>
      <c r="E6757" s="33"/>
      <c r="F6757" s="33"/>
      <c r="G6757" s="33"/>
      <c r="H6757" s="33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  <c r="Y6757" s="33"/>
      <c r="Z6757" s="33"/>
      <c r="AA6757" s="33"/>
      <c r="AB6757" s="33"/>
      <c r="AC6757" s="33"/>
      <c r="AD6757" s="33"/>
      <c r="AE6757" s="33"/>
      <c r="AF6757" s="33"/>
      <c r="AG6757" s="35"/>
      <c r="AH6757" s="32"/>
      <c r="AI6757" s="33"/>
      <c r="AJ6757" s="33"/>
      <c r="AK6757" s="33"/>
      <c r="AL6757" s="33"/>
      <c r="AM6757" s="33"/>
      <c r="AN6757" s="33"/>
      <c r="AO6757" s="33"/>
      <c r="AP6757" s="33"/>
      <c r="AQ6757" s="33"/>
      <c r="AR6757" s="33"/>
      <c r="AS6757" s="33"/>
      <c r="AT6757" s="33"/>
      <c r="AU6757" s="33"/>
      <c r="AV6757" s="33"/>
      <c r="AW6757" s="33"/>
      <c r="AX6757" s="33"/>
      <c r="AY6757" s="33"/>
    </row>
    <row r="6758" spans="1:51" s="12" customFormat="1" ht="39.950000000000003" customHeight="1">
      <c r="A6758" s="3"/>
      <c r="B6758" s="16"/>
      <c r="C6758" s="33"/>
      <c r="D6758" s="33"/>
      <c r="E6758" s="33"/>
      <c r="F6758" s="33"/>
      <c r="G6758" s="33"/>
      <c r="H6758" s="33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  <c r="Y6758" s="33"/>
      <c r="Z6758" s="33"/>
      <c r="AA6758" s="33"/>
      <c r="AB6758" s="33"/>
      <c r="AC6758" s="33"/>
      <c r="AD6758" s="33"/>
      <c r="AE6758" s="33"/>
      <c r="AF6758" s="33"/>
      <c r="AG6758" s="35"/>
      <c r="AH6758" s="32"/>
      <c r="AI6758" s="33"/>
      <c r="AJ6758" s="33"/>
      <c r="AK6758" s="33"/>
      <c r="AL6758" s="33"/>
      <c r="AM6758" s="33"/>
      <c r="AN6758" s="33"/>
      <c r="AO6758" s="33"/>
      <c r="AP6758" s="33"/>
      <c r="AQ6758" s="33"/>
      <c r="AR6758" s="33"/>
      <c r="AS6758" s="33"/>
      <c r="AT6758" s="33"/>
      <c r="AU6758" s="33"/>
      <c r="AV6758" s="33"/>
      <c r="AW6758" s="33"/>
      <c r="AX6758" s="33"/>
      <c r="AY6758" s="33"/>
    </row>
    <row r="6759" spans="1:51" s="12" customFormat="1" ht="39.950000000000003" customHeight="1">
      <c r="A6759" s="3"/>
      <c r="B6759" s="16"/>
      <c r="C6759" s="33"/>
      <c r="D6759" s="33"/>
      <c r="E6759" s="33"/>
      <c r="F6759" s="33"/>
      <c r="G6759" s="33"/>
      <c r="H6759" s="33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  <c r="Y6759" s="33"/>
      <c r="Z6759" s="33"/>
      <c r="AA6759" s="33"/>
      <c r="AB6759" s="33"/>
      <c r="AC6759" s="33"/>
      <c r="AD6759" s="33"/>
      <c r="AE6759" s="33"/>
      <c r="AF6759" s="33"/>
      <c r="AG6759" s="35"/>
      <c r="AH6759" s="32"/>
      <c r="AI6759" s="33"/>
      <c r="AJ6759" s="33"/>
      <c r="AK6759" s="33"/>
      <c r="AL6759" s="33"/>
      <c r="AM6759" s="33"/>
      <c r="AN6759" s="33"/>
      <c r="AO6759" s="33"/>
      <c r="AP6759" s="33"/>
      <c r="AQ6759" s="33"/>
      <c r="AR6759" s="33"/>
      <c r="AS6759" s="33"/>
      <c r="AT6759" s="33"/>
      <c r="AU6759" s="33"/>
      <c r="AV6759" s="33"/>
      <c r="AW6759" s="33"/>
      <c r="AX6759" s="33"/>
      <c r="AY6759" s="33"/>
    </row>
    <row r="6760" spans="1:51" s="12" customFormat="1" ht="39.950000000000003" customHeight="1">
      <c r="A6760" s="3"/>
      <c r="B6760" s="16"/>
      <c r="C6760" s="33"/>
      <c r="D6760" s="33"/>
      <c r="E6760" s="33"/>
      <c r="F6760" s="33"/>
      <c r="G6760" s="33"/>
      <c r="H6760" s="33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  <c r="Y6760" s="33"/>
      <c r="Z6760" s="33"/>
      <c r="AA6760" s="33"/>
      <c r="AB6760" s="33"/>
      <c r="AC6760" s="33"/>
      <c r="AD6760" s="33"/>
      <c r="AE6760" s="33"/>
      <c r="AF6760" s="33"/>
      <c r="AG6760" s="35"/>
      <c r="AH6760" s="32"/>
      <c r="AI6760" s="33"/>
      <c r="AJ6760" s="33"/>
      <c r="AK6760" s="33"/>
      <c r="AL6760" s="33"/>
      <c r="AM6760" s="33"/>
      <c r="AN6760" s="33"/>
      <c r="AO6760" s="33"/>
      <c r="AP6760" s="33"/>
      <c r="AQ6760" s="33"/>
      <c r="AR6760" s="33"/>
      <c r="AS6760" s="33"/>
      <c r="AT6760" s="33"/>
      <c r="AU6760" s="33"/>
      <c r="AV6760" s="33"/>
      <c r="AW6760" s="33"/>
      <c r="AX6760" s="33"/>
      <c r="AY6760" s="33"/>
    </row>
    <row r="6761" spans="1:51" s="12" customFormat="1" ht="39.950000000000003" customHeight="1">
      <c r="A6761" s="3"/>
      <c r="B6761" s="16"/>
      <c r="C6761" s="33"/>
      <c r="D6761" s="33"/>
      <c r="E6761" s="33"/>
      <c r="F6761" s="33"/>
      <c r="G6761" s="33"/>
      <c r="H6761" s="3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  <c r="Y6761" s="33"/>
      <c r="Z6761" s="33"/>
      <c r="AA6761" s="33"/>
      <c r="AB6761" s="33"/>
      <c r="AC6761" s="33"/>
      <c r="AD6761" s="33"/>
      <c r="AE6761" s="33"/>
      <c r="AF6761" s="33"/>
      <c r="AG6761" s="35"/>
      <c r="AH6761" s="32"/>
      <c r="AI6761" s="33"/>
      <c r="AJ6761" s="33"/>
      <c r="AK6761" s="33"/>
      <c r="AL6761" s="33"/>
      <c r="AM6761" s="33"/>
      <c r="AN6761" s="33"/>
      <c r="AO6761" s="33"/>
      <c r="AP6761" s="33"/>
      <c r="AQ6761" s="33"/>
      <c r="AR6761" s="33"/>
      <c r="AS6761" s="33"/>
      <c r="AT6761" s="33"/>
      <c r="AU6761" s="33"/>
      <c r="AV6761" s="33"/>
      <c r="AW6761" s="33"/>
      <c r="AX6761" s="33"/>
      <c r="AY6761" s="33"/>
    </row>
    <row r="6762" spans="1:51" s="12" customFormat="1" ht="39.950000000000003" customHeight="1">
      <c r="A6762" s="3"/>
      <c r="B6762" s="16"/>
      <c r="C6762" s="33"/>
      <c r="D6762" s="33"/>
      <c r="E6762" s="33"/>
      <c r="F6762" s="33"/>
      <c r="G6762" s="33"/>
      <c r="H6762" s="33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  <c r="Y6762" s="33"/>
      <c r="Z6762" s="33"/>
      <c r="AA6762" s="33"/>
      <c r="AB6762" s="33"/>
      <c r="AC6762" s="33"/>
      <c r="AD6762" s="33"/>
      <c r="AE6762" s="33"/>
      <c r="AF6762" s="33"/>
      <c r="AG6762" s="35"/>
      <c r="AH6762" s="32"/>
      <c r="AI6762" s="33"/>
      <c r="AJ6762" s="33"/>
      <c r="AK6762" s="33"/>
      <c r="AL6762" s="33"/>
      <c r="AM6762" s="33"/>
      <c r="AN6762" s="33"/>
      <c r="AO6762" s="33"/>
      <c r="AP6762" s="33"/>
      <c r="AQ6762" s="33"/>
      <c r="AR6762" s="33"/>
      <c r="AS6762" s="33"/>
      <c r="AT6762" s="33"/>
      <c r="AU6762" s="33"/>
      <c r="AV6762" s="33"/>
      <c r="AW6762" s="33"/>
      <c r="AX6762" s="33"/>
      <c r="AY6762" s="33"/>
    </row>
    <row r="6763" spans="1:51" s="12" customFormat="1" ht="39.950000000000003" customHeight="1">
      <c r="A6763" s="3"/>
      <c r="B6763" s="16"/>
      <c r="C6763" s="33"/>
      <c r="D6763" s="33"/>
      <c r="E6763" s="33"/>
      <c r="F6763" s="33"/>
      <c r="G6763" s="33"/>
      <c r="H6763" s="33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  <c r="Y6763" s="33"/>
      <c r="Z6763" s="33"/>
      <c r="AA6763" s="33"/>
      <c r="AB6763" s="33"/>
      <c r="AC6763" s="33"/>
      <c r="AD6763" s="33"/>
      <c r="AE6763" s="33"/>
      <c r="AF6763" s="33"/>
      <c r="AG6763" s="35"/>
      <c r="AH6763" s="32"/>
      <c r="AI6763" s="33"/>
      <c r="AJ6763" s="33"/>
      <c r="AK6763" s="33"/>
      <c r="AL6763" s="33"/>
      <c r="AM6763" s="33"/>
      <c r="AN6763" s="33"/>
      <c r="AO6763" s="33"/>
      <c r="AP6763" s="33"/>
      <c r="AQ6763" s="33"/>
      <c r="AR6763" s="33"/>
      <c r="AS6763" s="33"/>
      <c r="AT6763" s="33"/>
      <c r="AU6763" s="33"/>
      <c r="AV6763" s="33"/>
      <c r="AW6763" s="33"/>
      <c r="AX6763" s="33"/>
      <c r="AY6763" s="33"/>
    </row>
    <row r="6764" spans="1:51" s="12" customFormat="1" ht="39.950000000000003" customHeight="1">
      <c r="A6764" s="3"/>
      <c r="B6764" s="16"/>
      <c r="C6764" s="33"/>
      <c r="D6764" s="33"/>
      <c r="E6764" s="33"/>
      <c r="F6764" s="33"/>
      <c r="G6764" s="33"/>
      <c r="H6764" s="33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  <c r="Y6764" s="33"/>
      <c r="Z6764" s="33"/>
      <c r="AA6764" s="33"/>
      <c r="AB6764" s="33"/>
      <c r="AC6764" s="33"/>
      <c r="AD6764" s="33"/>
      <c r="AE6764" s="33"/>
      <c r="AF6764" s="33"/>
      <c r="AG6764" s="35"/>
      <c r="AH6764" s="32"/>
      <c r="AI6764" s="33"/>
      <c r="AJ6764" s="33"/>
      <c r="AK6764" s="33"/>
      <c r="AL6764" s="33"/>
      <c r="AM6764" s="33"/>
      <c r="AN6764" s="33"/>
      <c r="AO6764" s="33"/>
      <c r="AP6764" s="33"/>
      <c r="AQ6764" s="33"/>
      <c r="AR6764" s="33"/>
      <c r="AS6764" s="33"/>
      <c r="AT6764" s="33"/>
      <c r="AU6764" s="33"/>
      <c r="AV6764" s="33"/>
      <c r="AW6764" s="33"/>
      <c r="AX6764" s="33"/>
      <c r="AY6764" s="33"/>
    </row>
    <row r="6765" spans="1:51" s="12" customFormat="1" ht="39.950000000000003" customHeight="1">
      <c r="A6765" s="3"/>
      <c r="B6765" s="16"/>
      <c r="C6765" s="33"/>
      <c r="D6765" s="33"/>
      <c r="E6765" s="33"/>
      <c r="F6765" s="33"/>
      <c r="G6765" s="33"/>
      <c r="H6765" s="33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  <c r="AB6765" s="33"/>
      <c r="AC6765" s="33"/>
      <c r="AD6765" s="33"/>
      <c r="AE6765" s="33"/>
      <c r="AF6765" s="33"/>
      <c r="AG6765" s="35"/>
      <c r="AH6765" s="32"/>
      <c r="AI6765" s="33"/>
      <c r="AJ6765" s="33"/>
      <c r="AK6765" s="33"/>
      <c r="AL6765" s="33"/>
      <c r="AM6765" s="33"/>
      <c r="AN6765" s="33"/>
      <c r="AO6765" s="33"/>
      <c r="AP6765" s="33"/>
      <c r="AQ6765" s="33"/>
      <c r="AR6765" s="33"/>
      <c r="AS6765" s="33"/>
      <c r="AT6765" s="33"/>
      <c r="AU6765" s="33"/>
      <c r="AV6765" s="33"/>
      <c r="AW6765" s="33"/>
      <c r="AX6765" s="33"/>
      <c r="AY6765" s="33"/>
    </row>
    <row r="6766" spans="1:51" s="12" customFormat="1" ht="39.950000000000003" customHeight="1">
      <c r="A6766" s="3"/>
      <c r="B6766" s="16"/>
      <c r="C6766" s="33"/>
      <c r="D6766" s="33"/>
      <c r="E6766" s="33"/>
      <c r="F6766" s="33"/>
      <c r="G6766" s="33"/>
      <c r="H6766" s="33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  <c r="Y6766" s="33"/>
      <c r="Z6766" s="33"/>
      <c r="AA6766" s="33"/>
      <c r="AB6766" s="33"/>
      <c r="AC6766" s="33"/>
      <c r="AD6766" s="33"/>
      <c r="AE6766" s="33"/>
      <c r="AF6766" s="33"/>
      <c r="AG6766" s="35"/>
      <c r="AH6766" s="32"/>
      <c r="AI6766" s="33"/>
      <c r="AJ6766" s="33"/>
      <c r="AK6766" s="33"/>
      <c r="AL6766" s="33"/>
      <c r="AM6766" s="33"/>
      <c r="AN6766" s="33"/>
      <c r="AO6766" s="33"/>
      <c r="AP6766" s="33"/>
      <c r="AQ6766" s="33"/>
      <c r="AR6766" s="33"/>
      <c r="AS6766" s="33"/>
      <c r="AT6766" s="33"/>
      <c r="AU6766" s="33"/>
      <c r="AV6766" s="33"/>
      <c r="AW6766" s="33"/>
      <c r="AX6766" s="33"/>
      <c r="AY6766" s="33"/>
    </row>
    <row r="6767" spans="1:51" s="12" customFormat="1" ht="39.950000000000003" customHeight="1">
      <c r="A6767" s="3"/>
      <c r="B6767" s="16"/>
      <c r="C6767" s="33"/>
      <c r="D6767" s="33"/>
      <c r="E6767" s="33"/>
      <c r="F6767" s="33"/>
      <c r="G6767" s="33"/>
      <c r="H6767" s="33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  <c r="Y6767" s="33"/>
      <c r="Z6767" s="33"/>
      <c r="AA6767" s="33"/>
      <c r="AB6767" s="33"/>
      <c r="AC6767" s="33"/>
      <c r="AD6767" s="33"/>
      <c r="AE6767" s="33"/>
      <c r="AF6767" s="33"/>
      <c r="AG6767" s="35"/>
      <c r="AH6767" s="32"/>
      <c r="AI6767" s="33"/>
      <c r="AJ6767" s="33"/>
      <c r="AK6767" s="33"/>
      <c r="AL6767" s="33"/>
      <c r="AM6767" s="33"/>
      <c r="AN6767" s="33"/>
      <c r="AO6767" s="33"/>
      <c r="AP6767" s="33"/>
      <c r="AQ6767" s="33"/>
      <c r="AR6767" s="33"/>
      <c r="AS6767" s="33"/>
      <c r="AT6767" s="33"/>
      <c r="AU6767" s="33"/>
      <c r="AV6767" s="33"/>
      <c r="AW6767" s="33"/>
      <c r="AX6767" s="33"/>
      <c r="AY6767" s="33"/>
    </row>
    <row r="6768" spans="1:51" s="12" customFormat="1" ht="39.950000000000003" customHeight="1">
      <c r="A6768" s="3"/>
      <c r="B6768" s="16"/>
      <c r="C6768" s="33"/>
      <c r="D6768" s="33"/>
      <c r="E6768" s="33"/>
      <c r="F6768" s="33"/>
      <c r="G6768" s="33"/>
      <c r="H6768" s="33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  <c r="Y6768" s="33"/>
      <c r="Z6768" s="33"/>
      <c r="AA6768" s="33"/>
      <c r="AB6768" s="33"/>
      <c r="AC6768" s="33"/>
      <c r="AD6768" s="33"/>
      <c r="AE6768" s="33"/>
      <c r="AF6768" s="33"/>
      <c r="AG6768" s="35"/>
      <c r="AH6768" s="32"/>
      <c r="AI6768" s="33"/>
      <c r="AJ6768" s="33"/>
      <c r="AK6768" s="33"/>
      <c r="AL6768" s="33"/>
      <c r="AM6768" s="33"/>
      <c r="AN6768" s="33"/>
      <c r="AO6768" s="33"/>
      <c r="AP6768" s="33"/>
      <c r="AQ6768" s="33"/>
      <c r="AR6768" s="33"/>
      <c r="AS6768" s="33"/>
      <c r="AT6768" s="33"/>
      <c r="AU6768" s="33"/>
      <c r="AV6768" s="33"/>
      <c r="AW6768" s="33"/>
      <c r="AX6768" s="33"/>
      <c r="AY6768" s="33"/>
    </row>
    <row r="6769" spans="1:51" s="12" customFormat="1" ht="39.950000000000003" customHeight="1">
      <c r="A6769" s="3"/>
      <c r="B6769" s="16"/>
      <c r="C6769" s="33"/>
      <c r="D6769" s="33"/>
      <c r="E6769" s="33"/>
      <c r="F6769" s="33"/>
      <c r="G6769" s="33"/>
      <c r="H6769" s="33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  <c r="Y6769" s="33"/>
      <c r="Z6769" s="33"/>
      <c r="AA6769" s="33"/>
      <c r="AB6769" s="33"/>
      <c r="AC6769" s="33"/>
      <c r="AD6769" s="33"/>
      <c r="AE6769" s="33"/>
      <c r="AF6769" s="33"/>
      <c r="AG6769" s="35"/>
      <c r="AH6769" s="32"/>
      <c r="AI6769" s="33"/>
      <c r="AJ6769" s="33"/>
      <c r="AK6769" s="33"/>
      <c r="AL6769" s="33"/>
      <c r="AM6769" s="33"/>
      <c r="AN6769" s="33"/>
      <c r="AO6769" s="33"/>
      <c r="AP6769" s="33"/>
      <c r="AQ6769" s="33"/>
      <c r="AR6769" s="33"/>
      <c r="AS6769" s="33"/>
      <c r="AT6769" s="33"/>
      <c r="AU6769" s="33"/>
      <c r="AV6769" s="33"/>
      <c r="AW6769" s="33"/>
      <c r="AX6769" s="33"/>
      <c r="AY6769" s="33"/>
    </row>
    <row r="6770" spans="1:51" s="12" customFormat="1" ht="39.950000000000003" customHeight="1">
      <c r="A6770" s="3"/>
      <c r="B6770" s="16"/>
      <c r="C6770" s="33"/>
      <c r="D6770" s="33"/>
      <c r="E6770" s="33"/>
      <c r="F6770" s="33"/>
      <c r="G6770" s="33"/>
      <c r="H6770" s="33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  <c r="Y6770" s="33"/>
      <c r="Z6770" s="33"/>
      <c r="AA6770" s="33"/>
      <c r="AB6770" s="33"/>
      <c r="AC6770" s="33"/>
      <c r="AD6770" s="33"/>
      <c r="AE6770" s="33"/>
      <c r="AF6770" s="33"/>
      <c r="AG6770" s="35"/>
      <c r="AH6770" s="32"/>
      <c r="AI6770" s="33"/>
      <c r="AJ6770" s="33"/>
      <c r="AK6770" s="33"/>
      <c r="AL6770" s="33"/>
      <c r="AM6770" s="33"/>
      <c r="AN6770" s="33"/>
      <c r="AO6770" s="33"/>
      <c r="AP6770" s="33"/>
      <c r="AQ6770" s="33"/>
      <c r="AR6770" s="33"/>
      <c r="AS6770" s="33"/>
      <c r="AT6770" s="33"/>
      <c r="AU6770" s="33"/>
      <c r="AV6770" s="33"/>
      <c r="AW6770" s="33"/>
      <c r="AX6770" s="33"/>
      <c r="AY6770" s="33"/>
    </row>
    <row r="6771" spans="1:51" s="12" customFormat="1" ht="39.950000000000003" customHeight="1">
      <c r="A6771" s="3"/>
      <c r="B6771" s="16"/>
      <c r="C6771" s="33"/>
      <c r="D6771" s="33"/>
      <c r="E6771" s="33"/>
      <c r="F6771" s="33"/>
      <c r="G6771" s="33"/>
      <c r="H6771" s="33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  <c r="Y6771" s="33"/>
      <c r="Z6771" s="33"/>
      <c r="AA6771" s="33"/>
      <c r="AB6771" s="33"/>
      <c r="AC6771" s="33"/>
      <c r="AD6771" s="33"/>
      <c r="AE6771" s="33"/>
      <c r="AF6771" s="33"/>
      <c r="AG6771" s="35"/>
      <c r="AH6771" s="32"/>
      <c r="AI6771" s="33"/>
      <c r="AJ6771" s="33"/>
      <c r="AK6771" s="33"/>
      <c r="AL6771" s="33"/>
      <c r="AM6771" s="33"/>
      <c r="AN6771" s="33"/>
      <c r="AO6771" s="33"/>
      <c r="AP6771" s="33"/>
      <c r="AQ6771" s="33"/>
      <c r="AR6771" s="33"/>
      <c r="AS6771" s="33"/>
      <c r="AT6771" s="33"/>
      <c r="AU6771" s="33"/>
      <c r="AV6771" s="33"/>
      <c r="AW6771" s="33"/>
      <c r="AX6771" s="33"/>
      <c r="AY6771" s="33"/>
    </row>
    <row r="6772" spans="1:51" s="12" customFormat="1" ht="39.950000000000003" customHeight="1">
      <c r="A6772" s="3"/>
      <c r="B6772" s="16"/>
      <c r="C6772" s="33"/>
      <c r="D6772" s="33"/>
      <c r="E6772" s="33"/>
      <c r="F6772" s="33"/>
      <c r="G6772" s="33"/>
      <c r="H6772" s="33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  <c r="Y6772" s="33"/>
      <c r="Z6772" s="33"/>
      <c r="AA6772" s="33"/>
      <c r="AB6772" s="33"/>
      <c r="AC6772" s="33"/>
      <c r="AD6772" s="33"/>
      <c r="AE6772" s="33"/>
      <c r="AF6772" s="33"/>
      <c r="AG6772" s="35"/>
      <c r="AH6772" s="32"/>
      <c r="AI6772" s="33"/>
      <c r="AJ6772" s="33"/>
      <c r="AK6772" s="33"/>
      <c r="AL6772" s="33"/>
      <c r="AM6772" s="33"/>
      <c r="AN6772" s="33"/>
      <c r="AO6772" s="33"/>
      <c r="AP6772" s="33"/>
      <c r="AQ6772" s="33"/>
      <c r="AR6772" s="33"/>
      <c r="AS6772" s="33"/>
      <c r="AT6772" s="33"/>
      <c r="AU6772" s="33"/>
      <c r="AV6772" s="33"/>
      <c r="AW6772" s="33"/>
      <c r="AX6772" s="33"/>
      <c r="AY6772" s="33"/>
    </row>
    <row r="6773" spans="1:51" s="12" customFormat="1" ht="39.950000000000003" customHeight="1">
      <c r="A6773" s="3"/>
      <c r="B6773" s="16"/>
      <c r="C6773" s="33"/>
      <c r="D6773" s="33"/>
      <c r="E6773" s="33"/>
      <c r="F6773" s="33"/>
      <c r="G6773" s="33"/>
      <c r="H6773" s="33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  <c r="Y6773" s="33"/>
      <c r="Z6773" s="33"/>
      <c r="AA6773" s="33"/>
      <c r="AB6773" s="33"/>
      <c r="AC6773" s="33"/>
      <c r="AD6773" s="33"/>
      <c r="AE6773" s="33"/>
      <c r="AF6773" s="33"/>
      <c r="AG6773" s="35"/>
      <c r="AH6773" s="32"/>
      <c r="AI6773" s="33"/>
      <c r="AJ6773" s="33"/>
      <c r="AK6773" s="33"/>
      <c r="AL6773" s="33"/>
      <c r="AM6773" s="33"/>
      <c r="AN6773" s="33"/>
      <c r="AO6773" s="33"/>
      <c r="AP6773" s="33"/>
      <c r="AQ6773" s="33"/>
      <c r="AR6773" s="33"/>
      <c r="AS6773" s="33"/>
      <c r="AT6773" s="33"/>
      <c r="AU6773" s="33"/>
      <c r="AV6773" s="33"/>
      <c r="AW6773" s="33"/>
      <c r="AX6773" s="33"/>
      <c r="AY6773" s="33"/>
    </row>
    <row r="6774" spans="1:51" s="12" customFormat="1" ht="39.950000000000003" customHeight="1">
      <c r="A6774" s="3"/>
      <c r="B6774" s="16"/>
      <c r="C6774" s="33"/>
      <c r="D6774" s="33"/>
      <c r="E6774" s="33"/>
      <c r="F6774" s="33"/>
      <c r="G6774" s="33"/>
      <c r="H6774" s="33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  <c r="Y6774" s="33"/>
      <c r="Z6774" s="33"/>
      <c r="AA6774" s="33"/>
      <c r="AB6774" s="33"/>
      <c r="AC6774" s="33"/>
      <c r="AD6774" s="33"/>
      <c r="AE6774" s="33"/>
      <c r="AF6774" s="33"/>
      <c r="AG6774" s="35"/>
      <c r="AH6774" s="32"/>
      <c r="AI6774" s="33"/>
      <c r="AJ6774" s="33"/>
      <c r="AK6774" s="33"/>
      <c r="AL6774" s="33"/>
      <c r="AM6774" s="33"/>
      <c r="AN6774" s="33"/>
      <c r="AO6774" s="33"/>
      <c r="AP6774" s="33"/>
      <c r="AQ6774" s="33"/>
      <c r="AR6774" s="33"/>
      <c r="AS6774" s="33"/>
      <c r="AT6774" s="33"/>
      <c r="AU6774" s="33"/>
      <c r="AV6774" s="33"/>
      <c r="AW6774" s="33"/>
      <c r="AX6774" s="33"/>
      <c r="AY6774" s="33"/>
    </row>
    <row r="6775" spans="1:51" s="12" customFormat="1" ht="39.950000000000003" customHeight="1">
      <c r="A6775" s="3"/>
      <c r="B6775" s="16"/>
      <c r="C6775" s="33"/>
      <c r="D6775" s="33"/>
      <c r="E6775" s="33"/>
      <c r="F6775" s="33"/>
      <c r="G6775" s="33"/>
      <c r="H6775" s="33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  <c r="Y6775" s="33"/>
      <c r="Z6775" s="33"/>
      <c r="AA6775" s="33"/>
      <c r="AB6775" s="33"/>
      <c r="AC6775" s="33"/>
      <c r="AD6775" s="33"/>
      <c r="AE6775" s="33"/>
      <c r="AF6775" s="33"/>
      <c r="AG6775" s="35"/>
      <c r="AH6775" s="32"/>
      <c r="AI6775" s="33"/>
      <c r="AJ6775" s="33"/>
      <c r="AK6775" s="33"/>
      <c r="AL6775" s="33"/>
      <c r="AM6775" s="33"/>
      <c r="AN6775" s="33"/>
      <c r="AO6775" s="33"/>
      <c r="AP6775" s="33"/>
      <c r="AQ6775" s="33"/>
      <c r="AR6775" s="33"/>
      <c r="AS6775" s="33"/>
      <c r="AT6775" s="33"/>
      <c r="AU6775" s="33"/>
      <c r="AV6775" s="33"/>
      <c r="AW6775" s="33"/>
      <c r="AX6775" s="33"/>
      <c r="AY6775" s="33"/>
    </row>
    <row r="6776" spans="1:51" s="12" customFormat="1" ht="39.950000000000003" customHeight="1">
      <c r="A6776" s="3"/>
      <c r="B6776" s="16"/>
      <c r="C6776" s="33"/>
      <c r="D6776" s="33"/>
      <c r="E6776" s="33"/>
      <c r="F6776" s="33"/>
      <c r="G6776" s="33"/>
      <c r="H6776" s="33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  <c r="Y6776" s="33"/>
      <c r="Z6776" s="33"/>
      <c r="AA6776" s="33"/>
      <c r="AB6776" s="33"/>
      <c r="AC6776" s="33"/>
      <c r="AD6776" s="33"/>
      <c r="AE6776" s="33"/>
      <c r="AF6776" s="33"/>
      <c r="AG6776" s="35"/>
      <c r="AH6776" s="32"/>
      <c r="AI6776" s="33"/>
      <c r="AJ6776" s="33"/>
      <c r="AK6776" s="33"/>
      <c r="AL6776" s="33"/>
      <c r="AM6776" s="33"/>
      <c r="AN6776" s="33"/>
      <c r="AO6776" s="33"/>
      <c r="AP6776" s="33"/>
      <c r="AQ6776" s="33"/>
      <c r="AR6776" s="33"/>
      <c r="AS6776" s="33"/>
      <c r="AT6776" s="33"/>
      <c r="AU6776" s="33"/>
      <c r="AV6776" s="33"/>
      <c r="AW6776" s="33"/>
      <c r="AX6776" s="33"/>
      <c r="AY6776" s="33"/>
    </row>
    <row r="6777" spans="1:51" s="12" customFormat="1" ht="39.950000000000003" customHeight="1">
      <c r="A6777" s="3"/>
      <c r="B6777" s="16"/>
      <c r="C6777" s="33"/>
      <c r="D6777" s="33"/>
      <c r="E6777" s="33"/>
      <c r="F6777" s="33"/>
      <c r="G6777" s="33"/>
      <c r="H6777" s="33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  <c r="Y6777" s="33"/>
      <c r="Z6777" s="33"/>
      <c r="AA6777" s="33"/>
      <c r="AB6777" s="33"/>
      <c r="AC6777" s="33"/>
      <c r="AD6777" s="33"/>
      <c r="AE6777" s="33"/>
      <c r="AF6777" s="33"/>
      <c r="AG6777" s="35"/>
      <c r="AH6777" s="32"/>
      <c r="AI6777" s="33"/>
      <c r="AJ6777" s="33"/>
      <c r="AK6777" s="33"/>
      <c r="AL6777" s="33"/>
      <c r="AM6777" s="33"/>
      <c r="AN6777" s="33"/>
      <c r="AO6777" s="33"/>
      <c r="AP6777" s="33"/>
      <c r="AQ6777" s="33"/>
      <c r="AR6777" s="33"/>
      <c r="AS6777" s="33"/>
      <c r="AT6777" s="33"/>
      <c r="AU6777" s="33"/>
      <c r="AV6777" s="33"/>
      <c r="AW6777" s="33"/>
      <c r="AX6777" s="33"/>
      <c r="AY6777" s="33"/>
    </row>
    <row r="6778" spans="1:51" s="12" customFormat="1" ht="39.950000000000003" customHeight="1">
      <c r="A6778" s="3"/>
      <c r="B6778" s="16"/>
      <c r="C6778" s="33"/>
      <c r="D6778" s="33"/>
      <c r="E6778" s="33"/>
      <c r="F6778" s="33"/>
      <c r="G6778" s="33"/>
      <c r="H6778" s="33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  <c r="Y6778" s="33"/>
      <c r="Z6778" s="33"/>
      <c r="AA6778" s="33"/>
      <c r="AB6778" s="33"/>
      <c r="AC6778" s="33"/>
      <c r="AD6778" s="33"/>
      <c r="AE6778" s="33"/>
      <c r="AF6778" s="33"/>
      <c r="AG6778" s="35"/>
      <c r="AH6778" s="32"/>
      <c r="AI6778" s="33"/>
      <c r="AJ6778" s="33"/>
      <c r="AK6778" s="33"/>
      <c r="AL6778" s="33"/>
      <c r="AM6778" s="33"/>
      <c r="AN6778" s="33"/>
      <c r="AO6778" s="33"/>
      <c r="AP6778" s="33"/>
      <c r="AQ6778" s="33"/>
      <c r="AR6778" s="33"/>
      <c r="AS6778" s="33"/>
      <c r="AT6778" s="33"/>
      <c r="AU6778" s="33"/>
      <c r="AV6778" s="33"/>
      <c r="AW6778" s="33"/>
      <c r="AX6778" s="33"/>
      <c r="AY6778" s="33"/>
    </row>
    <row r="6779" spans="1:51" s="12" customFormat="1" ht="39.950000000000003" customHeight="1">
      <c r="A6779" s="3"/>
      <c r="B6779" s="16"/>
      <c r="C6779" s="33"/>
      <c r="D6779" s="33"/>
      <c r="E6779" s="33"/>
      <c r="F6779" s="33"/>
      <c r="G6779" s="33"/>
      <c r="H6779" s="33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  <c r="Y6779" s="33"/>
      <c r="Z6779" s="33"/>
      <c r="AA6779" s="33"/>
      <c r="AB6779" s="33"/>
      <c r="AC6779" s="33"/>
      <c r="AD6779" s="33"/>
      <c r="AE6779" s="33"/>
      <c r="AF6779" s="33"/>
      <c r="AG6779" s="35"/>
      <c r="AH6779" s="32"/>
      <c r="AI6779" s="33"/>
      <c r="AJ6779" s="33"/>
      <c r="AK6779" s="33"/>
      <c r="AL6779" s="33"/>
      <c r="AM6779" s="33"/>
      <c r="AN6779" s="33"/>
      <c r="AO6779" s="33"/>
      <c r="AP6779" s="33"/>
      <c r="AQ6779" s="33"/>
      <c r="AR6779" s="33"/>
      <c r="AS6779" s="33"/>
      <c r="AT6779" s="33"/>
      <c r="AU6779" s="33"/>
      <c r="AV6779" s="33"/>
      <c r="AW6779" s="33"/>
      <c r="AX6779" s="33"/>
      <c r="AY6779" s="33"/>
    </row>
    <row r="6780" spans="1:51" s="12" customFormat="1" ht="39.950000000000003" customHeight="1">
      <c r="A6780" s="3"/>
      <c r="B6780" s="16"/>
      <c r="C6780" s="33"/>
      <c r="D6780" s="33"/>
      <c r="E6780" s="33"/>
      <c r="F6780" s="33"/>
      <c r="G6780" s="33"/>
      <c r="H6780" s="33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  <c r="Y6780" s="33"/>
      <c r="Z6780" s="33"/>
      <c r="AA6780" s="33"/>
      <c r="AB6780" s="33"/>
      <c r="AC6780" s="33"/>
      <c r="AD6780" s="33"/>
      <c r="AE6780" s="33"/>
      <c r="AF6780" s="33"/>
      <c r="AG6780" s="35"/>
      <c r="AH6780" s="32"/>
      <c r="AI6780" s="33"/>
      <c r="AJ6780" s="33"/>
      <c r="AK6780" s="33"/>
      <c r="AL6780" s="33"/>
      <c r="AM6780" s="33"/>
      <c r="AN6780" s="33"/>
      <c r="AO6780" s="33"/>
      <c r="AP6780" s="33"/>
      <c r="AQ6780" s="33"/>
      <c r="AR6780" s="33"/>
      <c r="AS6780" s="33"/>
      <c r="AT6780" s="33"/>
      <c r="AU6780" s="33"/>
      <c r="AV6780" s="33"/>
      <c r="AW6780" s="33"/>
      <c r="AX6780" s="33"/>
      <c r="AY6780" s="33"/>
    </row>
    <row r="6781" spans="1:51" s="12" customFormat="1" ht="39.950000000000003" customHeight="1">
      <c r="A6781" s="3"/>
      <c r="B6781" s="16"/>
      <c r="C6781" s="33"/>
      <c r="D6781" s="33"/>
      <c r="E6781" s="33"/>
      <c r="F6781" s="33"/>
      <c r="G6781" s="33"/>
      <c r="H6781" s="33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  <c r="Y6781" s="33"/>
      <c r="Z6781" s="33"/>
      <c r="AA6781" s="33"/>
      <c r="AB6781" s="33"/>
      <c r="AC6781" s="33"/>
      <c r="AD6781" s="33"/>
      <c r="AE6781" s="33"/>
      <c r="AF6781" s="33"/>
      <c r="AG6781" s="35"/>
      <c r="AH6781" s="32"/>
      <c r="AI6781" s="33"/>
      <c r="AJ6781" s="33"/>
      <c r="AK6781" s="33"/>
      <c r="AL6781" s="33"/>
      <c r="AM6781" s="33"/>
      <c r="AN6781" s="33"/>
      <c r="AO6781" s="33"/>
      <c r="AP6781" s="33"/>
      <c r="AQ6781" s="33"/>
      <c r="AR6781" s="33"/>
      <c r="AS6781" s="33"/>
      <c r="AT6781" s="33"/>
      <c r="AU6781" s="33"/>
      <c r="AV6781" s="33"/>
      <c r="AW6781" s="33"/>
      <c r="AX6781" s="33"/>
      <c r="AY6781" s="33"/>
    </row>
    <row r="6782" spans="1:51" s="12" customFormat="1" ht="39.950000000000003" customHeight="1">
      <c r="A6782" s="3"/>
      <c r="B6782" s="16"/>
      <c r="C6782" s="33"/>
      <c r="D6782" s="33"/>
      <c r="E6782" s="33"/>
      <c r="F6782" s="33"/>
      <c r="G6782" s="33"/>
      <c r="H6782" s="33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  <c r="Y6782" s="33"/>
      <c r="Z6782" s="33"/>
      <c r="AA6782" s="33"/>
      <c r="AB6782" s="33"/>
      <c r="AC6782" s="33"/>
      <c r="AD6782" s="33"/>
      <c r="AE6782" s="33"/>
      <c r="AF6782" s="33"/>
      <c r="AG6782" s="35"/>
      <c r="AH6782" s="32"/>
      <c r="AI6782" s="33"/>
      <c r="AJ6782" s="33"/>
      <c r="AK6782" s="33"/>
      <c r="AL6782" s="33"/>
      <c r="AM6782" s="33"/>
      <c r="AN6782" s="33"/>
      <c r="AO6782" s="33"/>
      <c r="AP6782" s="33"/>
      <c r="AQ6782" s="33"/>
      <c r="AR6782" s="33"/>
      <c r="AS6782" s="33"/>
      <c r="AT6782" s="33"/>
      <c r="AU6782" s="33"/>
      <c r="AV6782" s="33"/>
      <c r="AW6782" s="33"/>
      <c r="AX6782" s="33"/>
      <c r="AY6782" s="33"/>
    </row>
    <row r="6783" spans="1:51" s="12" customFormat="1" ht="39.950000000000003" customHeight="1">
      <c r="A6783" s="3"/>
      <c r="B6783" s="16"/>
      <c r="C6783" s="33"/>
      <c r="D6783" s="33"/>
      <c r="E6783" s="33"/>
      <c r="F6783" s="33"/>
      <c r="G6783" s="33"/>
      <c r="H6783" s="33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  <c r="Y6783" s="33"/>
      <c r="Z6783" s="33"/>
      <c r="AA6783" s="33"/>
      <c r="AB6783" s="33"/>
      <c r="AC6783" s="33"/>
      <c r="AD6783" s="33"/>
      <c r="AE6783" s="33"/>
      <c r="AF6783" s="33"/>
      <c r="AG6783" s="35"/>
      <c r="AH6783" s="32"/>
      <c r="AI6783" s="33"/>
      <c r="AJ6783" s="33"/>
      <c r="AK6783" s="33"/>
      <c r="AL6783" s="33"/>
      <c r="AM6783" s="33"/>
      <c r="AN6783" s="33"/>
      <c r="AO6783" s="33"/>
      <c r="AP6783" s="33"/>
      <c r="AQ6783" s="33"/>
      <c r="AR6783" s="33"/>
      <c r="AS6783" s="33"/>
      <c r="AT6783" s="33"/>
      <c r="AU6783" s="33"/>
      <c r="AV6783" s="33"/>
      <c r="AW6783" s="33"/>
      <c r="AX6783" s="33"/>
      <c r="AY6783" s="33"/>
    </row>
    <row r="6784" spans="1:51" s="12" customFormat="1" ht="39.950000000000003" customHeight="1">
      <c r="A6784" s="3"/>
      <c r="B6784" s="16"/>
      <c r="C6784" s="33"/>
      <c r="D6784" s="33"/>
      <c r="E6784" s="33"/>
      <c r="F6784" s="33"/>
      <c r="G6784" s="33"/>
      <c r="H6784" s="33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  <c r="Y6784" s="33"/>
      <c r="Z6784" s="33"/>
      <c r="AA6784" s="33"/>
      <c r="AB6784" s="33"/>
      <c r="AC6784" s="33"/>
      <c r="AD6784" s="33"/>
      <c r="AE6784" s="33"/>
      <c r="AF6784" s="33"/>
      <c r="AG6784" s="35"/>
      <c r="AH6784" s="32"/>
      <c r="AI6784" s="33"/>
      <c r="AJ6784" s="33"/>
      <c r="AK6784" s="33"/>
      <c r="AL6784" s="33"/>
      <c r="AM6784" s="33"/>
      <c r="AN6784" s="33"/>
      <c r="AO6784" s="33"/>
      <c r="AP6784" s="33"/>
      <c r="AQ6784" s="33"/>
      <c r="AR6784" s="33"/>
      <c r="AS6784" s="33"/>
      <c r="AT6784" s="33"/>
      <c r="AU6784" s="33"/>
      <c r="AV6784" s="33"/>
      <c r="AW6784" s="33"/>
      <c r="AX6784" s="33"/>
      <c r="AY6784" s="33"/>
    </row>
    <row r="6785" spans="1:51" s="12" customFormat="1" ht="39.950000000000003" customHeight="1">
      <c r="A6785" s="3"/>
      <c r="B6785" s="16"/>
      <c r="C6785" s="33"/>
      <c r="D6785" s="33"/>
      <c r="E6785" s="33"/>
      <c r="F6785" s="33"/>
      <c r="G6785" s="33"/>
      <c r="H6785" s="33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  <c r="Y6785" s="33"/>
      <c r="Z6785" s="33"/>
      <c r="AA6785" s="33"/>
      <c r="AB6785" s="33"/>
      <c r="AC6785" s="33"/>
      <c r="AD6785" s="33"/>
      <c r="AE6785" s="33"/>
      <c r="AF6785" s="33"/>
      <c r="AG6785" s="35"/>
      <c r="AH6785" s="32"/>
      <c r="AI6785" s="33"/>
      <c r="AJ6785" s="33"/>
      <c r="AK6785" s="33"/>
      <c r="AL6785" s="33"/>
      <c r="AM6785" s="33"/>
      <c r="AN6785" s="33"/>
      <c r="AO6785" s="33"/>
      <c r="AP6785" s="33"/>
      <c r="AQ6785" s="33"/>
      <c r="AR6785" s="33"/>
      <c r="AS6785" s="33"/>
      <c r="AT6785" s="33"/>
      <c r="AU6785" s="33"/>
      <c r="AV6785" s="33"/>
      <c r="AW6785" s="33"/>
      <c r="AX6785" s="33"/>
      <c r="AY6785" s="33"/>
    </row>
    <row r="6786" spans="1:51" s="12" customFormat="1" ht="39.950000000000003" customHeight="1">
      <c r="A6786" s="3"/>
      <c r="B6786" s="16"/>
      <c r="C6786" s="33"/>
      <c r="D6786" s="33"/>
      <c r="E6786" s="33"/>
      <c r="F6786" s="33"/>
      <c r="G6786" s="33"/>
      <c r="H6786" s="33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  <c r="Y6786" s="33"/>
      <c r="Z6786" s="33"/>
      <c r="AA6786" s="33"/>
      <c r="AB6786" s="33"/>
      <c r="AC6786" s="33"/>
      <c r="AD6786" s="33"/>
      <c r="AE6786" s="33"/>
      <c r="AF6786" s="33"/>
      <c r="AG6786" s="35"/>
      <c r="AH6786" s="32"/>
      <c r="AI6786" s="33"/>
      <c r="AJ6786" s="33"/>
      <c r="AK6786" s="33"/>
      <c r="AL6786" s="33"/>
      <c r="AM6786" s="33"/>
      <c r="AN6786" s="33"/>
      <c r="AO6786" s="33"/>
      <c r="AP6786" s="33"/>
      <c r="AQ6786" s="33"/>
      <c r="AR6786" s="33"/>
      <c r="AS6786" s="33"/>
      <c r="AT6786" s="33"/>
      <c r="AU6786" s="33"/>
      <c r="AV6786" s="33"/>
      <c r="AW6786" s="33"/>
      <c r="AX6786" s="33"/>
      <c r="AY6786" s="33"/>
    </row>
    <row r="6787" spans="1:51" s="12" customFormat="1" ht="39.950000000000003" customHeight="1">
      <c r="A6787" s="3"/>
      <c r="B6787" s="16"/>
      <c r="C6787" s="33"/>
      <c r="D6787" s="33"/>
      <c r="E6787" s="33"/>
      <c r="F6787" s="33"/>
      <c r="G6787" s="33"/>
      <c r="H6787" s="33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  <c r="Y6787" s="33"/>
      <c r="Z6787" s="33"/>
      <c r="AA6787" s="33"/>
      <c r="AB6787" s="33"/>
      <c r="AC6787" s="33"/>
      <c r="AD6787" s="33"/>
      <c r="AE6787" s="33"/>
      <c r="AF6787" s="33"/>
      <c r="AG6787" s="35"/>
      <c r="AH6787" s="32"/>
      <c r="AI6787" s="33"/>
      <c r="AJ6787" s="33"/>
      <c r="AK6787" s="33"/>
      <c r="AL6787" s="33"/>
      <c r="AM6787" s="33"/>
      <c r="AN6787" s="33"/>
      <c r="AO6787" s="33"/>
      <c r="AP6787" s="33"/>
      <c r="AQ6787" s="33"/>
      <c r="AR6787" s="33"/>
      <c r="AS6787" s="33"/>
      <c r="AT6787" s="33"/>
      <c r="AU6787" s="33"/>
      <c r="AV6787" s="33"/>
      <c r="AW6787" s="33"/>
      <c r="AX6787" s="33"/>
      <c r="AY6787" s="33"/>
    </row>
    <row r="6788" spans="1:51" s="12" customFormat="1" ht="39.950000000000003" customHeight="1">
      <c r="A6788" s="3"/>
      <c r="B6788" s="16"/>
      <c r="C6788" s="33"/>
      <c r="D6788" s="33"/>
      <c r="E6788" s="33"/>
      <c r="F6788" s="33"/>
      <c r="G6788" s="33"/>
      <c r="H6788" s="33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  <c r="Y6788" s="33"/>
      <c r="Z6788" s="33"/>
      <c r="AA6788" s="33"/>
      <c r="AB6788" s="33"/>
      <c r="AC6788" s="33"/>
      <c r="AD6788" s="33"/>
      <c r="AE6788" s="33"/>
      <c r="AF6788" s="33"/>
      <c r="AG6788" s="35"/>
      <c r="AH6788" s="32"/>
      <c r="AI6788" s="33"/>
      <c r="AJ6788" s="33"/>
      <c r="AK6788" s="33"/>
      <c r="AL6788" s="33"/>
      <c r="AM6788" s="33"/>
      <c r="AN6788" s="33"/>
      <c r="AO6788" s="33"/>
      <c r="AP6788" s="33"/>
      <c r="AQ6788" s="33"/>
      <c r="AR6788" s="33"/>
      <c r="AS6788" s="33"/>
      <c r="AT6788" s="33"/>
      <c r="AU6788" s="33"/>
      <c r="AV6788" s="33"/>
      <c r="AW6788" s="33"/>
      <c r="AX6788" s="33"/>
      <c r="AY6788" s="33"/>
    </row>
    <row r="6789" spans="1:51" s="12" customFormat="1" ht="39.950000000000003" customHeight="1">
      <c r="A6789" s="3"/>
      <c r="B6789" s="16"/>
      <c r="C6789" s="33"/>
      <c r="D6789" s="33"/>
      <c r="E6789" s="33"/>
      <c r="F6789" s="33"/>
      <c r="G6789" s="33"/>
      <c r="H6789" s="33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  <c r="Y6789" s="33"/>
      <c r="Z6789" s="33"/>
      <c r="AA6789" s="33"/>
      <c r="AB6789" s="33"/>
      <c r="AC6789" s="33"/>
      <c r="AD6789" s="33"/>
      <c r="AE6789" s="33"/>
      <c r="AF6789" s="33"/>
      <c r="AG6789" s="35"/>
      <c r="AH6789" s="32"/>
      <c r="AI6789" s="33"/>
      <c r="AJ6789" s="33"/>
      <c r="AK6789" s="33"/>
      <c r="AL6789" s="33"/>
      <c r="AM6789" s="33"/>
      <c r="AN6789" s="33"/>
      <c r="AO6789" s="33"/>
      <c r="AP6789" s="33"/>
      <c r="AQ6789" s="33"/>
      <c r="AR6789" s="33"/>
      <c r="AS6789" s="33"/>
      <c r="AT6789" s="33"/>
      <c r="AU6789" s="33"/>
      <c r="AV6789" s="33"/>
      <c r="AW6789" s="33"/>
      <c r="AX6789" s="33"/>
      <c r="AY6789" s="33"/>
    </row>
    <row r="6790" spans="1:51" s="12" customFormat="1" ht="39.950000000000003" customHeight="1">
      <c r="A6790" s="3"/>
      <c r="B6790" s="16"/>
      <c r="C6790" s="33"/>
      <c r="D6790" s="33"/>
      <c r="E6790" s="33"/>
      <c r="F6790" s="33"/>
      <c r="G6790" s="33"/>
      <c r="H6790" s="33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  <c r="Y6790" s="33"/>
      <c r="Z6790" s="33"/>
      <c r="AA6790" s="33"/>
      <c r="AB6790" s="33"/>
      <c r="AC6790" s="33"/>
      <c r="AD6790" s="33"/>
      <c r="AE6790" s="33"/>
      <c r="AF6790" s="33"/>
      <c r="AG6790" s="35"/>
      <c r="AH6790" s="32"/>
      <c r="AI6790" s="33"/>
      <c r="AJ6790" s="33"/>
      <c r="AK6790" s="33"/>
      <c r="AL6790" s="33"/>
      <c r="AM6790" s="33"/>
      <c r="AN6790" s="33"/>
      <c r="AO6790" s="33"/>
      <c r="AP6790" s="33"/>
      <c r="AQ6790" s="33"/>
      <c r="AR6790" s="33"/>
      <c r="AS6790" s="33"/>
      <c r="AT6790" s="33"/>
      <c r="AU6790" s="33"/>
      <c r="AV6790" s="33"/>
      <c r="AW6790" s="33"/>
      <c r="AX6790" s="33"/>
      <c r="AY6790" s="33"/>
    </row>
    <row r="6791" spans="1:51" s="12" customFormat="1" ht="39.950000000000003" customHeight="1">
      <c r="A6791" s="3"/>
      <c r="B6791" s="16"/>
      <c r="C6791" s="33"/>
      <c r="D6791" s="33"/>
      <c r="E6791" s="33"/>
      <c r="F6791" s="33"/>
      <c r="G6791" s="33"/>
      <c r="H6791" s="33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  <c r="Y6791" s="33"/>
      <c r="Z6791" s="33"/>
      <c r="AA6791" s="33"/>
      <c r="AB6791" s="33"/>
      <c r="AC6791" s="33"/>
      <c r="AD6791" s="33"/>
      <c r="AE6791" s="33"/>
      <c r="AF6791" s="33"/>
      <c r="AG6791" s="35"/>
      <c r="AH6791" s="32"/>
      <c r="AI6791" s="33"/>
      <c r="AJ6791" s="33"/>
      <c r="AK6791" s="33"/>
      <c r="AL6791" s="33"/>
      <c r="AM6791" s="33"/>
      <c r="AN6791" s="33"/>
      <c r="AO6791" s="33"/>
      <c r="AP6791" s="33"/>
      <c r="AQ6791" s="33"/>
      <c r="AR6791" s="33"/>
      <c r="AS6791" s="33"/>
      <c r="AT6791" s="33"/>
      <c r="AU6791" s="33"/>
      <c r="AV6791" s="33"/>
      <c r="AW6791" s="33"/>
      <c r="AX6791" s="33"/>
      <c r="AY6791" s="33"/>
    </row>
    <row r="6792" spans="1:51" s="12" customFormat="1" ht="39.950000000000003" customHeight="1">
      <c r="A6792" s="3"/>
      <c r="B6792" s="16"/>
      <c r="C6792" s="33"/>
      <c r="D6792" s="33"/>
      <c r="E6792" s="33"/>
      <c r="F6792" s="33"/>
      <c r="G6792" s="33"/>
      <c r="H6792" s="33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  <c r="Y6792" s="33"/>
      <c r="Z6792" s="33"/>
      <c r="AA6792" s="33"/>
      <c r="AB6792" s="33"/>
      <c r="AC6792" s="33"/>
      <c r="AD6792" s="33"/>
      <c r="AE6792" s="33"/>
      <c r="AF6792" s="33"/>
      <c r="AG6792" s="35"/>
      <c r="AH6792" s="32"/>
      <c r="AI6792" s="33"/>
      <c r="AJ6792" s="33"/>
      <c r="AK6792" s="33"/>
      <c r="AL6792" s="33"/>
      <c r="AM6792" s="33"/>
      <c r="AN6792" s="33"/>
      <c r="AO6792" s="33"/>
      <c r="AP6792" s="33"/>
      <c r="AQ6792" s="33"/>
      <c r="AR6792" s="33"/>
      <c r="AS6792" s="33"/>
      <c r="AT6792" s="33"/>
      <c r="AU6792" s="33"/>
      <c r="AV6792" s="33"/>
      <c r="AW6792" s="33"/>
      <c r="AX6792" s="33"/>
      <c r="AY6792" s="33"/>
    </row>
    <row r="6793" spans="1:51" s="12" customFormat="1" ht="39.950000000000003" customHeight="1">
      <c r="A6793" s="3"/>
      <c r="B6793" s="16"/>
      <c r="C6793" s="33"/>
      <c r="D6793" s="33"/>
      <c r="E6793" s="33"/>
      <c r="F6793" s="33"/>
      <c r="G6793" s="33"/>
      <c r="H6793" s="33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  <c r="Y6793" s="33"/>
      <c r="Z6793" s="33"/>
      <c r="AA6793" s="33"/>
      <c r="AB6793" s="33"/>
      <c r="AC6793" s="33"/>
      <c r="AD6793" s="33"/>
      <c r="AE6793" s="33"/>
      <c r="AF6793" s="33"/>
      <c r="AG6793" s="35"/>
      <c r="AH6793" s="32"/>
      <c r="AI6793" s="33"/>
      <c r="AJ6793" s="33"/>
      <c r="AK6793" s="33"/>
      <c r="AL6793" s="33"/>
      <c r="AM6793" s="33"/>
      <c r="AN6793" s="33"/>
      <c r="AO6793" s="33"/>
      <c r="AP6793" s="33"/>
      <c r="AQ6793" s="33"/>
      <c r="AR6793" s="33"/>
      <c r="AS6793" s="33"/>
      <c r="AT6793" s="33"/>
      <c r="AU6793" s="33"/>
      <c r="AV6793" s="33"/>
      <c r="AW6793" s="33"/>
      <c r="AX6793" s="33"/>
      <c r="AY6793" s="33"/>
    </row>
    <row r="6794" spans="1:51" s="12" customFormat="1" ht="39.950000000000003" customHeight="1">
      <c r="A6794" s="3"/>
      <c r="B6794" s="16"/>
      <c r="C6794" s="33"/>
      <c r="D6794" s="33"/>
      <c r="E6794" s="33"/>
      <c r="F6794" s="33"/>
      <c r="G6794" s="33"/>
      <c r="H6794" s="33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  <c r="Y6794" s="33"/>
      <c r="Z6794" s="33"/>
      <c r="AA6794" s="33"/>
      <c r="AB6794" s="33"/>
      <c r="AC6794" s="33"/>
      <c r="AD6794" s="33"/>
      <c r="AE6794" s="33"/>
      <c r="AF6794" s="33"/>
      <c r="AG6794" s="35"/>
      <c r="AH6794" s="32"/>
      <c r="AI6794" s="33"/>
      <c r="AJ6794" s="33"/>
      <c r="AK6794" s="33"/>
      <c r="AL6794" s="33"/>
      <c r="AM6794" s="33"/>
      <c r="AN6794" s="33"/>
      <c r="AO6794" s="33"/>
      <c r="AP6794" s="33"/>
      <c r="AQ6794" s="33"/>
      <c r="AR6794" s="33"/>
      <c r="AS6794" s="33"/>
      <c r="AT6794" s="33"/>
      <c r="AU6794" s="33"/>
      <c r="AV6794" s="33"/>
      <c r="AW6794" s="33"/>
      <c r="AX6794" s="33"/>
      <c r="AY6794" s="33"/>
    </row>
    <row r="6795" spans="1:51" s="12" customFormat="1" ht="39.950000000000003" customHeight="1">
      <c r="A6795" s="3"/>
      <c r="B6795" s="16"/>
      <c r="C6795" s="33"/>
      <c r="D6795" s="33"/>
      <c r="E6795" s="33"/>
      <c r="F6795" s="33"/>
      <c r="G6795" s="33"/>
      <c r="H6795" s="33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  <c r="Y6795" s="33"/>
      <c r="Z6795" s="33"/>
      <c r="AA6795" s="33"/>
      <c r="AB6795" s="33"/>
      <c r="AC6795" s="33"/>
      <c r="AD6795" s="33"/>
      <c r="AE6795" s="33"/>
      <c r="AF6795" s="33"/>
      <c r="AG6795" s="35"/>
      <c r="AH6795" s="32"/>
      <c r="AI6795" s="33"/>
      <c r="AJ6795" s="33"/>
      <c r="AK6795" s="33"/>
      <c r="AL6795" s="33"/>
      <c r="AM6795" s="33"/>
      <c r="AN6795" s="33"/>
      <c r="AO6795" s="33"/>
      <c r="AP6795" s="33"/>
      <c r="AQ6795" s="33"/>
      <c r="AR6795" s="33"/>
      <c r="AS6795" s="33"/>
      <c r="AT6795" s="33"/>
      <c r="AU6795" s="33"/>
      <c r="AV6795" s="33"/>
      <c r="AW6795" s="33"/>
      <c r="AX6795" s="33"/>
      <c r="AY6795" s="33"/>
    </row>
    <row r="6796" spans="1:51" s="12" customFormat="1" ht="39.950000000000003" customHeight="1">
      <c r="A6796" s="3"/>
      <c r="B6796" s="16"/>
      <c r="C6796" s="33"/>
      <c r="D6796" s="33"/>
      <c r="E6796" s="33"/>
      <c r="F6796" s="33"/>
      <c r="G6796" s="33"/>
      <c r="H6796" s="33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  <c r="Y6796" s="33"/>
      <c r="Z6796" s="33"/>
      <c r="AA6796" s="33"/>
      <c r="AB6796" s="33"/>
      <c r="AC6796" s="33"/>
      <c r="AD6796" s="33"/>
      <c r="AE6796" s="33"/>
      <c r="AF6796" s="33"/>
      <c r="AG6796" s="35"/>
      <c r="AH6796" s="32"/>
      <c r="AI6796" s="33"/>
      <c r="AJ6796" s="33"/>
      <c r="AK6796" s="33"/>
      <c r="AL6796" s="33"/>
      <c r="AM6796" s="33"/>
      <c r="AN6796" s="33"/>
      <c r="AO6796" s="33"/>
      <c r="AP6796" s="33"/>
      <c r="AQ6796" s="33"/>
      <c r="AR6796" s="33"/>
      <c r="AS6796" s="33"/>
      <c r="AT6796" s="33"/>
      <c r="AU6796" s="33"/>
      <c r="AV6796" s="33"/>
      <c r="AW6796" s="33"/>
      <c r="AX6796" s="33"/>
      <c r="AY6796" s="33"/>
    </row>
    <row r="6797" spans="1:51" s="12" customFormat="1" ht="39.950000000000003" customHeight="1">
      <c r="A6797" s="3"/>
      <c r="B6797" s="16"/>
      <c r="C6797" s="33"/>
      <c r="D6797" s="33"/>
      <c r="E6797" s="33"/>
      <c r="F6797" s="33"/>
      <c r="G6797" s="33"/>
      <c r="H6797" s="33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  <c r="Y6797" s="33"/>
      <c r="Z6797" s="33"/>
      <c r="AA6797" s="33"/>
      <c r="AB6797" s="33"/>
      <c r="AC6797" s="33"/>
      <c r="AD6797" s="33"/>
      <c r="AE6797" s="33"/>
      <c r="AF6797" s="33"/>
      <c r="AG6797" s="35"/>
      <c r="AH6797" s="32"/>
      <c r="AI6797" s="33"/>
      <c r="AJ6797" s="33"/>
      <c r="AK6797" s="33"/>
      <c r="AL6797" s="33"/>
      <c r="AM6797" s="33"/>
      <c r="AN6797" s="33"/>
      <c r="AO6797" s="33"/>
      <c r="AP6797" s="33"/>
      <c r="AQ6797" s="33"/>
      <c r="AR6797" s="33"/>
      <c r="AS6797" s="33"/>
      <c r="AT6797" s="33"/>
      <c r="AU6797" s="33"/>
      <c r="AV6797" s="33"/>
      <c r="AW6797" s="33"/>
      <c r="AX6797" s="33"/>
      <c r="AY6797" s="33"/>
    </row>
    <row r="6798" spans="1:51" s="12" customFormat="1" ht="39.950000000000003" customHeight="1">
      <c r="A6798" s="3"/>
      <c r="B6798" s="16"/>
      <c r="C6798" s="33"/>
      <c r="D6798" s="33"/>
      <c r="E6798" s="33"/>
      <c r="F6798" s="33"/>
      <c r="G6798" s="33"/>
      <c r="H6798" s="33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  <c r="Y6798" s="33"/>
      <c r="Z6798" s="33"/>
      <c r="AA6798" s="33"/>
      <c r="AB6798" s="33"/>
      <c r="AC6798" s="33"/>
      <c r="AD6798" s="33"/>
      <c r="AE6798" s="33"/>
      <c r="AF6798" s="33"/>
      <c r="AG6798" s="35"/>
      <c r="AH6798" s="32"/>
      <c r="AI6798" s="33"/>
      <c r="AJ6798" s="33"/>
      <c r="AK6798" s="33"/>
      <c r="AL6798" s="33"/>
      <c r="AM6798" s="33"/>
      <c r="AN6798" s="33"/>
      <c r="AO6798" s="33"/>
      <c r="AP6798" s="33"/>
      <c r="AQ6798" s="33"/>
      <c r="AR6798" s="33"/>
      <c r="AS6798" s="33"/>
      <c r="AT6798" s="33"/>
      <c r="AU6798" s="33"/>
      <c r="AV6798" s="33"/>
      <c r="AW6798" s="33"/>
      <c r="AX6798" s="33"/>
      <c r="AY6798" s="33"/>
    </row>
    <row r="6799" spans="1:51" s="12" customFormat="1" ht="39.950000000000003" customHeight="1">
      <c r="A6799" s="3"/>
      <c r="B6799" s="16"/>
      <c r="C6799" s="33"/>
      <c r="D6799" s="33"/>
      <c r="E6799" s="33"/>
      <c r="F6799" s="33"/>
      <c r="G6799" s="33"/>
      <c r="H6799" s="33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  <c r="Y6799" s="33"/>
      <c r="Z6799" s="33"/>
      <c r="AA6799" s="33"/>
      <c r="AB6799" s="33"/>
      <c r="AC6799" s="33"/>
      <c r="AD6799" s="33"/>
      <c r="AE6799" s="33"/>
      <c r="AF6799" s="33"/>
      <c r="AG6799" s="35"/>
      <c r="AH6799" s="32"/>
      <c r="AI6799" s="33"/>
      <c r="AJ6799" s="33"/>
      <c r="AK6799" s="33"/>
      <c r="AL6799" s="33"/>
      <c r="AM6799" s="33"/>
      <c r="AN6799" s="33"/>
      <c r="AO6799" s="33"/>
      <c r="AP6799" s="33"/>
      <c r="AQ6799" s="33"/>
      <c r="AR6799" s="33"/>
      <c r="AS6799" s="33"/>
      <c r="AT6799" s="33"/>
      <c r="AU6799" s="33"/>
      <c r="AV6799" s="33"/>
      <c r="AW6799" s="33"/>
      <c r="AX6799" s="33"/>
      <c r="AY6799" s="33"/>
    </row>
    <row r="6800" spans="1:51" s="12" customFormat="1" ht="39.950000000000003" customHeight="1">
      <c r="A6800" s="3"/>
      <c r="B6800" s="16"/>
      <c r="C6800" s="33"/>
      <c r="D6800" s="33"/>
      <c r="E6800" s="33"/>
      <c r="F6800" s="33"/>
      <c r="G6800" s="33"/>
      <c r="H6800" s="33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  <c r="Y6800" s="33"/>
      <c r="Z6800" s="33"/>
      <c r="AA6800" s="33"/>
      <c r="AB6800" s="33"/>
      <c r="AC6800" s="33"/>
      <c r="AD6800" s="33"/>
      <c r="AE6800" s="33"/>
      <c r="AF6800" s="33"/>
      <c r="AG6800" s="35"/>
      <c r="AH6800" s="32"/>
      <c r="AI6800" s="33"/>
      <c r="AJ6800" s="33"/>
      <c r="AK6800" s="33"/>
      <c r="AL6800" s="33"/>
      <c r="AM6800" s="33"/>
      <c r="AN6800" s="33"/>
      <c r="AO6800" s="33"/>
      <c r="AP6800" s="33"/>
      <c r="AQ6800" s="33"/>
      <c r="AR6800" s="33"/>
      <c r="AS6800" s="33"/>
      <c r="AT6800" s="33"/>
      <c r="AU6800" s="33"/>
      <c r="AV6800" s="33"/>
      <c r="AW6800" s="33"/>
      <c r="AX6800" s="33"/>
      <c r="AY6800" s="33"/>
    </row>
    <row r="6801" spans="1:51" s="12" customFormat="1" ht="39.950000000000003" customHeight="1">
      <c r="A6801" s="3"/>
      <c r="B6801" s="16"/>
      <c r="C6801" s="33"/>
      <c r="D6801" s="33"/>
      <c r="E6801" s="33"/>
      <c r="F6801" s="33"/>
      <c r="G6801" s="33"/>
      <c r="H6801" s="33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  <c r="Y6801" s="33"/>
      <c r="Z6801" s="33"/>
      <c r="AA6801" s="33"/>
      <c r="AB6801" s="33"/>
      <c r="AC6801" s="33"/>
      <c r="AD6801" s="33"/>
      <c r="AE6801" s="33"/>
      <c r="AF6801" s="33"/>
      <c r="AG6801" s="35"/>
      <c r="AH6801" s="32"/>
      <c r="AI6801" s="33"/>
      <c r="AJ6801" s="33"/>
      <c r="AK6801" s="33"/>
      <c r="AL6801" s="33"/>
      <c r="AM6801" s="33"/>
      <c r="AN6801" s="33"/>
      <c r="AO6801" s="33"/>
      <c r="AP6801" s="33"/>
      <c r="AQ6801" s="33"/>
      <c r="AR6801" s="33"/>
      <c r="AS6801" s="33"/>
      <c r="AT6801" s="33"/>
      <c r="AU6801" s="33"/>
      <c r="AV6801" s="33"/>
      <c r="AW6801" s="33"/>
      <c r="AX6801" s="33"/>
      <c r="AY6801" s="33"/>
    </row>
    <row r="6802" spans="1:51" s="12" customFormat="1" ht="39.950000000000003" customHeight="1">
      <c r="A6802" s="3"/>
      <c r="B6802" s="16"/>
      <c r="C6802" s="33"/>
      <c r="D6802" s="33"/>
      <c r="E6802" s="33"/>
      <c r="F6802" s="33"/>
      <c r="G6802" s="33"/>
      <c r="H6802" s="33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  <c r="Y6802" s="33"/>
      <c r="Z6802" s="33"/>
      <c r="AA6802" s="33"/>
      <c r="AB6802" s="33"/>
      <c r="AC6802" s="33"/>
      <c r="AD6802" s="33"/>
      <c r="AE6802" s="33"/>
      <c r="AF6802" s="33"/>
      <c r="AG6802" s="35"/>
      <c r="AH6802" s="32"/>
      <c r="AI6802" s="33"/>
      <c r="AJ6802" s="33"/>
      <c r="AK6802" s="33"/>
      <c r="AL6802" s="33"/>
      <c r="AM6802" s="33"/>
      <c r="AN6802" s="33"/>
      <c r="AO6802" s="33"/>
      <c r="AP6802" s="33"/>
      <c r="AQ6802" s="33"/>
      <c r="AR6802" s="33"/>
      <c r="AS6802" s="33"/>
      <c r="AT6802" s="33"/>
      <c r="AU6802" s="33"/>
      <c r="AV6802" s="33"/>
      <c r="AW6802" s="33"/>
      <c r="AX6802" s="33"/>
      <c r="AY6802" s="33"/>
    </row>
    <row r="6803" spans="1:51" s="12" customFormat="1" ht="39.950000000000003" customHeight="1">
      <c r="A6803" s="3"/>
      <c r="B6803" s="16"/>
      <c r="C6803" s="33"/>
      <c r="D6803" s="33"/>
      <c r="E6803" s="33"/>
      <c r="F6803" s="33"/>
      <c r="G6803" s="33"/>
      <c r="H6803" s="33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  <c r="Y6803" s="33"/>
      <c r="Z6803" s="33"/>
      <c r="AA6803" s="33"/>
      <c r="AB6803" s="33"/>
      <c r="AC6803" s="33"/>
      <c r="AD6803" s="33"/>
      <c r="AE6803" s="33"/>
      <c r="AF6803" s="33"/>
      <c r="AG6803" s="35"/>
      <c r="AH6803" s="32"/>
      <c r="AI6803" s="33"/>
      <c r="AJ6803" s="33"/>
      <c r="AK6803" s="33"/>
      <c r="AL6803" s="33"/>
      <c r="AM6803" s="33"/>
      <c r="AN6803" s="33"/>
      <c r="AO6803" s="33"/>
      <c r="AP6803" s="33"/>
      <c r="AQ6803" s="33"/>
      <c r="AR6803" s="33"/>
      <c r="AS6803" s="33"/>
      <c r="AT6803" s="33"/>
      <c r="AU6803" s="33"/>
      <c r="AV6803" s="33"/>
      <c r="AW6803" s="33"/>
      <c r="AX6803" s="33"/>
      <c r="AY6803" s="33"/>
    </row>
    <row r="6804" spans="1:51" s="12" customFormat="1" ht="39.950000000000003" customHeight="1">
      <c r="A6804" s="3"/>
      <c r="B6804" s="16"/>
      <c r="C6804" s="33"/>
      <c r="D6804" s="33"/>
      <c r="E6804" s="33"/>
      <c r="F6804" s="33"/>
      <c r="G6804" s="33"/>
      <c r="H6804" s="33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  <c r="Y6804" s="33"/>
      <c r="Z6804" s="33"/>
      <c r="AA6804" s="33"/>
      <c r="AB6804" s="33"/>
      <c r="AC6804" s="33"/>
      <c r="AD6804" s="33"/>
      <c r="AE6804" s="33"/>
      <c r="AF6804" s="33"/>
      <c r="AG6804" s="35"/>
      <c r="AH6804" s="32"/>
      <c r="AI6804" s="33"/>
      <c r="AJ6804" s="33"/>
      <c r="AK6804" s="33"/>
      <c r="AL6804" s="33"/>
      <c r="AM6804" s="33"/>
      <c r="AN6804" s="33"/>
      <c r="AO6804" s="33"/>
      <c r="AP6804" s="33"/>
      <c r="AQ6804" s="33"/>
      <c r="AR6804" s="33"/>
      <c r="AS6804" s="33"/>
      <c r="AT6804" s="33"/>
      <c r="AU6804" s="33"/>
      <c r="AV6804" s="33"/>
      <c r="AW6804" s="33"/>
      <c r="AX6804" s="33"/>
      <c r="AY6804" s="33"/>
    </row>
    <row r="6805" spans="1:51" s="12" customFormat="1" ht="39.950000000000003" customHeight="1">
      <c r="A6805" s="3"/>
      <c r="B6805" s="16"/>
      <c r="C6805" s="33"/>
      <c r="D6805" s="33"/>
      <c r="E6805" s="33"/>
      <c r="F6805" s="33"/>
      <c r="G6805" s="33"/>
      <c r="H6805" s="33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  <c r="Y6805" s="33"/>
      <c r="Z6805" s="33"/>
      <c r="AA6805" s="33"/>
      <c r="AB6805" s="33"/>
      <c r="AC6805" s="33"/>
      <c r="AD6805" s="33"/>
      <c r="AE6805" s="33"/>
      <c r="AF6805" s="33"/>
      <c r="AG6805" s="35"/>
      <c r="AH6805" s="32"/>
      <c r="AI6805" s="33"/>
      <c r="AJ6805" s="33"/>
      <c r="AK6805" s="33"/>
      <c r="AL6805" s="33"/>
      <c r="AM6805" s="33"/>
      <c r="AN6805" s="33"/>
      <c r="AO6805" s="33"/>
      <c r="AP6805" s="33"/>
      <c r="AQ6805" s="33"/>
      <c r="AR6805" s="33"/>
      <c r="AS6805" s="33"/>
      <c r="AT6805" s="33"/>
      <c r="AU6805" s="33"/>
      <c r="AV6805" s="33"/>
      <c r="AW6805" s="33"/>
      <c r="AX6805" s="33"/>
      <c r="AY6805" s="33"/>
    </row>
    <row r="6806" spans="1:51" s="12" customFormat="1" ht="39.950000000000003" customHeight="1">
      <c r="A6806" s="3"/>
      <c r="B6806" s="16"/>
      <c r="C6806" s="33"/>
      <c r="D6806" s="33"/>
      <c r="E6806" s="33"/>
      <c r="F6806" s="33"/>
      <c r="G6806" s="33"/>
      <c r="H6806" s="33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  <c r="Y6806" s="33"/>
      <c r="Z6806" s="33"/>
      <c r="AA6806" s="33"/>
      <c r="AB6806" s="33"/>
      <c r="AC6806" s="33"/>
      <c r="AD6806" s="33"/>
      <c r="AE6806" s="33"/>
      <c r="AF6806" s="33"/>
      <c r="AG6806" s="35"/>
      <c r="AH6806" s="32"/>
      <c r="AI6806" s="33"/>
      <c r="AJ6806" s="33"/>
      <c r="AK6806" s="33"/>
      <c r="AL6806" s="33"/>
      <c r="AM6806" s="33"/>
      <c r="AN6806" s="33"/>
      <c r="AO6806" s="33"/>
      <c r="AP6806" s="33"/>
      <c r="AQ6806" s="33"/>
      <c r="AR6806" s="33"/>
      <c r="AS6806" s="33"/>
      <c r="AT6806" s="33"/>
      <c r="AU6806" s="33"/>
      <c r="AV6806" s="33"/>
      <c r="AW6806" s="33"/>
      <c r="AX6806" s="33"/>
      <c r="AY6806" s="33"/>
    </row>
    <row r="6807" spans="1:51" s="12" customFormat="1" ht="39.950000000000003" customHeight="1">
      <c r="A6807" s="3"/>
      <c r="B6807" s="16"/>
      <c r="C6807" s="33"/>
      <c r="D6807" s="33"/>
      <c r="E6807" s="33"/>
      <c r="F6807" s="33"/>
      <c r="G6807" s="33"/>
      <c r="H6807" s="33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  <c r="Y6807" s="33"/>
      <c r="Z6807" s="33"/>
      <c r="AA6807" s="33"/>
      <c r="AB6807" s="33"/>
      <c r="AC6807" s="33"/>
      <c r="AD6807" s="33"/>
      <c r="AE6807" s="33"/>
      <c r="AF6807" s="33"/>
      <c r="AG6807" s="35"/>
      <c r="AH6807" s="32"/>
      <c r="AI6807" s="33"/>
      <c r="AJ6807" s="33"/>
      <c r="AK6807" s="33"/>
      <c r="AL6807" s="33"/>
      <c r="AM6807" s="33"/>
      <c r="AN6807" s="33"/>
      <c r="AO6807" s="33"/>
      <c r="AP6807" s="33"/>
      <c r="AQ6807" s="33"/>
      <c r="AR6807" s="33"/>
      <c r="AS6807" s="33"/>
      <c r="AT6807" s="33"/>
      <c r="AU6807" s="33"/>
      <c r="AV6807" s="33"/>
      <c r="AW6807" s="33"/>
      <c r="AX6807" s="33"/>
      <c r="AY6807" s="33"/>
    </row>
    <row r="6808" spans="1:51" s="12" customFormat="1" ht="39.950000000000003" customHeight="1">
      <c r="A6808" s="3"/>
      <c r="B6808" s="16"/>
      <c r="C6808" s="33"/>
      <c r="D6808" s="33"/>
      <c r="E6808" s="33"/>
      <c r="F6808" s="33"/>
      <c r="G6808" s="33"/>
      <c r="H6808" s="33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  <c r="Y6808" s="33"/>
      <c r="Z6808" s="33"/>
      <c r="AA6808" s="33"/>
      <c r="AB6808" s="33"/>
      <c r="AC6808" s="33"/>
      <c r="AD6808" s="33"/>
      <c r="AE6808" s="33"/>
      <c r="AF6808" s="33"/>
      <c r="AG6808" s="35"/>
      <c r="AH6808" s="32"/>
      <c r="AI6808" s="33"/>
      <c r="AJ6808" s="33"/>
      <c r="AK6808" s="33"/>
      <c r="AL6808" s="33"/>
      <c r="AM6808" s="33"/>
      <c r="AN6808" s="33"/>
      <c r="AO6808" s="33"/>
      <c r="AP6808" s="33"/>
      <c r="AQ6808" s="33"/>
      <c r="AR6808" s="33"/>
      <c r="AS6808" s="33"/>
      <c r="AT6808" s="33"/>
      <c r="AU6808" s="33"/>
      <c r="AV6808" s="33"/>
      <c r="AW6808" s="33"/>
      <c r="AX6808" s="33"/>
      <c r="AY6808" s="33"/>
    </row>
    <row r="6809" spans="1:51" s="12" customFormat="1" ht="39.950000000000003" customHeight="1">
      <c r="A6809" s="3"/>
      <c r="B6809" s="16"/>
      <c r="C6809" s="33"/>
      <c r="D6809" s="33"/>
      <c r="E6809" s="33"/>
      <c r="F6809" s="33"/>
      <c r="G6809" s="33"/>
      <c r="H6809" s="33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  <c r="Y6809" s="33"/>
      <c r="Z6809" s="33"/>
      <c r="AA6809" s="33"/>
      <c r="AB6809" s="33"/>
      <c r="AC6809" s="33"/>
      <c r="AD6809" s="33"/>
      <c r="AE6809" s="33"/>
      <c r="AF6809" s="33"/>
      <c r="AG6809" s="35"/>
      <c r="AH6809" s="32"/>
      <c r="AI6809" s="33"/>
      <c r="AJ6809" s="33"/>
      <c r="AK6809" s="33"/>
      <c r="AL6809" s="33"/>
      <c r="AM6809" s="33"/>
      <c r="AN6809" s="33"/>
      <c r="AO6809" s="33"/>
      <c r="AP6809" s="33"/>
      <c r="AQ6809" s="33"/>
      <c r="AR6809" s="33"/>
      <c r="AS6809" s="33"/>
      <c r="AT6809" s="33"/>
      <c r="AU6809" s="33"/>
      <c r="AV6809" s="33"/>
      <c r="AW6809" s="33"/>
      <c r="AX6809" s="33"/>
      <c r="AY6809" s="33"/>
    </row>
    <row r="6810" spans="1:51" s="12" customFormat="1" ht="39.950000000000003" customHeight="1">
      <c r="A6810" s="3"/>
      <c r="B6810" s="16"/>
      <c r="C6810" s="33"/>
      <c r="D6810" s="33"/>
      <c r="E6810" s="33"/>
      <c r="F6810" s="33"/>
      <c r="G6810" s="33"/>
      <c r="H6810" s="33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  <c r="Y6810" s="33"/>
      <c r="Z6810" s="33"/>
      <c r="AA6810" s="33"/>
      <c r="AB6810" s="33"/>
      <c r="AC6810" s="33"/>
      <c r="AD6810" s="33"/>
      <c r="AE6810" s="33"/>
      <c r="AF6810" s="33"/>
      <c r="AG6810" s="35"/>
      <c r="AH6810" s="32"/>
      <c r="AI6810" s="33"/>
      <c r="AJ6810" s="33"/>
      <c r="AK6810" s="33"/>
      <c r="AL6810" s="33"/>
      <c r="AM6810" s="33"/>
      <c r="AN6810" s="33"/>
      <c r="AO6810" s="33"/>
      <c r="AP6810" s="33"/>
      <c r="AQ6810" s="33"/>
      <c r="AR6810" s="33"/>
      <c r="AS6810" s="33"/>
      <c r="AT6810" s="33"/>
      <c r="AU6810" s="33"/>
      <c r="AV6810" s="33"/>
      <c r="AW6810" s="33"/>
      <c r="AX6810" s="33"/>
      <c r="AY6810" s="33"/>
    </row>
    <row r="6811" spans="1:51" s="12" customFormat="1" ht="39.950000000000003" customHeight="1">
      <c r="A6811" s="3"/>
      <c r="B6811" s="16"/>
      <c r="C6811" s="33"/>
      <c r="D6811" s="33"/>
      <c r="E6811" s="33"/>
      <c r="F6811" s="33"/>
      <c r="G6811" s="33"/>
      <c r="H6811" s="33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  <c r="Y6811" s="33"/>
      <c r="Z6811" s="33"/>
      <c r="AA6811" s="33"/>
      <c r="AB6811" s="33"/>
      <c r="AC6811" s="33"/>
      <c r="AD6811" s="33"/>
      <c r="AE6811" s="33"/>
      <c r="AF6811" s="33"/>
      <c r="AG6811" s="35"/>
      <c r="AH6811" s="32"/>
      <c r="AI6811" s="33"/>
      <c r="AJ6811" s="33"/>
      <c r="AK6811" s="33"/>
      <c r="AL6811" s="33"/>
      <c r="AM6811" s="33"/>
      <c r="AN6811" s="33"/>
      <c r="AO6811" s="33"/>
      <c r="AP6811" s="33"/>
      <c r="AQ6811" s="33"/>
      <c r="AR6811" s="33"/>
      <c r="AS6811" s="33"/>
      <c r="AT6811" s="33"/>
      <c r="AU6811" s="33"/>
      <c r="AV6811" s="33"/>
      <c r="AW6811" s="33"/>
      <c r="AX6811" s="33"/>
      <c r="AY6811" s="33"/>
    </row>
    <row r="6812" spans="1:51" s="12" customFormat="1" ht="39.950000000000003" customHeight="1">
      <c r="A6812" s="3"/>
      <c r="B6812" s="16"/>
      <c r="C6812" s="33"/>
      <c r="D6812" s="33"/>
      <c r="E6812" s="33"/>
      <c r="F6812" s="33"/>
      <c r="G6812" s="33"/>
      <c r="H6812" s="33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  <c r="Y6812" s="33"/>
      <c r="Z6812" s="33"/>
      <c r="AA6812" s="33"/>
      <c r="AB6812" s="33"/>
      <c r="AC6812" s="33"/>
      <c r="AD6812" s="33"/>
      <c r="AE6812" s="33"/>
      <c r="AF6812" s="33"/>
      <c r="AG6812" s="35"/>
      <c r="AH6812" s="32"/>
      <c r="AI6812" s="33"/>
      <c r="AJ6812" s="33"/>
      <c r="AK6812" s="33"/>
      <c r="AL6812" s="33"/>
      <c r="AM6812" s="33"/>
      <c r="AN6812" s="33"/>
      <c r="AO6812" s="33"/>
      <c r="AP6812" s="33"/>
      <c r="AQ6812" s="33"/>
      <c r="AR6812" s="33"/>
      <c r="AS6812" s="33"/>
      <c r="AT6812" s="33"/>
      <c r="AU6812" s="33"/>
      <c r="AV6812" s="33"/>
      <c r="AW6812" s="33"/>
      <c r="AX6812" s="33"/>
      <c r="AY6812" s="33"/>
    </row>
    <row r="6813" spans="1:51" s="12" customFormat="1" ht="39.950000000000003" customHeight="1">
      <c r="A6813" s="3"/>
      <c r="B6813" s="16"/>
      <c r="C6813" s="33"/>
      <c r="D6813" s="33"/>
      <c r="E6813" s="33"/>
      <c r="F6813" s="33"/>
      <c r="G6813" s="33"/>
      <c r="H6813" s="33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  <c r="Y6813" s="33"/>
      <c r="Z6813" s="33"/>
      <c r="AA6813" s="33"/>
      <c r="AB6813" s="33"/>
      <c r="AC6813" s="33"/>
      <c r="AD6813" s="33"/>
      <c r="AE6813" s="33"/>
      <c r="AF6813" s="33"/>
      <c r="AG6813" s="35"/>
      <c r="AH6813" s="32"/>
      <c r="AI6813" s="33"/>
      <c r="AJ6813" s="33"/>
      <c r="AK6813" s="33"/>
      <c r="AL6813" s="33"/>
      <c r="AM6813" s="33"/>
      <c r="AN6813" s="33"/>
      <c r="AO6813" s="33"/>
      <c r="AP6813" s="33"/>
      <c r="AQ6813" s="33"/>
      <c r="AR6813" s="33"/>
      <c r="AS6813" s="33"/>
      <c r="AT6813" s="33"/>
      <c r="AU6813" s="33"/>
      <c r="AV6813" s="33"/>
      <c r="AW6813" s="33"/>
      <c r="AX6813" s="33"/>
      <c r="AY6813" s="33"/>
    </row>
    <row r="6814" spans="1:51" s="12" customFormat="1" ht="39.950000000000003" customHeight="1">
      <c r="A6814" s="3"/>
      <c r="B6814" s="16"/>
      <c r="C6814" s="33"/>
      <c r="D6814" s="33"/>
      <c r="E6814" s="33"/>
      <c r="F6814" s="33"/>
      <c r="G6814" s="33"/>
      <c r="H6814" s="33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  <c r="Y6814" s="33"/>
      <c r="Z6814" s="33"/>
      <c r="AA6814" s="33"/>
      <c r="AB6814" s="33"/>
      <c r="AC6814" s="33"/>
      <c r="AD6814" s="33"/>
      <c r="AE6814" s="33"/>
      <c r="AF6814" s="33"/>
      <c r="AG6814" s="35"/>
      <c r="AH6814" s="32"/>
      <c r="AI6814" s="33"/>
      <c r="AJ6814" s="33"/>
      <c r="AK6814" s="33"/>
      <c r="AL6814" s="33"/>
      <c r="AM6814" s="33"/>
      <c r="AN6814" s="33"/>
      <c r="AO6814" s="33"/>
      <c r="AP6814" s="33"/>
      <c r="AQ6814" s="33"/>
      <c r="AR6814" s="33"/>
      <c r="AS6814" s="33"/>
      <c r="AT6814" s="33"/>
      <c r="AU6814" s="33"/>
      <c r="AV6814" s="33"/>
      <c r="AW6814" s="33"/>
      <c r="AX6814" s="33"/>
      <c r="AY6814" s="33"/>
    </row>
    <row r="6815" spans="1:51" s="12" customFormat="1" ht="39.950000000000003" customHeight="1">
      <c r="A6815" s="3"/>
      <c r="B6815" s="16"/>
      <c r="C6815" s="33"/>
      <c r="D6815" s="33"/>
      <c r="E6815" s="33"/>
      <c r="F6815" s="33"/>
      <c r="G6815" s="33"/>
      <c r="H6815" s="33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  <c r="Y6815" s="33"/>
      <c r="Z6815" s="33"/>
      <c r="AA6815" s="33"/>
      <c r="AB6815" s="33"/>
      <c r="AC6815" s="33"/>
      <c r="AD6815" s="33"/>
      <c r="AE6815" s="33"/>
      <c r="AF6815" s="33"/>
      <c r="AG6815" s="35"/>
      <c r="AH6815" s="32"/>
      <c r="AI6815" s="33"/>
      <c r="AJ6815" s="33"/>
      <c r="AK6815" s="33"/>
      <c r="AL6815" s="33"/>
      <c r="AM6815" s="33"/>
      <c r="AN6815" s="33"/>
      <c r="AO6815" s="33"/>
      <c r="AP6815" s="33"/>
      <c r="AQ6815" s="33"/>
      <c r="AR6815" s="33"/>
      <c r="AS6815" s="33"/>
      <c r="AT6815" s="33"/>
      <c r="AU6815" s="33"/>
      <c r="AV6815" s="33"/>
      <c r="AW6815" s="33"/>
      <c r="AX6815" s="33"/>
      <c r="AY6815" s="33"/>
    </row>
    <row r="6816" spans="1:51" s="12" customFormat="1" ht="39.950000000000003" customHeight="1">
      <c r="A6816" s="3"/>
      <c r="B6816" s="16"/>
      <c r="C6816" s="33"/>
      <c r="D6816" s="33"/>
      <c r="E6816" s="33"/>
      <c r="F6816" s="33"/>
      <c r="G6816" s="33"/>
      <c r="H6816" s="33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  <c r="Y6816" s="33"/>
      <c r="Z6816" s="33"/>
      <c r="AA6816" s="33"/>
      <c r="AB6816" s="33"/>
      <c r="AC6816" s="33"/>
      <c r="AD6816" s="33"/>
      <c r="AE6816" s="33"/>
      <c r="AF6816" s="33"/>
      <c r="AG6816" s="35"/>
      <c r="AH6816" s="32"/>
      <c r="AI6816" s="33"/>
      <c r="AJ6816" s="33"/>
      <c r="AK6816" s="33"/>
      <c r="AL6816" s="33"/>
      <c r="AM6816" s="33"/>
      <c r="AN6816" s="33"/>
      <c r="AO6816" s="33"/>
      <c r="AP6816" s="33"/>
      <c r="AQ6816" s="33"/>
      <c r="AR6816" s="33"/>
      <c r="AS6816" s="33"/>
      <c r="AT6816" s="33"/>
      <c r="AU6816" s="33"/>
      <c r="AV6816" s="33"/>
      <c r="AW6816" s="33"/>
      <c r="AX6816" s="33"/>
      <c r="AY6816" s="33"/>
    </row>
    <row r="6817" spans="1:51" s="12" customFormat="1" ht="39.950000000000003" customHeight="1">
      <c r="A6817" s="3"/>
      <c r="B6817" s="16"/>
      <c r="C6817" s="33"/>
      <c r="D6817" s="33"/>
      <c r="E6817" s="33"/>
      <c r="F6817" s="33"/>
      <c r="G6817" s="33"/>
      <c r="H6817" s="33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  <c r="Y6817" s="33"/>
      <c r="Z6817" s="33"/>
      <c r="AA6817" s="33"/>
      <c r="AB6817" s="33"/>
      <c r="AC6817" s="33"/>
      <c r="AD6817" s="33"/>
      <c r="AE6817" s="33"/>
      <c r="AF6817" s="33"/>
      <c r="AG6817" s="35"/>
      <c r="AH6817" s="32"/>
      <c r="AI6817" s="33"/>
      <c r="AJ6817" s="33"/>
      <c r="AK6817" s="33"/>
      <c r="AL6817" s="33"/>
      <c r="AM6817" s="33"/>
      <c r="AN6817" s="33"/>
      <c r="AO6817" s="33"/>
      <c r="AP6817" s="33"/>
      <c r="AQ6817" s="33"/>
      <c r="AR6817" s="33"/>
      <c r="AS6817" s="33"/>
      <c r="AT6817" s="33"/>
      <c r="AU6817" s="33"/>
      <c r="AV6817" s="33"/>
      <c r="AW6817" s="33"/>
      <c r="AX6817" s="33"/>
      <c r="AY6817" s="33"/>
    </row>
    <row r="6818" spans="1:51" s="12" customFormat="1" ht="39.950000000000003" customHeight="1">
      <c r="A6818" s="3"/>
      <c r="B6818" s="16"/>
      <c r="C6818" s="33"/>
      <c r="D6818" s="33"/>
      <c r="E6818" s="33"/>
      <c r="F6818" s="33"/>
      <c r="G6818" s="33"/>
      <c r="H6818" s="33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  <c r="Y6818" s="33"/>
      <c r="Z6818" s="33"/>
      <c r="AA6818" s="33"/>
      <c r="AB6818" s="33"/>
      <c r="AC6818" s="33"/>
      <c r="AD6818" s="33"/>
      <c r="AE6818" s="33"/>
      <c r="AF6818" s="33"/>
      <c r="AG6818" s="35"/>
      <c r="AH6818" s="32"/>
      <c r="AI6818" s="33"/>
      <c r="AJ6818" s="33"/>
      <c r="AK6818" s="33"/>
      <c r="AL6818" s="33"/>
      <c r="AM6818" s="33"/>
      <c r="AN6818" s="33"/>
      <c r="AO6818" s="33"/>
      <c r="AP6818" s="33"/>
      <c r="AQ6818" s="33"/>
      <c r="AR6818" s="33"/>
      <c r="AS6818" s="33"/>
      <c r="AT6818" s="33"/>
      <c r="AU6818" s="33"/>
      <c r="AV6818" s="33"/>
      <c r="AW6818" s="33"/>
      <c r="AX6818" s="33"/>
      <c r="AY6818" s="33"/>
    </row>
    <row r="6819" spans="1:51" s="12" customFormat="1" ht="39.950000000000003" customHeight="1">
      <c r="A6819" s="3"/>
      <c r="B6819" s="16"/>
      <c r="C6819" s="33"/>
      <c r="D6819" s="33"/>
      <c r="E6819" s="33"/>
      <c r="F6819" s="33"/>
      <c r="G6819" s="33"/>
      <c r="H6819" s="33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  <c r="Y6819" s="33"/>
      <c r="Z6819" s="33"/>
      <c r="AA6819" s="33"/>
      <c r="AB6819" s="33"/>
      <c r="AC6819" s="33"/>
      <c r="AD6819" s="33"/>
      <c r="AE6819" s="33"/>
      <c r="AF6819" s="33"/>
      <c r="AG6819" s="35"/>
      <c r="AH6819" s="32"/>
      <c r="AI6819" s="33"/>
      <c r="AJ6819" s="33"/>
      <c r="AK6819" s="33"/>
      <c r="AL6819" s="33"/>
      <c r="AM6819" s="33"/>
      <c r="AN6819" s="33"/>
      <c r="AO6819" s="33"/>
      <c r="AP6819" s="33"/>
      <c r="AQ6819" s="33"/>
      <c r="AR6819" s="33"/>
      <c r="AS6819" s="33"/>
      <c r="AT6819" s="33"/>
      <c r="AU6819" s="33"/>
      <c r="AV6819" s="33"/>
      <c r="AW6819" s="33"/>
      <c r="AX6819" s="33"/>
      <c r="AY6819" s="33"/>
    </row>
    <row r="6820" spans="1:51" s="12" customFormat="1" ht="39.950000000000003" customHeight="1">
      <c r="A6820" s="3"/>
      <c r="B6820" s="16"/>
      <c r="C6820" s="33"/>
      <c r="D6820" s="33"/>
      <c r="E6820" s="33"/>
      <c r="F6820" s="33"/>
      <c r="G6820" s="33"/>
      <c r="H6820" s="33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  <c r="Y6820" s="33"/>
      <c r="Z6820" s="33"/>
      <c r="AA6820" s="33"/>
      <c r="AB6820" s="33"/>
      <c r="AC6820" s="33"/>
      <c r="AD6820" s="33"/>
      <c r="AE6820" s="33"/>
      <c r="AF6820" s="33"/>
      <c r="AG6820" s="35"/>
      <c r="AH6820" s="32"/>
      <c r="AI6820" s="33"/>
      <c r="AJ6820" s="33"/>
      <c r="AK6820" s="33"/>
      <c r="AL6820" s="33"/>
      <c r="AM6820" s="33"/>
      <c r="AN6820" s="33"/>
      <c r="AO6820" s="33"/>
      <c r="AP6820" s="33"/>
      <c r="AQ6820" s="33"/>
      <c r="AR6820" s="33"/>
      <c r="AS6820" s="33"/>
      <c r="AT6820" s="33"/>
      <c r="AU6820" s="33"/>
      <c r="AV6820" s="33"/>
      <c r="AW6820" s="33"/>
      <c r="AX6820" s="33"/>
      <c r="AY6820" s="33"/>
    </row>
    <row r="6821" spans="1:51" s="12" customFormat="1" ht="39.950000000000003" customHeight="1">
      <c r="A6821" s="3"/>
      <c r="B6821" s="16"/>
      <c r="C6821" s="33"/>
      <c r="D6821" s="33"/>
      <c r="E6821" s="33"/>
      <c r="F6821" s="33"/>
      <c r="G6821" s="33"/>
      <c r="H6821" s="33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  <c r="Y6821" s="33"/>
      <c r="Z6821" s="33"/>
      <c r="AA6821" s="33"/>
      <c r="AB6821" s="33"/>
      <c r="AC6821" s="33"/>
      <c r="AD6821" s="33"/>
      <c r="AE6821" s="33"/>
      <c r="AF6821" s="33"/>
      <c r="AG6821" s="35"/>
      <c r="AH6821" s="32"/>
      <c r="AI6821" s="33"/>
      <c r="AJ6821" s="33"/>
      <c r="AK6821" s="33"/>
      <c r="AL6821" s="33"/>
      <c r="AM6821" s="33"/>
      <c r="AN6821" s="33"/>
      <c r="AO6821" s="33"/>
      <c r="AP6821" s="33"/>
      <c r="AQ6821" s="33"/>
      <c r="AR6821" s="33"/>
      <c r="AS6821" s="33"/>
      <c r="AT6821" s="33"/>
      <c r="AU6821" s="33"/>
      <c r="AV6821" s="33"/>
      <c r="AW6821" s="33"/>
      <c r="AX6821" s="33"/>
      <c r="AY6821" s="33"/>
    </row>
    <row r="6822" spans="1:51" s="12" customFormat="1" ht="39.950000000000003" customHeight="1">
      <c r="A6822" s="3"/>
      <c r="B6822" s="16"/>
      <c r="C6822" s="33"/>
      <c r="D6822" s="33"/>
      <c r="E6822" s="33"/>
      <c r="F6822" s="33"/>
      <c r="G6822" s="33"/>
      <c r="H6822" s="33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  <c r="Y6822" s="33"/>
      <c r="Z6822" s="33"/>
      <c r="AA6822" s="33"/>
      <c r="AB6822" s="33"/>
      <c r="AC6822" s="33"/>
      <c r="AD6822" s="33"/>
      <c r="AE6822" s="33"/>
      <c r="AF6822" s="33"/>
      <c r="AG6822" s="35"/>
      <c r="AH6822" s="32"/>
      <c r="AI6822" s="33"/>
      <c r="AJ6822" s="33"/>
      <c r="AK6822" s="33"/>
      <c r="AL6822" s="33"/>
      <c r="AM6822" s="33"/>
      <c r="AN6822" s="33"/>
      <c r="AO6822" s="33"/>
      <c r="AP6822" s="33"/>
      <c r="AQ6822" s="33"/>
      <c r="AR6822" s="33"/>
      <c r="AS6822" s="33"/>
      <c r="AT6822" s="33"/>
      <c r="AU6822" s="33"/>
      <c r="AV6822" s="33"/>
      <c r="AW6822" s="33"/>
      <c r="AX6822" s="33"/>
      <c r="AY6822" s="33"/>
    </row>
    <row r="6823" spans="1:51" s="12" customFormat="1" ht="39.950000000000003" customHeight="1">
      <c r="A6823" s="3"/>
      <c r="B6823" s="16"/>
      <c r="C6823" s="33"/>
      <c r="D6823" s="33"/>
      <c r="E6823" s="33"/>
      <c r="F6823" s="33"/>
      <c r="G6823" s="33"/>
      <c r="H6823" s="33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  <c r="Y6823" s="33"/>
      <c r="Z6823" s="33"/>
      <c r="AA6823" s="33"/>
      <c r="AB6823" s="33"/>
      <c r="AC6823" s="33"/>
      <c r="AD6823" s="33"/>
      <c r="AE6823" s="33"/>
      <c r="AF6823" s="33"/>
      <c r="AG6823" s="35"/>
      <c r="AH6823" s="32"/>
      <c r="AI6823" s="33"/>
      <c r="AJ6823" s="33"/>
      <c r="AK6823" s="33"/>
      <c r="AL6823" s="33"/>
      <c r="AM6823" s="33"/>
      <c r="AN6823" s="33"/>
      <c r="AO6823" s="33"/>
      <c r="AP6823" s="33"/>
      <c r="AQ6823" s="33"/>
      <c r="AR6823" s="33"/>
      <c r="AS6823" s="33"/>
      <c r="AT6823" s="33"/>
      <c r="AU6823" s="33"/>
      <c r="AV6823" s="33"/>
      <c r="AW6823" s="33"/>
      <c r="AX6823" s="33"/>
      <c r="AY6823" s="33"/>
    </row>
    <row r="6824" spans="1:51" s="12" customFormat="1" ht="39.950000000000003" customHeight="1">
      <c r="A6824" s="3"/>
      <c r="B6824" s="16"/>
      <c r="C6824" s="33"/>
      <c r="D6824" s="33"/>
      <c r="E6824" s="33"/>
      <c r="F6824" s="33"/>
      <c r="G6824" s="33"/>
      <c r="H6824" s="33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  <c r="Y6824" s="33"/>
      <c r="Z6824" s="33"/>
      <c r="AA6824" s="33"/>
      <c r="AB6824" s="33"/>
      <c r="AC6824" s="33"/>
      <c r="AD6824" s="33"/>
      <c r="AE6824" s="33"/>
      <c r="AF6824" s="33"/>
      <c r="AG6824" s="35"/>
      <c r="AH6824" s="32"/>
      <c r="AI6824" s="33"/>
      <c r="AJ6824" s="33"/>
      <c r="AK6824" s="33"/>
      <c r="AL6824" s="33"/>
      <c r="AM6824" s="33"/>
      <c r="AN6824" s="33"/>
      <c r="AO6824" s="33"/>
      <c r="AP6824" s="33"/>
      <c r="AQ6824" s="33"/>
      <c r="AR6824" s="33"/>
      <c r="AS6824" s="33"/>
      <c r="AT6824" s="33"/>
      <c r="AU6824" s="33"/>
      <c r="AV6824" s="33"/>
      <c r="AW6824" s="33"/>
      <c r="AX6824" s="33"/>
      <c r="AY6824" s="33"/>
    </row>
    <row r="6825" spans="1:51" s="12" customFormat="1" ht="39.950000000000003" customHeight="1">
      <c r="A6825" s="3"/>
      <c r="B6825" s="16"/>
      <c r="C6825" s="33"/>
      <c r="D6825" s="33"/>
      <c r="E6825" s="33"/>
      <c r="F6825" s="33"/>
      <c r="G6825" s="33"/>
      <c r="H6825" s="33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  <c r="Y6825" s="33"/>
      <c r="Z6825" s="33"/>
      <c r="AA6825" s="33"/>
      <c r="AB6825" s="33"/>
      <c r="AC6825" s="33"/>
      <c r="AD6825" s="33"/>
      <c r="AE6825" s="33"/>
      <c r="AF6825" s="33"/>
      <c r="AG6825" s="35"/>
      <c r="AH6825" s="32"/>
      <c r="AI6825" s="33"/>
      <c r="AJ6825" s="33"/>
      <c r="AK6825" s="33"/>
      <c r="AL6825" s="33"/>
      <c r="AM6825" s="33"/>
      <c r="AN6825" s="33"/>
      <c r="AO6825" s="33"/>
      <c r="AP6825" s="33"/>
      <c r="AQ6825" s="33"/>
      <c r="AR6825" s="33"/>
      <c r="AS6825" s="33"/>
      <c r="AT6825" s="33"/>
      <c r="AU6825" s="33"/>
      <c r="AV6825" s="33"/>
      <c r="AW6825" s="33"/>
      <c r="AX6825" s="33"/>
      <c r="AY6825" s="33"/>
    </row>
    <row r="6826" spans="1:51" s="12" customFormat="1" ht="39.950000000000003" customHeight="1">
      <c r="A6826" s="3"/>
      <c r="B6826" s="16"/>
      <c r="C6826" s="33"/>
      <c r="D6826" s="33"/>
      <c r="E6826" s="33"/>
      <c r="F6826" s="33"/>
      <c r="G6826" s="33"/>
      <c r="H6826" s="33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  <c r="Y6826" s="33"/>
      <c r="Z6826" s="33"/>
      <c r="AA6826" s="33"/>
      <c r="AB6826" s="33"/>
      <c r="AC6826" s="33"/>
      <c r="AD6826" s="33"/>
      <c r="AE6826" s="33"/>
      <c r="AF6826" s="33"/>
      <c r="AG6826" s="35"/>
      <c r="AH6826" s="32"/>
      <c r="AI6826" s="33"/>
      <c r="AJ6826" s="33"/>
      <c r="AK6826" s="33"/>
      <c r="AL6826" s="33"/>
      <c r="AM6826" s="33"/>
      <c r="AN6826" s="33"/>
      <c r="AO6826" s="33"/>
      <c r="AP6826" s="33"/>
      <c r="AQ6826" s="33"/>
      <c r="AR6826" s="33"/>
      <c r="AS6826" s="33"/>
      <c r="AT6826" s="33"/>
      <c r="AU6826" s="33"/>
      <c r="AV6826" s="33"/>
      <c r="AW6826" s="33"/>
      <c r="AX6826" s="33"/>
      <c r="AY6826" s="33"/>
    </row>
    <row r="6827" spans="1:51" s="12" customFormat="1" ht="39.950000000000003" customHeight="1">
      <c r="A6827" s="3"/>
      <c r="B6827" s="16"/>
      <c r="C6827" s="33"/>
      <c r="D6827" s="33"/>
      <c r="E6827" s="33"/>
      <c r="F6827" s="33"/>
      <c r="G6827" s="33"/>
      <c r="H6827" s="33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  <c r="Y6827" s="33"/>
      <c r="Z6827" s="33"/>
      <c r="AA6827" s="33"/>
      <c r="AB6827" s="33"/>
      <c r="AC6827" s="33"/>
      <c r="AD6827" s="33"/>
      <c r="AE6827" s="33"/>
      <c r="AF6827" s="33"/>
      <c r="AG6827" s="35"/>
      <c r="AH6827" s="32"/>
      <c r="AI6827" s="33"/>
      <c r="AJ6827" s="33"/>
      <c r="AK6827" s="33"/>
      <c r="AL6827" s="33"/>
      <c r="AM6827" s="33"/>
      <c r="AN6827" s="33"/>
      <c r="AO6827" s="33"/>
      <c r="AP6827" s="33"/>
      <c r="AQ6827" s="33"/>
      <c r="AR6827" s="33"/>
      <c r="AS6827" s="33"/>
      <c r="AT6827" s="33"/>
      <c r="AU6827" s="33"/>
      <c r="AV6827" s="33"/>
      <c r="AW6827" s="33"/>
      <c r="AX6827" s="33"/>
      <c r="AY6827" s="33"/>
    </row>
    <row r="6828" spans="1:51" s="12" customFormat="1" ht="39.950000000000003" customHeight="1">
      <c r="A6828" s="3"/>
      <c r="B6828" s="16"/>
      <c r="C6828" s="33"/>
      <c r="D6828" s="33"/>
      <c r="E6828" s="33"/>
      <c r="F6828" s="33"/>
      <c r="G6828" s="33"/>
      <c r="H6828" s="33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  <c r="Y6828" s="33"/>
      <c r="Z6828" s="33"/>
      <c r="AA6828" s="33"/>
      <c r="AB6828" s="33"/>
      <c r="AC6828" s="33"/>
      <c r="AD6828" s="33"/>
      <c r="AE6828" s="33"/>
      <c r="AF6828" s="33"/>
      <c r="AG6828" s="35"/>
      <c r="AH6828" s="32"/>
      <c r="AI6828" s="33"/>
      <c r="AJ6828" s="33"/>
      <c r="AK6828" s="33"/>
      <c r="AL6828" s="33"/>
      <c r="AM6828" s="33"/>
      <c r="AN6828" s="33"/>
      <c r="AO6828" s="33"/>
      <c r="AP6828" s="33"/>
      <c r="AQ6828" s="33"/>
      <c r="AR6828" s="33"/>
      <c r="AS6828" s="33"/>
      <c r="AT6828" s="33"/>
      <c r="AU6828" s="33"/>
      <c r="AV6828" s="33"/>
      <c r="AW6828" s="33"/>
      <c r="AX6828" s="33"/>
      <c r="AY6828" s="33"/>
    </row>
    <row r="6829" spans="1:51" s="12" customFormat="1" ht="39.950000000000003" customHeight="1">
      <c r="A6829" s="3"/>
      <c r="B6829" s="16"/>
      <c r="C6829" s="33"/>
      <c r="D6829" s="33"/>
      <c r="E6829" s="33"/>
      <c r="F6829" s="33"/>
      <c r="G6829" s="33"/>
      <c r="H6829" s="33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  <c r="Y6829" s="33"/>
      <c r="Z6829" s="33"/>
      <c r="AA6829" s="33"/>
      <c r="AB6829" s="33"/>
      <c r="AC6829" s="33"/>
      <c r="AD6829" s="33"/>
      <c r="AE6829" s="33"/>
      <c r="AF6829" s="33"/>
      <c r="AG6829" s="35"/>
      <c r="AH6829" s="32"/>
      <c r="AI6829" s="33"/>
      <c r="AJ6829" s="33"/>
      <c r="AK6829" s="33"/>
      <c r="AL6829" s="33"/>
      <c r="AM6829" s="33"/>
      <c r="AN6829" s="33"/>
      <c r="AO6829" s="33"/>
      <c r="AP6829" s="33"/>
      <c r="AQ6829" s="33"/>
      <c r="AR6829" s="33"/>
      <c r="AS6829" s="33"/>
      <c r="AT6829" s="33"/>
      <c r="AU6829" s="33"/>
      <c r="AV6829" s="33"/>
      <c r="AW6829" s="33"/>
      <c r="AX6829" s="33"/>
      <c r="AY6829" s="33"/>
    </row>
    <row r="6830" spans="1:51" s="12" customFormat="1" ht="39.950000000000003" customHeight="1">
      <c r="A6830" s="3"/>
      <c r="B6830" s="16"/>
      <c r="C6830" s="33"/>
      <c r="D6830" s="33"/>
      <c r="E6830" s="33"/>
      <c r="F6830" s="33"/>
      <c r="G6830" s="33"/>
      <c r="H6830" s="33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  <c r="Y6830" s="33"/>
      <c r="Z6830" s="33"/>
      <c r="AA6830" s="33"/>
      <c r="AB6830" s="33"/>
      <c r="AC6830" s="33"/>
      <c r="AD6830" s="33"/>
      <c r="AE6830" s="33"/>
      <c r="AF6830" s="33"/>
      <c r="AG6830" s="35"/>
      <c r="AH6830" s="32"/>
      <c r="AI6830" s="33"/>
      <c r="AJ6830" s="33"/>
      <c r="AK6830" s="33"/>
      <c r="AL6830" s="33"/>
      <c r="AM6830" s="33"/>
      <c r="AN6830" s="33"/>
      <c r="AO6830" s="33"/>
      <c r="AP6830" s="33"/>
      <c r="AQ6830" s="33"/>
      <c r="AR6830" s="33"/>
      <c r="AS6830" s="33"/>
      <c r="AT6830" s="33"/>
      <c r="AU6830" s="33"/>
      <c r="AV6830" s="33"/>
      <c r="AW6830" s="33"/>
      <c r="AX6830" s="33"/>
      <c r="AY6830" s="33"/>
    </row>
    <row r="6831" spans="1:51" s="12" customFormat="1" ht="39.950000000000003" customHeight="1">
      <c r="A6831" s="3"/>
      <c r="B6831" s="16"/>
      <c r="C6831" s="33"/>
      <c r="D6831" s="33"/>
      <c r="E6831" s="33"/>
      <c r="F6831" s="33"/>
      <c r="G6831" s="33"/>
      <c r="H6831" s="33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  <c r="Y6831" s="33"/>
      <c r="Z6831" s="33"/>
      <c r="AA6831" s="33"/>
      <c r="AB6831" s="33"/>
      <c r="AC6831" s="33"/>
      <c r="AD6831" s="33"/>
      <c r="AE6831" s="33"/>
      <c r="AF6831" s="33"/>
      <c r="AG6831" s="35"/>
      <c r="AH6831" s="32"/>
      <c r="AI6831" s="33"/>
      <c r="AJ6831" s="33"/>
      <c r="AK6831" s="33"/>
      <c r="AL6831" s="33"/>
      <c r="AM6831" s="33"/>
      <c r="AN6831" s="33"/>
      <c r="AO6831" s="33"/>
      <c r="AP6831" s="33"/>
      <c r="AQ6831" s="33"/>
      <c r="AR6831" s="33"/>
      <c r="AS6831" s="33"/>
      <c r="AT6831" s="33"/>
      <c r="AU6831" s="33"/>
      <c r="AV6831" s="33"/>
      <c r="AW6831" s="33"/>
      <c r="AX6831" s="33"/>
      <c r="AY6831" s="33"/>
    </row>
    <row r="6832" spans="1:51" s="12" customFormat="1" ht="39.950000000000003" customHeight="1">
      <c r="A6832" s="3"/>
      <c r="B6832" s="16"/>
      <c r="C6832" s="33"/>
      <c r="D6832" s="33"/>
      <c r="E6832" s="33"/>
      <c r="F6832" s="33"/>
      <c r="G6832" s="33"/>
      <c r="H6832" s="33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  <c r="Y6832" s="33"/>
      <c r="Z6832" s="33"/>
      <c r="AA6832" s="33"/>
      <c r="AB6832" s="33"/>
      <c r="AC6832" s="33"/>
      <c r="AD6832" s="33"/>
      <c r="AE6832" s="33"/>
      <c r="AF6832" s="33"/>
      <c r="AG6832" s="35"/>
      <c r="AH6832" s="32"/>
      <c r="AI6832" s="33"/>
      <c r="AJ6832" s="33"/>
      <c r="AK6832" s="33"/>
      <c r="AL6832" s="33"/>
      <c r="AM6832" s="33"/>
      <c r="AN6832" s="33"/>
      <c r="AO6832" s="33"/>
      <c r="AP6832" s="33"/>
      <c r="AQ6832" s="33"/>
      <c r="AR6832" s="33"/>
      <c r="AS6832" s="33"/>
      <c r="AT6832" s="33"/>
      <c r="AU6832" s="33"/>
      <c r="AV6832" s="33"/>
      <c r="AW6832" s="33"/>
      <c r="AX6832" s="33"/>
      <c r="AY6832" s="33"/>
    </row>
    <row r="6833" spans="1:51" s="12" customFormat="1" ht="39.950000000000003" customHeight="1">
      <c r="A6833" s="3"/>
      <c r="B6833" s="16"/>
      <c r="C6833" s="33"/>
      <c r="D6833" s="33"/>
      <c r="E6833" s="33"/>
      <c r="F6833" s="33"/>
      <c r="G6833" s="33"/>
      <c r="H6833" s="33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  <c r="Y6833" s="33"/>
      <c r="Z6833" s="33"/>
      <c r="AA6833" s="33"/>
      <c r="AB6833" s="33"/>
      <c r="AC6833" s="33"/>
      <c r="AD6833" s="33"/>
      <c r="AE6833" s="33"/>
      <c r="AF6833" s="33"/>
      <c r="AG6833" s="35"/>
      <c r="AH6833" s="32"/>
      <c r="AI6833" s="33"/>
      <c r="AJ6833" s="33"/>
      <c r="AK6833" s="33"/>
      <c r="AL6833" s="33"/>
      <c r="AM6833" s="33"/>
      <c r="AN6833" s="33"/>
      <c r="AO6833" s="33"/>
      <c r="AP6833" s="33"/>
      <c r="AQ6833" s="33"/>
      <c r="AR6833" s="33"/>
      <c r="AS6833" s="33"/>
      <c r="AT6833" s="33"/>
      <c r="AU6833" s="33"/>
      <c r="AV6833" s="33"/>
      <c r="AW6833" s="33"/>
      <c r="AX6833" s="33"/>
      <c r="AY6833" s="33"/>
    </row>
    <row r="6834" spans="1:51" s="12" customFormat="1" ht="39.950000000000003" customHeight="1">
      <c r="A6834" s="3"/>
      <c r="B6834" s="16"/>
      <c r="C6834" s="33"/>
      <c r="D6834" s="33"/>
      <c r="E6834" s="33"/>
      <c r="F6834" s="33"/>
      <c r="G6834" s="33"/>
      <c r="H6834" s="33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  <c r="Y6834" s="33"/>
      <c r="Z6834" s="33"/>
      <c r="AA6834" s="33"/>
      <c r="AB6834" s="33"/>
      <c r="AC6834" s="33"/>
      <c r="AD6834" s="33"/>
      <c r="AE6834" s="33"/>
      <c r="AF6834" s="33"/>
      <c r="AG6834" s="35"/>
      <c r="AH6834" s="32"/>
      <c r="AI6834" s="33"/>
      <c r="AJ6834" s="33"/>
      <c r="AK6834" s="33"/>
      <c r="AL6834" s="33"/>
      <c r="AM6834" s="33"/>
      <c r="AN6834" s="33"/>
      <c r="AO6834" s="33"/>
      <c r="AP6834" s="33"/>
      <c r="AQ6834" s="33"/>
      <c r="AR6834" s="33"/>
      <c r="AS6834" s="33"/>
      <c r="AT6834" s="33"/>
      <c r="AU6834" s="33"/>
      <c r="AV6834" s="33"/>
      <c r="AW6834" s="33"/>
      <c r="AX6834" s="33"/>
      <c r="AY6834" s="33"/>
    </row>
    <row r="6835" spans="1:51" s="12" customFormat="1" ht="39.950000000000003" customHeight="1">
      <c r="A6835" s="3"/>
      <c r="B6835" s="16"/>
      <c r="C6835" s="33"/>
      <c r="D6835" s="33"/>
      <c r="E6835" s="33"/>
      <c r="F6835" s="33"/>
      <c r="G6835" s="33"/>
      <c r="H6835" s="33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  <c r="Y6835" s="33"/>
      <c r="Z6835" s="33"/>
      <c r="AA6835" s="33"/>
      <c r="AB6835" s="33"/>
      <c r="AC6835" s="33"/>
      <c r="AD6835" s="33"/>
      <c r="AE6835" s="33"/>
      <c r="AF6835" s="33"/>
      <c r="AG6835" s="35"/>
      <c r="AH6835" s="32"/>
      <c r="AI6835" s="33"/>
      <c r="AJ6835" s="33"/>
      <c r="AK6835" s="33"/>
      <c r="AL6835" s="33"/>
      <c r="AM6835" s="33"/>
      <c r="AN6835" s="33"/>
      <c r="AO6835" s="33"/>
      <c r="AP6835" s="33"/>
      <c r="AQ6835" s="33"/>
      <c r="AR6835" s="33"/>
      <c r="AS6835" s="33"/>
      <c r="AT6835" s="33"/>
      <c r="AU6835" s="33"/>
      <c r="AV6835" s="33"/>
      <c r="AW6835" s="33"/>
      <c r="AX6835" s="33"/>
      <c r="AY6835" s="33"/>
    </row>
    <row r="6836" spans="1:51" s="12" customFormat="1" ht="39.950000000000003" customHeight="1">
      <c r="A6836" s="3"/>
      <c r="B6836" s="16"/>
      <c r="C6836" s="33"/>
      <c r="D6836" s="33"/>
      <c r="E6836" s="33"/>
      <c r="F6836" s="33"/>
      <c r="G6836" s="33"/>
      <c r="H6836" s="33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  <c r="Y6836" s="33"/>
      <c r="Z6836" s="33"/>
      <c r="AA6836" s="33"/>
      <c r="AB6836" s="33"/>
      <c r="AC6836" s="33"/>
      <c r="AD6836" s="33"/>
      <c r="AE6836" s="33"/>
      <c r="AF6836" s="33"/>
      <c r="AG6836" s="35"/>
      <c r="AH6836" s="32"/>
      <c r="AI6836" s="33"/>
      <c r="AJ6836" s="33"/>
      <c r="AK6836" s="33"/>
      <c r="AL6836" s="33"/>
      <c r="AM6836" s="33"/>
      <c r="AN6836" s="33"/>
      <c r="AO6836" s="33"/>
      <c r="AP6836" s="33"/>
      <c r="AQ6836" s="33"/>
      <c r="AR6836" s="33"/>
      <c r="AS6836" s="33"/>
      <c r="AT6836" s="33"/>
      <c r="AU6836" s="33"/>
      <c r="AV6836" s="33"/>
      <c r="AW6836" s="33"/>
      <c r="AX6836" s="33"/>
      <c r="AY6836" s="33"/>
    </row>
    <row r="6837" spans="1:51" s="12" customFormat="1" ht="39.950000000000003" customHeight="1">
      <c r="A6837" s="3"/>
      <c r="B6837" s="16"/>
      <c r="C6837" s="33"/>
      <c r="D6837" s="33"/>
      <c r="E6837" s="33"/>
      <c r="F6837" s="33"/>
      <c r="G6837" s="33"/>
      <c r="H6837" s="33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  <c r="Y6837" s="33"/>
      <c r="Z6837" s="33"/>
      <c r="AA6837" s="33"/>
      <c r="AB6837" s="33"/>
      <c r="AC6837" s="33"/>
      <c r="AD6837" s="33"/>
      <c r="AE6837" s="33"/>
      <c r="AF6837" s="33"/>
      <c r="AG6837" s="35"/>
      <c r="AH6837" s="32"/>
      <c r="AI6837" s="33"/>
      <c r="AJ6837" s="33"/>
      <c r="AK6837" s="33"/>
      <c r="AL6837" s="33"/>
      <c r="AM6837" s="33"/>
      <c r="AN6837" s="33"/>
      <c r="AO6837" s="33"/>
      <c r="AP6837" s="33"/>
      <c r="AQ6837" s="33"/>
      <c r="AR6837" s="33"/>
      <c r="AS6837" s="33"/>
      <c r="AT6837" s="33"/>
      <c r="AU6837" s="33"/>
      <c r="AV6837" s="33"/>
      <c r="AW6837" s="33"/>
      <c r="AX6837" s="33"/>
      <c r="AY6837" s="33"/>
    </row>
    <row r="6838" spans="1:51" s="12" customFormat="1" ht="39.950000000000003" customHeight="1">
      <c r="A6838" s="3"/>
      <c r="B6838" s="16"/>
      <c r="C6838" s="33"/>
      <c r="D6838" s="33"/>
      <c r="E6838" s="33"/>
      <c r="F6838" s="33"/>
      <c r="G6838" s="33"/>
      <c r="H6838" s="33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  <c r="Y6838" s="33"/>
      <c r="Z6838" s="33"/>
      <c r="AA6838" s="33"/>
      <c r="AB6838" s="33"/>
      <c r="AC6838" s="33"/>
      <c r="AD6838" s="33"/>
      <c r="AE6838" s="33"/>
      <c r="AF6838" s="33"/>
      <c r="AG6838" s="35"/>
      <c r="AH6838" s="32"/>
      <c r="AI6838" s="33"/>
      <c r="AJ6838" s="33"/>
      <c r="AK6838" s="33"/>
      <c r="AL6838" s="33"/>
      <c r="AM6838" s="33"/>
      <c r="AN6838" s="33"/>
      <c r="AO6838" s="33"/>
      <c r="AP6838" s="33"/>
      <c r="AQ6838" s="33"/>
      <c r="AR6838" s="33"/>
      <c r="AS6838" s="33"/>
      <c r="AT6838" s="33"/>
      <c r="AU6838" s="33"/>
      <c r="AV6838" s="33"/>
      <c r="AW6838" s="33"/>
      <c r="AX6838" s="33"/>
      <c r="AY6838" s="33"/>
    </row>
    <row r="6839" spans="1:51" s="12" customFormat="1" ht="39.950000000000003" customHeight="1">
      <c r="A6839" s="3"/>
      <c r="B6839" s="16"/>
      <c r="C6839" s="33"/>
      <c r="D6839" s="33"/>
      <c r="E6839" s="33"/>
      <c r="F6839" s="33"/>
      <c r="G6839" s="33"/>
      <c r="H6839" s="33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  <c r="Y6839" s="33"/>
      <c r="Z6839" s="33"/>
      <c r="AA6839" s="33"/>
      <c r="AB6839" s="33"/>
      <c r="AC6839" s="33"/>
      <c r="AD6839" s="33"/>
      <c r="AE6839" s="33"/>
      <c r="AF6839" s="33"/>
      <c r="AG6839" s="35"/>
      <c r="AH6839" s="32"/>
      <c r="AI6839" s="33"/>
      <c r="AJ6839" s="33"/>
      <c r="AK6839" s="33"/>
      <c r="AL6839" s="33"/>
      <c r="AM6839" s="33"/>
      <c r="AN6839" s="33"/>
      <c r="AO6839" s="33"/>
      <c r="AP6839" s="33"/>
      <c r="AQ6839" s="33"/>
      <c r="AR6839" s="33"/>
      <c r="AS6839" s="33"/>
      <c r="AT6839" s="33"/>
      <c r="AU6839" s="33"/>
      <c r="AV6839" s="33"/>
      <c r="AW6839" s="33"/>
      <c r="AX6839" s="33"/>
      <c r="AY6839" s="33"/>
    </row>
    <row r="6840" spans="1:51" s="12" customFormat="1" ht="39.950000000000003" customHeight="1">
      <c r="A6840" s="3"/>
      <c r="B6840" s="16"/>
      <c r="C6840" s="33"/>
      <c r="D6840" s="33"/>
      <c r="E6840" s="33"/>
      <c r="F6840" s="33"/>
      <c r="G6840" s="33"/>
      <c r="H6840" s="33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  <c r="Y6840" s="33"/>
      <c r="Z6840" s="33"/>
      <c r="AA6840" s="33"/>
      <c r="AB6840" s="33"/>
      <c r="AC6840" s="33"/>
      <c r="AD6840" s="33"/>
      <c r="AE6840" s="33"/>
      <c r="AF6840" s="33"/>
      <c r="AG6840" s="35"/>
      <c r="AH6840" s="32"/>
      <c r="AI6840" s="33"/>
      <c r="AJ6840" s="33"/>
      <c r="AK6840" s="33"/>
      <c r="AL6840" s="33"/>
      <c r="AM6840" s="33"/>
      <c r="AN6840" s="33"/>
      <c r="AO6840" s="33"/>
      <c r="AP6840" s="33"/>
      <c r="AQ6840" s="33"/>
      <c r="AR6840" s="33"/>
      <c r="AS6840" s="33"/>
      <c r="AT6840" s="33"/>
      <c r="AU6840" s="33"/>
      <c r="AV6840" s="33"/>
      <c r="AW6840" s="33"/>
      <c r="AX6840" s="33"/>
      <c r="AY6840" s="33"/>
    </row>
    <row r="6841" spans="1:51" s="12" customFormat="1" ht="39.950000000000003" customHeight="1">
      <c r="A6841" s="3"/>
      <c r="B6841" s="16"/>
      <c r="C6841" s="33"/>
      <c r="D6841" s="33"/>
      <c r="E6841" s="33"/>
      <c r="F6841" s="33"/>
      <c r="G6841" s="33"/>
      <c r="H6841" s="33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  <c r="Y6841" s="33"/>
      <c r="Z6841" s="33"/>
      <c r="AA6841" s="33"/>
      <c r="AB6841" s="33"/>
      <c r="AC6841" s="33"/>
      <c r="AD6841" s="33"/>
      <c r="AE6841" s="33"/>
      <c r="AF6841" s="33"/>
      <c r="AG6841" s="35"/>
      <c r="AH6841" s="32"/>
      <c r="AI6841" s="33"/>
      <c r="AJ6841" s="33"/>
      <c r="AK6841" s="33"/>
      <c r="AL6841" s="33"/>
      <c r="AM6841" s="33"/>
      <c r="AN6841" s="33"/>
      <c r="AO6841" s="33"/>
      <c r="AP6841" s="33"/>
      <c r="AQ6841" s="33"/>
      <c r="AR6841" s="33"/>
      <c r="AS6841" s="33"/>
      <c r="AT6841" s="33"/>
      <c r="AU6841" s="33"/>
      <c r="AV6841" s="33"/>
      <c r="AW6841" s="33"/>
      <c r="AX6841" s="33"/>
      <c r="AY6841" s="33"/>
    </row>
    <row r="6842" spans="1:51" s="12" customFormat="1" ht="39.950000000000003" customHeight="1">
      <c r="A6842" s="3"/>
      <c r="B6842" s="16"/>
      <c r="C6842" s="33"/>
      <c r="D6842" s="33"/>
      <c r="E6842" s="33"/>
      <c r="F6842" s="33"/>
      <c r="G6842" s="33"/>
      <c r="H6842" s="33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  <c r="Y6842" s="33"/>
      <c r="Z6842" s="33"/>
      <c r="AA6842" s="33"/>
      <c r="AB6842" s="33"/>
      <c r="AC6842" s="33"/>
      <c r="AD6842" s="33"/>
      <c r="AE6842" s="33"/>
      <c r="AF6842" s="33"/>
      <c r="AG6842" s="35"/>
      <c r="AH6842" s="32"/>
      <c r="AI6842" s="33"/>
      <c r="AJ6842" s="33"/>
      <c r="AK6842" s="33"/>
      <c r="AL6842" s="33"/>
      <c r="AM6842" s="33"/>
      <c r="AN6842" s="33"/>
      <c r="AO6842" s="33"/>
      <c r="AP6842" s="33"/>
      <c r="AQ6842" s="33"/>
      <c r="AR6842" s="33"/>
      <c r="AS6842" s="33"/>
      <c r="AT6842" s="33"/>
      <c r="AU6842" s="33"/>
      <c r="AV6842" s="33"/>
      <c r="AW6842" s="33"/>
      <c r="AX6842" s="33"/>
      <c r="AY6842" s="33"/>
    </row>
    <row r="6843" spans="1:51" s="12" customFormat="1" ht="39.950000000000003" customHeight="1">
      <c r="A6843" s="3"/>
      <c r="B6843" s="16"/>
      <c r="C6843" s="33"/>
      <c r="D6843" s="33"/>
      <c r="E6843" s="33"/>
      <c r="F6843" s="33"/>
      <c r="G6843" s="33"/>
      <c r="H6843" s="33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  <c r="Y6843" s="33"/>
      <c r="Z6843" s="33"/>
      <c r="AA6843" s="33"/>
      <c r="AB6843" s="33"/>
      <c r="AC6843" s="33"/>
      <c r="AD6843" s="33"/>
      <c r="AE6843" s="33"/>
      <c r="AF6843" s="33"/>
      <c r="AG6843" s="35"/>
      <c r="AH6843" s="32"/>
      <c r="AI6843" s="33"/>
      <c r="AJ6843" s="33"/>
      <c r="AK6843" s="33"/>
      <c r="AL6843" s="33"/>
      <c r="AM6843" s="33"/>
      <c r="AN6843" s="33"/>
      <c r="AO6843" s="33"/>
      <c r="AP6843" s="33"/>
      <c r="AQ6843" s="33"/>
      <c r="AR6843" s="33"/>
      <c r="AS6843" s="33"/>
      <c r="AT6843" s="33"/>
      <c r="AU6843" s="33"/>
      <c r="AV6843" s="33"/>
      <c r="AW6843" s="33"/>
      <c r="AX6843" s="33"/>
      <c r="AY6843" s="33"/>
    </row>
    <row r="6844" spans="1:51" s="12" customFormat="1" ht="39.950000000000003" customHeight="1">
      <c r="A6844" s="3"/>
      <c r="B6844" s="16"/>
      <c r="C6844" s="33"/>
      <c r="D6844" s="33"/>
      <c r="E6844" s="33"/>
      <c r="F6844" s="33"/>
      <c r="G6844" s="33"/>
      <c r="H6844" s="33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  <c r="Y6844" s="33"/>
      <c r="Z6844" s="33"/>
      <c r="AA6844" s="33"/>
      <c r="AB6844" s="33"/>
      <c r="AC6844" s="33"/>
      <c r="AD6844" s="33"/>
      <c r="AE6844" s="33"/>
      <c r="AF6844" s="33"/>
      <c r="AG6844" s="35"/>
      <c r="AH6844" s="32"/>
      <c r="AI6844" s="33"/>
      <c r="AJ6844" s="33"/>
      <c r="AK6844" s="33"/>
      <c r="AL6844" s="33"/>
      <c r="AM6844" s="33"/>
      <c r="AN6844" s="33"/>
      <c r="AO6844" s="33"/>
      <c r="AP6844" s="33"/>
      <c r="AQ6844" s="33"/>
      <c r="AR6844" s="33"/>
      <c r="AS6844" s="33"/>
      <c r="AT6844" s="33"/>
      <c r="AU6844" s="33"/>
      <c r="AV6844" s="33"/>
      <c r="AW6844" s="33"/>
      <c r="AX6844" s="33"/>
      <c r="AY6844" s="33"/>
    </row>
    <row r="6845" spans="1:51" s="12" customFormat="1" ht="39.950000000000003" customHeight="1">
      <c r="A6845" s="3"/>
      <c r="B6845" s="16"/>
      <c r="C6845" s="33"/>
      <c r="D6845" s="33"/>
      <c r="E6845" s="33"/>
      <c r="F6845" s="33"/>
      <c r="G6845" s="33"/>
      <c r="H6845" s="33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  <c r="Y6845" s="33"/>
      <c r="Z6845" s="33"/>
      <c r="AA6845" s="33"/>
      <c r="AB6845" s="33"/>
      <c r="AC6845" s="33"/>
      <c r="AD6845" s="33"/>
      <c r="AE6845" s="33"/>
      <c r="AF6845" s="33"/>
      <c r="AG6845" s="35"/>
      <c r="AH6845" s="32"/>
      <c r="AI6845" s="33"/>
      <c r="AJ6845" s="33"/>
      <c r="AK6845" s="33"/>
      <c r="AL6845" s="33"/>
      <c r="AM6845" s="33"/>
      <c r="AN6845" s="33"/>
      <c r="AO6845" s="33"/>
      <c r="AP6845" s="33"/>
      <c r="AQ6845" s="33"/>
      <c r="AR6845" s="33"/>
      <c r="AS6845" s="33"/>
      <c r="AT6845" s="33"/>
      <c r="AU6845" s="33"/>
      <c r="AV6845" s="33"/>
      <c r="AW6845" s="33"/>
      <c r="AX6845" s="33"/>
      <c r="AY6845" s="33"/>
    </row>
    <row r="6846" spans="1:51" s="12" customFormat="1" ht="39.950000000000003" customHeight="1">
      <c r="A6846" s="3"/>
      <c r="B6846" s="16"/>
      <c r="C6846" s="33"/>
      <c r="D6846" s="33"/>
      <c r="E6846" s="33"/>
      <c r="F6846" s="33"/>
      <c r="G6846" s="33"/>
      <c r="H6846" s="33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  <c r="Y6846" s="33"/>
      <c r="Z6846" s="33"/>
      <c r="AA6846" s="33"/>
      <c r="AB6846" s="33"/>
      <c r="AC6846" s="33"/>
      <c r="AD6846" s="33"/>
      <c r="AE6846" s="33"/>
      <c r="AF6846" s="33"/>
      <c r="AG6846" s="35"/>
      <c r="AH6846" s="32"/>
      <c r="AI6846" s="33"/>
      <c r="AJ6846" s="33"/>
      <c r="AK6846" s="33"/>
      <c r="AL6846" s="33"/>
      <c r="AM6846" s="33"/>
      <c r="AN6846" s="33"/>
      <c r="AO6846" s="33"/>
      <c r="AP6846" s="33"/>
      <c r="AQ6846" s="33"/>
      <c r="AR6846" s="33"/>
      <c r="AS6846" s="33"/>
      <c r="AT6846" s="33"/>
      <c r="AU6846" s="33"/>
      <c r="AV6846" s="33"/>
      <c r="AW6846" s="33"/>
      <c r="AX6846" s="33"/>
      <c r="AY6846" s="33"/>
    </row>
    <row r="6847" spans="1:51" s="12" customFormat="1" ht="39.950000000000003" customHeight="1">
      <c r="A6847" s="3"/>
      <c r="B6847" s="16"/>
      <c r="C6847" s="33"/>
      <c r="D6847" s="33"/>
      <c r="E6847" s="33"/>
      <c r="F6847" s="33"/>
      <c r="G6847" s="33"/>
      <c r="H6847" s="33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  <c r="Y6847" s="33"/>
      <c r="Z6847" s="33"/>
      <c r="AA6847" s="33"/>
      <c r="AB6847" s="33"/>
      <c r="AC6847" s="33"/>
      <c r="AD6847" s="33"/>
      <c r="AE6847" s="33"/>
      <c r="AF6847" s="33"/>
      <c r="AG6847" s="35"/>
      <c r="AH6847" s="32"/>
      <c r="AI6847" s="33"/>
      <c r="AJ6847" s="33"/>
      <c r="AK6847" s="33"/>
      <c r="AL6847" s="33"/>
      <c r="AM6847" s="33"/>
      <c r="AN6847" s="33"/>
      <c r="AO6847" s="33"/>
      <c r="AP6847" s="33"/>
      <c r="AQ6847" s="33"/>
      <c r="AR6847" s="33"/>
      <c r="AS6847" s="33"/>
      <c r="AT6847" s="33"/>
      <c r="AU6847" s="33"/>
      <c r="AV6847" s="33"/>
      <c r="AW6847" s="33"/>
      <c r="AX6847" s="33"/>
      <c r="AY6847" s="33"/>
    </row>
    <row r="6848" spans="1:51" s="12" customFormat="1" ht="39.950000000000003" customHeight="1">
      <c r="A6848" s="3"/>
      <c r="B6848" s="16"/>
      <c r="C6848" s="33"/>
      <c r="D6848" s="33"/>
      <c r="E6848" s="33"/>
      <c r="F6848" s="33"/>
      <c r="G6848" s="33"/>
      <c r="H6848" s="33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  <c r="Y6848" s="33"/>
      <c r="Z6848" s="33"/>
      <c r="AA6848" s="33"/>
      <c r="AB6848" s="33"/>
      <c r="AC6848" s="33"/>
      <c r="AD6848" s="33"/>
      <c r="AE6848" s="33"/>
      <c r="AF6848" s="33"/>
      <c r="AG6848" s="35"/>
      <c r="AH6848" s="32"/>
      <c r="AI6848" s="33"/>
      <c r="AJ6848" s="33"/>
      <c r="AK6848" s="33"/>
      <c r="AL6848" s="33"/>
      <c r="AM6848" s="33"/>
      <c r="AN6848" s="33"/>
      <c r="AO6848" s="33"/>
      <c r="AP6848" s="33"/>
      <c r="AQ6848" s="33"/>
      <c r="AR6848" s="33"/>
      <c r="AS6848" s="33"/>
      <c r="AT6848" s="33"/>
      <c r="AU6848" s="33"/>
      <c r="AV6848" s="33"/>
      <c r="AW6848" s="33"/>
      <c r="AX6848" s="33"/>
      <c r="AY6848" s="33"/>
    </row>
    <row r="6849" spans="1:51" s="12" customFormat="1" ht="39.950000000000003" customHeight="1">
      <c r="A6849" s="3"/>
      <c r="B6849" s="16"/>
      <c r="C6849" s="33"/>
      <c r="D6849" s="33"/>
      <c r="E6849" s="33"/>
      <c r="F6849" s="33"/>
      <c r="G6849" s="33"/>
      <c r="H6849" s="33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  <c r="Y6849" s="33"/>
      <c r="Z6849" s="33"/>
      <c r="AA6849" s="33"/>
      <c r="AB6849" s="33"/>
      <c r="AC6849" s="33"/>
      <c r="AD6849" s="33"/>
      <c r="AE6849" s="33"/>
      <c r="AF6849" s="33"/>
      <c r="AG6849" s="35"/>
      <c r="AH6849" s="32"/>
      <c r="AI6849" s="33"/>
      <c r="AJ6849" s="33"/>
      <c r="AK6849" s="33"/>
      <c r="AL6849" s="33"/>
      <c r="AM6849" s="33"/>
      <c r="AN6849" s="33"/>
      <c r="AO6849" s="33"/>
      <c r="AP6849" s="33"/>
      <c r="AQ6849" s="33"/>
      <c r="AR6849" s="33"/>
      <c r="AS6849" s="33"/>
      <c r="AT6849" s="33"/>
      <c r="AU6849" s="33"/>
      <c r="AV6849" s="33"/>
      <c r="AW6849" s="33"/>
      <c r="AX6849" s="33"/>
      <c r="AY6849" s="33"/>
    </row>
    <row r="6850" spans="1:51" s="12" customFormat="1" ht="39.950000000000003" customHeight="1">
      <c r="A6850" s="3"/>
      <c r="B6850" s="16"/>
      <c r="C6850" s="33"/>
      <c r="D6850" s="33"/>
      <c r="E6850" s="33"/>
      <c r="F6850" s="33"/>
      <c r="G6850" s="33"/>
      <c r="H6850" s="33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  <c r="Y6850" s="33"/>
      <c r="Z6850" s="33"/>
      <c r="AA6850" s="33"/>
      <c r="AB6850" s="33"/>
      <c r="AC6850" s="33"/>
      <c r="AD6850" s="33"/>
      <c r="AE6850" s="33"/>
      <c r="AF6850" s="33"/>
      <c r="AG6850" s="35"/>
      <c r="AH6850" s="32"/>
      <c r="AI6850" s="33"/>
      <c r="AJ6850" s="33"/>
      <c r="AK6850" s="33"/>
      <c r="AL6850" s="33"/>
      <c r="AM6850" s="33"/>
      <c r="AN6850" s="33"/>
      <c r="AO6850" s="33"/>
      <c r="AP6850" s="33"/>
      <c r="AQ6850" s="33"/>
      <c r="AR6850" s="33"/>
      <c r="AS6850" s="33"/>
      <c r="AT6850" s="33"/>
      <c r="AU6850" s="33"/>
      <c r="AV6850" s="33"/>
      <c r="AW6850" s="33"/>
      <c r="AX6850" s="33"/>
      <c r="AY6850" s="33"/>
    </row>
    <row r="6851" spans="1:51" s="12" customFormat="1" ht="39.950000000000003" customHeight="1">
      <c r="A6851" s="3"/>
      <c r="B6851" s="16"/>
      <c r="C6851" s="33"/>
      <c r="D6851" s="33"/>
      <c r="E6851" s="33"/>
      <c r="F6851" s="33"/>
      <c r="G6851" s="33"/>
      <c r="H6851" s="33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  <c r="Y6851" s="33"/>
      <c r="Z6851" s="33"/>
      <c r="AA6851" s="33"/>
      <c r="AB6851" s="33"/>
      <c r="AC6851" s="33"/>
      <c r="AD6851" s="33"/>
      <c r="AE6851" s="33"/>
      <c r="AF6851" s="33"/>
      <c r="AG6851" s="35"/>
      <c r="AH6851" s="32"/>
      <c r="AI6851" s="33"/>
      <c r="AJ6851" s="33"/>
      <c r="AK6851" s="33"/>
      <c r="AL6851" s="33"/>
      <c r="AM6851" s="33"/>
      <c r="AN6851" s="33"/>
      <c r="AO6851" s="33"/>
      <c r="AP6851" s="33"/>
      <c r="AQ6851" s="33"/>
      <c r="AR6851" s="33"/>
      <c r="AS6851" s="33"/>
      <c r="AT6851" s="33"/>
      <c r="AU6851" s="33"/>
      <c r="AV6851" s="33"/>
      <c r="AW6851" s="33"/>
      <c r="AX6851" s="33"/>
      <c r="AY6851" s="33"/>
    </row>
    <row r="6852" spans="1:51" s="12" customFormat="1" ht="39.950000000000003" customHeight="1">
      <c r="A6852" s="3"/>
      <c r="B6852" s="16"/>
      <c r="C6852" s="33"/>
      <c r="D6852" s="33"/>
      <c r="E6852" s="33"/>
      <c r="F6852" s="33"/>
      <c r="G6852" s="33"/>
      <c r="H6852" s="33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  <c r="Y6852" s="33"/>
      <c r="Z6852" s="33"/>
      <c r="AA6852" s="33"/>
      <c r="AB6852" s="33"/>
      <c r="AC6852" s="33"/>
      <c r="AD6852" s="33"/>
      <c r="AE6852" s="33"/>
      <c r="AF6852" s="33"/>
      <c r="AG6852" s="35"/>
      <c r="AH6852" s="32"/>
      <c r="AI6852" s="33"/>
      <c r="AJ6852" s="33"/>
      <c r="AK6852" s="33"/>
      <c r="AL6852" s="33"/>
      <c r="AM6852" s="33"/>
      <c r="AN6852" s="33"/>
      <c r="AO6852" s="33"/>
      <c r="AP6852" s="33"/>
      <c r="AQ6852" s="33"/>
      <c r="AR6852" s="33"/>
      <c r="AS6852" s="33"/>
      <c r="AT6852" s="33"/>
      <c r="AU6852" s="33"/>
      <c r="AV6852" s="33"/>
      <c r="AW6852" s="33"/>
      <c r="AX6852" s="33"/>
      <c r="AY6852" s="33"/>
    </row>
    <row r="6853" spans="1:51" s="12" customFormat="1" ht="39.950000000000003" customHeight="1">
      <c r="A6853" s="3"/>
      <c r="B6853" s="16"/>
      <c r="C6853" s="33"/>
      <c r="D6853" s="33"/>
      <c r="E6853" s="33"/>
      <c r="F6853" s="33"/>
      <c r="G6853" s="33"/>
      <c r="H6853" s="33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  <c r="Y6853" s="33"/>
      <c r="Z6853" s="33"/>
      <c r="AA6853" s="33"/>
      <c r="AB6853" s="33"/>
      <c r="AC6853" s="33"/>
      <c r="AD6853" s="33"/>
      <c r="AE6853" s="33"/>
      <c r="AF6853" s="33"/>
      <c r="AG6853" s="35"/>
      <c r="AH6853" s="32"/>
      <c r="AI6853" s="33"/>
      <c r="AJ6853" s="33"/>
      <c r="AK6853" s="33"/>
      <c r="AL6853" s="33"/>
      <c r="AM6853" s="33"/>
      <c r="AN6853" s="33"/>
      <c r="AO6853" s="33"/>
      <c r="AP6853" s="33"/>
      <c r="AQ6853" s="33"/>
      <c r="AR6853" s="33"/>
      <c r="AS6853" s="33"/>
      <c r="AT6853" s="33"/>
      <c r="AU6853" s="33"/>
      <c r="AV6853" s="33"/>
      <c r="AW6853" s="33"/>
      <c r="AX6853" s="33"/>
      <c r="AY6853" s="33"/>
    </row>
    <row r="6854" spans="1:51" s="12" customFormat="1" ht="39.950000000000003" customHeight="1">
      <c r="A6854" s="3"/>
      <c r="B6854" s="16"/>
      <c r="C6854" s="33"/>
      <c r="D6854" s="33"/>
      <c r="E6854" s="33"/>
      <c r="F6854" s="33"/>
      <c r="G6854" s="33"/>
      <c r="H6854" s="33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  <c r="Y6854" s="33"/>
      <c r="Z6854" s="33"/>
      <c r="AA6854" s="33"/>
      <c r="AB6854" s="33"/>
      <c r="AC6854" s="33"/>
      <c r="AD6854" s="33"/>
      <c r="AE6854" s="33"/>
      <c r="AF6854" s="33"/>
      <c r="AG6854" s="35"/>
      <c r="AH6854" s="32"/>
      <c r="AI6854" s="33"/>
      <c r="AJ6854" s="33"/>
      <c r="AK6854" s="33"/>
      <c r="AL6854" s="33"/>
      <c r="AM6854" s="33"/>
      <c r="AN6854" s="33"/>
      <c r="AO6854" s="33"/>
      <c r="AP6854" s="33"/>
      <c r="AQ6854" s="33"/>
      <c r="AR6854" s="33"/>
      <c r="AS6854" s="33"/>
      <c r="AT6854" s="33"/>
      <c r="AU6854" s="33"/>
      <c r="AV6854" s="33"/>
      <c r="AW6854" s="33"/>
      <c r="AX6854" s="33"/>
      <c r="AY6854" s="33"/>
    </row>
    <row r="6855" spans="1:51" s="12" customFormat="1" ht="39.950000000000003" customHeight="1">
      <c r="A6855" s="3"/>
      <c r="B6855" s="16"/>
      <c r="C6855" s="33"/>
      <c r="D6855" s="33"/>
      <c r="E6855" s="33"/>
      <c r="F6855" s="33"/>
      <c r="G6855" s="33"/>
      <c r="H6855" s="33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  <c r="Y6855" s="33"/>
      <c r="Z6855" s="33"/>
      <c r="AA6855" s="33"/>
      <c r="AB6855" s="33"/>
      <c r="AC6855" s="33"/>
      <c r="AD6855" s="33"/>
      <c r="AE6855" s="33"/>
      <c r="AF6855" s="33"/>
      <c r="AG6855" s="35"/>
      <c r="AH6855" s="32"/>
      <c r="AI6855" s="33"/>
      <c r="AJ6855" s="33"/>
      <c r="AK6855" s="33"/>
      <c r="AL6855" s="33"/>
      <c r="AM6855" s="33"/>
      <c r="AN6855" s="33"/>
      <c r="AO6855" s="33"/>
      <c r="AP6855" s="33"/>
      <c r="AQ6855" s="33"/>
      <c r="AR6855" s="33"/>
      <c r="AS6855" s="33"/>
      <c r="AT6855" s="33"/>
      <c r="AU6855" s="33"/>
      <c r="AV6855" s="33"/>
      <c r="AW6855" s="33"/>
      <c r="AX6855" s="33"/>
      <c r="AY6855" s="33"/>
    </row>
    <row r="6856" spans="1:51" s="12" customFormat="1" ht="39.950000000000003" customHeight="1">
      <c r="A6856" s="3"/>
      <c r="B6856" s="16"/>
      <c r="C6856" s="33"/>
      <c r="D6856" s="33"/>
      <c r="E6856" s="33"/>
      <c r="F6856" s="33"/>
      <c r="G6856" s="33"/>
      <c r="H6856" s="33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  <c r="Y6856" s="33"/>
      <c r="Z6856" s="33"/>
      <c r="AA6856" s="33"/>
      <c r="AB6856" s="33"/>
      <c r="AC6856" s="33"/>
      <c r="AD6856" s="33"/>
      <c r="AE6856" s="33"/>
      <c r="AF6856" s="33"/>
      <c r="AG6856" s="35"/>
      <c r="AH6856" s="32"/>
      <c r="AI6856" s="33"/>
      <c r="AJ6856" s="33"/>
      <c r="AK6856" s="33"/>
      <c r="AL6856" s="33"/>
      <c r="AM6856" s="33"/>
      <c r="AN6856" s="33"/>
      <c r="AO6856" s="33"/>
      <c r="AP6856" s="33"/>
      <c r="AQ6856" s="33"/>
      <c r="AR6856" s="33"/>
      <c r="AS6856" s="33"/>
      <c r="AT6856" s="33"/>
      <c r="AU6856" s="33"/>
      <c r="AV6856" s="33"/>
      <c r="AW6856" s="33"/>
      <c r="AX6856" s="33"/>
      <c r="AY6856" s="33"/>
    </row>
    <row r="6857" spans="1:51" s="12" customFormat="1" ht="39.950000000000003" customHeight="1">
      <c r="A6857" s="3"/>
      <c r="B6857" s="16"/>
      <c r="C6857" s="33"/>
      <c r="D6857" s="33"/>
      <c r="E6857" s="33"/>
      <c r="F6857" s="33"/>
      <c r="G6857" s="33"/>
      <c r="H6857" s="33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  <c r="Y6857" s="33"/>
      <c r="Z6857" s="33"/>
      <c r="AA6857" s="33"/>
      <c r="AB6857" s="33"/>
      <c r="AC6857" s="33"/>
      <c r="AD6857" s="33"/>
      <c r="AE6857" s="33"/>
      <c r="AF6857" s="33"/>
      <c r="AG6857" s="35"/>
      <c r="AH6857" s="32"/>
      <c r="AI6857" s="33"/>
      <c r="AJ6857" s="33"/>
      <c r="AK6857" s="33"/>
      <c r="AL6857" s="33"/>
      <c r="AM6857" s="33"/>
      <c r="AN6857" s="33"/>
      <c r="AO6857" s="33"/>
      <c r="AP6857" s="33"/>
      <c r="AQ6857" s="33"/>
      <c r="AR6857" s="33"/>
      <c r="AS6857" s="33"/>
      <c r="AT6857" s="33"/>
      <c r="AU6857" s="33"/>
      <c r="AV6857" s="33"/>
      <c r="AW6857" s="33"/>
      <c r="AX6857" s="33"/>
      <c r="AY6857" s="33"/>
    </row>
    <row r="6858" spans="1:51" s="12" customFormat="1" ht="39.950000000000003" customHeight="1">
      <c r="A6858" s="3"/>
      <c r="B6858" s="16"/>
      <c r="C6858" s="33"/>
      <c r="D6858" s="33"/>
      <c r="E6858" s="33"/>
      <c r="F6858" s="33"/>
      <c r="G6858" s="33"/>
      <c r="H6858" s="33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  <c r="Y6858" s="33"/>
      <c r="Z6858" s="33"/>
      <c r="AA6858" s="33"/>
      <c r="AB6858" s="33"/>
      <c r="AC6858" s="33"/>
      <c r="AD6858" s="33"/>
      <c r="AE6858" s="33"/>
      <c r="AF6858" s="33"/>
      <c r="AG6858" s="35"/>
      <c r="AH6858" s="32"/>
      <c r="AI6858" s="33"/>
      <c r="AJ6858" s="33"/>
      <c r="AK6858" s="33"/>
      <c r="AL6858" s="33"/>
      <c r="AM6858" s="33"/>
      <c r="AN6858" s="33"/>
      <c r="AO6858" s="33"/>
      <c r="AP6858" s="33"/>
      <c r="AQ6858" s="33"/>
      <c r="AR6858" s="33"/>
      <c r="AS6858" s="33"/>
      <c r="AT6858" s="33"/>
      <c r="AU6858" s="33"/>
      <c r="AV6858" s="33"/>
      <c r="AW6858" s="33"/>
      <c r="AX6858" s="33"/>
      <c r="AY6858" s="33"/>
    </row>
    <row r="6859" spans="1:51" s="12" customFormat="1" ht="39.950000000000003" customHeight="1">
      <c r="A6859" s="3"/>
      <c r="B6859" s="16"/>
      <c r="C6859" s="33"/>
      <c r="D6859" s="33"/>
      <c r="E6859" s="33"/>
      <c r="F6859" s="33"/>
      <c r="G6859" s="33"/>
      <c r="H6859" s="33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  <c r="Y6859" s="33"/>
      <c r="Z6859" s="33"/>
      <c r="AA6859" s="33"/>
      <c r="AB6859" s="33"/>
      <c r="AC6859" s="33"/>
      <c r="AD6859" s="33"/>
      <c r="AE6859" s="33"/>
      <c r="AF6859" s="33"/>
      <c r="AG6859" s="35"/>
      <c r="AH6859" s="32"/>
      <c r="AI6859" s="33"/>
      <c r="AJ6859" s="33"/>
      <c r="AK6859" s="33"/>
      <c r="AL6859" s="33"/>
      <c r="AM6859" s="33"/>
      <c r="AN6859" s="33"/>
      <c r="AO6859" s="33"/>
      <c r="AP6859" s="33"/>
      <c r="AQ6859" s="33"/>
      <c r="AR6859" s="33"/>
      <c r="AS6859" s="33"/>
      <c r="AT6859" s="33"/>
      <c r="AU6859" s="33"/>
      <c r="AV6859" s="33"/>
      <c r="AW6859" s="33"/>
      <c r="AX6859" s="33"/>
      <c r="AY6859" s="33"/>
    </row>
    <row r="6860" spans="1:51" s="12" customFormat="1" ht="39.950000000000003" customHeight="1">
      <c r="A6860" s="3"/>
      <c r="B6860" s="16"/>
      <c r="C6860" s="33"/>
      <c r="D6860" s="33"/>
      <c r="E6860" s="33"/>
      <c r="F6860" s="33"/>
      <c r="G6860" s="33"/>
      <c r="H6860" s="33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  <c r="Y6860" s="33"/>
      <c r="Z6860" s="33"/>
      <c r="AA6860" s="33"/>
      <c r="AB6860" s="33"/>
      <c r="AC6860" s="33"/>
      <c r="AD6860" s="33"/>
      <c r="AE6860" s="33"/>
      <c r="AF6860" s="33"/>
      <c r="AG6860" s="35"/>
      <c r="AH6860" s="32"/>
      <c r="AI6860" s="33"/>
      <c r="AJ6860" s="33"/>
      <c r="AK6860" s="33"/>
      <c r="AL6860" s="33"/>
      <c r="AM6860" s="33"/>
      <c r="AN6860" s="33"/>
      <c r="AO6860" s="33"/>
      <c r="AP6860" s="33"/>
      <c r="AQ6860" s="33"/>
      <c r="AR6860" s="33"/>
      <c r="AS6860" s="33"/>
      <c r="AT6860" s="33"/>
      <c r="AU6860" s="33"/>
      <c r="AV6860" s="33"/>
      <c r="AW6860" s="33"/>
      <c r="AX6860" s="33"/>
      <c r="AY6860" s="33"/>
    </row>
    <row r="6861" spans="1:51" s="12" customFormat="1" ht="39.950000000000003" customHeight="1">
      <c r="A6861" s="3"/>
      <c r="B6861" s="16"/>
      <c r="C6861" s="33"/>
      <c r="D6861" s="33"/>
      <c r="E6861" s="33"/>
      <c r="F6861" s="33"/>
      <c r="G6861" s="33"/>
      <c r="H6861" s="33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  <c r="Y6861" s="33"/>
      <c r="Z6861" s="33"/>
      <c r="AA6861" s="33"/>
      <c r="AB6861" s="33"/>
      <c r="AC6861" s="33"/>
      <c r="AD6861" s="33"/>
      <c r="AE6861" s="33"/>
      <c r="AF6861" s="33"/>
      <c r="AG6861" s="35"/>
      <c r="AH6861" s="32"/>
      <c r="AI6861" s="33"/>
      <c r="AJ6861" s="33"/>
      <c r="AK6861" s="33"/>
      <c r="AL6861" s="33"/>
      <c r="AM6861" s="33"/>
      <c r="AN6861" s="33"/>
      <c r="AO6861" s="33"/>
      <c r="AP6861" s="33"/>
      <c r="AQ6861" s="33"/>
      <c r="AR6861" s="33"/>
      <c r="AS6861" s="33"/>
      <c r="AT6861" s="33"/>
      <c r="AU6861" s="33"/>
      <c r="AV6861" s="33"/>
      <c r="AW6861" s="33"/>
      <c r="AX6861" s="33"/>
      <c r="AY6861" s="33"/>
    </row>
    <row r="6862" spans="1:51" s="12" customFormat="1" ht="39.950000000000003" customHeight="1">
      <c r="A6862" s="3"/>
      <c r="B6862" s="16"/>
      <c r="C6862" s="33"/>
      <c r="D6862" s="33"/>
      <c r="E6862" s="33"/>
      <c r="F6862" s="33"/>
      <c r="G6862" s="33"/>
      <c r="H6862" s="33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  <c r="Y6862" s="33"/>
      <c r="Z6862" s="33"/>
      <c r="AA6862" s="33"/>
      <c r="AB6862" s="33"/>
      <c r="AC6862" s="33"/>
      <c r="AD6862" s="33"/>
      <c r="AE6862" s="33"/>
      <c r="AF6862" s="33"/>
      <c r="AG6862" s="35"/>
      <c r="AH6862" s="32"/>
      <c r="AI6862" s="33"/>
      <c r="AJ6862" s="33"/>
      <c r="AK6862" s="33"/>
      <c r="AL6862" s="33"/>
      <c r="AM6862" s="33"/>
      <c r="AN6862" s="33"/>
      <c r="AO6862" s="33"/>
      <c r="AP6862" s="33"/>
      <c r="AQ6862" s="33"/>
      <c r="AR6862" s="33"/>
      <c r="AS6862" s="33"/>
      <c r="AT6862" s="33"/>
      <c r="AU6862" s="33"/>
      <c r="AV6862" s="33"/>
      <c r="AW6862" s="33"/>
      <c r="AX6862" s="33"/>
      <c r="AY6862" s="33"/>
    </row>
    <row r="6863" spans="1:51" s="12" customFormat="1" ht="39.950000000000003" customHeight="1">
      <c r="A6863" s="3"/>
      <c r="B6863" s="16"/>
      <c r="C6863" s="33"/>
      <c r="D6863" s="33"/>
      <c r="E6863" s="33"/>
      <c r="F6863" s="33"/>
      <c r="G6863" s="33"/>
      <c r="H6863" s="33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  <c r="Y6863" s="33"/>
      <c r="Z6863" s="33"/>
      <c r="AA6863" s="33"/>
      <c r="AB6863" s="33"/>
      <c r="AC6863" s="33"/>
      <c r="AD6863" s="33"/>
      <c r="AE6863" s="33"/>
      <c r="AF6863" s="33"/>
      <c r="AG6863" s="35"/>
      <c r="AH6863" s="32"/>
      <c r="AI6863" s="33"/>
      <c r="AJ6863" s="33"/>
      <c r="AK6863" s="33"/>
      <c r="AL6863" s="33"/>
      <c r="AM6863" s="33"/>
      <c r="AN6863" s="33"/>
      <c r="AO6863" s="33"/>
      <c r="AP6863" s="33"/>
      <c r="AQ6863" s="33"/>
      <c r="AR6863" s="33"/>
      <c r="AS6863" s="33"/>
      <c r="AT6863" s="33"/>
      <c r="AU6863" s="33"/>
      <c r="AV6863" s="33"/>
      <c r="AW6863" s="33"/>
      <c r="AX6863" s="33"/>
      <c r="AY6863" s="33"/>
    </row>
    <row r="6864" spans="1:51" s="12" customFormat="1" ht="39.950000000000003" customHeight="1">
      <c r="A6864" s="3"/>
      <c r="B6864" s="16"/>
      <c r="C6864" s="33"/>
      <c r="D6864" s="33"/>
      <c r="E6864" s="33"/>
      <c r="F6864" s="33"/>
      <c r="G6864" s="33"/>
      <c r="H6864" s="33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  <c r="Y6864" s="33"/>
      <c r="Z6864" s="33"/>
      <c r="AA6864" s="33"/>
      <c r="AB6864" s="33"/>
      <c r="AC6864" s="33"/>
      <c r="AD6864" s="33"/>
      <c r="AE6864" s="33"/>
      <c r="AF6864" s="33"/>
      <c r="AG6864" s="35"/>
      <c r="AH6864" s="32"/>
      <c r="AI6864" s="33"/>
      <c r="AJ6864" s="33"/>
      <c r="AK6864" s="33"/>
      <c r="AL6864" s="33"/>
      <c r="AM6864" s="33"/>
      <c r="AN6864" s="33"/>
      <c r="AO6864" s="33"/>
      <c r="AP6864" s="33"/>
      <c r="AQ6864" s="33"/>
      <c r="AR6864" s="33"/>
      <c r="AS6864" s="33"/>
      <c r="AT6864" s="33"/>
      <c r="AU6864" s="33"/>
      <c r="AV6864" s="33"/>
      <c r="AW6864" s="33"/>
      <c r="AX6864" s="33"/>
      <c r="AY6864" s="33"/>
    </row>
    <row r="6865" spans="1:51" s="12" customFormat="1" ht="39.950000000000003" customHeight="1">
      <c r="A6865" s="3"/>
      <c r="B6865" s="16"/>
      <c r="C6865" s="33"/>
      <c r="D6865" s="33"/>
      <c r="E6865" s="33"/>
      <c r="F6865" s="33"/>
      <c r="G6865" s="33"/>
      <c r="H6865" s="33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  <c r="Y6865" s="33"/>
      <c r="Z6865" s="33"/>
      <c r="AA6865" s="33"/>
      <c r="AB6865" s="33"/>
      <c r="AC6865" s="33"/>
      <c r="AD6865" s="33"/>
      <c r="AE6865" s="33"/>
      <c r="AF6865" s="33"/>
      <c r="AG6865" s="35"/>
      <c r="AH6865" s="32"/>
      <c r="AI6865" s="33"/>
      <c r="AJ6865" s="33"/>
      <c r="AK6865" s="33"/>
      <c r="AL6865" s="33"/>
      <c r="AM6865" s="33"/>
      <c r="AN6865" s="33"/>
      <c r="AO6865" s="33"/>
      <c r="AP6865" s="33"/>
      <c r="AQ6865" s="33"/>
      <c r="AR6865" s="33"/>
      <c r="AS6865" s="33"/>
      <c r="AT6865" s="33"/>
      <c r="AU6865" s="33"/>
      <c r="AV6865" s="33"/>
      <c r="AW6865" s="33"/>
      <c r="AX6865" s="33"/>
      <c r="AY6865" s="33"/>
    </row>
    <row r="6866" spans="1:51" s="12" customFormat="1" ht="39.950000000000003" customHeight="1">
      <c r="A6866" s="3"/>
      <c r="B6866" s="16"/>
      <c r="C6866" s="33"/>
      <c r="D6866" s="33"/>
      <c r="E6866" s="33"/>
      <c r="F6866" s="33"/>
      <c r="G6866" s="33"/>
      <c r="H6866" s="33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  <c r="Y6866" s="33"/>
      <c r="Z6866" s="33"/>
      <c r="AA6866" s="33"/>
      <c r="AB6866" s="33"/>
      <c r="AC6866" s="33"/>
      <c r="AD6866" s="33"/>
      <c r="AE6866" s="33"/>
      <c r="AF6866" s="33"/>
      <c r="AG6866" s="35"/>
      <c r="AH6866" s="32"/>
      <c r="AI6866" s="33"/>
      <c r="AJ6866" s="33"/>
      <c r="AK6866" s="33"/>
      <c r="AL6866" s="33"/>
      <c r="AM6866" s="33"/>
      <c r="AN6866" s="33"/>
      <c r="AO6866" s="33"/>
      <c r="AP6866" s="33"/>
      <c r="AQ6866" s="33"/>
      <c r="AR6866" s="33"/>
      <c r="AS6866" s="33"/>
      <c r="AT6866" s="33"/>
      <c r="AU6866" s="33"/>
      <c r="AV6866" s="33"/>
      <c r="AW6866" s="33"/>
      <c r="AX6866" s="33"/>
      <c r="AY6866" s="33"/>
    </row>
    <row r="6867" spans="1:51" s="12" customFormat="1" ht="39.950000000000003" customHeight="1">
      <c r="A6867" s="3"/>
      <c r="B6867" s="16"/>
      <c r="C6867" s="33"/>
      <c r="D6867" s="33"/>
      <c r="E6867" s="33"/>
      <c r="F6867" s="33"/>
      <c r="G6867" s="33"/>
      <c r="H6867" s="33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  <c r="Y6867" s="33"/>
      <c r="Z6867" s="33"/>
      <c r="AA6867" s="33"/>
      <c r="AB6867" s="33"/>
      <c r="AC6867" s="33"/>
      <c r="AD6867" s="33"/>
      <c r="AE6867" s="33"/>
      <c r="AF6867" s="33"/>
      <c r="AG6867" s="35"/>
      <c r="AH6867" s="32"/>
      <c r="AI6867" s="33"/>
      <c r="AJ6867" s="33"/>
      <c r="AK6867" s="33"/>
      <c r="AL6867" s="33"/>
      <c r="AM6867" s="33"/>
      <c r="AN6867" s="33"/>
      <c r="AO6867" s="33"/>
      <c r="AP6867" s="33"/>
      <c r="AQ6867" s="33"/>
      <c r="AR6867" s="33"/>
      <c r="AS6867" s="33"/>
      <c r="AT6867" s="33"/>
      <c r="AU6867" s="33"/>
      <c r="AV6867" s="33"/>
      <c r="AW6867" s="33"/>
      <c r="AX6867" s="33"/>
      <c r="AY6867" s="33"/>
    </row>
    <row r="6868" spans="1:51" s="12" customFormat="1" ht="39.950000000000003" customHeight="1">
      <c r="A6868" s="3"/>
      <c r="B6868" s="16"/>
      <c r="C6868" s="33"/>
      <c r="D6868" s="33"/>
      <c r="E6868" s="33"/>
      <c r="F6868" s="33"/>
      <c r="G6868" s="33"/>
      <c r="H6868" s="33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  <c r="Y6868" s="33"/>
      <c r="Z6868" s="33"/>
      <c r="AA6868" s="33"/>
      <c r="AB6868" s="33"/>
      <c r="AC6868" s="33"/>
      <c r="AD6868" s="33"/>
      <c r="AE6868" s="33"/>
      <c r="AF6868" s="33"/>
      <c r="AG6868" s="35"/>
      <c r="AH6868" s="32"/>
      <c r="AI6868" s="33"/>
      <c r="AJ6868" s="33"/>
      <c r="AK6868" s="33"/>
      <c r="AL6868" s="33"/>
      <c r="AM6868" s="33"/>
      <c r="AN6868" s="33"/>
      <c r="AO6868" s="33"/>
      <c r="AP6868" s="33"/>
      <c r="AQ6868" s="33"/>
      <c r="AR6868" s="33"/>
      <c r="AS6868" s="33"/>
      <c r="AT6868" s="33"/>
      <c r="AU6868" s="33"/>
      <c r="AV6868" s="33"/>
      <c r="AW6868" s="33"/>
      <c r="AX6868" s="33"/>
      <c r="AY6868" s="33"/>
    </row>
    <row r="6869" spans="1:51" s="12" customFormat="1" ht="39.950000000000003" customHeight="1">
      <c r="A6869" s="3"/>
      <c r="B6869" s="16"/>
      <c r="C6869" s="33"/>
      <c r="D6869" s="33"/>
      <c r="E6869" s="33"/>
      <c r="F6869" s="33"/>
      <c r="G6869" s="33"/>
      <c r="H6869" s="33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  <c r="Y6869" s="33"/>
      <c r="Z6869" s="33"/>
      <c r="AA6869" s="33"/>
      <c r="AB6869" s="33"/>
      <c r="AC6869" s="33"/>
      <c r="AD6869" s="33"/>
      <c r="AE6869" s="33"/>
      <c r="AF6869" s="33"/>
      <c r="AG6869" s="35"/>
      <c r="AH6869" s="32"/>
      <c r="AI6869" s="33"/>
      <c r="AJ6869" s="33"/>
      <c r="AK6869" s="33"/>
      <c r="AL6869" s="33"/>
      <c r="AM6869" s="33"/>
      <c r="AN6869" s="33"/>
      <c r="AO6869" s="33"/>
      <c r="AP6869" s="33"/>
      <c r="AQ6869" s="33"/>
      <c r="AR6869" s="33"/>
      <c r="AS6869" s="33"/>
      <c r="AT6869" s="33"/>
      <c r="AU6869" s="33"/>
      <c r="AV6869" s="33"/>
      <c r="AW6869" s="33"/>
      <c r="AX6869" s="33"/>
      <c r="AY6869" s="33"/>
    </row>
    <row r="6870" spans="1:51" s="12" customFormat="1" ht="39.950000000000003" customHeight="1">
      <c r="A6870" s="3"/>
      <c r="B6870" s="16"/>
      <c r="C6870" s="33"/>
      <c r="D6870" s="33"/>
      <c r="E6870" s="33"/>
      <c r="F6870" s="33"/>
      <c r="G6870" s="33"/>
      <c r="H6870" s="33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  <c r="Y6870" s="33"/>
      <c r="Z6870" s="33"/>
      <c r="AA6870" s="33"/>
      <c r="AB6870" s="33"/>
      <c r="AC6870" s="33"/>
      <c r="AD6870" s="33"/>
      <c r="AE6870" s="33"/>
      <c r="AF6870" s="33"/>
      <c r="AG6870" s="35"/>
      <c r="AH6870" s="32"/>
      <c r="AI6870" s="33"/>
      <c r="AJ6870" s="33"/>
      <c r="AK6870" s="33"/>
      <c r="AL6870" s="33"/>
      <c r="AM6870" s="33"/>
      <c r="AN6870" s="33"/>
      <c r="AO6870" s="33"/>
      <c r="AP6870" s="33"/>
      <c r="AQ6870" s="33"/>
      <c r="AR6870" s="33"/>
      <c r="AS6870" s="33"/>
      <c r="AT6870" s="33"/>
      <c r="AU6870" s="33"/>
      <c r="AV6870" s="33"/>
      <c r="AW6870" s="33"/>
      <c r="AX6870" s="33"/>
      <c r="AY6870" s="33"/>
    </row>
    <row r="6871" spans="1:51" s="12" customFormat="1" ht="39.950000000000003" customHeight="1">
      <c r="A6871" s="3"/>
      <c r="B6871" s="16"/>
      <c r="C6871" s="33"/>
      <c r="D6871" s="33"/>
      <c r="E6871" s="33"/>
      <c r="F6871" s="33"/>
      <c r="G6871" s="33"/>
      <c r="H6871" s="33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  <c r="Y6871" s="33"/>
      <c r="Z6871" s="33"/>
      <c r="AA6871" s="33"/>
      <c r="AB6871" s="33"/>
      <c r="AC6871" s="33"/>
      <c r="AD6871" s="33"/>
      <c r="AE6871" s="33"/>
      <c r="AF6871" s="33"/>
      <c r="AG6871" s="35"/>
      <c r="AH6871" s="32"/>
      <c r="AI6871" s="33"/>
      <c r="AJ6871" s="33"/>
      <c r="AK6871" s="33"/>
      <c r="AL6871" s="33"/>
      <c r="AM6871" s="33"/>
      <c r="AN6871" s="33"/>
      <c r="AO6871" s="33"/>
      <c r="AP6871" s="33"/>
      <c r="AQ6871" s="33"/>
      <c r="AR6871" s="33"/>
      <c r="AS6871" s="33"/>
      <c r="AT6871" s="33"/>
      <c r="AU6871" s="33"/>
      <c r="AV6871" s="33"/>
      <c r="AW6871" s="33"/>
      <c r="AX6871" s="33"/>
      <c r="AY6871" s="33"/>
    </row>
    <row r="6872" spans="1:51" s="12" customFormat="1" ht="39.950000000000003" customHeight="1">
      <c r="A6872" s="3"/>
      <c r="B6872" s="16"/>
      <c r="C6872" s="33"/>
      <c r="D6872" s="33"/>
      <c r="E6872" s="33"/>
      <c r="F6872" s="33"/>
      <c r="G6872" s="33"/>
      <c r="H6872" s="3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  <c r="Y6872" s="33"/>
      <c r="Z6872" s="33"/>
      <c r="AA6872" s="33"/>
      <c r="AB6872" s="33"/>
      <c r="AC6872" s="33"/>
      <c r="AD6872" s="33"/>
      <c r="AE6872" s="33"/>
      <c r="AF6872" s="33"/>
      <c r="AG6872" s="35"/>
      <c r="AH6872" s="32"/>
      <c r="AI6872" s="33"/>
      <c r="AJ6872" s="33"/>
      <c r="AK6872" s="33"/>
      <c r="AL6872" s="33"/>
      <c r="AM6872" s="33"/>
      <c r="AN6872" s="33"/>
      <c r="AO6872" s="33"/>
      <c r="AP6872" s="33"/>
      <c r="AQ6872" s="33"/>
      <c r="AR6872" s="33"/>
      <c r="AS6872" s="33"/>
      <c r="AT6872" s="33"/>
      <c r="AU6872" s="33"/>
      <c r="AV6872" s="33"/>
      <c r="AW6872" s="33"/>
      <c r="AX6872" s="33"/>
      <c r="AY6872" s="33"/>
    </row>
    <row r="6873" spans="1:51" s="12" customFormat="1" ht="39.950000000000003" customHeight="1">
      <c r="A6873" s="3"/>
      <c r="B6873" s="16"/>
      <c r="C6873" s="33"/>
      <c r="D6873" s="33"/>
      <c r="E6873" s="33"/>
      <c r="F6873" s="33"/>
      <c r="G6873" s="33"/>
      <c r="H6873" s="33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  <c r="Y6873" s="33"/>
      <c r="Z6873" s="33"/>
      <c r="AA6873" s="33"/>
      <c r="AB6873" s="33"/>
      <c r="AC6873" s="33"/>
      <c r="AD6873" s="33"/>
      <c r="AE6873" s="33"/>
      <c r="AF6873" s="33"/>
      <c r="AG6873" s="35"/>
      <c r="AH6873" s="32"/>
      <c r="AI6873" s="33"/>
      <c r="AJ6873" s="33"/>
      <c r="AK6873" s="33"/>
      <c r="AL6873" s="33"/>
      <c r="AM6873" s="33"/>
      <c r="AN6873" s="33"/>
      <c r="AO6873" s="33"/>
      <c r="AP6873" s="33"/>
      <c r="AQ6873" s="33"/>
      <c r="AR6873" s="33"/>
      <c r="AS6873" s="33"/>
      <c r="AT6873" s="33"/>
      <c r="AU6873" s="33"/>
      <c r="AV6873" s="33"/>
      <c r="AW6873" s="33"/>
      <c r="AX6873" s="33"/>
      <c r="AY6873" s="33"/>
    </row>
    <row r="6874" spans="1:51" s="12" customFormat="1" ht="39.950000000000003" customHeight="1">
      <c r="A6874" s="3"/>
      <c r="B6874" s="16"/>
      <c r="C6874" s="33"/>
      <c r="D6874" s="33"/>
      <c r="E6874" s="33"/>
      <c r="F6874" s="33"/>
      <c r="G6874" s="33"/>
      <c r="H6874" s="33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  <c r="Y6874" s="33"/>
      <c r="Z6874" s="33"/>
      <c r="AA6874" s="33"/>
      <c r="AB6874" s="33"/>
      <c r="AC6874" s="33"/>
      <c r="AD6874" s="33"/>
      <c r="AE6874" s="33"/>
      <c r="AF6874" s="33"/>
      <c r="AG6874" s="35"/>
      <c r="AH6874" s="32"/>
      <c r="AI6874" s="33"/>
      <c r="AJ6874" s="33"/>
      <c r="AK6874" s="33"/>
      <c r="AL6874" s="33"/>
      <c r="AM6874" s="33"/>
      <c r="AN6874" s="33"/>
      <c r="AO6874" s="33"/>
      <c r="AP6874" s="33"/>
      <c r="AQ6874" s="33"/>
      <c r="AR6874" s="33"/>
      <c r="AS6874" s="33"/>
      <c r="AT6874" s="33"/>
      <c r="AU6874" s="33"/>
      <c r="AV6874" s="33"/>
      <c r="AW6874" s="33"/>
      <c r="AX6874" s="33"/>
      <c r="AY6874" s="33"/>
    </row>
    <row r="6875" spans="1:51" s="12" customFormat="1" ht="39.950000000000003" customHeight="1">
      <c r="A6875" s="3"/>
      <c r="B6875" s="16"/>
      <c r="C6875" s="33"/>
      <c r="D6875" s="33"/>
      <c r="E6875" s="33"/>
      <c r="F6875" s="33"/>
      <c r="G6875" s="33"/>
      <c r="H6875" s="33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  <c r="Y6875" s="33"/>
      <c r="Z6875" s="33"/>
      <c r="AA6875" s="33"/>
      <c r="AB6875" s="33"/>
      <c r="AC6875" s="33"/>
      <c r="AD6875" s="33"/>
      <c r="AE6875" s="33"/>
      <c r="AF6875" s="33"/>
      <c r="AG6875" s="35"/>
      <c r="AH6875" s="32"/>
      <c r="AI6875" s="33"/>
      <c r="AJ6875" s="33"/>
      <c r="AK6875" s="33"/>
      <c r="AL6875" s="33"/>
      <c r="AM6875" s="33"/>
      <c r="AN6875" s="33"/>
      <c r="AO6875" s="33"/>
      <c r="AP6875" s="33"/>
      <c r="AQ6875" s="33"/>
      <c r="AR6875" s="33"/>
      <c r="AS6875" s="33"/>
      <c r="AT6875" s="33"/>
      <c r="AU6875" s="33"/>
      <c r="AV6875" s="33"/>
      <c r="AW6875" s="33"/>
      <c r="AX6875" s="33"/>
      <c r="AY6875" s="33"/>
    </row>
    <row r="6876" spans="1:51" s="12" customFormat="1" ht="39.950000000000003" customHeight="1">
      <c r="A6876" s="3"/>
      <c r="B6876" s="16"/>
      <c r="C6876" s="33"/>
      <c r="D6876" s="33"/>
      <c r="E6876" s="33"/>
      <c r="F6876" s="33"/>
      <c r="G6876" s="33"/>
      <c r="H6876" s="33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  <c r="Y6876" s="33"/>
      <c r="Z6876" s="33"/>
      <c r="AA6876" s="33"/>
      <c r="AB6876" s="33"/>
      <c r="AC6876" s="33"/>
      <c r="AD6876" s="33"/>
      <c r="AE6876" s="33"/>
      <c r="AF6876" s="33"/>
      <c r="AG6876" s="35"/>
      <c r="AH6876" s="32"/>
      <c r="AI6876" s="33"/>
      <c r="AJ6876" s="33"/>
      <c r="AK6876" s="33"/>
      <c r="AL6876" s="33"/>
      <c r="AM6876" s="33"/>
      <c r="AN6876" s="33"/>
      <c r="AO6876" s="33"/>
      <c r="AP6876" s="33"/>
      <c r="AQ6876" s="33"/>
      <c r="AR6876" s="33"/>
      <c r="AS6876" s="33"/>
      <c r="AT6876" s="33"/>
      <c r="AU6876" s="33"/>
      <c r="AV6876" s="33"/>
      <c r="AW6876" s="33"/>
      <c r="AX6876" s="33"/>
      <c r="AY6876" s="33"/>
    </row>
    <row r="6877" spans="1:51" s="12" customFormat="1" ht="39.950000000000003" customHeight="1">
      <c r="A6877" s="3"/>
      <c r="B6877" s="16"/>
      <c r="C6877" s="33"/>
      <c r="D6877" s="33"/>
      <c r="E6877" s="33"/>
      <c r="F6877" s="33"/>
      <c r="G6877" s="33"/>
      <c r="H6877" s="33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  <c r="Y6877" s="33"/>
      <c r="Z6877" s="33"/>
      <c r="AA6877" s="33"/>
      <c r="AB6877" s="33"/>
      <c r="AC6877" s="33"/>
      <c r="AD6877" s="33"/>
      <c r="AE6877" s="33"/>
      <c r="AF6877" s="33"/>
      <c r="AG6877" s="35"/>
      <c r="AH6877" s="32"/>
      <c r="AI6877" s="33"/>
      <c r="AJ6877" s="33"/>
      <c r="AK6877" s="33"/>
      <c r="AL6877" s="33"/>
      <c r="AM6877" s="33"/>
      <c r="AN6877" s="33"/>
      <c r="AO6877" s="33"/>
      <c r="AP6877" s="33"/>
      <c r="AQ6877" s="33"/>
      <c r="AR6877" s="33"/>
      <c r="AS6877" s="33"/>
      <c r="AT6877" s="33"/>
      <c r="AU6877" s="33"/>
      <c r="AV6877" s="33"/>
      <c r="AW6877" s="33"/>
      <c r="AX6877" s="33"/>
      <c r="AY6877" s="33"/>
    </row>
    <row r="6878" spans="1:51" s="12" customFormat="1" ht="39.950000000000003" customHeight="1">
      <c r="A6878" s="3"/>
      <c r="B6878" s="16"/>
      <c r="C6878" s="33"/>
      <c r="D6878" s="33"/>
      <c r="E6878" s="33"/>
      <c r="F6878" s="33"/>
      <c r="G6878" s="33"/>
      <c r="H6878" s="33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  <c r="Y6878" s="33"/>
      <c r="Z6878" s="33"/>
      <c r="AA6878" s="33"/>
      <c r="AB6878" s="33"/>
      <c r="AC6878" s="33"/>
      <c r="AD6878" s="33"/>
      <c r="AE6878" s="33"/>
      <c r="AF6878" s="33"/>
      <c r="AG6878" s="35"/>
      <c r="AH6878" s="32"/>
      <c r="AI6878" s="33"/>
      <c r="AJ6878" s="33"/>
      <c r="AK6878" s="33"/>
      <c r="AL6878" s="33"/>
      <c r="AM6878" s="33"/>
      <c r="AN6878" s="33"/>
      <c r="AO6878" s="33"/>
      <c r="AP6878" s="33"/>
      <c r="AQ6878" s="33"/>
      <c r="AR6878" s="33"/>
      <c r="AS6878" s="33"/>
      <c r="AT6878" s="33"/>
      <c r="AU6878" s="33"/>
      <c r="AV6878" s="33"/>
      <c r="AW6878" s="33"/>
      <c r="AX6878" s="33"/>
      <c r="AY6878" s="33"/>
    </row>
    <row r="6879" spans="1:51" s="12" customFormat="1" ht="39.950000000000003" customHeight="1">
      <c r="A6879" s="3"/>
      <c r="B6879" s="16"/>
      <c r="C6879" s="33"/>
      <c r="D6879" s="33"/>
      <c r="E6879" s="33"/>
      <c r="F6879" s="33"/>
      <c r="G6879" s="33"/>
      <c r="H6879" s="33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  <c r="Y6879" s="33"/>
      <c r="Z6879" s="33"/>
      <c r="AA6879" s="33"/>
      <c r="AB6879" s="33"/>
      <c r="AC6879" s="33"/>
      <c r="AD6879" s="33"/>
      <c r="AE6879" s="33"/>
      <c r="AF6879" s="33"/>
      <c r="AG6879" s="35"/>
      <c r="AH6879" s="32"/>
      <c r="AI6879" s="33"/>
      <c r="AJ6879" s="33"/>
      <c r="AK6879" s="33"/>
      <c r="AL6879" s="33"/>
      <c r="AM6879" s="33"/>
      <c r="AN6879" s="33"/>
      <c r="AO6879" s="33"/>
      <c r="AP6879" s="33"/>
      <c r="AQ6879" s="33"/>
      <c r="AR6879" s="33"/>
      <c r="AS6879" s="33"/>
      <c r="AT6879" s="33"/>
      <c r="AU6879" s="33"/>
      <c r="AV6879" s="33"/>
      <c r="AW6879" s="33"/>
      <c r="AX6879" s="33"/>
      <c r="AY6879" s="33"/>
    </row>
    <row r="6880" spans="1:51" s="12" customFormat="1" ht="39.950000000000003" customHeight="1">
      <c r="A6880" s="3"/>
      <c r="B6880" s="16"/>
      <c r="C6880" s="33"/>
      <c r="D6880" s="33"/>
      <c r="E6880" s="33"/>
      <c r="F6880" s="33"/>
      <c r="G6880" s="33"/>
      <c r="H6880" s="33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  <c r="Y6880" s="33"/>
      <c r="Z6880" s="33"/>
      <c r="AA6880" s="33"/>
      <c r="AB6880" s="33"/>
      <c r="AC6880" s="33"/>
      <c r="AD6880" s="33"/>
      <c r="AE6880" s="33"/>
      <c r="AF6880" s="33"/>
      <c r="AG6880" s="35"/>
      <c r="AH6880" s="32"/>
      <c r="AI6880" s="33"/>
      <c r="AJ6880" s="33"/>
      <c r="AK6880" s="33"/>
      <c r="AL6880" s="33"/>
      <c r="AM6880" s="33"/>
      <c r="AN6880" s="33"/>
      <c r="AO6880" s="33"/>
      <c r="AP6880" s="33"/>
      <c r="AQ6880" s="33"/>
      <c r="AR6880" s="33"/>
      <c r="AS6880" s="33"/>
      <c r="AT6880" s="33"/>
      <c r="AU6880" s="33"/>
      <c r="AV6880" s="33"/>
      <c r="AW6880" s="33"/>
      <c r="AX6880" s="33"/>
      <c r="AY6880" s="33"/>
    </row>
    <row r="6881" spans="1:51" s="12" customFormat="1" ht="39.950000000000003" customHeight="1">
      <c r="A6881" s="3"/>
      <c r="B6881" s="16"/>
      <c r="C6881" s="33"/>
      <c r="D6881" s="33"/>
      <c r="E6881" s="33"/>
      <c r="F6881" s="33"/>
      <c r="G6881" s="33"/>
      <c r="H6881" s="33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  <c r="Y6881" s="33"/>
      <c r="Z6881" s="33"/>
      <c r="AA6881" s="33"/>
      <c r="AB6881" s="33"/>
      <c r="AC6881" s="33"/>
      <c r="AD6881" s="33"/>
      <c r="AE6881" s="33"/>
      <c r="AF6881" s="33"/>
      <c r="AG6881" s="35"/>
      <c r="AH6881" s="32"/>
      <c r="AI6881" s="33"/>
      <c r="AJ6881" s="33"/>
      <c r="AK6881" s="33"/>
      <c r="AL6881" s="33"/>
      <c r="AM6881" s="33"/>
      <c r="AN6881" s="33"/>
      <c r="AO6881" s="33"/>
      <c r="AP6881" s="33"/>
      <c r="AQ6881" s="33"/>
      <c r="AR6881" s="33"/>
      <c r="AS6881" s="33"/>
      <c r="AT6881" s="33"/>
      <c r="AU6881" s="33"/>
      <c r="AV6881" s="33"/>
      <c r="AW6881" s="33"/>
      <c r="AX6881" s="33"/>
      <c r="AY6881" s="33"/>
    </row>
    <row r="6882" spans="1:51" s="12" customFormat="1" ht="39.950000000000003" customHeight="1">
      <c r="A6882" s="3"/>
      <c r="B6882" s="16"/>
      <c r="C6882" s="33"/>
      <c r="D6882" s="33"/>
      <c r="E6882" s="33"/>
      <c r="F6882" s="33"/>
      <c r="G6882" s="33"/>
      <c r="H6882" s="33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  <c r="Y6882" s="33"/>
      <c r="Z6882" s="33"/>
      <c r="AA6882" s="33"/>
      <c r="AB6882" s="33"/>
      <c r="AC6882" s="33"/>
      <c r="AD6882" s="33"/>
      <c r="AE6882" s="33"/>
      <c r="AF6882" s="33"/>
      <c r="AG6882" s="35"/>
      <c r="AH6882" s="32"/>
      <c r="AI6882" s="33"/>
      <c r="AJ6882" s="33"/>
      <c r="AK6882" s="33"/>
      <c r="AL6882" s="33"/>
      <c r="AM6882" s="33"/>
      <c r="AN6882" s="33"/>
      <c r="AO6882" s="33"/>
      <c r="AP6882" s="33"/>
      <c r="AQ6882" s="33"/>
      <c r="AR6882" s="33"/>
      <c r="AS6882" s="33"/>
      <c r="AT6882" s="33"/>
      <c r="AU6882" s="33"/>
      <c r="AV6882" s="33"/>
      <c r="AW6882" s="33"/>
      <c r="AX6882" s="33"/>
      <c r="AY6882" s="33"/>
    </row>
    <row r="6883" spans="1:51" s="12" customFormat="1" ht="39.950000000000003" customHeight="1">
      <c r="A6883" s="3"/>
      <c r="B6883" s="16"/>
      <c r="C6883" s="33"/>
      <c r="D6883" s="33"/>
      <c r="E6883" s="33"/>
      <c r="F6883" s="33"/>
      <c r="G6883" s="33"/>
      <c r="H6883" s="33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  <c r="Y6883" s="33"/>
      <c r="Z6883" s="33"/>
      <c r="AA6883" s="33"/>
      <c r="AB6883" s="33"/>
      <c r="AC6883" s="33"/>
      <c r="AD6883" s="33"/>
      <c r="AE6883" s="33"/>
      <c r="AF6883" s="33"/>
      <c r="AG6883" s="35"/>
      <c r="AH6883" s="32"/>
      <c r="AI6883" s="33"/>
      <c r="AJ6883" s="33"/>
      <c r="AK6883" s="33"/>
      <c r="AL6883" s="33"/>
      <c r="AM6883" s="33"/>
      <c r="AN6883" s="33"/>
      <c r="AO6883" s="33"/>
      <c r="AP6883" s="33"/>
      <c r="AQ6883" s="33"/>
      <c r="AR6883" s="33"/>
      <c r="AS6883" s="33"/>
      <c r="AT6883" s="33"/>
      <c r="AU6883" s="33"/>
      <c r="AV6883" s="33"/>
      <c r="AW6883" s="33"/>
      <c r="AX6883" s="33"/>
      <c r="AY6883" s="33"/>
    </row>
    <row r="6884" spans="1:51" s="12" customFormat="1" ht="39.950000000000003" customHeight="1">
      <c r="A6884" s="3"/>
      <c r="B6884" s="16"/>
      <c r="C6884" s="33"/>
      <c r="D6884" s="33"/>
      <c r="E6884" s="33"/>
      <c r="F6884" s="33"/>
      <c r="G6884" s="33"/>
      <c r="H6884" s="33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  <c r="Y6884" s="33"/>
      <c r="Z6884" s="33"/>
      <c r="AA6884" s="33"/>
      <c r="AB6884" s="33"/>
      <c r="AC6884" s="33"/>
      <c r="AD6884" s="33"/>
      <c r="AE6884" s="33"/>
      <c r="AF6884" s="33"/>
      <c r="AG6884" s="35"/>
      <c r="AH6884" s="32"/>
      <c r="AI6884" s="33"/>
      <c r="AJ6884" s="33"/>
      <c r="AK6884" s="33"/>
      <c r="AL6884" s="33"/>
      <c r="AM6884" s="33"/>
      <c r="AN6884" s="33"/>
      <c r="AO6884" s="33"/>
      <c r="AP6884" s="33"/>
      <c r="AQ6884" s="33"/>
      <c r="AR6884" s="33"/>
      <c r="AS6884" s="33"/>
      <c r="AT6884" s="33"/>
      <c r="AU6884" s="33"/>
      <c r="AV6884" s="33"/>
      <c r="AW6884" s="33"/>
      <c r="AX6884" s="33"/>
      <c r="AY6884" s="33"/>
    </row>
    <row r="6885" spans="1:51" s="12" customFormat="1" ht="39.950000000000003" customHeight="1">
      <c r="A6885" s="3"/>
      <c r="B6885" s="16"/>
      <c r="C6885" s="33"/>
      <c r="D6885" s="33"/>
      <c r="E6885" s="33"/>
      <c r="F6885" s="33"/>
      <c r="G6885" s="33"/>
      <c r="H6885" s="33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  <c r="Y6885" s="33"/>
      <c r="Z6885" s="33"/>
      <c r="AA6885" s="33"/>
      <c r="AB6885" s="33"/>
      <c r="AC6885" s="33"/>
      <c r="AD6885" s="33"/>
      <c r="AE6885" s="33"/>
      <c r="AF6885" s="33"/>
      <c r="AG6885" s="35"/>
      <c r="AH6885" s="32"/>
      <c r="AI6885" s="33"/>
      <c r="AJ6885" s="33"/>
      <c r="AK6885" s="33"/>
      <c r="AL6885" s="33"/>
      <c r="AM6885" s="33"/>
      <c r="AN6885" s="33"/>
      <c r="AO6885" s="33"/>
      <c r="AP6885" s="33"/>
      <c r="AQ6885" s="33"/>
      <c r="AR6885" s="33"/>
      <c r="AS6885" s="33"/>
      <c r="AT6885" s="33"/>
      <c r="AU6885" s="33"/>
      <c r="AV6885" s="33"/>
      <c r="AW6885" s="33"/>
      <c r="AX6885" s="33"/>
      <c r="AY6885" s="33"/>
    </row>
    <row r="6886" spans="1:51" s="12" customFormat="1" ht="39.950000000000003" customHeight="1">
      <c r="A6886" s="3"/>
      <c r="B6886" s="16"/>
      <c r="C6886" s="33"/>
      <c r="D6886" s="33"/>
      <c r="E6886" s="33"/>
      <c r="F6886" s="33"/>
      <c r="G6886" s="33"/>
      <c r="H6886" s="33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  <c r="Y6886" s="33"/>
      <c r="Z6886" s="33"/>
      <c r="AA6886" s="33"/>
      <c r="AB6886" s="33"/>
      <c r="AC6886" s="33"/>
      <c r="AD6886" s="33"/>
      <c r="AE6886" s="33"/>
      <c r="AF6886" s="33"/>
      <c r="AG6886" s="35"/>
      <c r="AH6886" s="32"/>
      <c r="AI6886" s="33"/>
      <c r="AJ6886" s="33"/>
      <c r="AK6886" s="33"/>
      <c r="AL6886" s="33"/>
      <c r="AM6886" s="33"/>
      <c r="AN6886" s="33"/>
      <c r="AO6886" s="33"/>
      <c r="AP6886" s="33"/>
      <c r="AQ6886" s="33"/>
      <c r="AR6886" s="33"/>
      <c r="AS6886" s="33"/>
      <c r="AT6886" s="33"/>
      <c r="AU6886" s="33"/>
      <c r="AV6886" s="33"/>
      <c r="AW6886" s="33"/>
      <c r="AX6886" s="33"/>
      <c r="AY6886" s="33"/>
    </row>
    <row r="6887" spans="1:51" s="12" customFormat="1" ht="39.950000000000003" customHeight="1">
      <c r="A6887" s="3"/>
      <c r="B6887" s="16"/>
      <c r="C6887" s="33"/>
      <c r="D6887" s="33"/>
      <c r="E6887" s="33"/>
      <c r="F6887" s="33"/>
      <c r="G6887" s="33"/>
      <c r="H6887" s="33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  <c r="Y6887" s="33"/>
      <c r="Z6887" s="33"/>
      <c r="AA6887" s="33"/>
      <c r="AB6887" s="33"/>
      <c r="AC6887" s="33"/>
      <c r="AD6887" s="33"/>
      <c r="AE6887" s="33"/>
      <c r="AF6887" s="33"/>
      <c r="AG6887" s="35"/>
      <c r="AH6887" s="32"/>
      <c r="AI6887" s="33"/>
      <c r="AJ6887" s="33"/>
      <c r="AK6887" s="33"/>
      <c r="AL6887" s="33"/>
      <c r="AM6887" s="33"/>
      <c r="AN6887" s="33"/>
      <c r="AO6887" s="33"/>
      <c r="AP6887" s="33"/>
      <c r="AQ6887" s="33"/>
      <c r="AR6887" s="33"/>
      <c r="AS6887" s="33"/>
      <c r="AT6887" s="33"/>
      <c r="AU6887" s="33"/>
      <c r="AV6887" s="33"/>
      <c r="AW6887" s="33"/>
      <c r="AX6887" s="33"/>
      <c r="AY6887" s="33"/>
    </row>
    <row r="6888" spans="1:51" s="12" customFormat="1" ht="39.950000000000003" customHeight="1">
      <c r="A6888" s="3"/>
      <c r="B6888" s="16"/>
      <c r="C6888" s="33"/>
      <c r="D6888" s="33"/>
      <c r="E6888" s="33"/>
      <c r="F6888" s="33"/>
      <c r="G6888" s="33"/>
      <c r="H6888" s="33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  <c r="Y6888" s="33"/>
      <c r="Z6888" s="33"/>
      <c r="AA6888" s="33"/>
      <c r="AB6888" s="33"/>
      <c r="AC6888" s="33"/>
      <c r="AD6888" s="33"/>
      <c r="AE6888" s="33"/>
      <c r="AF6888" s="33"/>
      <c r="AG6888" s="35"/>
      <c r="AH6888" s="32"/>
      <c r="AI6888" s="33"/>
      <c r="AJ6888" s="33"/>
      <c r="AK6888" s="33"/>
      <c r="AL6888" s="33"/>
      <c r="AM6888" s="33"/>
      <c r="AN6888" s="33"/>
      <c r="AO6888" s="33"/>
      <c r="AP6888" s="33"/>
      <c r="AQ6888" s="33"/>
      <c r="AR6888" s="33"/>
      <c r="AS6888" s="33"/>
      <c r="AT6888" s="33"/>
      <c r="AU6888" s="33"/>
      <c r="AV6888" s="33"/>
      <c r="AW6888" s="33"/>
      <c r="AX6888" s="33"/>
      <c r="AY6888" s="33"/>
    </row>
    <row r="6889" spans="1:51" s="12" customFormat="1" ht="39.950000000000003" customHeight="1">
      <c r="A6889" s="3"/>
      <c r="B6889" s="16"/>
      <c r="C6889" s="33"/>
      <c r="D6889" s="33"/>
      <c r="E6889" s="33"/>
      <c r="F6889" s="33"/>
      <c r="G6889" s="33"/>
      <c r="H6889" s="33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  <c r="Y6889" s="33"/>
      <c r="Z6889" s="33"/>
      <c r="AA6889" s="33"/>
      <c r="AB6889" s="33"/>
      <c r="AC6889" s="33"/>
      <c r="AD6889" s="33"/>
      <c r="AE6889" s="33"/>
      <c r="AF6889" s="33"/>
      <c r="AG6889" s="35"/>
      <c r="AH6889" s="32"/>
      <c r="AI6889" s="33"/>
      <c r="AJ6889" s="33"/>
      <c r="AK6889" s="33"/>
      <c r="AL6889" s="33"/>
      <c r="AM6889" s="33"/>
      <c r="AN6889" s="33"/>
      <c r="AO6889" s="33"/>
      <c r="AP6889" s="33"/>
      <c r="AQ6889" s="33"/>
      <c r="AR6889" s="33"/>
      <c r="AS6889" s="33"/>
      <c r="AT6889" s="33"/>
      <c r="AU6889" s="33"/>
      <c r="AV6889" s="33"/>
      <c r="AW6889" s="33"/>
      <c r="AX6889" s="33"/>
      <c r="AY6889" s="33"/>
    </row>
    <row r="6890" spans="1:51" s="12" customFormat="1" ht="39.950000000000003" customHeight="1">
      <c r="A6890" s="3"/>
      <c r="B6890" s="16"/>
      <c r="C6890" s="33"/>
      <c r="D6890" s="33"/>
      <c r="E6890" s="33"/>
      <c r="F6890" s="33"/>
      <c r="G6890" s="33"/>
      <c r="H6890" s="33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  <c r="Y6890" s="33"/>
      <c r="Z6890" s="33"/>
      <c r="AA6890" s="33"/>
      <c r="AB6890" s="33"/>
      <c r="AC6890" s="33"/>
      <c r="AD6890" s="33"/>
      <c r="AE6890" s="33"/>
      <c r="AF6890" s="33"/>
      <c r="AG6890" s="35"/>
      <c r="AH6890" s="32"/>
      <c r="AI6890" s="33"/>
      <c r="AJ6890" s="33"/>
      <c r="AK6890" s="33"/>
      <c r="AL6890" s="33"/>
      <c r="AM6890" s="33"/>
      <c r="AN6890" s="33"/>
      <c r="AO6890" s="33"/>
      <c r="AP6890" s="33"/>
      <c r="AQ6890" s="33"/>
      <c r="AR6890" s="33"/>
      <c r="AS6890" s="33"/>
      <c r="AT6890" s="33"/>
      <c r="AU6890" s="33"/>
      <c r="AV6890" s="33"/>
      <c r="AW6890" s="33"/>
      <c r="AX6890" s="33"/>
      <c r="AY6890" s="33"/>
    </row>
    <row r="6891" spans="1:51" s="12" customFormat="1" ht="39.950000000000003" customHeight="1">
      <c r="A6891" s="3"/>
      <c r="B6891" s="16"/>
      <c r="C6891" s="33"/>
      <c r="D6891" s="33"/>
      <c r="E6891" s="33"/>
      <c r="F6891" s="33"/>
      <c r="G6891" s="33"/>
      <c r="H6891" s="33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  <c r="Y6891" s="33"/>
      <c r="Z6891" s="33"/>
      <c r="AA6891" s="33"/>
      <c r="AB6891" s="33"/>
      <c r="AC6891" s="33"/>
      <c r="AD6891" s="33"/>
      <c r="AE6891" s="33"/>
      <c r="AF6891" s="33"/>
      <c r="AG6891" s="35"/>
      <c r="AH6891" s="32"/>
      <c r="AI6891" s="33"/>
      <c r="AJ6891" s="33"/>
      <c r="AK6891" s="33"/>
      <c r="AL6891" s="33"/>
      <c r="AM6891" s="33"/>
      <c r="AN6891" s="33"/>
      <c r="AO6891" s="33"/>
      <c r="AP6891" s="33"/>
      <c r="AQ6891" s="33"/>
      <c r="AR6891" s="33"/>
      <c r="AS6891" s="33"/>
      <c r="AT6891" s="33"/>
      <c r="AU6891" s="33"/>
      <c r="AV6891" s="33"/>
      <c r="AW6891" s="33"/>
      <c r="AX6891" s="33"/>
      <c r="AY6891" s="33"/>
    </row>
    <row r="6892" spans="1:51" s="12" customFormat="1" ht="39.950000000000003" customHeight="1">
      <c r="A6892" s="3"/>
      <c r="B6892" s="16"/>
      <c r="C6892" s="33"/>
      <c r="D6892" s="33"/>
      <c r="E6892" s="33"/>
      <c r="F6892" s="33"/>
      <c r="G6892" s="33"/>
      <c r="H6892" s="33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  <c r="Y6892" s="33"/>
      <c r="Z6892" s="33"/>
      <c r="AA6892" s="33"/>
      <c r="AB6892" s="33"/>
      <c r="AC6892" s="33"/>
      <c r="AD6892" s="33"/>
      <c r="AE6892" s="33"/>
      <c r="AF6892" s="33"/>
      <c r="AG6892" s="35"/>
      <c r="AH6892" s="32"/>
      <c r="AI6892" s="33"/>
      <c r="AJ6892" s="33"/>
      <c r="AK6892" s="33"/>
      <c r="AL6892" s="33"/>
      <c r="AM6892" s="33"/>
      <c r="AN6892" s="33"/>
      <c r="AO6892" s="33"/>
      <c r="AP6892" s="33"/>
      <c r="AQ6892" s="33"/>
      <c r="AR6892" s="33"/>
      <c r="AS6892" s="33"/>
      <c r="AT6892" s="33"/>
      <c r="AU6892" s="33"/>
      <c r="AV6892" s="33"/>
      <c r="AW6892" s="33"/>
      <c r="AX6892" s="33"/>
      <c r="AY6892" s="33"/>
    </row>
    <row r="6893" spans="1:51" s="12" customFormat="1" ht="39.950000000000003" customHeight="1">
      <c r="A6893" s="3"/>
      <c r="B6893" s="16"/>
      <c r="C6893" s="33"/>
      <c r="D6893" s="33"/>
      <c r="E6893" s="33"/>
      <c r="F6893" s="33"/>
      <c r="G6893" s="33"/>
      <c r="H6893" s="33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  <c r="Y6893" s="33"/>
      <c r="Z6893" s="33"/>
      <c r="AA6893" s="33"/>
      <c r="AB6893" s="33"/>
      <c r="AC6893" s="33"/>
      <c r="AD6893" s="33"/>
      <c r="AE6893" s="33"/>
      <c r="AF6893" s="33"/>
      <c r="AG6893" s="35"/>
      <c r="AH6893" s="32"/>
      <c r="AI6893" s="33"/>
      <c r="AJ6893" s="33"/>
      <c r="AK6893" s="33"/>
      <c r="AL6893" s="33"/>
      <c r="AM6893" s="33"/>
      <c r="AN6893" s="33"/>
      <c r="AO6893" s="33"/>
      <c r="AP6893" s="33"/>
      <c r="AQ6893" s="33"/>
      <c r="AR6893" s="33"/>
      <c r="AS6893" s="33"/>
      <c r="AT6893" s="33"/>
      <c r="AU6893" s="33"/>
      <c r="AV6893" s="33"/>
      <c r="AW6893" s="33"/>
      <c r="AX6893" s="33"/>
      <c r="AY6893" s="33"/>
    </row>
    <row r="6894" spans="1:51" s="12" customFormat="1" ht="39.950000000000003" customHeight="1">
      <c r="A6894" s="3"/>
      <c r="B6894" s="16"/>
      <c r="C6894" s="33"/>
      <c r="D6894" s="33"/>
      <c r="E6894" s="33"/>
      <c r="F6894" s="33"/>
      <c r="G6894" s="33"/>
      <c r="H6894" s="33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  <c r="Y6894" s="33"/>
      <c r="Z6894" s="33"/>
      <c r="AA6894" s="33"/>
      <c r="AB6894" s="33"/>
      <c r="AC6894" s="33"/>
      <c r="AD6894" s="33"/>
      <c r="AE6894" s="33"/>
      <c r="AF6894" s="33"/>
      <c r="AG6894" s="35"/>
      <c r="AH6894" s="32"/>
      <c r="AI6894" s="33"/>
      <c r="AJ6894" s="33"/>
      <c r="AK6894" s="33"/>
      <c r="AL6894" s="33"/>
      <c r="AM6894" s="33"/>
      <c r="AN6894" s="33"/>
      <c r="AO6894" s="33"/>
      <c r="AP6894" s="33"/>
      <c r="AQ6894" s="33"/>
      <c r="AR6894" s="33"/>
      <c r="AS6894" s="33"/>
      <c r="AT6894" s="33"/>
      <c r="AU6894" s="33"/>
      <c r="AV6894" s="33"/>
      <c r="AW6894" s="33"/>
      <c r="AX6894" s="33"/>
      <c r="AY6894" s="33"/>
    </row>
    <row r="6895" spans="1:51" s="12" customFormat="1" ht="39.950000000000003" customHeight="1">
      <c r="A6895" s="3"/>
      <c r="B6895" s="16"/>
      <c r="C6895" s="33"/>
      <c r="D6895" s="33"/>
      <c r="E6895" s="33"/>
      <c r="F6895" s="33"/>
      <c r="G6895" s="33"/>
      <c r="H6895" s="33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  <c r="Y6895" s="33"/>
      <c r="Z6895" s="33"/>
      <c r="AA6895" s="33"/>
      <c r="AB6895" s="33"/>
      <c r="AC6895" s="33"/>
      <c r="AD6895" s="33"/>
      <c r="AE6895" s="33"/>
      <c r="AF6895" s="33"/>
      <c r="AG6895" s="35"/>
      <c r="AH6895" s="32"/>
      <c r="AI6895" s="33"/>
      <c r="AJ6895" s="33"/>
      <c r="AK6895" s="33"/>
      <c r="AL6895" s="33"/>
      <c r="AM6895" s="33"/>
      <c r="AN6895" s="33"/>
      <c r="AO6895" s="33"/>
      <c r="AP6895" s="33"/>
      <c r="AQ6895" s="33"/>
      <c r="AR6895" s="33"/>
      <c r="AS6895" s="33"/>
      <c r="AT6895" s="33"/>
      <c r="AU6895" s="33"/>
      <c r="AV6895" s="33"/>
      <c r="AW6895" s="33"/>
      <c r="AX6895" s="33"/>
      <c r="AY6895" s="33"/>
    </row>
    <row r="6896" spans="1:51" s="12" customFormat="1" ht="39.950000000000003" customHeight="1">
      <c r="A6896" s="3"/>
      <c r="B6896" s="16"/>
      <c r="C6896" s="33"/>
      <c r="D6896" s="33"/>
      <c r="E6896" s="33"/>
      <c r="F6896" s="33"/>
      <c r="G6896" s="33"/>
      <c r="H6896" s="33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  <c r="Y6896" s="33"/>
      <c r="Z6896" s="33"/>
      <c r="AA6896" s="33"/>
      <c r="AB6896" s="33"/>
      <c r="AC6896" s="33"/>
      <c r="AD6896" s="33"/>
      <c r="AE6896" s="33"/>
      <c r="AF6896" s="33"/>
      <c r="AG6896" s="35"/>
      <c r="AH6896" s="32"/>
      <c r="AI6896" s="33"/>
      <c r="AJ6896" s="33"/>
      <c r="AK6896" s="33"/>
      <c r="AL6896" s="33"/>
      <c r="AM6896" s="33"/>
      <c r="AN6896" s="33"/>
      <c r="AO6896" s="33"/>
      <c r="AP6896" s="33"/>
      <c r="AQ6896" s="33"/>
      <c r="AR6896" s="33"/>
      <c r="AS6896" s="33"/>
      <c r="AT6896" s="33"/>
      <c r="AU6896" s="33"/>
      <c r="AV6896" s="33"/>
      <c r="AW6896" s="33"/>
      <c r="AX6896" s="33"/>
      <c r="AY6896" s="33"/>
    </row>
    <row r="6897" spans="1:51" s="12" customFormat="1" ht="39.950000000000003" customHeight="1">
      <c r="A6897" s="3"/>
      <c r="B6897" s="16"/>
      <c r="C6897" s="33"/>
      <c r="D6897" s="33"/>
      <c r="E6897" s="33"/>
      <c r="F6897" s="33"/>
      <c r="G6897" s="33"/>
      <c r="H6897" s="33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  <c r="Y6897" s="33"/>
      <c r="Z6897" s="33"/>
      <c r="AA6897" s="33"/>
      <c r="AB6897" s="33"/>
      <c r="AC6897" s="33"/>
      <c r="AD6897" s="33"/>
      <c r="AE6897" s="33"/>
      <c r="AF6897" s="33"/>
      <c r="AG6897" s="35"/>
      <c r="AH6897" s="32"/>
      <c r="AI6897" s="33"/>
      <c r="AJ6897" s="33"/>
      <c r="AK6897" s="33"/>
      <c r="AL6897" s="33"/>
      <c r="AM6897" s="33"/>
      <c r="AN6897" s="33"/>
      <c r="AO6897" s="33"/>
      <c r="AP6897" s="33"/>
      <c r="AQ6897" s="33"/>
      <c r="AR6897" s="33"/>
      <c r="AS6897" s="33"/>
      <c r="AT6897" s="33"/>
      <c r="AU6897" s="33"/>
      <c r="AV6897" s="33"/>
      <c r="AW6897" s="33"/>
      <c r="AX6897" s="33"/>
      <c r="AY6897" s="33"/>
    </row>
    <row r="6898" spans="1:51" s="12" customFormat="1" ht="39.950000000000003" customHeight="1">
      <c r="A6898" s="3"/>
      <c r="B6898" s="16"/>
      <c r="C6898" s="33"/>
      <c r="D6898" s="33"/>
      <c r="E6898" s="33"/>
      <c r="F6898" s="33"/>
      <c r="G6898" s="33"/>
      <c r="H6898" s="33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  <c r="Y6898" s="33"/>
      <c r="Z6898" s="33"/>
      <c r="AA6898" s="33"/>
      <c r="AB6898" s="33"/>
      <c r="AC6898" s="33"/>
      <c r="AD6898" s="33"/>
      <c r="AE6898" s="33"/>
      <c r="AF6898" s="33"/>
      <c r="AG6898" s="35"/>
      <c r="AH6898" s="32"/>
      <c r="AI6898" s="33"/>
      <c r="AJ6898" s="33"/>
      <c r="AK6898" s="33"/>
      <c r="AL6898" s="33"/>
      <c r="AM6898" s="33"/>
      <c r="AN6898" s="33"/>
      <c r="AO6898" s="33"/>
      <c r="AP6898" s="33"/>
      <c r="AQ6898" s="33"/>
      <c r="AR6898" s="33"/>
      <c r="AS6898" s="33"/>
      <c r="AT6898" s="33"/>
      <c r="AU6898" s="33"/>
      <c r="AV6898" s="33"/>
      <c r="AW6898" s="33"/>
      <c r="AX6898" s="33"/>
      <c r="AY6898" s="33"/>
    </row>
    <row r="6899" spans="1:51" s="12" customFormat="1" ht="39.950000000000003" customHeight="1">
      <c r="A6899" s="3"/>
      <c r="B6899" s="16"/>
      <c r="C6899" s="33"/>
      <c r="D6899" s="33"/>
      <c r="E6899" s="33"/>
      <c r="F6899" s="33"/>
      <c r="G6899" s="33"/>
      <c r="H6899" s="33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  <c r="Y6899" s="33"/>
      <c r="Z6899" s="33"/>
      <c r="AA6899" s="33"/>
      <c r="AB6899" s="33"/>
      <c r="AC6899" s="33"/>
      <c r="AD6899" s="33"/>
      <c r="AE6899" s="33"/>
      <c r="AF6899" s="33"/>
      <c r="AG6899" s="35"/>
      <c r="AH6899" s="32"/>
      <c r="AI6899" s="33"/>
      <c r="AJ6899" s="33"/>
      <c r="AK6899" s="33"/>
      <c r="AL6899" s="33"/>
      <c r="AM6899" s="33"/>
      <c r="AN6899" s="33"/>
      <c r="AO6899" s="33"/>
      <c r="AP6899" s="33"/>
      <c r="AQ6899" s="33"/>
      <c r="AR6899" s="33"/>
      <c r="AS6899" s="33"/>
      <c r="AT6899" s="33"/>
      <c r="AU6899" s="33"/>
      <c r="AV6899" s="33"/>
      <c r="AW6899" s="33"/>
      <c r="AX6899" s="33"/>
      <c r="AY6899" s="33"/>
    </row>
    <row r="6900" spans="1:51" s="12" customFormat="1" ht="39.950000000000003" customHeight="1">
      <c r="A6900" s="3"/>
      <c r="B6900" s="16"/>
      <c r="C6900" s="33"/>
      <c r="D6900" s="33"/>
      <c r="E6900" s="33"/>
      <c r="F6900" s="33"/>
      <c r="G6900" s="33"/>
      <c r="H6900" s="33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  <c r="Y6900" s="33"/>
      <c r="Z6900" s="33"/>
      <c r="AA6900" s="33"/>
      <c r="AB6900" s="33"/>
      <c r="AC6900" s="33"/>
      <c r="AD6900" s="33"/>
      <c r="AE6900" s="33"/>
      <c r="AF6900" s="33"/>
      <c r="AG6900" s="35"/>
      <c r="AH6900" s="32"/>
      <c r="AI6900" s="33"/>
      <c r="AJ6900" s="33"/>
      <c r="AK6900" s="33"/>
      <c r="AL6900" s="33"/>
      <c r="AM6900" s="33"/>
      <c r="AN6900" s="33"/>
      <c r="AO6900" s="33"/>
      <c r="AP6900" s="33"/>
      <c r="AQ6900" s="33"/>
      <c r="AR6900" s="33"/>
      <c r="AS6900" s="33"/>
      <c r="AT6900" s="33"/>
      <c r="AU6900" s="33"/>
      <c r="AV6900" s="33"/>
      <c r="AW6900" s="33"/>
      <c r="AX6900" s="33"/>
      <c r="AY6900" s="33"/>
    </row>
    <row r="6901" spans="1:51" s="12" customFormat="1" ht="39.950000000000003" customHeight="1">
      <c r="A6901" s="3"/>
      <c r="B6901" s="16"/>
      <c r="C6901" s="33"/>
      <c r="D6901" s="33"/>
      <c r="E6901" s="33"/>
      <c r="F6901" s="33"/>
      <c r="G6901" s="33"/>
      <c r="H6901" s="33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  <c r="Y6901" s="33"/>
      <c r="Z6901" s="33"/>
      <c r="AA6901" s="33"/>
      <c r="AB6901" s="33"/>
      <c r="AC6901" s="33"/>
      <c r="AD6901" s="33"/>
      <c r="AE6901" s="33"/>
      <c r="AF6901" s="33"/>
      <c r="AG6901" s="35"/>
      <c r="AH6901" s="32"/>
      <c r="AI6901" s="33"/>
      <c r="AJ6901" s="33"/>
      <c r="AK6901" s="33"/>
      <c r="AL6901" s="33"/>
      <c r="AM6901" s="33"/>
      <c r="AN6901" s="33"/>
      <c r="AO6901" s="33"/>
      <c r="AP6901" s="33"/>
      <c r="AQ6901" s="33"/>
      <c r="AR6901" s="33"/>
      <c r="AS6901" s="33"/>
      <c r="AT6901" s="33"/>
      <c r="AU6901" s="33"/>
      <c r="AV6901" s="33"/>
      <c r="AW6901" s="33"/>
      <c r="AX6901" s="33"/>
      <c r="AY6901" s="33"/>
    </row>
    <row r="6902" spans="1:51" s="12" customFormat="1" ht="39.950000000000003" customHeight="1">
      <c r="A6902" s="3"/>
      <c r="B6902" s="16"/>
      <c r="C6902" s="33"/>
      <c r="D6902" s="33"/>
      <c r="E6902" s="33"/>
      <c r="F6902" s="33"/>
      <c r="G6902" s="33"/>
      <c r="H6902" s="33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  <c r="Y6902" s="33"/>
      <c r="Z6902" s="33"/>
      <c r="AA6902" s="33"/>
      <c r="AB6902" s="33"/>
      <c r="AC6902" s="33"/>
      <c r="AD6902" s="33"/>
      <c r="AE6902" s="33"/>
      <c r="AF6902" s="33"/>
      <c r="AG6902" s="35"/>
      <c r="AH6902" s="32"/>
      <c r="AI6902" s="33"/>
      <c r="AJ6902" s="33"/>
      <c r="AK6902" s="33"/>
      <c r="AL6902" s="33"/>
      <c r="AM6902" s="33"/>
      <c r="AN6902" s="33"/>
      <c r="AO6902" s="33"/>
      <c r="AP6902" s="33"/>
      <c r="AQ6902" s="33"/>
      <c r="AR6902" s="33"/>
      <c r="AS6902" s="33"/>
      <c r="AT6902" s="33"/>
      <c r="AU6902" s="33"/>
      <c r="AV6902" s="33"/>
      <c r="AW6902" s="33"/>
      <c r="AX6902" s="33"/>
      <c r="AY6902" s="33"/>
    </row>
    <row r="6903" spans="1:51" s="12" customFormat="1" ht="39.950000000000003" customHeight="1">
      <c r="A6903" s="3"/>
      <c r="B6903" s="16"/>
      <c r="C6903" s="33"/>
      <c r="D6903" s="33"/>
      <c r="E6903" s="33"/>
      <c r="F6903" s="33"/>
      <c r="G6903" s="33"/>
      <c r="H6903" s="33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  <c r="Y6903" s="33"/>
      <c r="Z6903" s="33"/>
      <c r="AA6903" s="33"/>
      <c r="AB6903" s="33"/>
      <c r="AC6903" s="33"/>
      <c r="AD6903" s="33"/>
      <c r="AE6903" s="33"/>
      <c r="AF6903" s="33"/>
      <c r="AG6903" s="35"/>
      <c r="AH6903" s="32"/>
      <c r="AI6903" s="33"/>
      <c r="AJ6903" s="33"/>
      <c r="AK6903" s="33"/>
      <c r="AL6903" s="33"/>
      <c r="AM6903" s="33"/>
      <c r="AN6903" s="33"/>
      <c r="AO6903" s="33"/>
      <c r="AP6903" s="33"/>
      <c r="AQ6903" s="33"/>
      <c r="AR6903" s="33"/>
      <c r="AS6903" s="33"/>
      <c r="AT6903" s="33"/>
      <c r="AU6903" s="33"/>
      <c r="AV6903" s="33"/>
      <c r="AW6903" s="33"/>
      <c r="AX6903" s="33"/>
      <c r="AY6903" s="33"/>
    </row>
    <row r="6904" spans="1:51" s="12" customFormat="1" ht="39.950000000000003" customHeight="1">
      <c r="A6904" s="3"/>
      <c r="B6904" s="16"/>
      <c r="C6904" s="33"/>
      <c r="D6904" s="33"/>
      <c r="E6904" s="33"/>
      <c r="F6904" s="33"/>
      <c r="G6904" s="33"/>
      <c r="H6904" s="33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  <c r="Y6904" s="33"/>
      <c r="Z6904" s="33"/>
      <c r="AA6904" s="33"/>
      <c r="AB6904" s="33"/>
      <c r="AC6904" s="33"/>
      <c r="AD6904" s="33"/>
      <c r="AE6904" s="33"/>
      <c r="AF6904" s="33"/>
      <c r="AG6904" s="35"/>
      <c r="AH6904" s="32"/>
      <c r="AI6904" s="33"/>
      <c r="AJ6904" s="33"/>
      <c r="AK6904" s="33"/>
      <c r="AL6904" s="33"/>
      <c r="AM6904" s="33"/>
      <c r="AN6904" s="33"/>
      <c r="AO6904" s="33"/>
      <c r="AP6904" s="33"/>
      <c r="AQ6904" s="33"/>
      <c r="AR6904" s="33"/>
      <c r="AS6904" s="33"/>
      <c r="AT6904" s="33"/>
      <c r="AU6904" s="33"/>
      <c r="AV6904" s="33"/>
      <c r="AW6904" s="33"/>
      <c r="AX6904" s="33"/>
      <c r="AY6904" s="33"/>
    </row>
    <row r="6905" spans="1:51" s="12" customFormat="1" ht="39.950000000000003" customHeight="1">
      <c r="A6905" s="3"/>
      <c r="B6905" s="16"/>
      <c r="C6905" s="33"/>
      <c r="D6905" s="33"/>
      <c r="E6905" s="33"/>
      <c r="F6905" s="33"/>
      <c r="G6905" s="33"/>
      <c r="H6905" s="33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  <c r="Y6905" s="33"/>
      <c r="Z6905" s="33"/>
      <c r="AA6905" s="33"/>
      <c r="AB6905" s="33"/>
      <c r="AC6905" s="33"/>
      <c r="AD6905" s="33"/>
      <c r="AE6905" s="33"/>
      <c r="AF6905" s="33"/>
      <c r="AG6905" s="35"/>
      <c r="AH6905" s="32"/>
      <c r="AI6905" s="33"/>
      <c r="AJ6905" s="33"/>
      <c r="AK6905" s="33"/>
      <c r="AL6905" s="33"/>
      <c r="AM6905" s="33"/>
      <c r="AN6905" s="33"/>
      <c r="AO6905" s="33"/>
      <c r="AP6905" s="33"/>
      <c r="AQ6905" s="33"/>
      <c r="AR6905" s="33"/>
      <c r="AS6905" s="33"/>
      <c r="AT6905" s="33"/>
      <c r="AU6905" s="33"/>
      <c r="AV6905" s="33"/>
      <c r="AW6905" s="33"/>
      <c r="AX6905" s="33"/>
      <c r="AY6905" s="33"/>
    </row>
    <row r="6906" spans="1:51" s="12" customFormat="1" ht="39.950000000000003" customHeight="1">
      <c r="A6906" s="3"/>
      <c r="B6906" s="16"/>
      <c r="C6906" s="33"/>
      <c r="D6906" s="33"/>
      <c r="E6906" s="33"/>
      <c r="F6906" s="33"/>
      <c r="G6906" s="33"/>
      <c r="H6906" s="33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  <c r="Y6906" s="33"/>
      <c r="Z6906" s="33"/>
      <c r="AA6906" s="33"/>
      <c r="AB6906" s="33"/>
      <c r="AC6906" s="33"/>
      <c r="AD6906" s="33"/>
      <c r="AE6906" s="33"/>
      <c r="AF6906" s="33"/>
      <c r="AG6906" s="35"/>
      <c r="AH6906" s="32"/>
      <c r="AI6906" s="33"/>
      <c r="AJ6906" s="33"/>
      <c r="AK6906" s="33"/>
      <c r="AL6906" s="33"/>
      <c r="AM6906" s="33"/>
      <c r="AN6906" s="33"/>
      <c r="AO6906" s="33"/>
      <c r="AP6906" s="33"/>
      <c r="AQ6906" s="33"/>
      <c r="AR6906" s="33"/>
      <c r="AS6906" s="33"/>
      <c r="AT6906" s="33"/>
      <c r="AU6906" s="33"/>
      <c r="AV6906" s="33"/>
      <c r="AW6906" s="33"/>
      <c r="AX6906" s="33"/>
      <c r="AY6906" s="33"/>
    </row>
    <row r="6907" spans="1:51" s="12" customFormat="1" ht="39.950000000000003" customHeight="1">
      <c r="A6907" s="3"/>
      <c r="B6907" s="16"/>
      <c r="C6907" s="33"/>
      <c r="D6907" s="33"/>
      <c r="E6907" s="33"/>
      <c r="F6907" s="33"/>
      <c r="G6907" s="33"/>
      <c r="H6907" s="33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  <c r="Y6907" s="33"/>
      <c r="Z6907" s="33"/>
      <c r="AA6907" s="33"/>
      <c r="AB6907" s="33"/>
      <c r="AC6907" s="33"/>
      <c r="AD6907" s="33"/>
      <c r="AE6907" s="33"/>
      <c r="AF6907" s="33"/>
      <c r="AG6907" s="35"/>
      <c r="AH6907" s="32"/>
      <c r="AI6907" s="33"/>
      <c r="AJ6907" s="33"/>
      <c r="AK6907" s="33"/>
      <c r="AL6907" s="33"/>
      <c r="AM6907" s="33"/>
      <c r="AN6907" s="33"/>
      <c r="AO6907" s="33"/>
      <c r="AP6907" s="33"/>
      <c r="AQ6907" s="33"/>
      <c r="AR6907" s="33"/>
      <c r="AS6907" s="33"/>
      <c r="AT6907" s="33"/>
      <c r="AU6907" s="33"/>
      <c r="AV6907" s="33"/>
      <c r="AW6907" s="33"/>
      <c r="AX6907" s="33"/>
      <c r="AY6907" s="33"/>
    </row>
    <row r="6908" spans="1:51" s="12" customFormat="1" ht="39.950000000000003" customHeight="1">
      <c r="A6908" s="3"/>
      <c r="B6908" s="16"/>
      <c r="C6908" s="33"/>
      <c r="D6908" s="33"/>
      <c r="E6908" s="33"/>
      <c r="F6908" s="33"/>
      <c r="G6908" s="33"/>
      <c r="H6908" s="33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  <c r="Y6908" s="33"/>
      <c r="Z6908" s="33"/>
      <c r="AA6908" s="33"/>
      <c r="AB6908" s="33"/>
      <c r="AC6908" s="33"/>
      <c r="AD6908" s="33"/>
      <c r="AE6908" s="33"/>
      <c r="AF6908" s="33"/>
      <c r="AG6908" s="35"/>
      <c r="AH6908" s="32"/>
      <c r="AI6908" s="33"/>
      <c r="AJ6908" s="33"/>
      <c r="AK6908" s="33"/>
      <c r="AL6908" s="33"/>
      <c r="AM6908" s="33"/>
      <c r="AN6908" s="33"/>
      <c r="AO6908" s="33"/>
      <c r="AP6908" s="33"/>
      <c r="AQ6908" s="33"/>
      <c r="AR6908" s="33"/>
      <c r="AS6908" s="33"/>
      <c r="AT6908" s="33"/>
      <c r="AU6908" s="33"/>
      <c r="AV6908" s="33"/>
      <c r="AW6908" s="33"/>
      <c r="AX6908" s="33"/>
      <c r="AY6908" s="33"/>
    </row>
    <row r="6909" spans="1:51" s="12" customFormat="1" ht="39.950000000000003" customHeight="1">
      <c r="A6909" s="3"/>
      <c r="B6909" s="16"/>
      <c r="C6909" s="33"/>
      <c r="D6909" s="33"/>
      <c r="E6909" s="33"/>
      <c r="F6909" s="33"/>
      <c r="G6909" s="33"/>
      <c r="H6909" s="33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  <c r="Y6909" s="33"/>
      <c r="Z6909" s="33"/>
      <c r="AA6909" s="33"/>
      <c r="AB6909" s="33"/>
      <c r="AC6909" s="33"/>
      <c r="AD6909" s="33"/>
      <c r="AE6909" s="33"/>
      <c r="AF6909" s="33"/>
      <c r="AG6909" s="35"/>
      <c r="AH6909" s="32"/>
      <c r="AI6909" s="33"/>
      <c r="AJ6909" s="33"/>
      <c r="AK6909" s="33"/>
      <c r="AL6909" s="33"/>
      <c r="AM6909" s="33"/>
      <c r="AN6909" s="33"/>
      <c r="AO6909" s="33"/>
      <c r="AP6909" s="33"/>
      <c r="AQ6909" s="33"/>
      <c r="AR6909" s="33"/>
      <c r="AS6909" s="33"/>
      <c r="AT6909" s="33"/>
      <c r="AU6909" s="33"/>
      <c r="AV6909" s="33"/>
      <c r="AW6909" s="33"/>
      <c r="AX6909" s="33"/>
      <c r="AY6909" s="33"/>
    </row>
    <row r="6910" spans="1:51" s="12" customFormat="1" ht="39.950000000000003" customHeight="1">
      <c r="A6910" s="3"/>
      <c r="B6910" s="16"/>
      <c r="C6910" s="33"/>
      <c r="D6910" s="33"/>
      <c r="E6910" s="33"/>
      <c r="F6910" s="33"/>
      <c r="G6910" s="33"/>
      <c r="H6910" s="33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  <c r="Y6910" s="33"/>
      <c r="Z6910" s="33"/>
      <c r="AA6910" s="33"/>
      <c r="AB6910" s="33"/>
      <c r="AC6910" s="33"/>
      <c r="AD6910" s="33"/>
      <c r="AE6910" s="33"/>
      <c r="AF6910" s="33"/>
      <c r="AG6910" s="35"/>
      <c r="AH6910" s="32"/>
      <c r="AI6910" s="33"/>
      <c r="AJ6910" s="33"/>
      <c r="AK6910" s="33"/>
      <c r="AL6910" s="33"/>
      <c r="AM6910" s="33"/>
      <c r="AN6910" s="33"/>
      <c r="AO6910" s="33"/>
      <c r="AP6910" s="33"/>
      <c r="AQ6910" s="33"/>
      <c r="AR6910" s="33"/>
      <c r="AS6910" s="33"/>
      <c r="AT6910" s="33"/>
      <c r="AU6910" s="33"/>
      <c r="AV6910" s="33"/>
      <c r="AW6910" s="33"/>
      <c r="AX6910" s="33"/>
      <c r="AY6910" s="33"/>
    </row>
    <row r="6911" spans="1:51" s="12" customFormat="1" ht="39.950000000000003" customHeight="1">
      <c r="A6911" s="3"/>
      <c r="B6911" s="16"/>
      <c r="C6911" s="33"/>
      <c r="D6911" s="33"/>
      <c r="E6911" s="33"/>
      <c r="F6911" s="33"/>
      <c r="G6911" s="33"/>
      <c r="H6911" s="33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  <c r="Y6911" s="33"/>
      <c r="Z6911" s="33"/>
      <c r="AA6911" s="33"/>
      <c r="AB6911" s="33"/>
      <c r="AC6911" s="33"/>
      <c r="AD6911" s="33"/>
      <c r="AE6911" s="33"/>
      <c r="AF6911" s="33"/>
      <c r="AG6911" s="35"/>
      <c r="AH6911" s="32"/>
      <c r="AI6911" s="33"/>
      <c r="AJ6911" s="33"/>
      <c r="AK6911" s="33"/>
      <c r="AL6911" s="33"/>
      <c r="AM6911" s="33"/>
      <c r="AN6911" s="33"/>
      <c r="AO6911" s="33"/>
      <c r="AP6911" s="33"/>
      <c r="AQ6911" s="33"/>
      <c r="AR6911" s="33"/>
      <c r="AS6911" s="33"/>
      <c r="AT6911" s="33"/>
      <c r="AU6911" s="33"/>
      <c r="AV6911" s="33"/>
      <c r="AW6911" s="33"/>
      <c r="AX6911" s="33"/>
      <c r="AY6911" s="33"/>
    </row>
    <row r="6912" spans="1:51" s="12" customFormat="1" ht="39.950000000000003" customHeight="1">
      <c r="A6912" s="3"/>
      <c r="B6912" s="16"/>
      <c r="C6912" s="33"/>
      <c r="D6912" s="33"/>
      <c r="E6912" s="33"/>
      <c r="F6912" s="33"/>
      <c r="G6912" s="33"/>
      <c r="H6912" s="33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  <c r="Y6912" s="33"/>
      <c r="Z6912" s="33"/>
      <c r="AA6912" s="33"/>
      <c r="AB6912" s="33"/>
      <c r="AC6912" s="33"/>
      <c r="AD6912" s="33"/>
      <c r="AE6912" s="33"/>
      <c r="AF6912" s="33"/>
      <c r="AG6912" s="35"/>
      <c r="AH6912" s="32"/>
      <c r="AI6912" s="33"/>
      <c r="AJ6912" s="33"/>
      <c r="AK6912" s="33"/>
      <c r="AL6912" s="33"/>
      <c r="AM6912" s="33"/>
      <c r="AN6912" s="33"/>
      <c r="AO6912" s="33"/>
      <c r="AP6912" s="33"/>
      <c r="AQ6912" s="33"/>
      <c r="AR6912" s="33"/>
      <c r="AS6912" s="33"/>
      <c r="AT6912" s="33"/>
      <c r="AU6912" s="33"/>
      <c r="AV6912" s="33"/>
      <c r="AW6912" s="33"/>
      <c r="AX6912" s="33"/>
      <c r="AY6912" s="33"/>
    </row>
    <row r="6913" spans="1:51" s="12" customFormat="1" ht="39.950000000000003" customHeight="1">
      <c r="A6913" s="3"/>
      <c r="B6913" s="16"/>
      <c r="C6913" s="33"/>
      <c r="D6913" s="33"/>
      <c r="E6913" s="33"/>
      <c r="F6913" s="33"/>
      <c r="G6913" s="33"/>
      <c r="H6913" s="33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  <c r="Y6913" s="33"/>
      <c r="Z6913" s="33"/>
      <c r="AA6913" s="33"/>
      <c r="AB6913" s="33"/>
      <c r="AC6913" s="33"/>
      <c r="AD6913" s="33"/>
      <c r="AE6913" s="33"/>
      <c r="AF6913" s="33"/>
      <c r="AG6913" s="35"/>
      <c r="AH6913" s="32"/>
      <c r="AI6913" s="33"/>
      <c r="AJ6913" s="33"/>
      <c r="AK6913" s="33"/>
      <c r="AL6913" s="33"/>
      <c r="AM6913" s="33"/>
      <c r="AN6913" s="33"/>
      <c r="AO6913" s="33"/>
      <c r="AP6913" s="33"/>
      <c r="AQ6913" s="33"/>
      <c r="AR6913" s="33"/>
      <c r="AS6913" s="33"/>
      <c r="AT6913" s="33"/>
      <c r="AU6913" s="33"/>
      <c r="AV6913" s="33"/>
      <c r="AW6913" s="33"/>
      <c r="AX6913" s="33"/>
      <c r="AY6913" s="33"/>
    </row>
    <row r="6914" spans="1:51" s="12" customFormat="1" ht="39.950000000000003" customHeight="1">
      <c r="A6914" s="3"/>
      <c r="B6914" s="16"/>
      <c r="C6914" s="33"/>
      <c r="D6914" s="33"/>
      <c r="E6914" s="33"/>
      <c r="F6914" s="33"/>
      <c r="G6914" s="33"/>
      <c r="H6914" s="33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  <c r="Y6914" s="33"/>
      <c r="Z6914" s="33"/>
      <c r="AA6914" s="33"/>
      <c r="AB6914" s="33"/>
      <c r="AC6914" s="33"/>
      <c r="AD6914" s="33"/>
      <c r="AE6914" s="33"/>
      <c r="AF6914" s="33"/>
      <c r="AG6914" s="35"/>
      <c r="AH6914" s="32"/>
      <c r="AI6914" s="33"/>
      <c r="AJ6914" s="33"/>
      <c r="AK6914" s="33"/>
      <c r="AL6914" s="33"/>
      <c r="AM6914" s="33"/>
      <c r="AN6914" s="33"/>
      <c r="AO6914" s="33"/>
      <c r="AP6914" s="33"/>
      <c r="AQ6914" s="33"/>
      <c r="AR6914" s="33"/>
      <c r="AS6914" s="33"/>
      <c r="AT6914" s="33"/>
      <c r="AU6914" s="33"/>
      <c r="AV6914" s="33"/>
      <c r="AW6914" s="33"/>
      <c r="AX6914" s="33"/>
      <c r="AY6914" s="33"/>
    </row>
    <row r="6915" spans="1:51" s="12" customFormat="1" ht="39.950000000000003" customHeight="1">
      <c r="A6915" s="3"/>
      <c r="B6915" s="16"/>
      <c r="C6915" s="33"/>
      <c r="D6915" s="33"/>
      <c r="E6915" s="33"/>
      <c r="F6915" s="33"/>
      <c r="G6915" s="33"/>
      <c r="H6915" s="33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  <c r="Y6915" s="33"/>
      <c r="Z6915" s="33"/>
      <c r="AA6915" s="33"/>
      <c r="AB6915" s="33"/>
      <c r="AC6915" s="33"/>
      <c r="AD6915" s="33"/>
      <c r="AE6915" s="33"/>
      <c r="AF6915" s="33"/>
      <c r="AG6915" s="35"/>
      <c r="AH6915" s="32"/>
      <c r="AI6915" s="33"/>
      <c r="AJ6915" s="33"/>
      <c r="AK6915" s="33"/>
      <c r="AL6915" s="33"/>
      <c r="AM6915" s="33"/>
      <c r="AN6915" s="33"/>
      <c r="AO6915" s="33"/>
      <c r="AP6915" s="33"/>
      <c r="AQ6915" s="33"/>
      <c r="AR6915" s="33"/>
      <c r="AS6915" s="33"/>
      <c r="AT6915" s="33"/>
      <c r="AU6915" s="33"/>
      <c r="AV6915" s="33"/>
      <c r="AW6915" s="33"/>
      <c r="AX6915" s="33"/>
      <c r="AY6915" s="33"/>
    </row>
    <row r="6916" spans="1:51" s="12" customFormat="1" ht="39.950000000000003" customHeight="1">
      <c r="A6916" s="3"/>
      <c r="B6916" s="16"/>
      <c r="C6916" s="33"/>
      <c r="D6916" s="33"/>
      <c r="E6916" s="33"/>
      <c r="F6916" s="33"/>
      <c r="G6916" s="33"/>
      <c r="H6916" s="33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  <c r="Y6916" s="33"/>
      <c r="Z6916" s="33"/>
      <c r="AA6916" s="33"/>
      <c r="AB6916" s="33"/>
      <c r="AC6916" s="33"/>
      <c r="AD6916" s="33"/>
      <c r="AE6916" s="33"/>
      <c r="AF6916" s="33"/>
      <c r="AG6916" s="35"/>
      <c r="AH6916" s="32"/>
      <c r="AI6916" s="33"/>
      <c r="AJ6916" s="33"/>
      <c r="AK6916" s="33"/>
      <c r="AL6916" s="33"/>
      <c r="AM6916" s="33"/>
      <c r="AN6916" s="33"/>
      <c r="AO6916" s="33"/>
      <c r="AP6916" s="33"/>
      <c r="AQ6916" s="33"/>
      <c r="AR6916" s="33"/>
      <c r="AS6916" s="33"/>
      <c r="AT6916" s="33"/>
      <c r="AU6916" s="33"/>
      <c r="AV6916" s="33"/>
      <c r="AW6916" s="33"/>
      <c r="AX6916" s="33"/>
      <c r="AY6916" s="33"/>
    </row>
    <row r="6917" spans="1:51" s="12" customFormat="1" ht="39.950000000000003" customHeight="1">
      <c r="A6917" s="3"/>
      <c r="B6917" s="16"/>
      <c r="C6917" s="33"/>
      <c r="D6917" s="33"/>
      <c r="E6917" s="33"/>
      <c r="F6917" s="33"/>
      <c r="G6917" s="33"/>
      <c r="H6917" s="33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  <c r="Y6917" s="33"/>
      <c r="Z6917" s="33"/>
      <c r="AA6917" s="33"/>
      <c r="AB6917" s="33"/>
      <c r="AC6917" s="33"/>
      <c r="AD6917" s="33"/>
      <c r="AE6917" s="33"/>
      <c r="AF6917" s="33"/>
      <c r="AG6917" s="35"/>
      <c r="AH6917" s="32"/>
      <c r="AI6917" s="33"/>
      <c r="AJ6917" s="33"/>
      <c r="AK6917" s="33"/>
      <c r="AL6917" s="33"/>
      <c r="AM6917" s="33"/>
      <c r="AN6917" s="33"/>
      <c r="AO6917" s="33"/>
      <c r="AP6917" s="33"/>
      <c r="AQ6917" s="33"/>
      <c r="AR6917" s="33"/>
      <c r="AS6917" s="33"/>
      <c r="AT6917" s="33"/>
      <c r="AU6917" s="33"/>
      <c r="AV6917" s="33"/>
      <c r="AW6917" s="33"/>
      <c r="AX6917" s="33"/>
      <c r="AY6917" s="33"/>
    </row>
    <row r="6918" spans="1:51" s="12" customFormat="1" ht="39.950000000000003" customHeight="1">
      <c r="A6918" s="3"/>
      <c r="B6918" s="16"/>
      <c r="C6918" s="33"/>
      <c r="D6918" s="33"/>
      <c r="E6918" s="33"/>
      <c r="F6918" s="33"/>
      <c r="G6918" s="33"/>
      <c r="H6918" s="33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  <c r="Y6918" s="33"/>
      <c r="Z6918" s="33"/>
      <c r="AA6918" s="33"/>
      <c r="AB6918" s="33"/>
      <c r="AC6918" s="33"/>
      <c r="AD6918" s="33"/>
      <c r="AE6918" s="33"/>
      <c r="AF6918" s="33"/>
      <c r="AG6918" s="35"/>
      <c r="AH6918" s="32"/>
      <c r="AI6918" s="33"/>
      <c r="AJ6918" s="33"/>
      <c r="AK6918" s="33"/>
      <c r="AL6918" s="33"/>
      <c r="AM6918" s="33"/>
      <c r="AN6918" s="33"/>
      <c r="AO6918" s="33"/>
      <c r="AP6918" s="33"/>
      <c r="AQ6918" s="33"/>
      <c r="AR6918" s="33"/>
      <c r="AS6918" s="33"/>
      <c r="AT6918" s="33"/>
      <c r="AU6918" s="33"/>
      <c r="AV6918" s="33"/>
      <c r="AW6918" s="33"/>
      <c r="AX6918" s="33"/>
      <c r="AY6918" s="33"/>
    </row>
    <row r="6919" spans="1:51" s="12" customFormat="1" ht="39.950000000000003" customHeight="1">
      <c r="A6919" s="3"/>
      <c r="B6919" s="16"/>
      <c r="C6919" s="33"/>
      <c r="D6919" s="33"/>
      <c r="E6919" s="33"/>
      <c r="F6919" s="33"/>
      <c r="G6919" s="33"/>
      <c r="H6919" s="33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  <c r="Y6919" s="33"/>
      <c r="Z6919" s="33"/>
      <c r="AA6919" s="33"/>
      <c r="AB6919" s="33"/>
      <c r="AC6919" s="33"/>
      <c r="AD6919" s="33"/>
      <c r="AE6919" s="33"/>
      <c r="AF6919" s="33"/>
      <c r="AG6919" s="35"/>
      <c r="AH6919" s="32"/>
      <c r="AI6919" s="33"/>
      <c r="AJ6919" s="33"/>
      <c r="AK6919" s="33"/>
      <c r="AL6919" s="33"/>
      <c r="AM6919" s="33"/>
      <c r="AN6919" s="33"/>
      <c r="AO6919" s="33"/>
      <c r="AP6919" s="33"/>
      <c r="AQ6919" s="33"/>
      <c r="AR6919" s="33"/>
      <c r="AS6919" s="33"/>
      <c r="AT6919" s="33"/>
      <c r="AU6919" s="33"/>
      <c r="AV6919" s="33"/>
      <c r="AW6919" s="33"/>
      <c r="AX6919" s="33"/>
      <c r="AY6919" s="33"/>
    </row>
    <row r="6920" spans="1:51" s="12" customFormat="1" ht="39.950000000000003" customHeight="1">
      <c r="A6920" s="3"/>
      <c r="B6920" s="16"/>
      <c r="C6920" s="33"/>
      <c r="D6920" s="33"/>
      <c r="E6920" s="33"/>
      <c r="F6920" s="33"/>
      <c r="G6920" s="33"/>
      <c r="H6920" s="33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  <c r="Y6920" s="33"/>
      <c r="Z6920" s="33"/>
      <c r="AA6920" s="33"/>
      <c r="AB6920" s="33"/>
      <c r="AC6920" s="33"/>
      <c r="AD6920" s="33"/>
      <c r="AE6920" s="33"/>
      <c r="AF6920" s="33"/>
      <c r="AG6920" s="35"/>
      <c r="AH6920" s="32"/>
      <c r="AI6920" s="33"/>
      <c r="AJ6920" s="33"/>
      <c r="AK6920" s="33"/>
      <c r="AL6920" s="33"/>
      <c r="AM6920" s="33"/>
      <c r="AN6920" s="33"/>
      <c r="AO6920" s="33"/>
      <c r="AP6920" s="33"/>
      <c r="AQ6920" s="33"/>
      <c r="AR6920" s="33"/>
      <c r="AS6920" s="33"/>
      <c r="AT6920" s="33"/>
      <c r="AU6920" s="33"/>
      <c r="AV6920" s="33"/>
      <c r="AW6920" s="33"/>
      <c r="AX6920" s="33"/>
      <c r="AY6920" s="33"/>
    </row>
    <row r="6921" spans="1:51" s="12" customFormat="1" ht="39.950000000000003" customHeight="1">
      <c r="A6921" s="3"/>
      <c r="B6921" s="16"/>
      <c r="C6921" s="33"/>
      <c r="D6921" s="33"/>
      <c r="E6921" s="33"/>
      <c r="F6921" s="33"/>
      <c r="G6921" s="33"/>
      <c r="H6921" s="33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  <c r="Y6921" s="33"/>
      <c r="Z6921" s="33"/>
      <c r="AA6921" s="33"/>
      <c r="AB6921" s="33"/>
      <c r="AC6921" s="33"/>
      <c r="AD6921" s="33"/>
      <c r="AE6921" s="33"/>
      <c r="AF6921" s="33"/>
      <c r="AG6921" s="35"/>
      <c r="AH6921" s="32"/>
      <c r="AI6921" s="33"/>
      <c r="AJ6921" s="33"/>
      <c r="AK6921" s="33"/>
      <c r="AL6921" s="33"/>
      <c r="AM6921" s="33"/>
      <c r="AN6921" s="33"/>
      <c r="AO6921" s="33"/>
      <c r="AP6921" s="33"/>
      <c r="AQ6921" s="33"/>
      <c r="AR6921" s="33"/>
      <c r="AS6921" s="33"/>
      <c r="AT6921" s="33"/>
      <c r="AU6921" s="33"/>
      <c r="AV6921" s="33"/>
      <c r="AW6921" s="33"/>
      <c r="AX6921" s="33"/>
      <c r="AY6921" s="33"/>
    </row>
    <row r="6922" spans="1:51" s="12" customFormat="1" ht="39.950000000000003" customHeight="1">
      <c r="A6922" s="3"/>
      <c r="B6922" s="16"/>
      <c r="C6922" s="33"/>
      <c r="D6922" s="33"/>
      <c r="E6922" s="33"/>
      <c r="F6922" s="33"/>
      <c r="G6922" s="33"/>
      <c r="H6922" s="33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  <c r="Y6922" s="33"/>
      <c r="Z6922" s="33"/>
      <c r="AA6922" s="33"/>
      <c r="AB6922" s="33"/>
      <c r="AC6922" s="33"/>
      <c r="AD6922" s="33"/>
      <c r="AE6922" s="33"/>
      <c r="AF6922" s="33"/>
      <c r="AG6922" s="35"/>
      <c r="AH6922" s="32"/>
      <c r="AI6922" s="33"/>
      <c r="AJ6922" s="33"/>
      <c r="AK6922" s="33"/>
      <c r="AL6922" s="33"/>
      <c r="AM6922" s="33"/>
      <c r="AN6922" s="33"/>
      <c r="AO6922" s="33"/>
      <c r="AP6922" s="33"/>
      <c r="AQ6922" s="33"/>
      <c r="AR6922" s="33"/>
      <c r="AS6922" s="33"/>
      <c r="AT6922" s="33"/>
      <c r="AU6922" s="33"/>
      <c r="AV6922" s="33"/>
      <c r="AW6922" s="33"/>
      <c r="AX6922" s="33"/>
      <c r="AY6922" s="33"/>
    </row>
    <row r="6923" spans="1:51" s="12" customFormat="1" ht="39.950000000000003" customHeight="1">
      <c r="A6923" s="3"/>
      <c r="B6923" s="16"/>
      <c r="C6923" s="33"/>
      <c r="D6923" s="33"/>
      <c r="E6923" s="33"/>
      <c r="F6923" s="33"/>
      <c r="G6923" s="33"/>
      <c r="H6923" s="33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  <c r="Y6923" s="33"/>
      <c r="Z6923" s="33"/>
      <c r="AA6923" s="33"/>
      <c r="AB6923" s="33"/>
      <c r="AC6923" s="33"/>
      <c r="AD6923" s="33"/>
      <c r="AE6923" s="33"/>
      <c r="AF6923" s="33"/>
      <c r="AG6923" s="35"/>
      <c r="AH6923" s="32"/>
      <c r="AI6923" s="33"/>
      <c r="AJ6923" s="33"/>
      <c r="AK6923" s="33"/>
      <c r="AL6923" s="33"/>
      <c r="AM6923" s="33"/>
      <c r="AN6923" s="33"/>
      <c r="AO6923" s="33"/>
      <c r="AP6923" s="33"/>
      <c r="AQ6923" s="33"/>
      <c r="AR6923" s="33"/>
      <c r="AS6923" s="33"/>
      <c r="AT6923" s="33"/>
      <c r="AU6923" s="33"/>
      <c r="AV6923" s="33"/>
      <c r="AW6923" s="33"/>
      <c r="AX6923" s="33"/>
      <c r="AY6923" s="33"/>
    </row>
    <row r="6924" spans="1:51" s="12" customFormat="1" ht="39.950000000000003" customHeight="1">
      <c r="A6924" s="3"/>
      <c r="B6924" s="16"/>
      <c r="C6924" s="33"/>
      <c r="D6924" s="33"/>
      <c r="E6924" s="33"/>
      <c r="F6924" s="33"/>
      <c r="G6924" s="33"/>
      <c r="H6924" s="33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  <c r="Y6924" s="33"/>
      <c r="Z6924" s="33"/>
      <c r="AA6924" s="33"/>
      <c r="AB6924" s="33"/>
      <c r="AC6924" s="33"/>
      <c r="AD6924" s="33"/>
      <c r="AE6924" s="33"/>
      <c r="AF6924" s="33"/>
      <c r="AG6924" s="35"/>
      <c r="AH6924" s="32"/>
      <c r="AI6924" s="33"/>
      <c r="AJ6924" s="33"/>
      <c r="AK6924" s="33"/>
      <c r="AL6924" s="33"/>
      <c r="AM6924" s="33"/>
      <c r="AN6924" s="33"/>
      <c r="AO6924" s="33"/>
      <c r="AP6924" s="33"/>
      <c r="AQ6924" s="33"/>
      <c r="AR6924" s="33"/>
      <c r="AS6924" s="33"/>
      <c r="AT6924" s="33"/>
      <c r="AU6924" s="33"/>
      <c r="AV6924" s="33"/>
      <c r="AW6924" s="33"/>
      <c r="AX6924" s="33"/>
      <c r="AY6924" s="33"/>
    </row>
    <row r="6925" spans="1:51" s="12" customFormat="1" ht="39.950000000000003" customHeight="1">
      <c r="A6925" s="3"/>
      <c r="B6925" s="16"/>
      <c r="C6925" s="33"/>
      <c r="D6925" s="33"/>
      <c r="E6925" s="33"/>
      <c r="F6925" s="33"/>
      <c r="G6925" s="33"/>
      <c r="H6925" s="33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  <c r="Y6925" s="33"/>
      <c r="Z6925" s="33"/>
      <c r="AA6925" s="33"/>
      <c r="AB6925" s="33"/>
      <c r="AC6925" s="33"/>
      <c r="AD6925" s="33"/>
      <c r="AE6925" s="33"/>
      <c r="AF6925" s="33"/>
      <c r="AG6925" s="35"/>
      <c r="AH6925" s="32"/>
      <c r="AI6925" s="33"/>
      <c r="AJ6925" s="33"/>
      <c r="AK6925" s="33"/>
      <c r="AL6925" s="33"/>
      <c r="AM6925" s="33"/>
      <c r="AN6925" s="33"/>
      <c r="AO6925" s="33"/>
      <c r="AP6925" s="33"/>
      <c r="AQ6925" s="33"/>
      <c r="AR6925" s="33"/>
      <c r="AS6925" s="33"/>
      <c r="AT6925" s="33"/>
      <c r="AU6925" s="33"/>
      <c r="AV6925" s="33"/>
      <c r="AW6925" s="33"/>
      <c r="AX6925" s="33"/>
      <c r="AY6925" s="33"/>
    </row>
    <row r="6926" spans="1:51" s="12" customFormat="1" ht="39.950000000000003" customHeight="1">
      <c r="A6926" s="3"/>
      <c r="B6926" s="16"/>
      <c r="C6926" s="33"/>
      <c r="D6926" s="33"/>
      <c r="E6926" s="33"/>
      <c r="F6926" s="33"/>
      <c r="G6926" s="33"/>
      <c r="H6926" s="33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  <c r="Y6926" s="33"/>
      <c r="Z6926" s="33"/>
      <c r="AA6926" s="33"/>
      <c r="AB6926" s="33"/>
      <c r="AC6926" s="33"/>
      <c r="AD6926" s="33"/>
      <c r="AE6926" s="33"/>
      <c r="AF6926" s="33"/>
      <c r="AG6926" s="35"/>
      <c r="AH6926" s="32"/>
      <c r="AI6926" s="33"/>
      <c r="AJ6926" s="33"/>
      <c r="AK6926" s="33"/>
      <c r="AL6926" s="33"/>
      <c r="AM6926" s="33"/>
      <c r="AN6926" s="33"/>
      <c r="AO6926" s="33"/>
      <c r="AP6926" s="33"/>
      <c r="AQ6926" s="33"/>
      <c r="AR6926" s="33"/>
      <c r="AS6926" s="33"/>
      <c r="AT6926" s="33"/>
      <c r="AU6926" s="33"/>
      <c r="AV6926" s="33"/>
      <c r="AW6926" s="33"/>
      <c r="AX6926" s="33"/>
      <c r="AY6926" s="33"/>
    </row>
    <row r="6927" spans="1:51" s="12" customFormat="1" ht="39.950000000000003" customHeight="1">
      <c r="A6927" s="3"/>
      <c r="B6927" s="16"/>
      <c r="C6927" s="33"/>
      <c r="D6927" s="33"/>
      <c r="E6927" s="33"/>
      <c r="F6927" s="33"/>
      <c r="G6927" s="33"/>
      <c r="H6927" s="3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  <c r="Y6927" s="33"/>
      <c r="Z6927" s="33"/>
      <c r="AA6927" s="33"/>
      <c r="AB6927" s="33"/>
      <c r="AC6927" s="33"/>
      <c r="AD6927" s="33"/>
      <c r="AE6927" s="33"/>
      <c r="AF6927" s="33"/>
      <c r="AG6927" s="35"/>
      <c r="AH6927" s="32"/>
      <c r="AI6927" s="33"/>
      <c r="AJ6927" s="33"/>
      <c r="AK6927" s="33"/>
      <c r="AL6927" s="33"/>
      <c r="AM6927" s="33"/>
      <c r="AN6927" s="33"/>
      <c r="AO6927" s="33"/>
      <c r="AP6927" s="33"/>
      <c r="AQ6927" s="33"/>
      <c r="AR6927" s="33"/>
      <c r="AS6927" s="33"/>
      <c r="AT6927" s="33"/>
      <c r="AU6927" s="33"/>
      <c r="AV6927" s="33"/>
      <c r="AW6927" s="33"/>
      <c r="AX6927" s="33"/>
      <c r="AY6927" s="33"/>
    </row>
    <row r="6928" spans="1:51" s="12" customFormat="1" ht="39.950000000000003" customHeight="1">
      <c r="A6928" s="3"/>
      <c r="B6928" s="16"/>
      <c r="C6928" s="33"/>
      <c r="D6928" s="33"/>
      <c r="E6928" s="33"/>
      <c r="F6928" s="33"/>
      <c r="G6928" s="33"/>
      <c r="H6928" s="33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  <c r="Y6928" s="33"/>
      <c r="Z6928" s="33"/>
      <c r="AA6928" s="33"/>
      <c r="AB6928" s="33"/>
      <c r="AC6928" s="33"/>
      <c r="AD6928" s="33"/>
      <c r="AE6928" s="33"/>
      <c r="AF6928" s="33"/>
      <c r="AG6928" s="35"/>
      <c r="AH6928" s="32"/>
      <c r="AI6928" s="33"/>
      <c r="AJ6928" s="33"/>
      <c r="AK6928" s="33"/>
      <c r="AL6928" s="33"/>
      <c r="AM6928" s="33"/>
      <c r="AN6928" s="33"/>
      <c r="AO6928" s="33"/>
      <c r="AP6928" s="33"/>
      <c r="AQ6928" s="33"/>
      <c r="AR6928" s="33"/>
      <c r="AS6928" s="33"/>
      <c r="AT6928" s="33"/>
      <c r="AU6928" s="33"/>
      <c r="AV6928" s="33"/>
      <c r="AW6928" s="33"/>
      <c r="AX6928" s="33"/>
      <c r="AY6928" s="33"/>
    </row>
    <row r="6929" spans="1:51" s="12" customFormat="1" ht="39.950000000000003" customHeight="1">
      <c r="A6929" s="3"/>
      <c r="B6929" s="16"/>
      <c r="C6929" s="33"/>
      <c r="D6929" s="33"/>
      <c r="E6929" s="33"/>
      <c r="F6929" s="33"/>
      <c r="G6929" s="33"/>
      <c r="H6929" s="33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  <c r="Y6929" s="33"/>
      <c r="Z6929" s="33"/>
      <c r="AA6929" s="33"/>
      <c r="AB6929" s="33"/>
      <c r="AC6929" s="33"/>
      <c r="AD6929" s="33"/>
      <c r="AE6929" s="33"/>
      <c r="AF6929" s="33"/>
      <c r="AG6929" s="35"/>
      <c r="AH6929" s="32"/>
      <c r="AI6929" s="33"/>
      <c r="AJ6929" s="33"/>
      <c r="AK6929" s="33"/>
      <c r="AL6929" s="33"/>
      <c r="AM6929" s="33"/>
      <c r="AN6929" s="33"/>
      <c r="AO6929" s="33"/>
      <c r="AP6929" s="33"/>
      <c r="AQ6929" s="33"/>
      <c r="AR6929" s="33"/>
      <c r="AS6929" s="33"/>
      <c r="AT6929" s="33"/>
      <c r="AU6929" s="33"/>
      <c r="AV6929" s="33"/>
      <c r="AW6929" s="33"/>
      <c r="AX6929" s="33"/>
      <c r="AY6929" s="33"/>
    </row>
    <row r="6930" spans="1:51" s="12" customFormat="1" ht="39.950000000000003" customHeight="1">
      <c r="A6930" s="3"/>
      <c r="B6930" s="16"/>
      <c r="C6930" s="33"/>
      <c r="D6930" s="33"/>
      <c r="E6930" s="33"/>
      <c r="F6930" s="33"/>
      <c r="G6930" s="33"/>
      <c r="H6930" s="33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  <c r="Y6930" s="33"/>
      <c r="Z6930" s="33"/>
      <c r="AA6930" s="33"/>
      <c r="AB6930" s="33"/>
      <c r="AC6930" s="33"/>
      <c r="AD6930" s="33"/>
      <c r="AE6930" s="33"/>
      <c r="AF6930" s="33"/>
      <c r="AG6930" s="35"/>
      <c r="AH6930" s="32"/>
      <c r="AI6930" s="33"/>
      <c r="AJ6930" s="33"/>
      <c r="AK6930" s="33"/>
      <c r="AL6930" s="33"/>
      <c r="AM6930" s="33"/>
      <c r="AN6930" s="33"/>
      <c r="AO6930" s="33"/>
      <c r="AP6930" s="33"/>
      <c r="AQ6930" s="33"/>
      <c r="AR6930" s="33"/>
      <c r="AS6930" s="33"/>
      <c r="AT6930" s="33"/>
      <c r="AU6930" s="33"/>
      <c r="AV6930" s="33"/>
      <c r="AW6930" s="33"/>
      <c r="AX6930" s="33"/>
      <c r="AY6930" s="33"/>
    </row>
    <row r="6931" spans="1:51" s="12" customFormat="1" ht="39.950000000000003" customHeight="1">
      <c r="A6931" s="3"/>
      <c r="B6931" s="16"/>
      <c r="C6931" s="33"/>
      <c r="D6931" s="33"/>
      <c r="E6931" s="33"/>
      <c r="F6931" s="33"/>
      <c r="G6931" s="33"/>
      <c r="H6931" s="33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  <c r="Y6931" s="33"/>
      <c r="Z6931" s="33"/>
      <c r="AA6931" s="33"/>
      <c r="AB6931" s="33"/>
      <c r="AC6931" s="33"/>
      <c r="AD6931" s="33"/>
      <c r="AE6931" s="33"/>
      <c r="AF6931" s="33"/>
      <c r="AG6931" s="35"/>
      <c r="AH6931" s="32"/>
      <c r="AI6931" s="33"/>
      <c r="AJ6931" s="33"/>
      <c r="AK6931" s="33"/>
      <c r="AL6931" s="33"/>
      <c r="AM6931" s="33"/>
      <c r="AN6931" s="33"/>
      <c r="AO6931" s="33"/>
      <c r="AP6931" s="33"/>
      <c r="AQ6931" s="33"/>
      <c r="AR6931" s="33"/>
      <c r="AS6931" s="33"/>
      <c r="AT6931" s="33"/>
      <c r="AU6931" s="33"/>
      <c r="AV6931" s="33"/>
      <c r="AW6931" s="33"/>
      <c r="AX6931" s="33"/>
      <c r="AY6931" s="33"/>
    </row>
    <row r="6932" spans="1:51" s="12" customFormat="1" ht="39.950000000000003" customHeight="1">
      <c r="A6932" s="3"/>
      <c r="B6932" s="16"/>
      <c r="C6932" s="33"/>
      <c r="D6932" s="33"/>
      <c r="E6932" s="33"/>
      <c r="F6932" s="33"/>
      <c r="G6932" s="33"/>
      <c r="H6932" s="33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  <c r="Y6932" s="33"/>
      <c r="Z6932" s="33"/>
      <c r="AA6932" s="33"/>
      <c r="AB6932" s="33"/>
      <c r="AC6932" s="33"/>
      <c r="AD6932" s="33"/>
      <c r="AE6932" s="33"/>
      <c r="AF6932" s="33"/>
      <c r="AG6932" s="35"/>
      <c r="AH6932" s="32"/>
      <c r="AI6932" s="33"/>
      <c r="AJ6932" s="33"/>
      <c r="AK6932" s="33"/>
      <c r="AL6932" s="33"/>
      <c r="AM6932" s="33"/>
      <c r="AN6932" s="33"/>
      <c r="AO6932" s="33"/>
      <c r="AP6932" s="33"/>
      <c r="AQ6932" s="33"/>
      <c r="AR6932" s="33"/>
      <c r="AS6932" s="33"/>
      <c r="AT6932" s="33"/>
      <c r="AU6932" s="33"/>
      <c r="AV6932" s="33"/>
      <c r="AW6932" s="33"/>
      <c r="AX6932" s="33"/>
      <c r="AY6932" s="33"/>
    </row>
    <row r="6933" spans="1:51" s="12" customFormat="1" ht="39.950000000000003" customHeight="1">
      <c r="A6933" s="3"/>
      <c r="B6933" s="16"/>
      <c r="C6933" s="33"/>
      <c r="D6933" s="33"/>
      <c r="E6933" s="33"/>
      <c r="F6933" s="33"/>
      <c r="G6933" s="33"/>
      <c r="H6933" s="33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  <c r="Y6933" s="33"/>
      <c r="Z6933" s="33"/>
      <c r="AA6933" s="33"/>
      <c r="AB6933" s="33"/>
      <c r="AC6933" s="33"/>
      <c r="AD6933" s="33"/>
      <c r="AE6933" s="33"/>
      <c r="AF6933" s="33"/>
      <c r="AG6933" s="35"/>
      <c r="AH6933" s="32"/>
      <c r="AI6933" s="33"/>
      <c r="AJ6933" s="33"/>
      <c r="AK6933" s="33"/>
      <c r="AL6933" s="33"/>
      <c r="AM6933" s="33"/>
      <c r="AN6933" s="33"/>
      <c r="AO6933" s="33"/>
      <c r="AP6933" s="33"/>
      <c r="AQ6933" s="33"/>
      <c r="AR6933" s="33"/>
      <c r="AS6933" s="33"/>
      <c r="AT6933" s="33"/>
      <c r="AU6933" s="33"/>
      <c r="AV6933" s="33"/>
      <c r="AW6933" s="33"/>
      <c r="AX6933" s="33"/>
      <c r="AY6933" s="33"/>
    </row>
    <row r="6934" spans="1:51" s="12" customFormat="1" ht="39.950000000000003" customHeight="1">
      <c r="A6934" s="3"/>
      <c r="B6934" s="16"/>
      <c r="C6934" s="33"/>
      <c r="D6934" s="33"/>
      <c r="E6934" s="33"/>
      <c r="F6934" s="33"/>
      <c r="G6934" s="33"/>
      <c r="H6934" s="33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  <c r="Y6934" s="33"/>
      <c r="Z6934" s="33"/>
      <c r="AA6934" s="33"/>
      <c r="AB6934" s="33"/>
      <c r="AC6934" s="33"/>
      <c r="AD6934" s="33"/>
      <c r="AE6934" s="33"/>
      <c r="AF6934" s="33"/>
      <c r="AG6934" s="35"/>
      <c r="AH6934" s="32"/>
      <c r="AI6934" s="33"/>
      <c r="AJ6934" s="33"/>
      <c r="AK6934" s="33"/>
      <c r="AL6934" s="33"/>
      <c r="AM6934" s="33"/>
      <c r="AN6934" s="33"/>
      <c r="AO6934" s="33"/>
      <c r="AP6934" s="33"/>
      <c r="AQ6934" s="33"/>
      <c r="AR6934" s="33"/>
      <c r="AS6934" s="33"/>
      <c r="AT6934" s="33"/>
      <c r="AU6934" s="33"/>
      <c r="AV6934" s="33"/>
      <c r="AW6934" s="33"/>
      <c r="AX6934" s="33"/>
      <c r="AY6934" s="33"/>
    </row>
    <row r="6935" spans="1:51" s="12" customFormat="1" ht="39.950000000000003" customHeight="1">
      <c r="A6935" s="3"/>
      <c r="B6935" s="16"/>
      <c r="C6935" s="33"/>
      <c r="D6935" s="33"/>
      <c r="E6935" s="33"/>
      <c r="F6935" s="33"/>
      <c r="G6935" s="33"/>
      <c r="H6935" s="33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  <c r="Y6935" s="33"/>
      <c r="Z6935" s="33"/>
      <c r="AA6935" s="33"/>
      <c r="AB6935" s="33"/>
      <c r="AC6935" s="33"/>
      <c r="AD6935" s="33"/>
      <c r="AE6935" s="33"/>
      <c r="AF6935" s="33"/>
      <c r="AG6935" s="35"/>
      <c r="AH6935" s="32"/>
      <c r="AI6935" s="33"/>
      <c r="AJ6935" s="33"/>
      <c r="AK6935" s="33"/>
      <c r="AL6935" s="33"/>
      <c r="AM6935" s="33"/>
      <c r="AN6935" s="33"/>
      <c r="AO6935" s="33"/>
      <c r="AP6935" s="33"/>
      <c r="AQ6935" s="33"/>
      <c r="AR6935" s="33"/>
      <c r="AS6935" s="33"/>
      <c r="AT6935" s="33"/>
      <c r="AU6935" s="33"/>
      <c r="AV6935" s="33"/>
      <c r="AW6935" s="33"/>
      <c r="AX6935" s="33"/>
      <c r="AY6935" s="33"/>
    </row>
    <row r="6936" spans="1:51" s="12" customFormat="1" ht="39.950000000000003" customHeight="1">
      <c r="A6936" s="3"/>
      <c r="B6936" s="16"/>
      <c r="C6936" s="33"/>
      <c r="D6936" s="33"/>
      <c r="E6936" s="33"/>
      <c r="F6936" s="33"/>
      <c r="G6936" s="33"/>
      <c r="H6936" s="33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  <c r="Y6936" s="33"/>
      <c r="Z6936" s="33"/>
      <c r="AA6936" s="33"/>
      <c r="AB6936" s="33"/>
      <c r="AC6936" s="33"/>
      <c r="AD6936" s="33"/>
      <c r="AE6936" s="33"/>
      <c r="AF6936" s="33"/>
      <c r="AG6936" s="35"/>
      <c r="AH6936" s="32"/>
      <c r="AI6936" s="33"/>
      <c r="AJ6936" s="33"/>
      <c r="AK6936" s="33"/>
      <c r="AL6936" s="33"/>
      <c r="AM6936" s="33"/>
      <c r="AN6936" s="33"/>
      <c r="AO6936" s="33"/>
      <c r="AP6936" s="33"/>
      <c r="AQ6936" s="33"/>
      <c r="AR6936" s="33"/>
      <c r="AS6936" s="33"/>
      <c r="AT6936" s="33"/>
      <c r="AU6936" s="33"/>
      <c r="AV6936" s="33"/>
      <c r="AW6936" s="33"/>
      <c r="AX6936" s="33"/>
      <c r="AY6936" s="33"/>
    </row>
    <row r="6937" spans="1:51" s="12" customFormat="1" ht="39.950000000000003" customHeight="1">
      <c r="A6937" s="3"/>
      <c r="B6937" s="16"/>
      <c r="C6937" s="33"/>
      <c r="D6937" s="33"/>
      <c r="E6937" s="33"/>
      <c r="F6937" s="33"/>
      <c r="G6937" s="33"/>
      <c r="H6937" s="33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  <c r="Y6937" s="33"/>
      <c r="Z6937" s="33"/>
      <c r="AA6937" s="33"/>
      <c r="AB6937" s="33"/>
      <c r="AC6937" s="33"/>
      <c r="AD6937" s="33"/>
      <c r="AE6937" s="33"/>
      <c r="AF6937" s="33"/>
      <c r="AG6937" s="35"/>
      <c r="AH6937" s="32"/>
      <c r="AI6937" s="33"/>
      <c r="AJ6937" s="33"/>
      <c r="AK6937" s="33"/>
      <c r="AL6937" s="33"/>
      <c r="AM6937" s="33"/>
      <c r="AN6937" s="33"/>
      <c r="AO6937" s="33"/>
      <c r="AP6937" s="33"/>
      <c r="AQ6937" s="33"/>
      <c r="AR6937" s="33"/>
      <c r="AS6937" s="33"/>
      <c r="AT6937" s="33"/>
      <c r="AU6937" s="33"/>
      <c r="AV6937" s="33"/>
      <c r="AW6937" s="33"/>
      <c r="AX6937" s="33"/>
      <c r="AY6937" s="33"/>
    </row>
    <row r="6938" spans="1:51" s="12" customFormat="1" ht="39.950000000000003" customHeight="1">
      <c r="A6938" s="3"/>
      <c r="B6938" s="16"/>
      <c r="C6938" s="33"/>
      <c r="D6938" s="33"/>
      <c r="E6938" s="33"/>
      <c r="F6938" s="33"/>
      <c r="G6938" s="33"/>
      <c r="H6938" s="33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  <c r="Y6938" s="33"/>
      <c r="Z6938" s="33"/>
      <c r="AA6938" s="33"/>
      <c r="AB6938" s="33"/>
      <c r="AC6938" s="33"/>
      <c r="AD6938" s="33"/>
      <c r="AE6938" s="33"/>
      <c r="AF6938" s="33"/>
      <c r="AG6938" s="35"/>
      <c r="AH6938" s="32"/>
      <c r="AI6938" s="33"/>
      <c r="AJ6938" s="33"/>
      <c r="AK6938" s="33"/>
      <c r="AL6938" s="33"/>
      <c r="AM6938" s="33"/>
      <c r="AN6938" s="33"/>
      <c r="AO6938" s="33"/>
      <c r="AP6938" s="33"/>
      <c r="AQ6938" s="33"/>
      <c r="AR6938" s="33"/>
      <c r="AS6938" s="33"/>
      <c r="AT6938" s="33"/>
      <c r="AU6938" s="33"/>
      <c r="AV6938" s="33"/>
      <c r="AW6938" s="33"/>
      <c r="AX6938" s="33"/>
      <c r="AY6938" s="33"/>
    </row>
    <row r="6939" spans="1:51" s="12" customFormat="1" ht="39.950000000000003" customHeight="1">
      <c r="A6939" s="3"/>
      <c r="B6939" s="16"/>
      <c r="C6939" s="33"/>
      <c r="D6939" s="33"/>
      <c r="E6939" s="33"/>
      <c r="F6939" s="33"/>
      <c r="G6939" s="33"/>
      <c r="H6939" s="33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  <c r="Y6939" s="33"/>
      <c r="Z6939" s="33"/>
      <c r="AA6939" s="33"/>
      <c r="AB6939" s="33"/>
      <c r="AC6939" s="33"/>
      <c r="AD6939" s="33"/>
      <c r="AE6939" s="33"/>
      <c r="AF6939" s="33"/>
      <c r="AG6939" s="35"/>
      <c r="AH6939" s="32"/>
      <c r="AI6939" s="33"/>
      <c r="AJ6939" s="33"/>
      <c r="AK6939" s="33"/>
      <c r="AL6939" s="33"/>
      <c r="AM6939" s="33"/>
      <c r="AN6939" s="33"/>
      <c r="AO6939" s="33"/>
      <c r="AP6939" s="33"/>
      <c r="AQ6939" s="33"/>
      <c r="AR6939" s="33"/>
      <c r="AS6939" s="33"/>
      <c r="AT6939" s="33"/>
      <c r="AU6939" s="33"/>
      <c r="AV6939" s="33"/>
      <c r="AW6939" s="33"/>
      <c r="AX6939" s="33"/>
      <c r="AY6939" s="33"/>
    </row>
    <row r="6940" spans="1:51" s="12" customFormat="1" ht="39.950000000000003" customHeight="1">
      <c r="A6940" s="3"/>
      <c r="B6940" s="16"/>
      <c r="C6940" s="33"/>
      <c r="D6940" s="33"/>
      <c r="E6940" s="33"/>
      <c r="F6940" s="33"/>
      <c r="G6940" s="33"/>
      <c r="H6940" s="33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  <c r="Y6940" s="33"/>
      <c r="Z6940" s="33"/>
      <c r="AA6940" s="33"/>
      <c r="AB6940" s="33"/>
      <c r="AC6940" s="33"/>
      <c r="AD6940" s="33"/>
      <c r="AE6940" s="33"/>
      <c r="AF6940" s="33"/>
      <c r="AG6940" s="35"/>
      <c r="AH6940" s="32"/>
      <c r="AI6940" s="33"/>
      <c r="AJ6940" s="33"/>
      <c r="AK6940" s="33"/>
      <c r="AL6940" s="33"/>
      <c r="AM6940" s="33"/>
      <c r="AN6940" s="33"/>
      <c r="AO6940" s="33"/>
      <c r="AP6940" s="33"/>
      <c r="AQ6940" s="33"/>
      <c r="AR6940" s="33"/>
      <c r="AS6940" s="33"/>
      <c r="AT6940" s="33"/>
      <c r="AU6940" s="33"/>
      <c r="AV6940" s="33"/>
      <c r="AW6940" s="33"/>
      <c r="AX6940" s="33"/>
      <c r="AY6940" s="33"/>
    </row>
    <row r="6941" spans="1:51" s="12" customFormat="1" ht="39.950000000000003" customHeight="1">
      <c r="A6941" s="3"/>
      <c r="B6941" s="16"/>
      <c r="C6941" s="33"/>
      <c r="D6941" s="33"/>
      <c r="E6941" s="33"/>
      <c r="F6941" s="33"/>
      <c r="G6941" s="33"/>
      <c r="H6941" s="33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  <c r="Y6941" s="33"/>
      <c r="Z6941" s="33"/>
      <c r="AA6941" s="33"/>
      <c r="AB6941" s="33"/>
      <c r="AC6941" s="33"/>
      <c r="AD6941" s="33"/>
      <c r="AE6941" s="33"/>
      <c r="AF6941" s="33"/>
      <c r="AG6941" s="35"/>
      <c r="AH6941" s="32"/>
      <c r="AI6941" s="33"/>
      <c r="AJ6941" s="33"/>
      <c r="AK6941" s="33"/>
      <c r="AL6941" s="33"/>
      <c r="AM6941" s="33"/>
      <c r="AN6941" s="33"/>
      <c r="AO6941" s="33"/>
      <c r="AP6941" s="33"/>
      <c r="AQ6941" s="33"/>
      <c r="AR6941" s="33"/>
      <c r="AS6941" s="33"/>
      <c r="AT6941" s="33"/>
      <c r="AU6941" s="33"/>
      <c r="AV6941" s="33"/>
      <c r="AW6941" s="33"/>
      <c r="AX6941" s="33"/>
      <c r="AY6941" s="33"/>
    </row>
    <row r="6942" spans="1:51" s="12" customFormat="1" ht="39.950000000000003" customHeight="1">
      <c r="A6942" s="3"/>
      <c r="B6942" s="16"/>
      <c r="C6942" s="33"/>
      <c r="D6942" s="33"/>
      <c r="E6942" s="33"/>
      <c r="F6942" s="33"/>
      <c r="G6942" s="33"/>
      <c r="H6942" s="33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  <c r="Y6942" s="33"/>
      <c r="Z6942" s="33"/>
      <c r="AA6942" s="33"/>
      <c r="AB6942" s="33"/>
      <c r="AC6942" s="33"/>
      <c r="AD6942" s="33"/>
      <c r="AE6942" s="33"/>
      <c r="AF6942" s="33"/>
      <c r="AG6942" s="35"/>
      <c r="AH6942" s="32"/>
      <c r="AI6942" s="33"/>
      <c r="AJ6942" s="33"/>
      <c r="AK6942" s="33"/>
      <c r="AL6942" s="33"/>
      <c r="AM6942" s="33"/>
      <c r="AN6942" s="33"/>
      <c r="AO6942" s="33"/>
      <c r="AP6942" s="33"/>
      <c r="AQ6942" s="33"/>
      <c r="AR6942" s="33"/>
      <c r="AS6942" s="33"/>
      <c r="AT6942" s="33"/>
      <c r="AU6942" s="33"/>
      <c r="AV6942" s="33"/>
      <c r="AW6942" s="33"/>
      <c r="AX6942" s="33"/>
      <c r="AY6942" s="33"/>
    </row>
    <row r="6943" spans="1:51" s="12" customFormat="1" ht="39.950000000000003" customHeight="1">
      <c r="A6943" s="3"/>
      <c r="B6943" s="16"/>
      <c r="C6943" s="33"/>
      <c r="D6943" s="33"/>
      <c r="E6943" s="33"/>
      <c r="F6943" s="33"/>
      <c r="G6943" s="33"/>
      <c r="H6943" s="33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  <c r="Y6943" s="33"/>
      <c r="Z6943" s="33"/>
      <c r="AA6943" s="33"/>
      <c r="AB6943" s="33"/>
      <c r="AC6943" s="33"/>
      <c r="AD6943" s="33"/>
      <c r="AE6943" s="33"/>
      <c r="AF6943" s="33"/>
      <c r="AG6943" s="35"/>
      <c r="AH6943" s="32"/>
      <c r="AI6943" s="33"/>
      <c r="AJ6943" s="33"/>
      <c r="AK6943" s="33"/>
      <c r="AL6943" s="33"/>
      <c r="AM6943" s="33"/>
      <c r="AN6943" s="33"/>
      <c r="AO6943" s="33"/>
      <c r="AP6943" s="33"/>
      <c r="AQ6943" s="33"/>
      <c r="AR6943" s="33"/>
      <c r="AS6943" s="33"/>
      <c r="AT6943" s="33"/>
      <c r="AU6943" s="33"/>
      <c r="AV6943" s="33"/>
      <c r="AW6943" s="33"/>
      <c r="AX6943" s="33"/>
      <c r="AY6943" s="33"/>
    </row>
    <row r="6944" spans="1:51" s="12" customFormat="1" ht="39.950000000000003" customHeight="1">
      <c r="A6944" s="3"/>
      <c r="B6944" s="16"/>
      <c r="C6944" s="33"/>
      <c r="D6944" s="33"/>
      <c r="E6944" s="33"/>
      <c r="F6944" s="33"/>
      <c r="G6944" s="33"/>
      <c r="H6944" s="33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  <c r="Y6944" s="33"/>
      <c r="Z6944" s="33"/>
      <c r="AA6944" s="33"/>
      <c r="AB6944" s="33"/>
      <c r="AC6944" s="33"/>
      <c r="AD6944" s="33"/>
      <c r="AE6944" s="33"/>
      <c r="AF6944" s="33"/>
      <c r="AG6944" s="35"/>
      <c r="AH6944" s="32"/>
      <c r="AI6944" s="33"/>
      <c r="AJ6944" s="33"/>
      <c r="AK6944" s="33"/>
      <c r="AL6944" s="33"/>
      <c r="AM6944" s="33"/>
      <c r="AN6944" s="33"/>
      <c r="AO6944" s="33"/>
      <c r="AP6944" s="33"/>
      <c r="AQ6944" s="33"/>
      <c r="AR6944" s="33"/>
      <c r="AS6944" s="33"/>
      <c r="AT6944" s="33"/>
      <c r="AU6944" s="33"/>
      <c r="AV6944" s="33"/>
      <c r="AW6944" s="33"/>
      <c r="AX6944" s="33"/>
      <c r="AY6944" s="33"/>
    </row>
    <row r="6945" spans="1:51" s="12" customFormat="1" ht="39.950000000000003" customHeight="1">
      <c r="A6945" s="3"/>
      <c r="B6945" s="16"/>
      <c r="C6945" s="33"/>
      <c r="D6945" s="33"/>
      <c r="E6945" s="33"/>
      <c r="F6945" s="33"/>
      <c r="G6945" s="33"/>
      <c r="H6945" s="33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  <c r="Y6945" s="33"/>
      <c r="Z6945" s="33"/>
      <c r="AA6945" s="33"/>
      <c r="AB6945" s="33"/>
      <c r="AC6945" s="33"/>
      <c r="AD6945" s="33"/>
      <c r="AE6945" s="33"/>
      <c r="AF6945" s="33"/>
      <c r="AG6945" s="35"/>
      <c r="AH6945" s="32"/>
      <c r="AI6945" s="33"/>
      <c r="AJ6945" s="33"/>
      <c r="AK6945" s="33"/>
      <c r="AL6945" s="33"/>
      <c r="AM6945" s="33"/>
      <c r="AN6945" s="33"/>
      <c r="AO6945" s="33"/>
      <c r="AP6945" s="33"/>
      <c r="AQ6945" s="33"/>
      <c r="AR6945" s="33"/>
      <c r="AS6945" s="33"/>
      <c r="AT6945" s="33"/>
      <c r="AU6945" s="33"/>
      <c r="AV6945" s="33"/>
      <c r="AW6945" s="33"/>
      <c r="AX6945" s="33"/>
      <c r="AY6945" s="33"/>
    </row>
    <row r="6946" spans="1:51" s="12" customFormat="1" ht="39.950000000000003" customHeight="1">
      <c r="A6946" s="3"/>
      <c r="B6946" s="16"/>
      <c r="C6946" s="33"/>
      <c r="D6946" s="33"/>
      <c r="E6946" s="33"/>
      <c r="F6946" s="33"/>
      <c r="G6946" s="33"/>
      <c r="H6946" s="33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  <c r="Y6946" s="33"/>
      <c r="Z6946" s="33"/>
      <c r="AA6946" s="33"/>
      <c r="AB6946" s="33"/>
      <c r="AC6946" s="33"/>
      <c r="AD6946" s="33"/>
      <c r="AE6946" s="33"/>
      <c r="AF6946" s="33"/>
      <c r="AG6946" s="35"/>
      <c r="AH6946" s="32"/>
      <c r="AI6946" s="33"/>
      <c r="AJ6946" s="33"/>
      <c r="AK6946" s="33"/>
      <c r="AL6946" s="33"/>
      <c r="AM6946" s="33"/>
      <c r="AN6946" s="33"/>
      <c r="AO6946" s="33"/>
      <c r="AP6946" s="33"/>
      <c r="AQ6946" s="33"/>
      <c r="AR6946" s="33"/>
      <c r="AS6946" s="33"/>
      <c r="AT6946" s="33"/>
      <c r="AU6946" s="33"/>
      <c r="AV6946" s="33"/>
      <c r="AW6946" s="33"/>
      <c r="AX6946" s="33"/>
      <c r="AY6946" s="33"/>
    </row>
    <row r="6947" spans="1:51" s="12" customFormat="1" ht="39.950000000000003" customHeight="1">
      <c r="A6947" s="3"/>
      <c r="B6947" s="16"/>
      <c r="C6947" s="33"/>
      <c r="D6947" s="33"/>
      <c r="E6947" s="33"/>
      <c r="F6947" s="33"/>
      <c r="G6947" s="33"/>
      <c r="H6947" s="33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  <c r="Y6947" s="33"/>
      <c r="Z6947" s="33"/>
      <c r="AA6947" s="33"/>
      <c r="AB6947" s="33"/>
      <c r="AC6947" s="33"/>
      <c r="AD6947" s="33"/>
      <c r="AE6947" s="33"/>
      <c r="AF6947" s="33"/>
      <c r="AG6947" s="35"/>
      <c r="AH6947" s="32"/>
      <c r="AI6947" s="33"/>
      <c r="AJ6947" s="33"/>
      <c r="AK6947" s="33"/>
      <c r="AL6947" s="33"/>
      <c r="AM6947" s="33"/>
      <c r="AN6947" s="33"/>
      <c r="AO6947" s="33"/>
      <c r="AP6947" s="33"/>
      <c r="AQ6947" s="33"/>
      <c r="AR6947" s="33"/>
      <c r="AS6947" s="33"/>
      <c r="AT6947" s="33"/>
      <c r="AU6947" s="33"/>
      <c r="AV6947" s="33"/>
      <c r="AW6947" s="33"/>
      <c r="AX6947" s="33"/>
      <c r="AY6947" s="33"/>
    </row>
    <row r="6948" spans="1:51" s="12" customFormat="1" ht="39.950000000000003" customHeight="1">
      <c r="A6948" s="3"/>
      <c r="B6948" s="16"/>
      <c r="C6948" s="33"/>
      <c r="D6948" s="33"/>
      <c r="E6948" s="33"/>
      <c r="F6948" s="33"/>
      <c r="G6948" s="33"/>
      <c r="H6948" s="33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  <c r="Y6948" s="33"/>
      <c r="Z6948" s="33"/>
      <c r="AA6948" s="33"/>
      <c r="AB6948" s="33"/>
      <c r="AC6948" s="33"/>
      <c r="AD6948" s="33"/>
      <c r="AE6948" s="33"/>
      <c r="AF6948" s="33"/>
      <c r="AG6948" s="35"/>
      <c r="AH6948" s="32"/>
      <c r="AI6948" s="33"/>
      <c r="AJ6948" s="33"/>
      <c r="AK6948" s="33"/>
      <c r="AL6948" s="33"/>
      <c r="AM6948" s="33"/>
      <c r="AN6948" s="33"/>
      <c r="AO6948" s="33"/>
      <c r="AP6948" s="33"/>
      <c r="AQ6948" s="33"/>
      <c r="AR6948" s="33"/>
      <c r="AS6948" s="33"/>
      <c r="AT6948" s="33"/>
      <c r="AU6948" s="33"/>
      <c r="AV6948" s="33"/>
      <c r="AW6948" s="33"/>
      <c r="AX6948" s="33"/>
      <c r="AY6948" s="33"/>
    </row>
    <row r="6949" spans="1:51" s="12" customFormat="1" ht="39.950000000000003" customHeight="1">
      <c r="A6949" s="3"/>
      <c r="B6949" s="16"/>
      <c r="C6949" s="33"/>
      <c r="D6949" s="33"/>
      <c r="E6949" s="33"/>
      <c r="F6949" s="33"/>
      <c r="G6949" s="33"/>
      <c r="H6949" s="33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  <c r="Y6949" s="33"/>
      <c r="Z6949" s="33"/>
      <c r="AA6949" s="33"/>
      <c r="AB6949" s="33"/>
      <c r="AC6949" s="33"/>
      <c r="AD6949" s="33"/>
      <c r="AE6949" s="33"/>
      <c r="AF6949" s="33"/>
      <c r="AG6949" s="35"/>
      <c r="AH6949" s="32"/>
      <c r="AI6949" s="33"/>
      <c r="AJ6949" s="33"/>
      <c r="AK6949" s="33"/>
      <c r="AL6949" s="33"/>
      <c r="AM6949" s="33"/>
      <c r="AN6949" s="33"/>
      <c r="AO6949" s="33"/>
      <c r="AP6949" s="33"/>
      <c r="AQ6949" s="33"/>
      <c r="AR6949" s="33"/>
      <c r="AS6949" s="33"/>
      <c r="AT6949" s="33"/>
      <c r="AU6949" s="33"/>
      <c r="AV6949" s="33"/>
      <c r="AW6949" s="33"/>
      <c r="AX6949" s="33"/>
      <c r="AY6949" s="33"/>
    </row>
    <row r="6950" spans="1:51" s="12" customFormat="1" ht="39.950000000000003" customHeight="1">
      <c r="A6950" s="3"/>
      <c r="B6950" s="16"/>
      <c r="C6950" s="33"/>
      <c r="D6950" s="33"/>
      <c r="E6950" s="33"/>
      <c r="F6950" s="33"/>
      <c r="G6950" s="33"/>
      <c r="H6950" s="33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  <c r="Y6950" s="33"/>
      <c r="Z6950" s="33"/>
      <c r="AA6950" s="33"/>
      <c r="AB6950" s="33"/>
      <c r="AC6950" s="33"/>
      <c r="AD6950" s="33"/>
      <c r="AE6950" s="33"/>
      <c r="AF6950" s="33"/>
      <c r="AG6950" s="35"/>
      <c r="AH6950" s="32"/>
      <c r="AI6950" s="33"/>
      <c r="AJ6950" s="33"/>
      <c r="AK6950" s="33"/>
      <c r="AL6950" s="33"/>
      <c r="AM6950" s="33"/>
      <c r="AN6950" s="33"/>
      <c r="AO6950" s="33"/>
      <c r="AP6950" s="33"/>
      <c r="AQ6950" s="33"/>
      <c r="AR6950" s="33"/>
      <c r="AS6950" s="33"/>
      <c r="AT6950" s="33"/>
      <c r="AU6950" s="33"/>
      <c r="AV6950" s="33"/>
      <c r="AW6950" s="33"/>
      <c r="AX6950" s="33"/>
      <c r="AY6950" s="33"/>
    </row>
    <row r="6951" spans="1:51" s="12" customFormat="1" ht="39.950000000000003" customHeight="1">
      <c r="A6951" s="3"/>
      <c r="B6951" s="16"/>
      <c r="C6951" s="33"/>
      <c r="D6951" s="33"/>
      <c r="E6951" s="33"/>
      <c r="F6951" s="33"/>
      <c r="G6951" s="33"/>
      <c r="H6951" s="33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  <c r="Y6951" s="33"/>
      <c r="Z6951" s="33"/>
      <c r="AA6951" s="33"/>
      <c r="AB6951" s="33"/>
      <c r="AC6951" s="33"/>
      <c r="AD6951" s="33"/>
      <c r="AE6951" s="33"/>
      <c r="AF6951" s="33"/>
      <c r="AG6951" s="35"/>
      <c r="AH6951" s="32"/>
      <c r="AI6951" s="33"/>
      <c r="AJ6951" s="33"/>
      <c r="AK6951" s="33"/>
      <c r="AL6951" s="33"/>
      <c r="AM6951" s="33"/>
      <c r="AN6951" s="33"/>
      <c r="AO6951" s="33"/>
      <c r="AP6951" s="33"/>
      <c r="AQ6951" s="33"/>
      <c r="AR6951" s="33"/>
      <c r="AS6951" s="33"/>
      <c r="AT6951" s="33"/>
      <c r="AU6951" s="33"/>
      <c r="AV6951" s="33"/>
      <c r="AW6951" s="33"/>
      <c r="AX6951" s="33"/>
      <c r="AY6951" s="33"/>
    </row>
    <row r="6952" spans="1:51" s="12" customFormat="1" ht="39.950000000000003" customHeight="1">
      <c r="A6952" s="3"/>
      <c r="B6952" s="16"/>
      <c r="C6952" s="33"/>
      <c r="D6952" s="33"/>
      <c r="E6952" s="33"/>
      <c r="F6952" s="33"/>
      <c r="G6952" s="33"/>
      <c r="H6952" s="33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  <c r="Y6952" s="33"/>
      <c r="Z6952" s="33"/>
      <c r="AA6952" s="33"/>
      <c r="AB6952" s="33"/>
      <c r="AC6952" s="33"/>
      <c r="AD6952" s="33"/>
      <c r="AE6952" s="33"/>
      <c r="AF6952" s="33"/>
      <c r="AG6952" s="35"/>
      <c r="AH6952" s="32"/>
      <c r="AI6952" s="33"/>
      <c r="AJ6952" s="33"/>
      <c r="AK6952" s="33"/>
      <c r="AL6952" s="33"/>
      <c r="AM6952" s="33"/>
      <c r="AN6952" s="33"/>
      <c r="AO6952" s="33"/>
      <c r="AP6952" s="33"/>
      <c r="AQ6952" s="33"/>
      <c r="AR6952" s="33"/>
      <c r="AS6952" s="33"/>
      <c r="AT6952" s="33"/>
      <c r="AU6952" s="33"/>
      <c r="AV6952" s="33"/>
      <c r="AW6952" s="33"/>
      <c r="AX6952" s="33"/>
      <c r="AY6952" s="33"/>
    </row>
    <row r="6953" spans="1:51" s="12" customFormat="1" ht="39.950000000000003" customHeight="1">
      <c r="A6953" s="3"/>
      <c r="B6953" s="16"/>
      <c r="C6953" s="33"/>
      <c r="D6953" s="33"/>
      <c r="E6953" s="33"/>
      <c r="F6953" s="33"/>
      <c r="G6953" s="33"/>
      <c r="H6953" s="33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  <c r="Y6953" s="33"/>
      <c r="Z6953" s="33"/>
      <c r="AA6953" s="33"/>
      <c r="AB6953" s="33"/>
      <c r="AC6953" s="33"/>
      <c r="AD6953" s="33"/>
      <c r="AE6953" s="33"/>
      <c r="AF6953" s="33"/>
      <c r="AG6953" s="35"/>
      <c r="AH6953" s="32"/>
      <c r="AI6953" s="33"/>
      <c r="AJ6953" s="33"/>
      <c r="AK6953" s="33"/>
      <c r="AL6953" s="33"/>
      <c r="AM6953" s="33"/>
      <c r="AN6953" s="33"/>
      <c r="AO6953" s="33"/>
      <c r="AP6953" s="33"/>
      <c r="AQ6953" s="33"/>
      <c r="AR6953" s="33"/>
      <c r="AS6953" s="33"/>
      <c r="AT6953" s="33"/>
      <c r="AU6953" s="33"/>
      <c r="AV6953" s="33"/>
      <c r="AW6953" s="33"/>
      <c r="AX6953" s="33"/>
      <c r="AY6953" s="33"/>
    </row>
    <row r="6954" spans="1:51" s="12" customFormat="1" ht="39.950000000000003" customHeight="1">
      <c r="A6954" s="3"/>
      <c r="B6954" s="16"/>
      <c r="C6954" s="33"/>
      <c r="D6954" s="33"/>
      <c r="E6954" s="33"/>
      <c r="F6954" s="33"/>
      <c r="G6954" s="33"/>
      <c r="H6954" s="33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  <c r="Y6954" s="33"/>
      <c r="Z6954" s="33"/>
      <c r="AA6954" s="33"/>
      <c r="AB6954" s="33"/>
      <c r="AC6954" s="33"/>
      <c r="AD6954" s="33"/>
      <c r="AE6954" s="33"/>
      <c r="AF6954" s="33"/>
      <c r="AG6954" s="35"/>
      <c r="AH6954" s="32"/>
      <c r="AI6954" s="33"/>
      <c r="AJ6954" s="33"/>
      <c r="AK6954" s="33"/>
      <c r="AL6954" s="33"/>
      <c r="AM6954" s="33"/>
      <c r="AN6954" s="33"/>
      <c r="AO6954" s="33"/>
      <c r="AP6954" s="33"/>
      <c r="AQ6954" s="33"/>
      <c r="AR6954" s="33"/>
      <c r="AS6954" s="33"/>
      <c r="AT6954" s="33"/>
      <c r="AU6954" s="33"/>
      <c r="AV6954" s="33"/>
      <c r="AW6954" s="33"/>
      <c r="AX6954" s="33"/>
      <c r="AY6954" s="33"/>
    </row>
    <row r="6955" spans="1:51" s="12" customFormat="1" ht="39.950000000000003" customHeight="1">
      <c r="A6955" s="3"/>
      <c r="B6955" s="16"/>
      <c r="C6955" s="33"/>
      <c r="D6955" s="33"/>
      <c r="E6955" s="33"/>
      <c r="F6955" s="33"/>
      <c r="G6955" s="33"/>
      <c r="H6955" s="33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  <c r="Y6955" s="33"/>
      <c r="Z6955" s="33"/>
      <c r="AA6955" s="33"/>
      <c r="AB6955" s="33"/>
      <c r="AC6955" s="33"/>
      <c r="AD6955" s="33"/>
      <c r="AE6955" s="33"/>
      <c r="AF6955" s="33"/>
      <c r="AG6955" s="35"/>
      <c r="AH6955" s="32"/>
      <c r="AI6955" s="33"/>
      <c r="AJ6955" s="33"/>
      <c r="AK6955" s="33"/>
      <c r="AL6955" s="33"/>
      <c r="AM6955" s="33"/>
      <c r="AN6955" s="33"/>
      <c r="AO6955" s="33"/>
      <c r="AP6955" s="33"/>
      <c r="AQ6955" s="33"/>
      <c r="AR6955" s="33"/>
      <c r="AS6955" s="33"/>
      <c r="AT6955" s="33"/>
      <c r="AU6955" s="33"/>
      <c r="AV6955" s="33"/>
      <c r="AW6955" s="33"/>
      <c r="AX6955" s="33"/>
      <c r="AY6955" s="33"/>
    </row>
    <row r="6956" spans="1:51" s="12" customFormat="1" ht="39.950000000000003" customHeight="1">
      <c r="A6956" s="3"/>
      <c r="B6956" s="16"/>
      <c r="C6956" s="33"/>
      <c r="D6956" s="33"/>
      <c r="E6956" s="33"/>
      <c r="F6956" s="33"/>
      <c r="G6956" s="33"/>
      <c r="H6956" s="33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  <c r="Y6956" s="33"/>
      <c r="Z6956" s="33"/>
      <c r="AA6956" s="33"/>
      <c r="AB6956" s="33"/>
      <c r="AC6956" s="33"/>
      <c r="AD6956" s="33"/>
      <c r="AE6956" s="33"/>
      <c r="AF6956" s="33"/>
      <c r="AG6956" s="35"/>
      <c r="AH6956" s="32"/>
      <c r="AI6956" s="33"/>
      <c r="AJ6956" s="33"/>
      <c r="AK6956" s="33"/>
      <c r="AL6956" s="33"/>
      <c r="AM6956" s="33"/>
      <c r="AN6956" s="33"/>
      <c r="AO6956" s="33"/>
      <c r="AP6956" s="33"/>
      <c r="AQ6956" s="33"/>
      <c r="AR6956" s="33"/>
      <c r="AS6956" s="33"/>
      <c r="AT6956" s="33"/>
      <c r="AU6956" s="33"/>
      <c r="AV6956" s="33"/>
      <c r="AW6956" s="33"/>
      <c r="AX6956" s="33"/>
      <c r="AY6956" s="33"/>
    </row>
    <row r="6957" spans="1:51" s="12" customFormat="1" ht="39.950000000000003" customHeight="1">
      <c r="A6957" s="3"/>
      <c r="B6957" s="16"/>
      <c r="C6957" s="33"/>
      <c r="D6957" s="33"/>
      <c r="E6957" s="33"/>
      <c r="F6957" s="33"/>
      <c r="G6957" s="33"/>
      <c r="H6957" s="33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  <c r="Y6957" s="33"/>
      <c r="Z6957" s="33"/>
      <c r="AA6957" s="33"/>
      <c r="AB6957" s="33"/>
      <c r="AC6957" s="33"/>
      <c r="AD6957" s="33"/>
      <c r="AE6957" s="33"/>
      <c r="AF6957" s="33"/>
      <c r="AG6957" s="35"/>
      <c r="AH6957" s="32"/>
      <c r="AI6957" s="33"/>
      <c r="AJ6957" s="33"/>
      <c r="AK6957" s="33"/>
      <c r="AL6957" s="33"/>
      <c r="AM6957" s="33"/>
      <c r="AN6957" s="33"/>
      <c r="AO6957" s="33"/>
      <c r="AP6957" s="33"/>
      <c r="AQ6957" s="33"/>
      <c r="AR6957" s="33"/>
      <c r="AS6957" s="33"/>
      <c r="AT6957" s="33"/>
      <c r="AU6957" s="33"/>
      <c r="AV6957" s="33"/>
      <c r="AW6957" s="33"/>
      <c r="AX6957" s="33"/>
      <c r="AY6957" s="33"/>
    </row>
    <row r="6958" spans="1:51" s="12" customFormat="1" ht="39.950000000000003" customHeight="1">
      <c r="A6958" s="3"/>
      <c r="B6958" s="16"/>
      <c r="C6958" s="33"/>
      <c r="D6958" s="33"/>
      <c r="E6958" s="33"/>
      <c r="F6958" s="33"/>
      <c r="G6958" s="33"/>
      <c r="H6958" s="33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  <c r="Y6958" s="33"/>
      <c r="Z6958" s="33"/>
      <c r="AA6958" s="33"/>
      <c r="AB6958" s="33"/>
      <c r="AC6958" s="33"/>
      <c r="AD6958" s="33"/>
      <c r="AE6958" s="33"/>
      <c r="AF6958" s="33"/>
      <c r="AG6958" s="35"/>
      <c r="AH6958" s="32"/>
      <c r="AI6958" s="33"/>
      <c r="AJ6958" s="33"/>
      <c r="AK6958" s="33"/>
      <c r="AL6958" s="33"/>
      <c r="AM6958" s="33"/>
      <c r="AN6958" s="33"/>
      <c r="AO6958" s="33"/>
      <c r="AP6958" s="33"/>
      <c r="AQ6958" s="33"/>
      <c r="AR6958" s="33"/>
      <c r="AS6958" s="33"/>
      <c r="AT6958" s="33"/>
      <c r="AU6958" s="33"/>
      <c r="AV6958" s="33"/>
      <c r="AW6958" s="33"/>
      <c r="AX6958" s="33"/>
      <c r="AY6958" s="33"/>
    </row>
    <row r="6959" spans="1:51" s="12" customFormat="1" ht="39.950000000000003" customHeight="1">
      <c r="A6959" s="3"/>
      <c r="B6959" s="16"/>
      <c r="C6959" s="33"/>
      <c r="D6959" s="33"/>
      <c r="E6959" s="33"/>
      <c r="F6959" s="33"/>
      <c r="G6959" s="33"/>
      <c r="H6959" s="33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  <c r="Y6959" s="33"/>
      <c r="Z6959" s="33"/>
      <c r="AA6959" s="33"/>
      <c r="AB6959" s="33"/>
      <c r="AC6959" s="33"/>
      <c r="AD6959" s="33"/>
      <c r="AE6959" s="33"/>
      <c r="AF6959" s="33"/>
      <c r="AG6959" s="35"/>
      <c r="AH6959" s="32"/>
      <c r="AI6959" s="33"/>
      <c r="AJ6959" s="33"/>
      <c r="AK6959" s="33"/>
      <c r="AL6959" s="33"/>
      <c r="AM6959" s="33"/>
      <c r="AN6959" s="33"/>
      <c r="AO6959" s="33"/>
      <c r="AP6959" s="33"/>
      <c r="AQ6959" s="33"/>
      <c r="AR6959" s="33"/>
      <c r="AS6959" s="33"/>
      <c r="AT6959" s="33"/>
      <c r="AU6959" s="33"/>
      <c r="AV6959" s="33"/>
      <c r="AW6959" s="33"/>
      <c r="AX6959" s="33"/>
      <c r="AY6959" s="33"/>
    </row>
    <row r="6960" spans="1:51" s="12" customFormat="1" ht="39.950000000000003" customHeight="1">
      <c r="A6960" s="3"/>
      <c r="B6960" s="16"/>
      <c r="C6960" s="33"/>
      <c r="D6960" s="33"/>
      <c r="E6960" s="33"/>
      <c r="F6960" s="33"/>
      <c r="G6960" s="33"/>
      <c r="H6960" s="33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  <c r="Y6960" s="33"/>
      <c r="Z6960" s="33"/>
      <c r="AA6960" s="33"/>
      <c r="AB6960" s="33"/>
      <c r="AC6960" s="33"/>
      <c r="AD6960" s="33"/>
      <c r="AE6960" s="33"/>
      <c r="AF6960" s="33"/>
      <c r="AG6960" s="35"/>
      <c r="AH6960" s="32"/>
      <c r="AI6960" s="33"/>
      <c r="AJ6960" s="33"/>
      <c r="AK6960" s="33"/>
      <c r="AL6960" s="33"/>
      <c r="AM6960" s="33"/>
      <c r="AN6960" s="33"/>
      <c r="AO6960" s="33"/>
      <c r="AP6960" s="33"/>
      <c r="AQ6960" s="33"/>
      <c r="AR6960" s="33"/>
      <c r="AS6960" s="33"/>
      <c r="AT6960" s="33"/>
      <c r="AU6960" s="33"/>
      <c r="AV6960" s="33"/>
      <c r="AW6960" s="33"/>
      <c r="AX6960" s="33"/>
      <c r="AY6960" s="33"/>
    </row>
    <row r="6961" spans="1:51" s="12" customFormat="1" ht="39.950000000000003" customHeight="1">
      <c r="A6961" s="3"/>
      <c r="B6961" s="16"/>
      <c r="C6961" s="33"/>
      <c r="D6961" s="33"/>
      <c r="E6961" s="33"/>
      <c r="F6961" s="33"/>
      <c r="G6961" s="33"/>
      <c r="H6961" s="33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  <c r="Y6961" s="33"/>
      <c r="Z6961" s="33"/>
      <c r="AA6961" s="33"/>
      <c r="AB6961" s="33"/>
      <c r="AC6961" s="33"/>
      <c r="AD6961" s="33"/>
      <c r="AE6961" s="33"/>
      <c r="AF6961" s="33"/>
      <c r="AG6961" s="35"/>
      <c r="AH6961" s="32"/>
      <c r="AI6961" s="33"/>
      <c r="AJ6961" s="33"/>
      <c r="AK6961" s="33"/>
      <c r="AL6961" s="33"/>
      <c r="AM6961" s="33"/>
      <c r="AN6961" s="33"/>
      <c r="AO6961" s="33"/>
      <c r="AP6961" s="33"/>
      <c r="AQ6961" s="33"/>
      <c r="AR6961" s="33"/>
      <c r="AS6961" s="33"/>
      <c r="AT6961" s="33"/>
      <c r="AU6961" s="33"/>
      <c r="AV6961" s="33"/>
      <c r="AW6961" s="33"/>
      <c r="AX6961" s="33"/>
      <c r="AY6961" s="33"/>
    </row>
    <row r="6962" spans="1:51" s="12" customFormat="1" ht="39.950000000000003" customHeight="1">
      <c r="A6962" s="3"/>
      <c r="B6962" s="16"/>
      <c r="C6962" s="33"/>
      <c r="D6962" s="33"/>
      <c r="E6962" s="33"/>
      <c r="F6962" s="33"/>
      <c r="G6962" s="33"/>
      <c r="H6962" s="33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  <c r="Y6962" s="33"/>
      <c r="Z6962" s="33"/>
      <c r="AA6962" s="33"/>
      <c r="AB6962" s="33"/>
      <c r="AC6962" s="33"/>
      <c r="AD6962" s="33"/>
      <c r="AE6962" s="33"/>
      <c r="AF6962" s="33"/>
      <c r="AG6962" s="35"/>
      <c r="AH6962" s="32"/>
      <c r="AI6962" s="33"/>
      <c r="AJ6962" s="33"/>
      <c r="AK6962" s="33"/>
      <c r="AL6962" s="33"/>
      <c r="AM6962" s="33"/>
      <c r="AN6962" s="33"/>
      <c r="AO6962" s="33"/>
      <c r="AP6962" s="33"/>
      <c r="AQ6962" s="33"/>
      <c r="AR6962" s="33"/>
      <c r="AS6962" s="33"/>
      <c r="AT6962" s="33"/>
      <c r="AU6962" s="33"/>
      <c r="AV6962" s="33"/>
      <c r="AW6962" s="33"/>
      <c r="AX6962" s="33"/>
      <c r="AY6962" s="33"/>
    </row>
    <row r="6963" spans="1:51" s="12" customFormat="1" ht="39.950000000000003" customHeight="1">
      <c r="A6963" s="3"/>
      <c r="B6963" s="16"/>
      <c r="C6963" s="33"/>
      <c r="D6963" s="33"/>
      <c r="E6963" s="33"/>
      <c r="F6963" s="33"/>
      <c r="G6963" s="33"/>
      <c r="H6963" s="33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  <c r="Y6963" s="33"/>
      <c r="Z6963" s="33"/>
      <c r="AA6963" s="33"/>
      <c r="AB6963" s="33"/>
      <c r="AC6963" s="33"/>
      <c r="AD6963" s="33"/>
      <c r="AE6963" s="33"/>
      <c r="AF6963" s="33"/>
      <c r="AG6963" s="35"/>
      <c r="AH6963" s="32"/>
      <c r="AI6963" s="33"/>
      <c r="AJ6963" s="33"/>
      <c r="AK6963" s="33"/>
      <c r="AL6963" s="33"/>
      <c r="AM6963" s="33"/>
      <c r="AN6963" s="33"/>
      <c r="AO6963" s="33"/>
      <c r="AP6963" s="33"/>
      <c r="AQ6963" s="33"/>
      <c r="AR6963" s="33"/>
      <c r="AS6963" s="33"/>
      <c r="AT6963" s="33"/>
      <c r="AU6963" s="33"/>
      <c r="AV6963" s="33"/>
      <c r="AW6963" s="33"/>
      <c r="AX6963" s="33"/>
      <c r="AY6963" s="33"/>
    </row>
    <row r="6964" spans="1:51" s="12" customFormat="1" ht="39.950000000000003" customHeight="1">
      <c r="A6964" s="3"/>
      <c r="B6964" s="16"/>
      <c r="C6964" s="33"/>
      <c r="D6964" s="33"/>
      <c r="E6964" s="33"/>
      <c r="F6964" s="33"/>
      <c r="G6964" s="33"/>
      <c r="H6964" s="33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  <c r="Y6964" s="33"/>
      <c r="Z6964" s="33"/>
      <c r="AA6964" s="33"/>
      <c r="AB6964" s="33"/>
      <c r="AC6964" s="33"/>
      <c r="AD6964" s="33"/>
      <c r="AE6964" s="33"/>
      <c r="AF6964" s="33"/>
      <c r="AG6964" s="35"/>
      <c r="AH6964" s="32"/>
      <c r="AI6964" s="33"/>
      <c r="AJ6964" s="33"/>
      <c r="AK6964" s="33"/>
      <c r="AL6964" s="33"/>
      <c r="AM6964" s="33"/>
      <c r="AN6964" s="33"/>
      <c r="AO6964" s="33"/>
      <c r="AP6964" s="33"/>
      <c r="AQ6964" s="33"/>
      <c r="AR6964" s="33"/>
      <c r="AS6964" s="33"/>
      <c r="AT6964" s="33"/>
      <c r="AU6964" s="33"/>
      <c r="AV6964" s="33"/>
      <c r="AW6964" s="33"/>
      <c r="AX6964" s="33"/>
      <c r="AY6964" s="33"/>
    </row>
    <row r="6965" spans="1:51" s="12" customFormat="1" ht="39.950000000000003" customHeight="1">
      <c r="A6965" s="3"/>
      <c r="B6965" s="16"/>
      <c r="C6965" s="33"/>
      <c r="D6965" s="33"/>
      <c r="E6965" s="33"/>
      <c r="F6965" s="33"/>
      <c r="G6965" s="33"/>
      <c r="H6965" s="33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  <c r="Y6965" s="33"/>
      <c r="Z6965" s="33"/>
      <c r="AA6965" s="33"/>
      <c r="AB6965" s="33"/>
      <c r="AC6965" s="33"/>
      <c r="AD6965" s="33"/>
      <c r="AE6965" s="33"/>
      <c r="AF6965" s="33"/>
      <c r="AG6965" s="35"/>
      <c r="AH6965" s="32"/>
      <c r="AI6965" s="33"/>
      <c r="AJ6965" s="33"/>
      <c r="AK6965" s="33"/>
      <c r="AL6965" s="33"/>
      <c r="AM6965" s="33"/>
      <c r="AN6965" s="33"/>
      <c r="AO6965" s="33"/>
      <c r="AP6965" s="33"/>
      <c r="AQ6965" s="33"/>
      <c r="AR6965" s="33"/>
      <c r="AS6965" s="33"/>
      <c r="AT6965" s="33"/>
      <c r="AU6965" s="33"/>
      <c r="AV6965" s="33"/>
      <c r="AW6965" s="33"/>
      <c r="AX6965" s="33"/>
      <c r="AY6965" s="33"/>
    </row>
    <row r="6966" spans="1:51" s="12" customFormat="1" ht="39.950000000000003" customHeight="1">
      <c r="A6966" s="3"/>
      <c r="B6966" s="16"/>
      <c r="C6966" s="33"/>
      <c r="D6966" s="33"/>
      <c r="E6966" s="33"/>
      <c r="F6966" s="33"/>
      <c r="G6966" s="33"/>
      <c r="H6966" s="33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  <c r="Y6966" s="33"/>
      <c r="Z6966" s="33"/>
      <c r="AA6966" s="33"/>
      <c r="AB6966" s="33"/>
      <c r="AC6966" s="33"/>
      <c r="AD6966" s="33"/>
      <c r="AE6966" s="33"/>
      <c r="AF6966" s="33"/>
      <c r="AG6966" s="35"/>
      <c r="AH6966" s="32"/>
      <c r="AI6966" s="33"/>
      <c r="AJ6966" s="33"/>
      <c r="AK6966" s="33"/>
      <c r="AL6966" s="33"/>
      <c r="AM6966" s="33"/>
      <c r="AN6966" s="33"/>
      <c r="AO6966" s="33"/>
      <c r="AP6966" s="33"/>
      <c r="AQ6966" s="33"/>
      <c r="AR6966" s="33"/>
      <c r="AS6966" s="33"/>
      <c r="AT6966" s="33"/>
      <c r="AU6966" s="33"/>
      <c r="AV6966" s="33"/>
      <c r="AW6966" s="33"/>
      <c r="AX6966" s="33"/>
      <c r="AY6966" s="33"/>
    </row>
    <row r="6967" spans="1:51" s="12" customFormat="1" ht="39.950000000000003" customHeight="1">
      <c r="A6967" s="3"/>
      <c r="B6967" s="16"/>
      <c r="C6967" s="33"/>
      <c r="D6967" s="33"/>
      <c r="E6967" s="33"/>
      <c r="F6967" s="33"/>
      <c r="G6967" s="33"/>
      <c r="H6967" s="33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  <c r="Y6967" s="33"/>
      <c r="Z6967" s="33"/>
      <c r="AA6967" s="33"/>
      <c r="AB6967" s="33"/>
      <c r="AC6967" s="33"/>
      <c r="AD6967" s="33"/>
      <c r="AE6967" s="33"/>
      <c r="AF6967" s="33"/>
      <c r="AG6967" s="35"/>
      <c r="AH6967" s="32"/>
      <c r="AI6967" s="33"/>
      <c r="AJ6967" s="33"/>
      <c r="AK6967" s="33"/>
      <c r="AL6967" s="33"/>
      <c r="AM6967" s="33"/>
      <c r="AN6967" s="33"/>
      <c r="AO6967" s="33"/>
      <c r="AP6967" s="33"/>
      <c r="AQ6967" s="33"/>
      <c r="AR6967" s="33"/>
      <c r="AS6967" s="33"/>
      <c r="AT6967" s="33"/>
      <c r="AU6967" s="33"/>
      <c r="AV6967" s="33"/>
      <c r="AW6967" s="33"/>
      <c r="AX6967" s="33"/>
      <c r="AY6967" s="33"/>
    </row>
    <row r="6968" spans="1:51" s="12" customFormat="1" ht="39.950000000000003" customHeight="1">
      <c r="A6968" s="3"/>
      <c r="B6968" s="16"/>
      <c r="C6968" s="33"/>
      <c r="D6968" s="33"/>
      <c r="E6968" s="33"/>
      <c r="F6968" s="33"/>
      <c r="G6968" s="33"/>
      <c r="H6968" s="33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  <c r="Y6968" s="33"/>
      <c r="Z6968" s="33"/>
      <c r="AA6968" s="33"/>
      <c r="AB6968" s="33"/>
      <c r="AC6968" s="33"/>
      <c r="AD6968" s="33"/>
      <c r="AE6968" s="33"/>
      <c r="AF6968" s="33"/>
      <c r="AG6968" s="35"/>
      <c r="AH6968" s="32"/>
      <c r="AI6968" s="33"/>
      <c r="AJ6968" s="33"/>
      <c r="AK6968" s="33"/>
      <c r="AL6968" s="33"/>
      <c r="AM6968" s="33"/>
      <c r="AN6968" s="33"/>
      <c r="AO6968" s="33"/>
      <c r="AP6968" s="33"/>
      <c r="AQ6968" s="33"/>
      <c r="AR6968" s="33"/>
      <c r="AS6968" s="33"/>
      <c r="AT6968" s="33"/>
      <c r="AU6968" s="33"/>
      <c r="AV6968" s="33"/>
      <c r="AW6968" s="33"/>
      <c r="AX6968" s="33"/>
      <c r="AY6968" s="33"/>
    </row>
    <row r="6969" spans="1:51" s="12" customFormat="1" ht="39.950000000000003" customHeight="1">
      <c r="A6969" s="3"/>
      <c r="B6969" s="16"/>
      <c r="C6969" s="33"/>
      <c r="D6969" s="33"/>
      <c r="E6969" s="33"/>
      <c r="F6969" s="33"/>
      <c r="G6969" s="33"/>
      <c r="H6969" s="33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  <c r="Y6969" s="33"/>
      <c r="Z6969" s="33"/>
      <c r="AA6969" s="33"/>
      <c r="AB6969" s="33"/>
      <c r="AC6969" s="33"/>
      <c r="AD6969" s="33"/>
      <c r="AE6969" s="33"/>
      <c r="AF6969" s="33"/>
      <c r="AG6969" s="35"/>
      <c r="AH6969" s="32"/>
      <c r="AI6969" s="33"/>
      <c r="AJ6969" s="33"/>
      <c r="AK6969" s="33"/>
      <c r="AL6969" s="33"/>
      <c r="AM6969" s="33"/>
      <c r="AN6969" s="33"/>
      <c r="AO6969" s="33"/>
      <c r="AP6969" s="33"/>
      <c r="AQ6969" s="33"/>
      <c r="AR6969" s="33"/>
      <c r="AS6969" s="33"/>
      <c r="AT6969" s="33"/>
      <c r="AU6969" s="33"/>
      <c r="AV6969" s="33"/>
      <c r="AW6969" s="33"/>
      <c r="AX6969" s="33"/>
      <c r="AY6969" s="33"/>
    </row>
    <row r="6970" spans="1:51" s="12" customFormat="1" ht="39.950000000000003" customHeight="1">
      <c r="A6970" s="3"/>
      <c r="B6970" s="16"/>
      <c r="C6970" s="33"/>
      <c r="D6970" s="33"/>
      <c r="E6970" s="33"/>
      <c r="F6970" s="33"/>
      <c r="G6970" s="33"/>
      <c r="H6970" s="33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  <c r="Y6970" s="33"/>
      <c r="Z6970" s="33"/>
      <c r="AA6970" s="33"/>
      <c r="AB6970" s="33"/>
      <c r="AC6970" s="33"/>
      <c r="AD6970" s="33"/>
      <c r="AE6970" s="33"/>
      <c r="AF6970" s="33"/>
      <c r="AG6970" s="35"/>
      <c r="AH6970" s="32"/>
      <c r="AI6970" s="33"/>
      <c r="AJ6970" s="33"/>
      <c r="AK6970" s="33"/>
      <c r="AL6970" s="33"/>
      <c r="AM6970" s="33"/>
      <c r="AN6970" s="33"/>
      <c r="AO6970" s="33"/>
      <c r="AP6970" s="33"/>
      <c r="AQ6970" s="33"/>
      <c r="AR6970" s="33"/>
      <c r="AS6970" s="33"/>
      <c r="AT6970" s="33"/>
      <c r="AU6970" s="33"/>
      <c r="AV6970" s="33"/>
      <c r="AW6970" s="33"/>
      <c r="AX6970" s="33"/>
      <c r="AY6970" s="33"/>
    </row>
    <row r="6971" spans="1:51" s="12" customFormat="1" ht="39.950000000000003" customHeight="1">
      <c r="A6971" s="3"/>
      <c r="B6971" s="16"/>
      <c r="C6971" s="33"/>
      <c r="D6971" s="33"/>
      <c r="E6971" s="33"/>
      <c r="F6971" s="33"/>
      <c r="G6971" s="33"/>
      <c r="H6971" s="33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  <c r="Y6971" s="33"/>
      <c r="Z6971" s="33"/>
      <c r="AA6971" s="33"/>
      <c r="AB6971" s="33"/>
      <c r="AC6971" s="33"/>
      <c r="AD6971" s="33"/>
      <c r="AE6971" s="33"/>
      <c r="AF6971" s="33"/>
      <c r="AG6971" s="35"/>
      <c r="AH6971" s="32"/>
      <c r="AI6971" s="33"/>
      <c r="AJ6971" s="33"/>
      <c r="AK6971" s="33"/>
      <c r="AL6971" s="33"/>
      <c r="AM6971" s="33"/>
      <c r="AN6971" s="33"/>
      <c r="AO6971" s="33"/>
      <c r="AP6971" s="33"/>
      <c r="AQ6971" s="33"/>
      <c r="AR6971" s="33"/>
      <c r="AS6971" s="33"/>
      <c r="AT6971" s="33"/>
      <c r="AU6971" s="33"/>
      <c r="AV6971" s="33"/>
      <c r="AW6971" s="33"/>
      <c r="AX6971" s="33"/>
      <c r="AY6971" s="33"/>
    </row>
    <row r="6972" spans="1:51" s="12" customFormat="1" ht="39.950000000000003" customHeight="1">
      <c r="A6972" s="3"/>
      <c r="B6972" s="16"/>
      <c r="C6972" s="33"/>
      <c r="D6972" s="33"/>
      <c r="E6972" s="33"/>
      <c r="F6972" s="33"/>
      <c r="G6972" s="33"/>
      <c r="H6972" s="33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  <c r="Y6972" s="33"/>
      <c r="Z6972" s="33"/>
      <c r="AA6972" s="33"/>
      <c r="AB6972" s="33"/>
      <c r="AC6972" s="33"/>
      <c r="AD6972" s="33"/>
      <c r="AE6972" s="33"/>
      <c r="AF6972" s="33"/>
      <c r="AG6972" s="35"/>
      <c r="AH6972" s="32"/>
      <c r="AI6972" s="33"/>
      <c r="AJ6972" s="33"/>
      <c r="AK6972" s="33"/>
      <c r="AL6972" s="33"/>
      <c r="AM6972" s="33"/>
      <c r="AN6972" s="33"/>
      <c r="AO6972" s="33"/>
      <c r="AP6972" s="33"/>
      <c r="AQ6972" s="33"/>
      <c r="AR6972" s="33"/>
      <c r="AS6972" s="33"/>
      <c r="AT6972" s="33"/>
      <c r="AU6972" s="33"/>
      <c r="AV6972" s="33"/>
      <c r="AW6972" s="33"/>
      <c r="AX6972" s="33"/>
      <c r="AY6972" s="33"/>
    </row>
    <row r="6973" spans="1:51" s="12" customFormat="1" ht="39.950000000000003" customHeight="1">
      <c r="A6973" s="3"/>
      <c r="B6973" s="16"/>
      <c r="C6973" s="33"/>
      <c r="D6973" s="33"/>
      <c r="E6973" s="33"/>
      <c r="F6973" s="33"/>
      <c r="G6973" s="33"/>
      <c r="H6973" s="33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  <c r="Y6973" s="33"/>
      <c r="Z6973" s="33"/>
      <c r="AA6973" s="33"/>
      <c r="AB6973" s="33"/>
      <c r="AC6973" s="33"/>
      <c r="AD6973" s="33"/>
      <c r="AE6973" s="33"/>
      <c r="AF6973" s="33"/>
      <c r="AG6973" s="35"/>
      <c r="AH6973" s="32"/>
      <c r="AI6973" s="33"/>
      <c r="AJ6973" s="33"/>
      <c r="AK6973" s="33"/>
      <c r="AL6973" s="33"/>
      <c r="AM6973" s="33"/>
      <c r="AN6973" s="33"/>
      <c r="AO6973" s="33"/>
      <c r="AP6973" s="33"/>
      <c r="AQ6973" s="33"/>
      <c r="AR6973" s="33"/>
      <c r="AS6973" s="33"/>
      <c r="AT6973" s="33"/>
      <c r="AU6973" s="33"/>
      <c r="AV6973" s="33"/>
      <c r="AW6973" s="33"/>
      <c r="AX6973" s="33"/>
      <c r="AY6973" s="33"/>
    </row>
    <row r="6974" spans="1:51" s="12" customFormat="1" ht="39.950000000000003" customHeight="1">
      <c r="A6974" s="3"/>
      <c r="B6974" s="16"/>
      <c r="C6974" s="33"/>
      <c r="D6974" s="33"/>
      <c r="E6974" s="33"/>
      <c r="F6974" s="33"/>
      <c r="G6974" s="33"/>
      <c r="H6974" s="33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  <c r="Y6974" s="33"/>
      <c r="Z6974" s="33"/>
      <c r="AA6974" s="33"/>
      <c r="AB6974" s="33"/>
      <c r="AC6974" s="33"/>
      <c r="AD6974" s="33"/>
      <c r="AE6974" s="33"/>
      <c r="AF6974" s="33"/>
      <c r="AG6974" s="35"/>
      <c r="AH6974" s="32"/>
      <c r="AI6974" s="33"/>
      <c r="AJ6974" s="33"/>
      <c r="AK6974" s="33"/>
      <c r="AL6974" s="33"/>
      <c r="AM6974" s="33"/>
      <c r="AN6974" s="33"/>
      <c r="AO6974" s="33"/>
      <c r="AP6974" s="33"/>
      <c r="AQ6974" s="33"/>
      <c r="AR6974" s="33"/>
      <c r="AS6974" s="33"/>
      <c r="AT6974" s="33"/>
      <c r="AU6974" s="33"/>
      <c r="AV6974" s="33"/>
      <c r="AW6974" s="33"/>
      <c r="AX6974" s="33"/>
      <c r="AY6974" s="33"/>
    </row>
    <row r="6975" spans="1:51" s="12" customFormat="1" ht="39.950000000000003" customHeight="1">
      <c r="A6975" s="3"/>
      <c r="B6975" s="16"/>
      <c r="C6975" s="33"/>
      <c r="D6975" s="33"/>
      <c r="E6975" s="33"/>
      <c r="F6975" s="33"/>
      <c r="G6975" s="33"/>
      <c r="H6975" s="33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  <c r="Y6975" s="33"/>
      <c r="Z6975" s="33"/>
      <c r="AA6975" s="33"/>
      <c r="AB6975" s="33"/>
      <c r="AC6975" s="33"/>
      <c r="AD6975" s="33"/>
      <c r="AE6975" s="33"/>
      <c r="AF6975" s="33"/>
      <c r="AG6975" s="35"/>
      <c r="AH6975" s="32"/>
      <c r="AI6975" s="33"/>
      <c r="AJ6975" s="33"/>
      <c r="AK6975" s="33"/>
      <c r="AL6975" s="33"/>
      <c r="AM6975" s="33"/>
      <c r="AN6975" s="33"/>
      <c r="AO6975" s="33"/>
      <c r="AP6975" s="33"/>
      <c r="AQ6975" s="33"/>
      <c r="AR6975" s="33"/>
      <c r="AS6975" s="33"/>
      <c r="AT6975" s="33"/>
      <c r="AU6975" s="33"/>
      <c r="AV6975" s="33"/>
      <c r="AW6975" s="33"/>
      <c r="AX6975" s="33"/>
      <c r="AY6975" s="33"/>
    </row>
    <row r="6976" spans="1:51" s="12" customFormat="1" ht="39.950000000000003" customHeight="1">
      <c r="A6976" s="3"/>
      <c r="B6976" s="16"/>
      <c r="C6976" s="33"/>
      <c r="D6976" s="33"/>
      <c r="E6976" s="33"/>
      <c r="F6976" s="33"/>
      <c r="G6976" s="33"/>
      <c r="H6976" s="33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  <c r="Y6976" s="33"/>
      <c r="Z6976" s="33"/>
      <c r="AA6976" s="33"/>
      <c r="AB6976" s="33"/>
      <c r="AC6976" s="33"/>
      <c r="AD6976" s="33"/>
      <c r="AE6976" s="33"/>
      <c r="AF6976" s="33"/>
      <c r="AG6976" s="35"/>
      <c r="AH6976" s="32"/>
      <c r="AI6976" s="33"/>
      <c r="AJ6976" s="33"/>
      <c r="AK6976" s="33"/>
      <c r="AL6976" s="33"/>
      <c r="AM6976" s="33"/>
      <c r="AN6976" s="33"/>
      <c r="AO6976" s="33"/>
      <c r="AP6976" s="33"/>
      <c r="AQ6976" s="33"/>
      <c r="AR6976" s="33"/>
      <c r="AS6976" s="33"/>
      <c r="AT6976" s="33"/>
      <c r="AU6976" s="33"/>
      <c r="AV6976" s="33"/>
      <c r="AW6976" s="33"/>
      <c r="AX6976" s="33"/>
      <c r="AY6976" s="33"/>
    </row>
    <row r="6977" spans="1:51" s="12" customFormat="1" ht="39.950000000000003" customHeight="1">
      <c r="A6977" s="3"/>
      <c r="B6977" s="16"/>
      <c r="C6977" s="33"/>
      <c r="D6977" s="33"/>
      <c r="E6977" s="33"/>
      <c r="F6977" s="33"/>
      <c r="G6977" s="33"/>
      <c r="H6977" s="33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  <c r="Y6977" s="33"/>
      <c r="Z6977" s="33"/>
      <c r="AA6977" s="33"/>
      <c r="AB6977" s="33"/>
      <c r="AC6977" s="33"/>
      <c r="AD6977" s="33"/>
      <c r="AE6977" s="33"/>
      <c r="AF6977" s="33"/>
      <c r="AG6977" s="35"/>
      <c r="AH6977" s="32"/>
      <c r="AI6977" s="33"/>
      <c r="AJ6977" s="33"/>
      <c r="AK6977" s="33"/>
      <c r="AL6977" s="33"/>
      <c r="AM6977" s="33"/>
      <c r="AN6977" s="33"/>
      <c r="AO6977" s="33"/>
      <c r="AP6977" s="33"/>
      <c r="AQ6977" s="33"/>
      <c r="AR6977" s="33"/>
      <c r="AS6977" s="33"/>
      <c r="AT6977" s="33"/>
      <c r="AU6977" s="33"/>
      <c r="AV6977" s="33"/>
      <c r="AW6977" s="33"/>
      <c r="AX6977" s="33"/>
      <c r="AY6977" s="33"/>
    </row>
    <row r="6978" spans="1:51" s="12" customFormat="1" ht="39.950000000000003" customHeight="1">
      <c r="A6978" s="3"/>
      <c r="B6978" s="16"/>
      <c r="C6978" s="33"/>
      <c r="D6978" s="33"/>
      <c r="E6978" s="33"/>
      <c r="F6978" s="33"/>
      <c r="G6978" s="33"/>
      <c r="H6978" s="33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  <c r="Y6978" s="33"/>
      <c r="Z6978" s="33"/>
      <c r="AA6978" s="33"/>
      <c r="AB6978" s="33"/>
      <c r="AC6978" s="33"/>
      <c r="AD6978" s="33"/>
      <c r="AE6978" s="33"/>
      <c r="AF6978" s="33"/>
      <c r="AG6978" s="35"/>
      <c r="AH6978" s="32"/>
      <c r="AI6978" s="33"/>
      <c r="AJ6978" s="33"/>
      <c r="AK6978" s="33"/>
      <c r="AL6978" s="33"/>
      <c r="AM6978" s="33"/>
      <c r="AN6978" s="33"/>
      <c r="AO6978" s="33"/>
      <c r="AP6978" s="33"/>
      <c r="AQ6978" s="33"/>
      <c r="AR6978" s="33"/>
      <c r="AS6978" s="33"/>
      <c r="AT6978" s="33"/>
      <c r="AU6978" s="33"/>
      <c r="AV6978" s="33"/>
      <c r="AW6978" s="33"/>
      <c r="AX6978" s="33"/>
      <c r="AY6978" s="33"/>
    </row>
    <row r="6979" spans="1:51" s="12" customFormat="1" ht="39.950000000000003" customHeight="1">
      <c r="A6979" s="3"/>
      <c r="B6979" s="16"/>
      <c r="C6979" s="33"/>
      <c r="D6979" s="33"/>
      <c r="E6979" s="33"/>
      <c r="F6979" s="33"/>
      <c r="G6979" s="33"/>
      <c r="H6979" s="33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  <c r="Y6979" s="33"/>
      <c r="Z6979" s="33"/>
      <c r="AA6979" s="33"/>
      <c r="AB6979" s="33"/>
      <c r="AC6979" s="33"/>
      <c r="AD6979" s="33"/>
      <c r="AE6979" s="33"/>
      <c r="AF6979" s="33"/>
      <c r="AG6979" s="35"/>
      <c r="AH6979" s="32"/>
      <c r="AI6979" s="33"/>
      <c r="AJ6979" s="33"/>
      <c r="AK6979" s="33"/>
      <c r="AL6979" s="33"/>
      <c r="AM6979" s="33"/>
      <c r="AN6979" s="33"/>
      <c r="AO6979" s="33"/>
      <c r="AP6979" s="33"/>
      <c r="AQ6979" s="33"/>
      <c r="AR6979" s="33"/>
      <c r="AS6979" s="33"/>
      <c r="AT6979" s="33"/>
      <c r="AU6979" s="33"/>
      <c r="AV6979" s="33"/>
      <c r="AW6979" s="33"/>
      <c r="AX6979" s="33"/>
      <c r="AY6979" s="33"/>
    </row>
    <row r="6980" spans="1:51" s="12" customFormat="1" ht="39.950000000000003" customHeight="1">
      <c r="A6980" s="3"/>
      <c r="B6980" s="16"/>
      <c r="C6980" s="33"/>
      <c r="D6980" s="33"/>
      <c r="E6980" s="33"/>
      <c r="F6980" s="33"/>
      <c r="G6980" s="33"/>
      <c r="H6980" s="33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  <c r="Y6980" s="33"/>
      <c r="Z6980" s="33"/>
      <c r="AA6980" s="33"/>
      <c r="AB6980" s="33"/>
      <c r="AC6980" s="33"/>
      <c r="AD6980" s="33"/>
      <c r="AE6980" s="33"/>
      <c r="AF6980" s="33"/>
      <c r="AG6980" s="35"/>
      <c r="AH6980" s="32"/>
      <c r="AI6980" s="33"/>
      <c r="AJ6980" s="33"/>
      <c r="AK6980" s="33"/>
      <c r="AL6980" s="33"/>
      <c r="AM6980" s="33"/>
      <c r="AN6980" s="33"/>
      <c r="AO6980" s="33"/>
      <c r="AP6980" s="33"/>
      <c r="AQ6980" s="33"/>
      <c r="AR6980" s="33"/>
      <c r="AS6980" s="33"/>
      <c r="AT6980" s="33"/>
      <c r="AU6980" s="33"/>
      <c r="AV6980" s="33"/>
      <c r="AW6980" s="33"/>
      <c r="AX6980" s="33"/>
      <c r="AY6980" s="33"/>
    </row>
    <row r="6981" spans="1:51" s="12" customFormat="1" ht="39.950000000000003" customHeight="1">
      <c r="A6981" s="3"/>
      <c r="B6981" s="16"/>
      <c r="C6981" s="33"/>
      <c r="D6981" s="33"/>
      <c r="E6981" s="33"/>
      <c r="F6981" s="33"/>
      <c r="G6981" s="33"/>
      <c r="H6981" s="33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  <c r="Y6981" s="33"/>
      <c r="Z6981" s="33"/>
      <c r="AA6981" s="33"/>
      <c r="AB6981" s="33"/>
      <c r="AC6981" s="33"/>
      <c r="AD6981" s="33"/>
      <c r="AE6981" s="33"/>
      <c r="AF6981" s="33"/>
      <c r="AG6981" s="35"/>
      <c r="AH6981" s="32"/>
      <c r="AI6981" s="33"/>
      <c r="AJ6981" s="33"/>
      <c r="AK6981" s="33"/>
      <c r="AL6981" s="33"/>
      <c r="AM6981" s="33"/>
      <c r="AN6981" s="33"/>
      <c r="AO6981" s="33"/>
      <c r="AP6981" s="33"/>
      <c r="AQ6981" s="33"/>
      <c r="AR6981" s="33"/>
      <c r="AS6981" s="33"/>
      <c r="AT6981" s="33"/>
      <c r="AU6981" s="33"/>
      <c r="AV6981" s="33"/>
      <c r="AW6981" s="33"/>
      <c r="AX6981" s="33"/>
      <c r="AY6981" s="33"/>
    </row>
    <row r="6982" spans="1:51" s="12" customFormat="1" ht="39.950000000000003" customHeight="1">
      <c r="A6982" s="3"/>
      <c r="B6982" s="16"/>
      <c r="C6982" s="33"/>
      <c r="D6982" s="33"/>
      <c r="E6982" s="33"/>
      <c r="F6982" s="33"/>
      <c r="G6982" s="33"/>
      <c r="H6982" s="33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  <c r="Y6982" s="33"/>
      <c r="Z6982" s="33"/>
      <c r="AA6982" s="33"/>
      <c r="AB6982" s="33"/>
      <c r="AC6982" s="33"/>
      <c r="AD6982" s="33"/>
      <c r="AE6982" s="33"/>
      <c r="AF6982" s="33"/>
      <c r="AG6982" s="35"/>
      <c r="AH6982" s="32"/>
      <c r="AI6982" s="33"/>
      <c r="AJ6982" s="33"/>
      <c r="AK6982" s="33"/>
      <c r="AL6982" s="33"/>
      <c r="AM6982" s="33"/>
      <c r="AN6982" s="33"/>
      <c r="AO6982" s="33"/>
      <c r="AP6982" s="33"/>
      <c r="AQ6982" s="33"/>
      <c r="AR6982" s="33"/>
      <c r="AS6982" s="33"/>
      <c r="AT6982" s="33"/>
      <c r="AU6982" s="33"/>
      <c r="AV6982" s="33"/>
      <c r="AW6982" s="33"/>
      <c r="AX6982" s="33"/>
      <c r="AY6982" s="33"/>
    </row>
    <row r="6983" spans="1:51" s="12" customFormat="1" ht="39.950000000000003" customHeight="1">
      <c r="A6983" s="3"/>
      <c r="B6983" s="16"/>
      <c r="C6983" s="33"/>
      <c r="D6983" s="33"/>
      <c r="E6983" s="33"/>
      <c r="F6983" s="33"/>
      <c r="G6983" s="33"/>
      <c r="H6983" s="3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  <c r="Y6983" s="33"/>
      <c r="Z6983" s="33"/>
      <c r="AA6983" s="33"/>
      <c r="AB6983" s="33"/>
      <c r="AC6983" s="33"/>
      <c r="AD6983" s="33"/>
      <c r="AE6983" s="33"/>
      <c r="AF6983" s="33"/>
      <c r="AG6983" s="35"/>
      <c r="AH6983" s="32"/>
      <c r="AI6983" s="33"/>
      <c r="AJ6983" s="33"/>
      <c r="AK6983" s="33"/>
      <c r="AL6983" s="33"/>
      <c r="AM6983" s="33"/>
      <c r="AN6983" s="33"/>
      <c r="AO6983" s="33"/>
      <c r="AP6983" s="33"/>
      <c r="AQ6983" s="33"/>
      <c r="AR6983" s="33"/>
      <c r="AS6983" s="33"/>
      <c r="AT6983" s="33"/>
      <c r="AU6983" s="33"/>
      <c r="AV6983" s="33"/>
      <c r="AW6983" s="33"/>
      <c r="AX6983" s="33"/>
      <c r="AY6983" s="33"/>
    </row>
    <row r="6984" spans="1:51" s="12" customFormat="1" ht="39.950000000000003" customHeight="1">
      <c r="A6984" s="3"/>
      <c r="B6984" s="16"/>
      <c r="C6984" s="33"/>
      <c r="D6984" s="33"/>
      <c r="E6984" s="33"/>
      <c r="F6984" s="33"/>
      <c r="G6984" s="33"/>
      <c r="H6984" s="33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  <c r="Y6984" s="33"/>
      <c r="Z6984" s="33"/>
      <c r="AA6984" s="33"/>
      <c r="AB6984" s="33"/>
      <c r="AC6984" s="33"/>
      <c r="AD6984" s="33"/>
      <c r="AE6984" s="33"/>
      <c r="AF6984" s="33"/>
      <c r="AG6984" s="35"/>
      <c r="AH6984" s="32"/>
      <c r="AI6984" s="33"/>
      <c r="AJ6984" s="33"/>
      <c r="AK6984" s="33"/>
      <c r="AL6984" s="33"/>
      <c r="AM6984" s="33"/>
      <c r="AN6984" s="33"/>
      <c r="AO6984" s="33"/>
      <c r="AP6984" s="33"/>
      <c r="AQ6984" s="33"/>
      <c r="AR6984" s="33"/>
      <c r="AS6984" s="33"/>
      <c r="AT6984" s="33"/>
      <c r="AU6984" s="33"/>
      <c r="AV6984" s="33"/>
      <c r="AW6984" s="33"/>
      <c r="AX6984" s="33"/>
      <c r="AY6984" s="33"/>
    </row>
    <row r="6985" spans="1:51" s="12" customFormat="1" ht="39.950000000000003" customHeight="1">
      <c r="A6985" s="3"/>
      <c r="B6985" s="16"/>
      <c r="C6985" s="33"/>
      <c r="D6985" s="33"/>
      <c r="E6985" s="33"/>
      <c r="F6985" s="33"/>
      <c r="G6985" s="33"/>
      <c r="H6985" s="33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  <c r="Y6985" s="33"/>
      <c r="Z6985" s="33"/>
      <c r="AA6985" s="33"/>
      <c r="AB6985" s="33"/>
      <c r="AC6985" s="33"/>
      <c r="AD6985" s="33"/>
      <c r="AE6985" s="33"/>
      <c r="AF6985" s="33"/>
      <c r="AG6985" s="35"/>
      <c r="AH6985" s="32"/>
      <c r="AI6985" s="33"/>
      <c r="AJ6985" s="33"/>
      <c r="AK6985" s="33"/>
      <c r="AL6985" s="33"/>
      <c r="AM6985" s="33"/>
      <c r="AN6985" s="33"/>
      <c r="AO6985" s="33"/>
      <c r="AP6985" s="33"/>
      <c r="AQ6985" s="33"/>
      <c r="AR6985" s="33"/>
      <c r="AS6985" s="33"/>
      <c r="AT6985" s="33"/>
      <c r="AU6985" s="33"/>
      <c r="AV6985" s="33"/>
      <c r="AW6985" s="33"/>
      <c r="AX6985" s="33"/>
      <c r="AY6985" s="33"/>
    </row>
    <row r="6986" spans="1:51" s="12" customFormat="1" ht="39.950000000000003" customHeight="1">
      <c r="A6986" s="3"/>
      <c r="B6986" s="16"/>
      <c r="C6986" s="33"/>
      <c r="D6986" s="33"/>
      <c r="E6986" s="33"/>
      <c r="F6986" s="33"/>
      <c r="G6986" s="33"/>
      <c r="H6986" s="33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  <c r="Y6986" s="33"/>
      <c r="Z6986" s="33"/>
      <c r="AA6986" s="33"/>
      <c r="AB6986" s="33"/>
      <c r="AC6986" s="33"/>
      <c r="AD6986" s="33"/>
      <c r="AE6986" s="33"/>
      <c r="AF6986" s="33"/>
      <c r="AG6986" s="35"/>
      <c r="AH6986" s="32"/>
      <c r="AI6986" s="33"/>
      <c r="AJ6986" s="33"/>
      <c r="AK6986" s="33"/>
      <c r="AL6986" s="33"/>
      <c r="AM6986" s="33"/>
      <c r="AN6986" s="33"/>
      <c r="AO6986" s="33"/>
      <c r="AP6986" s="33"/>
      <c r="AQ6986" s="33"/>
      <c r="AR6986" s="33"/>
      <c r="AS6986" s="33"/>
      <c r="AT6986" s="33"/>
      <c r="AU6986" s="33"/>
      <c r="AV6986" s="33"/>
      <c r="AW6986" s="33"/>
      <c r="AX6986" s="33"/>
      <c r="AY6986" s="33"/>
    </row>
    <row r="6987" spans="1:51" s="12" customFormat="1" ht="39.950000000000003" customHeight="1">
      <c r="A6987" s="3"/>
      <c r="B6987" s="16"/>
      <c r="C6987" s="33"/>
      <c r="D6987" s="33"/>
      <c r="E6987" s="33"/>
      <c r="F6987" s="33"/>
      <c r="G6987" s="33"/>
      <c r="H6987" s="33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  <c r="Y6987" s="33"/>
      <c r="Z6987" s="33"/>
      <c r="AA6987" s="33"/>
      <c r="AB6987" s="33"/>
      <c r="AC6987" s="33"/>
      <c r="AD6987" s="33"/>
      <c r="AE6987" s="33"/>
      <c r="AF6987" s="33"/>
      <c r="AG6987" s="35"/>
      <c r="AH6987" s="32"/>
      <c r="AI6987" s="33"/>
      <c r="AJ6987" s="33"/>
      <c r="AK6987" s="33"/>
      <c r="AL6987" s="33"/>
      <c r="AM6987" s="33"/>
      <c r="AN6987" s="33"/>
      <c r="AO6987" s="33"/>
      <c r="AP6987" s="33"/>
      <c r="AQ6987" s="33"/>
      <c r="AR6987" s="33"/>
      <c r="AS6987" s="33"/>
      <c r="AT6987" s="33"/>
      <c r="AU6987" s="33"/>
      <c r="AV6987" s="33"/>
      <c r="AW6987" s="33"/>
      <c r="AX6987" s="33"/>
      <c r="AY6987" s="33"/>
    </row>
    <row r="6988" spans="1:51" s="12" customFormat="1" ht="39.950000000000003" customHeight="1">
      <c r="A6988" s="3"/>
      <c r="B6988" s="16"/>
      <c r="C6988" s="33"/>
      <c r="D6988" s="33"/>
      <c r="E6988" s="33"/>
      <c r="F6988" s="33"/>
      <c r="G6988" s="33"/>
      <c r="H6988" s="33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  <c r="Y6988" s="33"/>
      <c r="Z6988" s="33"/>
      <c r="AA6988" s="33"/>
      <c r="AB6988" s="33"/>
      <c r="AC6988" s="33"/>
      <c r="AD6988" s="33"/>
      <c r="AE6988" s="33"/>
      <c r="AF6988" s="33"/>
      <c r="AG6988" s="35"/>
      <c r="AH6988" s="32"/>
      <c r="AI6988" s="33"/>
      <c r="AJ6988" s="33"/>
      <c r="AK6988" s="33"/>
      <c r="AL6988" s="33"/>
      <c r="AM6988" s="33"/>
      <c r="AN6988" s="33"/>
      <c r="AO6988" s="33"/>
      <c r="AP6988" s="33"/>
      <c r="AQ6988" s="33"/>
      <c r="AR6988" s="33"/>
      <c r="AS6988" s="33"/>
      <c r="AT6988" s="33"/>
      <c r="AU6988" s="33"/>
      <c r="AV6988" s="33"/>
      <c r="AW6988" s="33"/>
      <c r="AX6988" s="33"/>
      <c r="AY6988" s="33"/>
    </row>
    <row r="6989" spans="1:51" s="12" customFormat="1" ht="39.950000000000003" customHeight="1">
      <c r="A6989" s="3"/>
      <c r="B6989" s="16"/>
      <c r="C6989" s="33"/>
      <c r="D6989" s="33"/>
      <c r="E6989" s="33"/>
      <c r="F6989" s="33"/>
      <c r="G6989" s="33"/>
      <c r="H6989" s="33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  <c r="Y6989" s="33"/>
      <c r="Z6989" s="33"/>
      <c r="AA6989" s="33"/>
      <c r="AB6989" s="33"/>
      <c r="AC6989" s="33"/>
      <c r="AD6989" s="33"/>
      <c r="AE6989" s="33"/>
      <c r="AF6989" s="33"/>
      <c r="AG6989" s="35"/>
      <c r="AH6989" s="32"/>
      <c r="AI6989" s="33"/>
      <c r="AJ6989" s="33"/>
      <c r="AK6989" s="33"/>
      <c r="AL6989" s="33"/>
      <c r="AM6989" s="33"/>
      <c r="AN6989" s="33"/>
      <c r="AO6989" s="33"/>
      <c r="AP6989" s="33"/>
      <c r="AQ6989" s="33"/>
      <c r="AR6989" s="33"/>
      <c r="AS6989" s="33"/>
      <c r="AT6989" s="33"/>
      <c r="AU6989" s="33"/>
      <c r="AV6989" s="33"/>
      <c r="AW6989" s="33"/>
      <c r="AX6989" s="33"/>
      <c r="AY6989" s="33"/>
    </row>
    <row r="6990" spans="1:51" s="12" customFormat="1" ht="39.950000000000003" customHeight="1">
      <c r="A6990" s="3"/>
      <c r="B6990" s="16"/>
      <c r="C6990" s="33"/>
      <c r="D6990" s="33"/>
      <c r="E6990" s="33"/>
      <c r="F6990" s="33"/>
      <c r="G6990" s="33"/>
      <c r="H6990" s="33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  <c r="Y6990" s="33"/>
      <c r="Z6990" s="33"/>
      <c r="AA6990" s="33"/>
      <c r="AB6990" s="33"/>
      <c r="AC6990" s="33"/>
      <c r="AD6990" s="33"/>
      <c r="AE6990" s="33"/>
      <c r="AF6990" s="33"/>
      <c r="AG6990" s="35"/>
      <c r="AH6990" s="32"/>
      <c r="AI6990" s="33"/>
      <c r="AJ6990" s="33"/>
      <c r="AK6990" s="33"/>
      <c r="AL6990" s="33"/>
      <c r="AM6990" s="33"/>
      <c r="AN6990" s="33"/>
      <c r="AO6990" s="33"/>
      <c r="AP6990" s="33"/>
      <c r="AQ6990" s="33"/>
      <c r="AR6990" s="33"/>
      <c r="AS6990" s="33"/>
      <c r="AT6990" s="33"/>
      <c r="AU6990" s="33"/>
      <c r="AV6990" s="33"/>
      <c r="AW6990" s="33"/>
      <c r="AX6990" s="33"/>
      <c r="AY6990" s="33"/>
    </row>
    <row r="6991" spans="1:51" s="12" customFormat="1" ht="39.950000000000003" customHeight="1">
      <c r="A6991" s="3"/>
      <c r="B6991" s="16"/>
      <c r="C6991" s="33"/>
      <c r="D6991" s="33"/>
      <c r="E6991" s="33"/>
      <c r="F6991" s="33"/>
      <c r="G6991" s="33"/>
      <c r="H6991" s="33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  <c r="Y6991" s="33"/>
      <c r="Z6991" s="33"/>
      <c r="AA6991" s="33"/>
      <c r="AB6991" s="33"/>
      <c r="AC6991" s="33"/>
      <c r="AD6991" s="33"/>
      <c r="AE6991" s="33"/>
      <c r="AF6991" s="33"/>
      <c r="AG6991" s="35"/>
      <c r="AH6991" s="32"/>
      <c r="AI6991" s="33"/>
      <c r="AJ6991" s="33"/>
      <c r="AK6991" s="33"/>
      <c r="AL6991" s="33"/>
      <c r="AM6991" s="33"/>
      <c r="AN6991" s="33"/>
      <c r="AO6991" s="33"/>
      <c r="AP6991" s="33"/>
      <c r="AQ6991" s="33"/>
      <c r="AR6991" s="33"/>
      <c r="AS6991" s="33"/>
      <c r="AT6991" s="33"/>
      <c r="AU6991" s="33"/>
      <c r="AV6991" s="33"/>
      <c r="AW6991" s="33"/>
      <c r="AX6991" s="33"/>
      <c r="AY6991" s="33"/>
    </row>
    <row r="6992" spans="1:51" s="12" customFormat="1" ht="39.950000000000003" customHeight="1">
      <c r="A6992" s="3"/>
      <c r="B6992" s="16"/>
      <c r="C6992" s="33"/>
      <c r="D6992" s="33"/>
      <c r="E6992" s="33"/>
      <c r="F6992" s="33"/>
      <c r="G6992" s="33"/>
      <c r="H6992" s="33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  <c r="Y6992" s="33"/>
      <c r="Z6992" s="33"/>
      <c r="AA6992" s="33"/>
      <c r="AB6992" s="33"/>
      <c r="AC6992" s="33"/>
      <c r="AD6992" s="33"/>
      <c r="AE6992" s="33"/>
      <c r="AF6992" s="33"/>
      <c r="AG6992" s="35"/>
      <c r="AH6992" s="32"/>
      <c r="AI6992" s="33"/>
      <c r="AJ6992" s="33"/>
      <c r="AK6992" s="33"/>
      <c r="AL6992" s="33"/>
      <c r="AM6992" s="33"/>
      <c r="AN6992" s="33"/>
      <c r="AO6992" s="33"/>
      <c r="AP6992" s="33"/>
      <c r="AQ6992" s="33"/>
      <c r="AR6992" s="33"/>
      <c r="AS6992" s="33"/>
      <c r="AT6992" s="33"/>
      <c r="AU6992" s="33"/>
      <c r="AV6992" s="33"/>
      <c r="AW6992" s="33"/>
      <c r="AX6992" s="33"/>
      <c r="AY6992" s="33"/>
    </row>
    <row r="6993" spans="1:51" s="12" customFormat="1" ht="39.950000000000003" customHeight="1">
      <c r="A6993" s="3"/>
      <c r="B6993" s="16"/>
      <c r="C6993" s="33"/>
      <c r="D6993" s="33"/>
      <c r="E6993" s="33"/>
      <c r="F6993" s="33"/>
      <c r="G6993" s="33"/>
      <c r="H6993" s="33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  <c r="Y6993" s="33"/>
      <c r="Z6993" s="33"/>
      <c r="AA6993" s="33"/>
      <c r="AB6993" s="33"/>
      <c r="AC6993" s="33"/>
      <c r="AD6993" s="33"/>
      <c r="AE6993" s="33"/>
      <c r="AF6993" s="33"/>
      <c r="AG6993" s="35"/>
      <c r="AH6993" s="32"/>
      <c r="AI6993" s="33"/>
      <c r="AJ6993" s="33"/>
      <c r="AK6993" s="33"/>
      <c r="AL6993" s="33"/>
      <c r="AM6993" s="33"/>
      <c r="AN6993" s="33"/>
      <c r="AO6993" s="33"/>
      <c r="AP6993" s="33"/>
      <c r="AQ6993" s="33"/>
      <c r="AR6993" s="33"/>
      <c r="AS6993" s="33"/>
      <c r="AT6993" s="33"/>
      <c r="AU6993" s="33"/>
      <c r="AV6993" s="33"/>
      <c r="AW6993" s="33"/>
      <c r="AX6993" s="33"/>
      <c r="AY6993" s="33"/>
    </row>
    <row r="6994" spans="1:51" s="12" customFormat="1" ht="39.950000000000003" customHeight="1">
      <c r="A6994" s="3"/>
      <c r="B6994" s="16"/>
      <c r="C6994" s="33"/>
      <c r="D6994" s="33"/>
      <c r="E6994" s="33"/>
      <c r="F6994" s="33"/>
      <c r="G6994" s="33"/>
      <c r="H6994" s="33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  <c r="Y6994" s="33"/>
      <c r="Z6994" s="33"/>
      <c r="AA6994" s="33"/>
      <c r="AB6994" s="33"/>
      <c r="AC6994" s="33"/>
      <c r="AD6994" s="33"/>
      <c r="AE6994" s="33"/>
      <c r="AF6994" s="33"/>
      <c r="AG6994" s="35"/>
      <c r="AH6994" s="32"/>
      <c r="AI6994" s="33"/>
      <c r="AJ6994" s="33"/>
      <c r="AK6994" s="33"/>
      <c r="AL6994" s="33"/>
      <c r="AM6994" s="33"/>
      <c r="AN6994" s="33"/>
      <c r="AO6994" s="33"/>
      <c r="AP6994" s="33"/>
      <c r="AQ6994" s="33"/>
      <c r="AR6994" s="33"/>
      <c r="AS6994" s="33"/>
      <c r="AT6994" s="33"/>
      <c r="AU6994" s="33"/>
      <c r="AV6994" s="33"/>
      <c r="AW6994" s="33"/>
      <c r="AX6994" s="33"/>
      <c r="AY6994" s="33"/>
    </row>
    <row r="6995" spans="1:51" s="12" customFormat="1" ht="39.950000000000003" customHeight="1">
      <c r="A6995" s="3"/>
      <c r="B6995" s="16"/>
      <c r="C6995" s="33"/>
      <c r="D6995" s="33"/>
      <c r="E6995" s="33"/>
      <c r="F6995" s="33"/>
      <c r="G6995" s="33"/>
      <c r="H6995" s="33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  <c r="Y6995" s="33"/>
      <c r="Z6995" s="33"/>
      <c r="AA6995" s="33"/>
      <c r="AB6995" s="33"/>
      <c r="AC6995" s="33"/>
      <c r="AD6995" s="33"/>
      <c r="AE6995" s="33"/>
      <c r="AF6995" s="33"/>
      <c r="AG6995" s="35"/>
      <c r="AH6995" s="32"/>
      <c r="AI6995" s="33"/>
      <c r="AJ6995" s="33"/>
      <c r="AK6995" s="33"/>
      <c r="AL6995" s="33"/>
      <c r="AM6995" s="33"/>
      <c r="AN6995" s="33"/>
      <c r="AO6995" s="33"/>
      <c r="AP6995" s="33"/>
      <c r="AQ6995" s="33"/>
      <c r="AR6995" s="33"/>
      <c r="AS6995" s="33"/>
      <c r="AT6995" s="33"/>
      <c r="AU6995" s="33"/>
      <c r="AV6995" s="33"/>
      <c r="AW6995" s="33"/>
      <c r="AX6995" s="33"/>
      <c r="AY6995" s="33"/>
    </row>
    <row r="6996" spans="1:51" s="12" customFormat="1" ht="39.950000000000003" customHeight="1">
      <c r="A6996" s="3"/>
      <c r="B6996" s="16"/>
      <c r="C6996" s="33"/>
      <c r="D6996" s="33"/>
      <c r="E6996" s="33"/>
      <c r="F6996" s="33"/>
      <c r="G6996" s="33"/>
      <c r="H6996" s="33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  <c r="Y6996" s="33"/>
      <c r="Z6996" s="33"/>
      <c r="AA6996" s="33"/>
      <c r="AB6996" s="33"/>
      <c r="AC6996" s="33"/>
      <c r="AD6996" s="33"/>
      <c r="AE6996" s="33"/>
      <c r="AF6996" s="33"/>
      <c r="AG6996" s="35"/>
      <c r="AH6996" s="32"/>
      <c r="AI6996" s="33"/>
      <c r="AJ6996" s="33"/>
      <c r="AK6996" s="33"/>
      <c r="AL6996" s="33"/>
      <c r="AM6996" s="33"/>
      <c r="AN6996" s="33"/>
      <c r="AO6996" s="33"/>
      <c r="AP6996" s="33"/>
      <c r="AQ6996" s="33"/>
      <c r="AR6996" s="33"/>
      <c r="AS6996" s="33"/>
      <c r="AT6996" s="33"/>
      <c r="AU6996" s="33"/>
      <c r="AV6996" s="33"/>
      <c r="AW6996" s="33"/>
      <c r="AX6996" s="33"/>
      <c r="AY6996" s="33"/>
    </row>
    <row r="6997" spans="1:51" s="12" customFormat="1" ht="39.950000000000003" customHeight="1">
      <c r="A6997" s="3"/>
      <c r="B6997" s="16"/>
      <c r="C6997" s="33"/>
      <c r="D6997" s="33"/>
      <c r="E6997" s="33"/>
      <c r="F6997" s="33"/>
      <c r="G6997" s="33"/>
      <c r="H6997" s="33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  <c r="Y6997" s="33"/>
      <c r="Z6997" s="33"/>
      <c r="AA6997" s="33"/>
      <c r="AB6997" s="33"/>
      <c r="AC6997" s="33"/>
      <c r="AD6997" s="33"/>
      <c r="AE6997" s="33"/>
      <c r="AF6997" s="33"/>
      <c r="AG6997" s="35"/>
      <c r="AH6997" s="32"/>
      <c r="AI6997" s="33"/>
      <c r="AJ6997" s="33"/>
      <c r="AK6997" s="33"/>
      <c r="AL6997" s="33"/>
      <c r="AM6997" s="33"/>
      <c r="AN6997" s="33"/>
      <c r="AO6997" s="33"/>
      <c r="AP6997" s="33"/>
      <c r="AQ6997" s="33"/>
      <c r="AR6997" s="33"/>
      <c r="AS6997" s="33"/>
      <c r="AT6997" s="33"/>
      <c r="AU6997" s="33"/>
      <c r="AV6997" s="33"/>
      <c r="AW6997" s="33"/>
      <c r="AX6997" s="33"/>
      <c r="AY6997" s="33"/>
    </row>
    <row r="6998" spans="1:51" s="12" customFormat="1" ht="39.950000000000003" customHeight="1">
      <c r="A6998" s="3"/>
      <c r="B6998" s="16"/>
      <c r="C6998" s="33"/>
      <c r="D6998" s="33"/>
      <c r="E6998" s="33"/>
      <c r="F6998" s="33"/>
      <c r="G6998" s="33"/>
      <c r="H6998" s="33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  <c r="Y6998" s="33"/>
      <c r="Z6998" s="33"/>
      <c r="AA6998" s="33"/>
      <c r="AB6998" s="33"/>
      <c r="AC6998" s="33"/>
      <c r="AD6998" s="33"/>
      <c r="AE6998" s="33"/>
      <c r="AF6998" s="33"/>
      <c r="AG6998" s="35"/>
      <c r="AH6998" s="32"/>
      <c r="AI6998" s="33"/>
      <c r="AJ6998" s="33"/>
      <c r="AK6998" s="33"/>
      <c r="AL6998" s="33"/>
      <c r="AM6998" s="33"/>
      <c r="AN6998" s="33"/>
      <c r="AO6998" s="33"/>
      <c r="AP6998" s="33"/>
      <c r="AQ6998" s="33"/>
      <c r="AR6998" s="33"/>
      <c r="AS6998" s="33"/>
      <c r="AT6998" s="33"/>
      <c r="AU6998" s="33"/>
      <c r="AV6998" s="33"/>
      <c r="AW6998" s="33"/>
      <c r="AX6998" s="33"/>
      <c r="AY6998" s="33"/>
    </row>
    <row r="6999" spans="1:51" s="12" customFormat="1" ht="39.950000000000003" customHeight="1">
      <c r="A6999" s="3"/>
      <c r="B6999" s="16"/>
      <c r="C6999" s="33"/>
      <c r="D6999" s="33"/>
      <c r="E6999" s="33"/>
      <c r="F6999" s="33"/>
      <c r="G6999" s="33"/>
      <c r="H6999" s="33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  <c r="Y6999" s="33"/>
      <c r="Z6999" s="33"/>
      <c r="AA6999" s="33"/>
      <c r="AB6999" s="33"/>
      <c r="AC6999" s="33"/>
      <c r="AD6999" s="33"/>
      <c r="AE6999" s="33"/>
      <c r="AF6999" s="33"/>
      <c r="AG6999" s="35"/>
      <c r="AH6999" s="32"/>
      <c r="AI6999" s="33"/>
      <c r="AJ6999" s="33"/>
      <c r="AK6999" s="33"/>
      <c r="AL6999" s="33"/>
      <c r="AM6999" s="33"/>
      <c r="AN6999" s="33"/>
      <c r="AO6999" s="33"/>
      <c r="AP6999" s="33"/>
      <c r="AQ6999" s="33"/>
      <c r="AR6999" s="33"/>
      <c r="AS6999" s="33"/>
      <c r="AT6999" s="33"/>
      <c r="AU6999" s="33"/>
      <c r="AV6999" s="33"/>
      <c r="AW6999" s="33"/>
      <c r="AX6999" s="33"/>
      <c r="AY6999" s="33"/>
    </row>
    <row r="7000" spans="1:51" s="12" customFormat="1" ht="39.950000000000003" customHeight="1">
      <c r="A7000" s="3"/>
      <c r="B7000" s="16"/>
      <c r="C7000" s="33"/>
      <c r="D7000" s="33"/>
      <c r="E7000" s="33"/>
      <c r="F7000" s="33"/>
      <c r="G7000" s="33"/>
      <c r="H7000" s="33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  <c r="Y7000" s="33"/>
      <c r="Z7000" s="33"/>
      <c r="AA7000" s="33"/>
      <c r="AB7000" s="33"/>
      <c r="AC7000" s="33"/>
      <c r="AD7000" s="33"/>
      <c r="AE7000" s="33"/>
      <c r="AF7000" s="33"/>
      <c r="AG7000" s="35"/>
      <c r="AH7000" s="32"/>
      <c r="AI7000" s="33"/>
      <c r="AJ7000" s="33"/>
      <c r="AK7000" s="33"/>
      <c r="AL7000" s="33"/>
      <c r="AM7000" s="33"/>
      <c r="AN7000" s="33"/>
      <c r="AO7000" s="33"/>
      <c r="AP7000" s="33"/>
      <c r="AQ7000" s="33"/>
      <c r="AR7000" s="33"/>
      <c r="AS7000" s="33"/>
      <c r="AT7000" s="33"/>
      <c r="AU7000" s="33"/>
      <c r="AV7000" s="33"/>
      <c r="AW7000" s="33"/>
      <c r="AX7000" s="33"/>
      <c r="AY7000" s="33"/>
    </row>
    <row r="7001" spans="1:51" s="12" customFormat="1" ht="39.950000000000003" customHeight="1">
      <c r="A7001" s="3"/>
      <c r="B7001" s="16"/>
      <c r="C7001" s="33"/>
      <c r="D7001" s="33"/>
      <c r="E7001" s="33"/>
      <c r="F7001" s="33"/>
      <c r="G7001" s="33"/>
      <c r="H7001" s="33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  <c r="Y7001" s="33"/>
      <c r="Z7001" s="33"/>
      <c r="AA7001" s="33"/>
      <c r="AB7001" s="33"/>
      <c r="AC7001" s="33"/>
      <c r="AD7001" s="33"/>
      <c r="AE7001" s="33"/>
      <c r="AF7001" s="33"/>
      <c r="AG7001" s="35"/>
      <c r="AH7001" s="32"/>
      <c r="AI7001" s="33"/>
      <c r="AJ7001" s="33"/>
      <c r="AK7001" s="33"/>
      <c r="AL7001" s="33"/>
      <c r="AM7001" s="33"/>
      <c r="AN7001" s="33"/>
      <c r="AO7001" s="33"/>
      <c r="AP7001" s="33"/>
      <c r="AQ7001" s="33"/>
      <c r="AR7001" s="33"/>
      <c r="AS7001" s="33"/>
      <c r="AT7001" s="33"/>
      <c r="AU7001" s="33"/>
      <c r="AV7001" s="33"/>
      <c r="AW7001" s="33"/>
      <c r="AX7001" s="33"/>
      <c r="AY7001" s="33"/>
    </row>
    <row r="7002" spans="1:51" s="12" customFormat="1" ht="39.950000000000003" customHeight="1">
      <c r="A7002" s="3"/>
      <c r="B7002" s="16"/>
      <c r="C7002" s="33"/>
      <c r="D7002" s="33"/>
      <c r="E7002" s="33"/>
      <c r="F7002" s="33"/>
      <c r="G7002" s="33"/>
      <c r="H7002" s="33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  <c r="Y7002" s="33"/>
      <c r="Z7002" s="33"/>
      <c r="AA7002" s="33"/>
      <c r="AB7002" s="33"/>
      <c r="AC7002" s="33"/>
      <c r="AD7002" s="33"/>
      <c r="AE7002" s="33"/>
      <c r="AF7002" s="33"/>
      <c r="AG7002" s="35"/>
      <c r="AH7002" s="32"/>
      <c r="AI7002" s="33"/>
      <c r="AJ7002" s="33"/>
      <c r="AK7002" s="33"/>
      <c r="AL7002" s="33"/>
      <c r="AM7002" s="33"/>
      <c r="AN7002" s="33"/>
      <c r="AO7002" s="33"/>
      <c r="AP7002" s="33"/>
      <c r="AQ7002" s="33"/>
      <c r="AR7002" s="33"/>
      <c r="AS7002" s="33"/>
      <c r="AT7002" s="33"/>
      <c r="AU7002" s="33"/>
      <c r="AV7002" s="33"/>
      <c r="AW7002" s="33"/>
      <c r="AX7002" s="33"/>
      <c r="AY7002" s="33"/>
    </row>
    <row r="7003" spans="1:51" s="12" customFormat="1" ht="39.950000000000003" customHeight="1">
      <c r="A7003" s="3"/>
      <c r="B7003" s="16"/>
      <c r="C7003" s="33"/>
      <c r="D7003" s="33"/>
      <c r="E7003" s="33"/>
      <c r="F7003" s="33"/>
      <c r="G7003" s="33"/>
      <c r="H7003" s="33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  <c r="Y7003" s="33"/>
      <c r="Z7003" s="33"/>
      <c r="AA7003" s="33"/>
      <c r="AB7003" s="33"/>
      <c r="AC7003" s="33"/>
      <c r="AD7003" s="33"/>
      <c r="AE7003" s="33"/>
      <c r="AF7003" s="33"/>
      <c r="AG7003" s="35"/>
      <c r="AH7003" s="32"/>
      <c r="AI7003" s="33"/>
      <c r="AJ7003" s="33"/>
      <c r="AK7003" s="33"/>
      <c r="AL7003" s="33"/>
      <c r="AM7003" s="33"/>
      <c r="AN7003" s="33"/>
      <c r="AO7003" s="33"/>
      <c r="AP7003" s="33"/>
      <c r="AQ7003" s="33"/>
      <c r="AR7003" s="33"/>
      <c r="AS7003" s="33"/>
      <c r="AT7003" s="33"/>
      <c r="AU7003" s="33"/>
      <c r="AV7003" s="33"/>
      <c r="AW7003" s="33"/>
      <c r="AX7003" s="33"/>
      <c r="AY7003" s="33"/>
    </row>
    <row r="7004" spans="1:51" s="12" customFormat="1" ht="39.950000000000003" customHeight="1">
      <c r="A7004" s="3"/>
      <c r="B7004" s="16"/>
      <c r="C7004" s="33"/>
      <c r="D7004" s="33"/>
      <c r="E7004" s="33"/>
      <c r="F7004" s="33"/>
      <c r="G7004" s="33"/>
      <c r="H7004" s="33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  <c r="Y7004" s="33"/>
      <c r="Z7004" s="33"/>
      <c r="AA7004" s="33"/>
      <c r="AB7004" s="33"/>
      <c r="AC7004" s="33"/>
      <c r="AD7004" s="33"/>
      <c r="AE7004" s="33"/>
      <c r="AF7004" s="33"/>
      <c r="AG7004" s="35"/>
      <c r="AH7004" s="32"/>
      <c r="AI7004" s="33"/>
      <c r="AJ7004" s="33"/>
      <c r="AK7004" s="33"/>
      <c r="AL7004" s="33"/>
      <c r="AM7004" s="33"/>
      <c r="AN7004" s="33"/>
      <c r="AO7004" s="33"/>
      <c r="AP7004" s="33"/>
      <c r="AQ7004" s="33"/>
      <c r="AR7004" s="33"/>
      <c r="AS7004" s="33"/>
      <c r="AT7004" s="33"/>
      <c r="AU7004" s="33"/>
      <c r="AV7004" s="33"/>
      <c r="AW7004" s="33"/>
      <c r="AX7004" s="33"/>
      <c r="AY7004" s="33"/>
    </row>
    <row r="7005" spans="1:51" s="12" customFormat="1" ht="39.950000000000003" customHeight="1">
      <c r="A7005" s="3"/>
      <c r="B7005" s="16"/>
      <c r="C7005" s="33"/>
      <c r="D7005" s="33"/>
      <c r="E7005" s="33"/>
      <c r="F7005" s="33"/>
      <c r="G7005" s="33"/>
      <c r="H7005" s="33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  <c r="Y7005" s="33"/>
      <c r="Z7005" s="33"/>
      <c r="AA7005" s="33"/>
      <c r="AB7005" s="33"/>
      <c r="AC7005" s="33"/>
      <c r="AD7005" s="33"/>
      <c r="AE7005" s="33"/>
      <c r="AF7005" s="33"/>
      <c r="AG7005" s="35"/>
      <c r="AH7005" s="32"/>
      <c r="AI7005" s="33"/>
      <c r="AJ7005" s="33"/>
      <c r="AK7005" s="33"/>
      <c r="AL7005" s="33"/>
      <c r="AM7005" s="33"/>
      <c r="AN7005" s="33"/>
      <c r="AO7005" s="33"/>
      <c r="AP7005" s="33"/>
      <c r="AQ7005" s="33"/>
      <c r="AR7005" s="33"/>
      <c r="AS7005" s="33"/>
      <c r="AT7005" s="33"/>
      <c r="AU7005" s="33"/>
      <c r="AV7005" s="33"/>
      <c r="AW7005" s="33"/>
      <c r="AX7005" s="33"/>
      <c r="AY7005" s="33"/>
    </row>
    <row r="7006" spans="1:51" s="12" customFormat="1" ht="39.950000000000003" customHeight="1">
      <c r="A7006" s="3"/>
      <c r="B7006" s="16"/>
      <c r="C7006" s="33"/>
      <c r="D7006" s="33"/>
      <c r="E7006" s="33"/>
      <c r="F7006" s="33"/>
      <c r="G7006" s="33"/>
      <c r="H7006" s="33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  <c r="Y7006" s="33"/>
      <c r="Z7006" s="33"/>
      <c r="AA7006" s="33"/>
      <c r="AB7006" s="33"/>
      <c r="AC7006" s="33"/>
      <c r="AD7006" s="33"/>
      <c r="AE7006" s="33"/>
      <c r="AF7006" s="33"/>
      <c r="AG7006" s="35"/>
      <c r="AH7006" s="32"/>
      <c r="AI7006" s="33"/>
      <c r="AJ7006" s="33"/>
      <c r="AK7006" s="33"/>
      <c r="AL7006" s="33"/>
      <c r="AM7006" s="33"/>
      <c r="AN7006" s="33"/>
      <c r="AO7006" s="33"/>
      <c r="AP7006" s="33"/>
      <c r="AQ7006" s="33"/>
      <c r="AR7006" s="33"/>
      <c r="AS7006" s="33"/>
      <c r="AT7006" s="33"/>
      <c r="AU7006" s="33"/>
      <c r="AV7006" s="33"/>
      <c r="AW7006" s="33"/>
      <c r="AX7006" s="33"/>
      <c r="AY7006" s="33"/>
    </row>
    <row r="7007" spans="1:51" s="12" customFormat="1" ht="39.950000000000003" customHeight="1">
      <c r="A7007" s="3"/>
      <c r="B7007" s="16"/>
      <c r="C7007" s="33"/>
      <c r="D7007" s="33"/>
      <c r="E7007" s="33"/>
      <c r="F7007" s="33"/>
      <c r="G7007" s="33"/>
      <c r="H7007" s="33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  <c r="Y7007" s="33"/>
      <c r="Z7007" s="33"/>
      <c r="AA7007" s="33"/>
      <c r="AB7007" s="33"/>
      <c r="AC7007" s="33"/>
      <c r="AD7007" s="33"/>
      <c r="AE7007" s="33"/>
      <c r="AF7007" s="33"/>
      <c r="AG7007" s="35"/>
      <c r="AH7007" s="32"/>
      <c r="AI7007" s="33"/>
      <c r="AJ7007" s="33"/>
      <c r="AK7007" s="33"/>
      <c r="AL7007" s="33"/>
      <c r="AM7007" s="33"/>
      <c r="AN7007" s="33"/>
      <c r="AO7007" s="33"/>
      <c r="AP7007" s="33"/>
      <c r="AQ7007" s="33"/>
      <c r="AR7007" s="33"/>
      <c r="AS7007" s="33"/>
      <c r="AT7007" s="33"/>
      <c r="AU7007" s="33"/>
      <c r="AV7007" s="33"/>
      <c r="AW7007" s="33"/>
      <c r="AX7007" s="33"/>
      <c r="AY7007" s="33"/>
    </row>
    <row r="7008" spans="1:51" s="12" customFormat="1" ht="39.950000000000003" customHeight="1">
      <c r="A7008" s="3"/>
      <c r="B7008" s="16"/>
      <c r="C7008" s="33"/>
      <c r="D7008" s="33"/>
      <c r="E7008" s="33"/>
      <c r="F7008" s="33"/>
      <c r="G7008" s="33"/>
      <c r="H7008" s="33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  <c r="Y7008" s="33"/>
      <c r="Z7008" s="33"/>
      <c r="AA7008" s="33"/>
      <c r="AB7008" s="33"/>
      <c r="AC7008" s="33"/>
      <c r="AD7008" s="33"/>
      <c r="AE7008" s="33"/>
      <c r="AF7008" s="33"/>
      <c r="AG7008" s="35"/>
      <c r="AH7008" s="32"/>
      <c r="AI7008" s="33"/>
      <c r="AJ7008" s="33"/>
      <c r="AK7008" s="33"/>
      <c r="AL7008" s="33"/>
      <c r="AM7008" s="33"/>
      <c r="AN7008" s="33"/>
      <c r="AO7008" s="33"/>
      <c r="AP7008" s="33"/>
      <c r="AQ7008" s="33"/>
      <c r="AR7008" s="33"/>
      <c r="AS7008" s="33"/>
      <c r="AT7008" s="33"/>
      <c r="AU7008" s="33"/>
      <c r="AV7008" s="33"/>
      <c r="AW7008" s="33"/>
      <c r="AX7008" s="33"/>
      <c r="AY7008" s="33"/>
    </row>
    <row r="7009" spans="1:51" s="12" customFormat="1" ht="39.950000000000003" customHeight="1">
      <c r="A7009" s="3"/>
      <c r="B7009" s="16"/>
      <c r="C7009" s="33"/>
      <c r="D7009" s="33"/>
      <c r="E7009" s="33"/>
      <c r="F7009" s="33"/>
      <c r="G7009" s="33"/>
      <c r="H7009" s="33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  <c r="Y7009" s="33"/>
      <c r="Z7009" s="33"/>
      <c r="AA7009" s="33"/>
      <c r="AB7009" s="33"/>
      <c r="AC7009" s="33"/>
      <c r="AD7009" s="33"/>
      <c r="AE7009" s="33"/>
      <c r="AF7009" s="33"/>
      <c r="AG7009" s="35"/>
      <c r="AH7009" s="32"/>
      <c r="AI7009" s="33"/>
      <c r="AJ7009" s="33"/>
      <c r="AK7009" s="33"/>
      <c r="AL7009" s="33"/>
      <c r="AM7009" s="33"/>
      <c r="AN7009" s="33"/>
      <c r="AO7009" s="33"/>
      <c r="AP7009" s="33"/>
      <c r="AQ7009" s="33"/>
      <c r="AR7009" s="33"/>
      <c r="AS7009" s="33"/>
      <c r="AT7009" s="33"/>
      <c r="AU7009" s="33"/>
      <c r="AV7009" s="33"/>
      <c r="AW7009" s="33"/>
      <c r="AX7009" s="33"/>
      <c r="AY7009" s="33"/>
    </row>
    <row r="7010" spans="1:51" s="12" customFormat="1" ht="39.950000000000003" customHeight="1">
      <c r="A7010" s="3"/>
      <c r="B7010" s="16"/>
      <c r="C7010" s="33"/>
      <c r="D7010" s="33"/>
      <c r="E7010" s="33"/>
      <c r="F7010" s="33"/>
      <c r="G7010" s="33"/>
      <c r="H7010" s="33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  <c r="Y7010" s="33"/>
      <c r="Z7010" s="33"/>
      <c r="AA7010" s="33"/>
      <c r="AB7010" s="33"/>
      <c r="AC7010" s="33"/>
      <c r="AD7010" s="33"/>
      <c r="AE7010" s="33"/>
      <c r="AF7010" s="33"/>
      <c r="AG7010" s="35"/>
      <c r="AH7010" s="32"/>
      <c r="AI7010" s="33"/>
      <c r="AJ7010" s="33"/>
      <c r="AK7010" s="33"/>
      <c r="AL7010" s="33"/>
      <c r="AM7010" s="33"/>
      <c r="AN7010" s="33"/>
      <c r="AO7010" s="33"/>
      <c r="AP7010" s="33"/>
      <c r="AQ7010" s="33"/>
      <c r="AR7010" s="33"/>
      <c r="AS7010" s="33"/>
      <c r="AT7010" s="33"/>
      <c r="AU7010" s="33"/>
      <c r="AV7010" s="33"/>
      <c r="AW7010" s="33"/>
      <c r="AX7010" s="33"/>
      <c r="AY7010" s="33"/>
    </row>
    <row r="7011" spans="1:51" s="12" customFormat="1" ht="39.950000000000003" customHeight="1">
      <c r="A7011" s="3"/>
      <c r="B7011" s="16"/>
      <c r="C7011" s="33"/>
      <c r="D7011" s="33"/>
      <c r="E7011" s="33"/>
      <c r="F7011" s="33"/>
      <c r="G7011" s="33"/>
      <c r="H7011" s="33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  <c r="Y7011" s="33"/>
      <c r="Z7011" s="33"/>
      <c r="AA7011" s="33"/>
      <c r="AB7011" s="33"/>
      <c r="AC7011" s="33"/>
      <c r="AD7011" s="33"/>
      <c r="AE7011" s="33"/>
      <c r="AF7011" s="33"/>
      <c r="AG7011" s="35"/>
      <c r="AH7011" s="32"/>
      <c r="AI7011" s="33"/>
      <c r="AJ7011" s="33"/>
      <c r="AK7011" s="33"/>
      <c r="AL7011" s="33"/>
      <c r="AM7011" s="33"/>
      <c r="AN7011" s="33"/>
      <c r="AO7011" s="33"/>
      <c r="AP7011" s="33"/>
      <c r="AQ7011" s="33"/>
      <c r="AR7011" s="33"/>
      <c r="AS7011" s="33"/>
      <c r="AT7011" s="33"/>
      <c r="AU7011" s="33"/>
      <c r="AV7011" s="33"/>
      <c r="AW7011" s="33"/>
      <c r="AX7011" s="33"/>
      <c r="AY7011" s="33"/>
    </row>
    <row r="7012" spans="1:51" s="12" customFormat="1" ht="39.950000000000003" customHeight="1">
      <c r="A7012" s="3"/>
      <c r="B7012" s="16"/>
      <c r="C7012" s="33"/>
      <c r="D7012" s="33"/>
      <c r="E7012" s="33"/>
      <c r="F7012" s="33"/>
      <c r="G7012" s="33"/>
      <c r="H7012" s="33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  <c r="Y7012" s="33"/>
      <c r="Z7012" s="33"/>
      <c r="AA7012" s="33"/>
      <c r="AB7012" s="33"/>
      <c r="AC7012" s="33"/>
      <c r="AD7012" s="33"/>
      <c r="AE7012" s="33"/>
      <c r="AF7012" s="33"/>
      <c r="AG7012" s="35"/>
      <c r="AH7012" s="32"/>
      <c r="AI7012" s="33"/>
      <c r="AJ7012" s="33"/>
      <c r="AK7012" s="33"/>
      <c r="AL7012" s="33"/>
      <c r="AM7012" s="33"/>
      <c r="AN7012" s="33"/>
      <c r="AO7012" s="33"/>
      <c r="AP7012" s="33"/>
      <c r="AQ7012" s="33"/>
      <c r="AR7012" s="33"/>
      <c r="AS7012" s="33"/>
      <c r="AT7012" s="33"/>
      <c r="AU7012" s="33"/>
      <c r="AV7012" s="33"/>
      <c r="AW7012" s="33"/>
      <c r="AX7012" s="33"/>
      <c r="AY7012" s="33"/>
    </row>
    <row r="7013" spans="1:51" s="12" customFormat="1" ht="39.950000000000003" customHeight="1">
      <c r="A7013" s="3"/>
      <c r="B7013" s="16"/>
      <c r="C7013" s="33"/>
      <c r="D7013" s="33"/>
      <c r="E7013" s="33"/>
      <c r="F7013" s="33"/>
      <c r="G7013" s="33"/>
      <c r="H7013" s="33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  <c r="Y7013" s="33"/>
      <c r="Z7013" s="33"/>
      <c r="AA7013" s="33"/>
      <c r="AB7013" s="33"/>
      <c r="AC7013" s="33"/>
      <c r="AD7013" s="33"/>
      <c r="AE7013" s="33"/>
      <c r="AF7013" s="33"/>
      <c r="AG7013" s="35"/>
      <c r="AH7013" s="32"/>
      <c r="AI7013" s="33"/>
      <c r="AJ7013" s="33"/>
      <c r="AK7013" s="33"/>
      <c r="AL7013" s="33"/>
      <c r="AM7013" s="33"/>
      <c r="AN7013" s="33"/>
      <c r="AO7013" s="33"/>
      <c r="AP7013" s="33"/>
      <c r="AQ7013" s="33"/>
      <c r="AR7013" s="33"/>
      <c r="AS7013" s="33"/>
      <c r="AT7013" s="33"/>
      <c r="AU7013" s="33"/>
      <c r="AV7013" s="33"/>
      <c r="AW7013" s="33"/>
      <c r="AX7013" s="33"/>
      <c r="AY7013" s="33"/>
    </row>
    <row r="7014" spans="1:51" s="12" customFormat="1" ht="39.950000000000003" customHeight="1">
      <c r="A7014" s="3"/>
      <c r="B7014" s="16"/>
      <c r="C7014" s="33"/>
      <c r="D7014" s="33"/>
      <c r="E7014" s="33"/>
      <c r="F7014" s="33"/>
      <c r="G7014" s="33"/>
      <c r="H7014" s="33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  <c r="Y7014" s="33"/>
      <c r="Z7014" s="33"/>
      <c r="AA7014" s="33"/>
      <c r="AB7014" s="33"/>
      <c r="AC7014" s="33"/>
      <c r="AD7014" s="33"/>
      <c r="AE7014" s="33"/>
      <c r="AF7014" s="33"/>
      <c r="AG7014" s="35"/>
      <c r="AH7014" s="32"/>
      <c r="AI7014" s="33"/>
      <c r="AJ7014" s="33"/>
      <c r="AK7014" s="33"/>
      <c r="AL7014" s="33"/>
      <c r="AM7014" s="33"/>
      <c r="AN7014" s="33"/>
      <c r="AO7014" s="33"/>
      <c r="AP7014" s="33"/>
      <c r="AQ7014" s="33"/>
      <c r="AR7014" s="33"/>
      <c r="AS7014" s="33"/>
      <c r="AT7014" s="33"/>
      <c r="AU7014" s="33"/>
      <c r="AV7014" s="33"/>
      <c r="AW7014" s="33"/>
      <c r="AX7014" s="33"/>
      <c r="AY7014" s="33"/>
    </row>
    <row r="7015" spans="1:51" s="12" customFormat="1" ht="39.950000000000003" customHeight="1">
      <c r="A7015" s="3"/>
      <c r="B7015" s="16"/>
      <c r="C7015" s="33"/>
      <c r="D7015" s="33"/>
      <c r="E7015" s="33"/>
      <c r="F7015" s="33"/>
      <c r="G7015" s="33"/>
      <c r="H7015" s="33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  <c r="Y7015" s="33"/>
      <c r="Z7015" s="33"/>
      <c r="AA7015" s="33"/>
      <c r="AB7015" s="33"/>
      <c r="AC7015" s="33"/>
      <c r="AD7015" s="33"/>
      <c r="AE7015" s="33"/>
      <c r="AF7015" s="33"/>
      <c r="AG7015" s="35"/>
      <c r="AH7015" s="32"/>
      <c r="AI7015" s="33"/>
      <c r="AJ7015" s="33"/>
      <c r="AK7015" s="33"/>
      <c r="AL7015" s="33"/>
      <c r="AM7015" s="33"/>
      <c r="AN7015" s="33"/>
      <c r="AO7015" s="33"/>
      <c r="AP7015" s="33"/>
      <c r="AQ7015" s="33"/>
      <c r="AR7015" s="33"/>
      <c r="AS7015" s="33"/>
      <c r="AT7015" s="33"/>
      <c r="AU7015" s="33"/>
      <c r="AV7015" s="33"/>
      <c r="AW7015" s="33"/>
      <c r="AX7015" s="33"/>
      <c r="AY7015" s="33"/>
    </row>
    <row r="7016" spans="1:51" s="12" customFormat="1" ht="39.950000000000003" customHeight="1">
      <c r="A7016" s="3"/>
      <c r="B7016" s="16"/>
      <c r="C7016" s="33"/>
      <c r="D7016" s="33"/>
      <c r="E7016" s="33"/>
      <c r="F7016" s="33"/>
      <c r="G7016" s="33"/>
      <c r="H7016" s="33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  <c r="Y7016" s="33"/>
      <c r="Z7016" s="33"/>
      <c r="AA7016" s="33"/>
      <c r="AB7016" s="33"/>
      <c r="AC7016" s="33"/>
      <c r="AD7016" s="33"/>
      <c r="AE7016" s="33"/>
      <c r="AF7016" s="33"/>
      <c r="AG7016" s="35"/>
      <c r="AH7016" s="32"/>
      <c r="AI7016" s="33"/>
      <c r="AJ7016" s="33"/>
      <c r="AK7016" s="33"/>
      <c r="AL7016" s="33"/>
      <c r="AM7016" s="33"/>
      <c r="AN7016" s="33"/>
      <c r="AO7016" s="33"/>
      <c r="AP7016" s="33"/>
      <c r="AQ7016" s="33"/>
      <c r="AR7016" s="33"/>
      <c r="AS7016" s="33"/>
      <c r="AT7016" s="33"/>
      <c r="AU7016" s="33"/>
      <c r="AV7016" s="33"/>
      <c r="AW7016" s="33"/>
      <c r="AX7016" s="33"/>
      <c r="AY7016" s="33"/>
    </row>
    <row r="7017" spans="1:51" s="12" customFormat="1" ht="39.950000000000003" customHeight="1">
      <c r="A7017" s="3"/>
      <c r="B7017" s="16"/>
      <c r="C7017" s="33"/>
      <c r="D7017" s="33"/>
      <c r="E7017" s="33"/>
      <c r="F7017" s="33"/>
      <c r="G7017" s="33"/>
      <c r="H7017" s="33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  <c r="Y7017" s="33"/>
      <c r="Z7017" s="33"/>
      <c r="AA7017" s="33"/>
      <c r="AB7017" s="33"/>
      <c r="AC7017" s="33"/>
      <c r="AD7017" s="33"/>
      <c r="AE7017" s="33"/>
      <c r="AF7017" s="33"/>
      <c r="AG7017" s="35"/>
      <c r="AH7017" s="32"/>
      <c r="AI7017" s="33"/>
      <c r="AJ7017" s="33"/>
      <c r="AK7017" s="33"/>
      <c r="AL7017" s="33"/>
      <c r="AM7017" s="33"/>
      <c r="AN7017" s="33"/>
      <c r="AO7017" s="33"/>
      <c r="AP7017" s="33"/>
      <c r="AQ7017" s="33"/>
      <c r="AR7017" s="33"/>
      <c r="AS7017" s="33"/>
      <c r="AT7017" s="33"/>
      <c r="AU7017" s="33"/>
      <c r="AV7017" s="33"/>
      <c r="AW7017" s="33"/>
      <c r="AX7017" s="33"/>
      <c r="AY7017" s="33"/>
    </row>
    <row r="7018" spans="1:51" s="12" customFormat="1" ht="39.950000000000003" customHeight="1">
      <c r="A7018" s="3"/>
      <c r="B7018" s="16"/>
      <c r="C7018" s="33"/>
      <c r="D7018" s="33"/>
      <c r="E7018" s="33"/>
      <c r="F7018" s="33"/>
      <c r="G7018" s="33"/>
      <c r="H7018" s="33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  <c r="Y7018" s="33"/>
      <c r="Z7018" s="33"/>
      <c r="AA7018" s="33"/>
      <c r="AB7018" s="33"/>
      <c r="AC7018" s="33"/>
      <c r="AD7018" s="33"/>
      <c r="AE7018" s="33"/>
      <c r="AF7018" s="33"/>
      <c r="AG7018" s="35"/>
      <c r="AH7018" s="32"/>
      <c r="AI7018" s="33"/>
      <c r="AJ7018" s="33"/>
      <c r="AK7018" s="33"/>
      <c r="AL7018" s="33"/>
      <c r="AM7018" s="33"/>
      <c r="AN7018" s="33"/>
      <c r="AO7018" s="33"/>
      <c r="AP7018" s="33"/>
      <c r="AQ7018" s="33"/>
      <c r="AR7018" s="33"/>
      <c r="AS7018" s="33"/>
      <c r="AT7018" s="33"/>
      <c r="AU7018" s="33"/>
      <c r="AV7018" s="33"/>
      <c r="AW7018" s="33"/>
      <c r="AX7018" s="33"/>
      <c r="AY7018" s="33"/>
    </row>
    <row r="7019" spans="1:51" s="12" customFormat="1" ht="39.950000000000003" customHeight="1">
      <c r="A7019" s="3"/>
      <c r="B7019" s="16"/>
      <c r="C7019" s="33"/>
      <c r="D7019" s="33"/>
      <c r="E7019" s="33"/>
      <c r="F7019" s="33"/>
      <c r="G7019" s="33"/>
      <c r="H7019" s="33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  <c r="Y7019" s="33"/>
      <c r="Z7019" s="33"/>
      <c r="AA7019" s="33"/>
      <c r="AB7019" s="33"/>
      <c r="AC7019" s="33"/>
      <c r="AD7019" s="33"/>
      <c r="AE7019" s="33"/>
      <c r="AF7019" s="33"/>
      <c r="AG7019" s="35"/>
      <c r="AH7019" s="32"/>
      <c r="AI7019" s="33"/>
      <c r="AJ7019" s="33"/>
      <c r="AK7019" s="33"/>
      <c r="AL7019" s="33"/>
      <c r="AM7019" s="33"/>
      <c r="AN7019" s="33"/>
      <c r="AO7019" s="33"/>
      <c r="AP7019" s="33"/>
      <c r="AQ7019" s="33"/>
      <c r="AR7019" s="33"/>
      <c r="AS7019" s="33"/>
      <c r="AT7019" s="33"/>
      <c r="AU7019" s="33"/>
      <c r="AV7019" s="33"/>
      <c r="AW7019" s="33"/>
      <c r="AX7019" s="33"/>
      <c r="AY7019" s="33"/>
    </row>
    <row r="7020" spans="1:51" s="12" customFormat="1" ht="39.950000000000003" customHeight="1">
      <c r="A7020" s="3"/>
      <c r="B7020" s="16"/>
      <c r="C7020" s="33"/>
      <c r="D7020" s="33"/>
      <c r="E7020" s="33"/>
      <c r="F7020" s="33"/>
      <c r="G7020" s="33"/>
      <c r="H7020" s="33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  <c r="Y7020" s="33"/>
      <c r="Z7020" s="33"/>
      <c r="AA7020" s="33"/>
      <c r="AB7020" s="33"/>
      <c r="AC7020" s="33"/>
      <c r="AD7020" s="33"/>
      <c r="AE7020" s="33"/>
      <c r="AF7020" s="33"/>
      <c r="AG7020" s="35"/>
      <c r="AH7020" s="32"/>
      <c r="AI7020" s="33"/>
      <c r="AJ7020" s="33"/>
      <c r="AK7020" s="33"/>
      <c r="AL7020" s="33"/>
      <c r="AM7020" s="33"/>
      <c r="AN7020" s="33"/>
      <c r="AO7020" s="33"/>
      <c r="AP7020" s="33"/>
      <c r="AQ7020" s="33"/>
      <c r="AR7020" s="33"/>
      <c r="AS7020" s="33"/>
      <c r="AT7020" s="33"/>
      <c r="AU7020" s="33"/>
      <c r="AV7020" s="33"/>
      <c r="AW7020" s="33"/>
      <c r="AX7020" s="33"/>
      <c r="AY7020" s="33"/>
    </row>
    <row r="7021" spans="1:51" s="12" customFormat="1" ht="39.950000000000003" customHeight="1">
      <c r="A7021" s="3"/>
      <c r="B7021" s="16"/>
      <c r="C7021" s="33"/>
      <c r="D7021" s="33"/>
      <c r="E7021" s="33"/>
      <c r="F7021" s="33"/>
      <c r="G7021" s="33"/>
      <c r="H7021" s="33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  <c r="Y7021" s="33"/>
      <c r="Z7021" s="33"/>
      <c r="AA7021" s="33"/>
      <c r="AB7021" s="33"/>
      <c r="AC7021" s="33"/>
      <c r="AD7021" s="33"/>
      <c r="AE7021" s="33"/>
      <c r="AF7021" s="33"/>
      <c r="AG7021" s="35"/>
      <c r="AH7021" s="32"/>
      <c r="AI7021" s="33"/>
      <c r="AJ7021" s="33"/>
      <c r="AK7021" s="33"/>
      <c r="AL7021" s="33"/>
      <c r="AM7021" s="33"/>
      <c r="AN7021" s="33"/>
      <c r="AO7021" s="33"/>
      <c r="AP7021" s="33"/>
      <c r="AQ7021" s="33"/>
      <c r="AR7021" s="33"/>
      <c r="AS7021" s="33"/>
      <c r="AT7021" s="33"/>
      <c r="AU7021" s="33"/>
      <c r="AV7021" s="33"/>
      <c r="AW7021" s="33"/>
      <c r="AX7021" s="33"/>
      <c r="AY7021" s="33"/>
    </row>
    <row r="7022" spans="1:51" s="12" customFormat="1" ht="39.950000000000003" customHeight="1">
      <c r="A7022" s="3"/>
      <c r="B7022" s="16"/>
      <c r="C7022" s="33"/>
      <c r="D7022" s="33"/>
      <c r="E7022" s="33"/>
      <c r="F7022" s="33"/>
      <c r="G7022" s="33"/>
      <c r="H7022" s="33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  <c r="Y7022" s="33"/>
      <c r="Z7022" s="33"/>
      <c r="AA7022" s="33"/>
      <c r="AB7022" s="33"/>
      <c r="AC7022" s="33"/>
      <c r="AD7022" s="33"/>
      <c r="AE7022" s="33"/>
      <c r="AF7022" s="33"/>
      <c r="AG7022" s="35"/>
      <c r="AH7022" s="32"/>
      <c r="AI7022" s="33"/>
      <c r="AJ7022" s="33"/>
      <c r="AK7022" s="33"/>
      <c r="AL7022" s="33"/>
      <c r="AM7022" s="33"/>
      <c r="AN7022" s="33"/>
      <c r="AO7022" s="33"/>
      <c r="AP7022" s="33"/>
      <c r="AQ7022" s="33"/>
      <c r="AR7022" s="33"/>
      <c r="AS7022" s="33"/>
      <c r="AT7022" s="33"/>
      <c r="AU7022" s="33"/>
      <c r="AV7022" s="33"/>
      <c r="AW7022" s="33"/>
      <c r="AX7022" s="33"/>
      <c r="AY7022" s="33"/>
    </row>
    <row r="7023" spans="1:51" s="12" customFormat="1" ht="39.950000000000003" customHeight="1">
      <c r="A7023" s="3"/>
      <c r="B7023" s="16"/>
      <c r="C7023" s="33"/>
      <c r="D7023" s="33"/>
      <c r="E7023" s="33"/>
      <c r="F7023" s="33"/>
      <c r="G7023" s="33"/>
      <c r="H7023" s="33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  <c r="Y7023" s="33"/>
      <c r="Z7023" s="33"/>
      <c r="AA7023" s="33"/>
      <c r="AB7023" s="33"/>
      <c r="AC7023" s="33"/>
      <c r="AD7023" s="33"/>
      <c r="AE7023" s="33"/>
      <c r="AF7023" s="33"/>
      <c r="AG7023" s="35"/>
      <c r="AH7023" s="32"/>
      <c r="AI7023" s="33"/>
      <c r="AJ7023" s="33"/>
      <c r="AK7023" s="33"/>
      <c r="AL7023" s="33"/>
      <c r="AM7023" s="33"/>
      <c r="AN7023" s="33"/>
      <c r="AO7023" s="33"/>
      <c r="AP7023" s="33"/>
      <c r="AQ7023" s="33"/>
      <c r="AR7023" s="33"/>
      <c r="AS7023" s="33"/>
      <c r="AT7023" s="33"/>
      <c r="AU7023" s="33"/>
      <c r="AV7023" s="33"/>
      <c r="AW7023" s="33"/>
      <c r="AX7023" s="33"/>
      <c r="AY7023" s="33"/>
    </row>
    <row r="7024" spans="1:51" s="12" customFormat="1" ht="39.950000000000003" customHeight="1">
      <c r="A7024" s="3"/>
      <c r="B7024" s="16"/>
      <c r="C7024" s="33"/>
      <c r="D7024" s="33"/>
      <c r="E7024" s="33"/>
      <c r="F7024" s="33"/>
      <c r="G7024" s="33"/>
      <c r="H7024" s="33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  <c r="Y7024" s="33"/>
      <c r="Z7024" s="33"/>
      <c r="AA7024" s="33"/>
      <c r="AB7024" s="33"/>
      <c r="AC7024" s="33"/>
      <c r="AD7024" s="33"/>
      <c r="AE7024" s="33"/>
      <c r="AF7024" s="33"/>
      <c r="AG7024" s="35"/>
      <c r="AH7024" s="32"/>
      <c r="AI7024" s="33"/>
      <c r="AJ7024" s="33"/>
      <c r="AK7024" s="33"/>
      <c r="AL7024" s="33"/>
      <c r="AM7024" s="33"/>
      <c r="AN7024" s="33"/>
      <c r="AO7024" s="33"/>
      <c r="AP7024" s="33"/>
      <c r="AQ7024" s="33"/>
      <c r="AR7024" s="33"/>
      <c r="AS7024" s="33"/>
      <c r="AT7024" s="33"/>
      <c r="AU7024" s="33"/>
      <c r="AV7024" s="33"/>
      <c r="AW7024" s="33"/>
      <c r="AX7024" s="33"/>
      <c r="AY7024" s="33"/>
    </row>
    <row r="7025" spans="1:51" s="12" customFormat="1" ht="39.950000000000003" customHeight="1">
      <c r="A7025" s="3"/>
      <c r="B7025" s="16"/>
      <c r="C7025" s="33"/>
      <c r="D7025" s="33"/>
      <c r="E7025" s="33"/>
      <c r="F7025" s="33"/>
      <c r="G7025" s="33"/>
      <c r="H7025" s="33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  <c r="Y7025" s="33"/>
      <c r="Z7025" s="33"/>
      <c r="AA7025" s="33"/>
      <c r="AB7025" s="33"/>
      <c r="AC7025" s="33"/>
      <c r="AD7025" s="33"/>
      <c r="AE7025" s="33"/>
      <c r="AF7025" s="33"/>
      <c r="AG7025" s="35"/>
      <c r="AH7025" s="32"/>
      <c r="AI7025" s="33"/>
      <c r="AJ7025" s="33"/>
      <c r="AK7025" s="33"/>
      <c r="AL7025" s="33"/>
      <c r="AM7025" s="33"/>
      <c r="AN7025" s="33"/>
      <c r="AO7025" s="33"/>
      <c r="AP7025" s="33"/>
      <c r="AQ7025" s="33"/>
      <c r="AR7025" s="33"/>
      <c r="AS7025" s="33"/>
      <c r="AT7025" s="33"/>
      <c r="AU7025" s="33"/>
      <c r="AV7025" s="33"/>
      <c r="AW7025" s="33"/>
      <c r="AX7025" s="33"/>
      <c r="AY7025" s="33"/>
    </row>
    <row r="7026" spans="1:51" s="12" customFormat="1" ht="39.950000000000003" customHeight="1">
      <c r="A7026" s="3"/>
      <c r="B7026" s="16"/>
      <c r="C7026" s="33"/>
      <c r="D7026" s="33"/>
      <c r="E7026" s="33"/>
      <c r="F7026" s="33"/>
      <c r="G7026" s="33"/>
      <c r="H7026" s="33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  <c r="Y7026" s="33"/>
      <c r="Z7026" s="33"/>
      <c r="AA7026" s="33"/>
      <c r="AB7026" s="33"/>
      <c r="AC7026" s="33"/>
      <c r="AD7026" s="33"/>
      <c r="AE7026" s="33"/>
      <c r="AF7026" s="33"/>
      <c r="AG7026" s="35"/>
      <c r="AH7026" s="32"/>
      <c r="AI7026" s="33"/>
      <c r="AJ7026" s="33"/>
      <c r="AK7026" s="33"/>
      <c r="AL7026" s="33"/>
      <c r="AM7026" s="33"/>
      <c r="AN7026" s="33"/>
      <c r="AO7026" s="33"/>
      <c r="AP7026" s="33"/>
      <c r="AQ7026" s="33"/>
      <c r="AR7026" s="33"/>
      <c r="AS7026" s="33"/>
      <c r="AT7026" s="33"/>
      <c r="AU7026" s="33"/>
      <c r="AV7026" s="33"/>
      <c r="AW7026" s="33"/>
      <c r="AX7026" s="33"/>
      <c r="AY7026" s="33"/>
    </row>
    <row r="7027" spans="1:51" s="12" customFormat="1" ht="39.950000000000003" customHeight="1">
      <c r="A7027" s="3"/>
      <c r="B7027" s="16"/>
      <c r="C7027" s="33"/>
      <c r="D7027" s="33"/>
      <c r="E7027" s="33"/>
      <c r="F7027" s="33"/>
      <c r="G7027" s="33"/>
      <c r="H7027" s="33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  <c r="Y7027" s="33"/>
      <c r="Z7027" s="33"/>
      <c r="AA7027" s="33"/>
      <c r="AB7027" s="33"/>
      <c r="AC7027" s="33"/>
      <c r="AD7027" s="33"/>
      <c r="AE7027" s="33"/>
      <c r="AF7027" s="33"/>
      <c r="AG7027" s="35"/>
      <c r="AH7027" s="32"/>
      <c r="AI7027" s="33"/>
      <c r="AJ7027" s="33"/>
      <c r="AK7027" s="33"/>
      <c r="AL7027" s="33"/>
      <c r="AM7027" s="33"/>
      <c r="AN7027" s="33"/>
      <c r="AO7027" s="33"/>
      <c r="AP7027" s="33"/>
      <c r="AQ7027" s="33"/>
      <c r="AR7027" s="33"/>
      <c r="AS7027" s="33"/>
      <c r="AT7027" s="33"/>
      <c r="AU7027" s="33"/>
      <c r="AV7027" s="33"/>
      <c r="AW7027" s="33"/>
      <c r="AX7027" s="33"/>
      <c r="AY7027" s="33"/>
    </row>
    <row r="7028" spans="1:51" s="12" customFormat="1" ht="39.950000000000003" customHeight="1">
      <c r="A7028" s="3"/>
      <c r="B7028" s="16"/>
      <c r="C7028" s="33"/>
      <c r="D7028" s="33"/>
      <c r="E7028" s="33"/>
      <c r="F7028" s="33"/>
      <c r="G7028" s="33"/>
      <c r="H7028" s="33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  <c r="Y7028" s="33"/>
      <c r="Z7028" s="33"/>
      <c r="AA7028" s="33"/>
      <c r="AB7028" s="33"/>
      <c r="AC7028" s="33"/>
      <c r="AD7028" s="33"/>
      <c r="AE7028" s="33"/>
      <c r="AF7028" s="33"/>
      <c r="AG7028" s="35"/>
      <c r="AH7028" s="32"/>
      <c r="AI7028" s="33"/>
      <c r="AJ7028" s="33"/>
      <c r="AK7028" s="33"/>
      <c r="AL7028" s="33"/>
      <c r="AM7028" s="33"/>
      <c r="AN7028" s="33"/>
      <c r="AO7028" s="33"/>
      <c r="AP7028" s="33"/>
      <c r="AQ7028" s="33"/>
      <c r="AR7028" s="33"/>
      <c r="AS7028" s="33"/>
      <c r="AT7028" s="33"/>
      <c r="AU7028" s="33"/>
      <c r="AV7028" s="33"/>
      <c r="AW7028" s="33"/>
      <c r="AX7028" s="33"/>
      <c r="AY7028" s="33"/>
    </row>
    <row r="7029" spans="1:51" s="12" customFormat="1" ht="39.950000000000003" customHeight="1">
      <c r="A7029" s="3"/>
      <c r="B7029" s="16"/>
      <c r="C7029" s="33"/>
      <c r="D7029" s="33"/>
      <c r="E7029" s="33"/>
      <c r="F7029" s="33"/>
      <c r="G7029" s="33"/>
      <c r="H7029" s="33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  <c r="Y7029" s="33"/>
      <c r="Z7029" s="33"/>
      <c r="AA7029" s="33"/>
      <c r="AB7029" s="33"/>
      <c r="AC7029" s="33"/>
      <c r="AD7029" s="33"/>
      <c r="AE7029" s="33"/>
      <c r="AF7029" s="33"/>
      <c r="AG7029" s="35"/>
      <c r="AH7029" s="32"/>
      <c r="AI7029" s="33"/>
      <c r="AJ7029" s="33"/>
      <c r="AK7029" s="33"/>
      <c r="AL7029" s="33"/>
      <c r="AM7029" s="33"/>
      <c r="AN7029" s="33"/>
      <c r="AO7029" s="33"/>
      <c r="AP7029" s="33"/>
      <c r="AQ7029" s="33"/>
      <c r="AR7029" s="33"/>
      <c r="AS7029" s="33"/>
      <c r="AT7029" s="33"/>
      <c r="AU7029" s="33"/>
      <c r="AV7029" s="33"/>
      <c r="AW7029" s="33"/>
      <c r="AX7029" s="33"/>
      <c r="AY7029" s="33"/>
    </row>
    <row r="7030" spans="1:51" s="12" customFormat="1" ht="39.950000000000003" customHeight="1">
      <c r="A7030" s="3"/>
      <c r="B7030" s="16"/>
      <c r="C7030" s="33"/>
      <c r="D7030" s="33"/>
      <c r="E7030" s="33"/>
      <c r="F7030" s="33"/>
      <c r="G7030" s="33"/>
      <c r="H7030" s="33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  <c r="Y7030" s="33"/>
      <c r="Z7030" s="33"/>
      <c r="AA7030" s="33"/>
      <c r="AB7030" s="33"/>
      <c r="AC7030" s="33"/>
      <c r="AD7030" s="33"/>
      <c r="AE7030" s="33"/>
      <c r="AF7030" s="33"/>
      <c r="AG7030" s="35"/>
      <c r="AH7030" s="32"/>
      <c r="AI7030" s="33"/>
      <c r="AJ7030" s="33"/>
      <c r="AK7030" s="33"/>
      <c r="AL7030" s="33"/>
      <c r="AM7030" s="33"/>
      <c r="AN7030" s="33"/>
      <c r="AO7030" s="33"/>
      <c r="AP7030" s="33"/>
      <c r="AQ7030" s="33"/>
      <c r="AR7030" s="33"/>
      <c r="AS7030" s="33"/>
      <c r="AT7030" s="33"/>
      <c r="AU7030" s="33"/>
      <c r="AV7030" s="33"/>
      <c r="AW7030" s="33"/>
      <c r="AX7030" s="33"/>
      <c r="AY7030" s="33"/>
    </row>
    <row r="7031" spans="1:51" s="12" customFormat="1" ht="39.950000000000003" customHeight="1">
      <c r="A7031" s="3"/>
      <c r="B7031" s="16"/>
      <c r="C7031" s="33"/>
      <c r="D7031" s="33"/>
      <c r="E7031" s="33"/>
      <c r="F7031" s="33"/>
      <c r="G7031" s="33"/>
      <c r="H7031" s="33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  <c r="Y7031" s="33"/>
      <c r="Z7031" s="33"/>
      <c r="AA7031" s="33"/>
      <c r="AB7031" s="33"/>
      <c r="AC7031" s="33"/>
      <c r="AD7031" s="33"/>
      <c r="AE7031" s="33"/>
      <c r="AF7031" s="33"/>
      <c r="AG7031" s="35"/>
      <c r="AH7031" s="32"/>
      <c r="AI7031" s="33"/>
      <c r="AJ7031" s="33"/>
      <c r="AK7031" s="33"/>
      <c r="AL7031" s="33"/>
      <c r="AM7031" s="33"/>
      <c r="AN7031" s="33"/>
      <c r="AO7031" s="33"/>
      <c r="AP7031" s="33"/>
      <c r="AQ7031" s="33"/>
      <c r="AR7031" s="33"/>
      <c r="AS7031" s="33"/>
      <c r="AT7031" s="33"/>
      <c r="AU7031" s="33"/>
      <c r="AV7031" s="33"/>
      <c r="AW7031" s="33"/>
      <c r="AX7031" s="33"/>
      <c r="AY7031" s="33"/>
    </row>
    <row r="7032" spans="1:51" s="12" customFormat="1" ht="39.950000000000003" customHeight="1">
      <c r="A7032" s="3"/>
      <c r="B7032" s="16"/>
      <c r="C7032" s="33"/>
      <c r="D7032" s="33"/>
      <c r="E7032" s="33"/>
      <c r="F7032" s="33"/>
      <c r="G7032" s="33"/>
      <c r="H7032" s="33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  <c r="Y7032" s="33"/>
      <c r="Z7032" s="33"/>
      <c r="AA7032" s="33"/>
      <c r="AB7032" s="33"/>
      <c r="AC7032" s="33"/>
      <c r="AD7032" s="33"/>
      <c r="AE7032" s="33"/>
      <c r="AF7032" s="33"/>
      <c r="AG7032" s="35"/>
      <c r="AH7032" s="32"/>
      <c r="AI7032" s="33"/>
      <c r="AJ7032" s="33"/>
      <c r="AK7032" s="33"/>
      <c r="AL7032" s="33"/>
      <c r="AM7032" s="33"/>
      <c r="AN7032" s="33"/>
      <c r="AO7032" s="33"/>
      <c r="AP7032" s="33"/>
      <c r="AQ7032" s="33"/>
      <c r="AR7032" s="33"/>
      <c r="AS7032" s="33"/>
      <c r="AT7032" s="33"/>
      <c r="AU7032" s="33"/>
      <c r="AV7032" s="33"/>
      <c r="AW7032" s="33"/>
      <c r="AX7032" s="33"/>
      <c r="AY7032" s="33"/>
    </row>
    <row r="7033" spans="1:51" s="12" customFormat="1" ht="39.950000000000003" customHeight="1">
      <c r="A7033" s="3"/>
      <c r="B7033" s="16"/>
      <c r="C7033" s="33"/>
      <c r="D7033" s="33"/>
      <c r="E7033" s="33"/>
      <c r="F7033" s="33"/>
      <c r="G7033" s="33"/>
      <c r="H7033" s="33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  <c r="Y7033" s="33"/>
      <c r="Z7033" s="33"/>
      <c r="AA7033" s="33"/>
      <c r="AB7033" s="33"/>
      <c r="AC7033" s="33"/>
      <c r="AD7033" s="33"/>
      <c r="AE7033" s="33"/>
      <c r="AF7033" s="33"/>
      <c r="AG7033" s="35"/>
      <c r="AH7033" s="32"/>
      <c r="AI7033" s="33"/>
      <c r="AJ7033" s="33"/>
      <c r="AK7033" s="33"/>
      <c r="AL7033" s="33"/>
      <c r="AM7033" s="33"/>
      <c r="AN7033" s="33"/>
      <c r="AO7033" s="33"/>
      <c r="AP7033" s="33"/>
      <c r="AQ7033" s="33"/>
      <c r="AR7033" s="33"/>
      <c r="AS7033" s="33"/>
      <c r="AT7033" s="33"/>
      <c r="AU7033" s="33"/>
      <c r="AV7033" s="33"/>
      <c r="AW7033" s="33"/>
      <c r="AX7033" s="33"/>
      <c r="AY7033" s="33"/>
    </row>
    <row r="7034" spans="1:51" s="12" customFormat="1" ht="39.950000000000003" customHeight="1">
      <c r="A7034" s="3"/>
      <c r="B7034" s="16"/>
      <c r="C7034" s="33"/>
      <c r="D7034" s="33"/>
      <c r="E7034" s="33"/>
      <c r="F7034" s="33"/>
      <c r="G7034" s="33"/>
      <c r="H7034" s="33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  <c r="Y7034" s="33"/>
      <c r="Z7034" s="33"/>
      <c r="AA7034" s="33"/>
      <c r="AB7034" s="33"/>
      <c r="AC7034" s="33"/>
      <c r="AD7034" s="33"/>
      <c r="AE7034" s="33"/>
      <c r="AF7034" s="33"/>
      <c r="AG7034" s="35"/>
      <c r="AH7034" s="32"/>
      <c r="AI7034" s="33"/>
      <c r="AJ7034" s="33"/>
      <c r="AK7034" s="33"/>
      <c r="AL7034" s="33"/>
      <c r="AM7034" s="33"/>
      <c r="AN7034" s="33"/>
      <c r="AO7034" s="33"/>
      <c r="AP7034" s="33"/>
      <c r="AQ7034" s="33"/>
      <c r="AR7034" s="33"/>
      <c r="AS7034" s="33"/>
      <c r="AT7034" s="33"/>
      <c r="AU7034" s="33"/>
      <c r="AV7034" s="33"/>
      <c r="AW7034" s="33"/>
      <c r="AX7034" s="33"/>
      <c r="AY7034" s="33"/>
    </row>
    <row r="7035" spans="1:51" s="12" customFormat="1" ht="39.950000000000003" customHeight="1">
      <c r="A7035" s="3"/>
      <c r="B7035" s="16"/>
      <c r="C7035" s="33"/>
      <c r="D7035" s="33"/>
      <c r="E7035" s="33"/>
      <c r="F7035" s="33"/>
      <c r="G7035" s="33"/>
      <c r="H7035" s="33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  <c r="Y7035" s="33"/>
      <c r="Z7035" s="33"/>
      <c r="AA7035" s="33"/>
      <c r="AB7035" s="33"/>
      <c r="AC7035" s="33"/>
      <c r="AD7035" s="33"/>
      <c r="AE7035" s="33"/>
      <c r="AF7035" s="33"/>
      <c r="AG7035" s="35"/>
      <c r="AH7035" s="32"/>
      <c r="AI7035" s="33"/>
      <c r="AJ7035" s="33"/>
      <c r="AK7035" s="33"/>
      <c r="AL7035" s="33"/>
      <c r="AM7035" s="33"/>
      <c r="AN7035" s="33"/>
      <c r="AO7035" s="33"/>
      <c r="AP7035" s="33"/>
      <c r="AQ7035" s="33"/>
      <c r="AR7035" s="33"/>
      <c r="AS7035" s="33"/>
      <c r="AT7035" s="33"/>
      <c r="AU7035" s="33"/>
      <c r="AV7035" s="33"/>
      <c r="AW7035" s="33"/>
      <c r="AX7035" s="33"/>
      <c r="AY7035" s="33"/>
    </row>
    <row r="7036" spans="1:51" s="12" customFormat="1" ht="39.950000000000003" customHeight="1">
      <c r="A7036" s="3"/>
      <c r="B7036" s="16"/>
      <c r="C7036" s="33"/>
      <c r="D7036" s="33"/>
      <c r="E7036" s="33"/>
      <c r="F7036" s="33"/>
      <c r="G7036" s="33"/>
      <c r="H7036" s="33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  <c r="Y7036" s="33"/>
      <c r="Z7036" s="33"/>
      <c r="AA7036" s="33"/>
      <c r="AB7036" s="33"/>
      <c r="AC7036" s="33"/>
      <c r="AD7036" s="33"/>
      <c r="AE7036" s="33"/>
      <c r="AF7036" s="33"/>
      <c r="AG7036" s="35"/>
      <c r="AH7036" s="32"/>
      <c r="AI7036" s="33"/>
      <c r="AJ7036" s="33"/>
      <c r="AK7036" s="33"/>
      <c r="AL7036" s="33"/>
      <c r="AM7036" s="33"/>
      <c r="AN7036" s="33"/>
      <c r="AO7036" s="33"/>
      <c r="AP7036" s="33"/>
      <c r="AQ7036" s="33"/>
      <c r="AR7036" s="33"/>
      <c r="AS7036" s="33"/>
      <c r="AT7036" s="33"/>
      <c r="AU7036" s="33"/>
      <c r="AV7036" s="33"/>
      <c r="AW7036" s="33"/>
      <c r="AX7036" s="33"/>
      <c r="AY7036" s="33"/>
    </row>
    <row r="7037" spans="1:51" s="12" customFormat="1" ht="39.950000000000003" customHeight="1">
      <c r="A7037" s="3"/>
      <c r="B7037" s="16"/>
      <c r="C7037" s="33"/>
      <c r="D7037" s="33"/>
      <c r="E7037" s="33"/>
      <c r="F7037" s="33"/>
      <c r="G7037" s="33"/>
      <c r="H7037" s="33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  <c r="Y7037" s="33"/>
      <c r="Z7037" s="33"/>
      <c r="AA7037" s="33"/>
      <c r="AB7037" s="33"/>
      <c r="AC7037" s="33"/>
      <c r="AD7037" s="33"/>
      <c r="AE7037" s="33"/>
      <c r="AF7037" s="33"/>
      <c r="AG7037" s="35"/>
      <c r="AH7037" s="32"/>
      <c r="AI7037" s="33"/>
      <c r="AJ7037" s="33"/>
      <c r="AK7037" s="33"/>
      <c r="AL7037" s="33"/>
      <c r="AM7037" s="33"/>
      <c r="AN7037" s="33"/>
      <c r="AO7037" s="33"/>
      <c r="AP7037" s="33"/>
      <c r="AQ7037" s="33"/>
      <c r="AR7037" s="33"/>
      <c r="AS7037" s="33"/>
      <c r="AT7037" s="33"/>
      <c r="AU7037" s="33"/>
      <c r="AV7037" s="33"/>
      <c r="AW7037" s="33"/>
      <c r="AX7037" s="33"/>
      <c r="AY7037" s="33"/>
    </row>
    <row r="7038" spans="1:51" s="12" customFormat="1" ht="39.950000000000003" customHeight="1">
      <c r="A7038" s="3"/>
      <c r="B7038" s="16"/>
      <c r="C7038" s="33"/>
      <c r="D7038" s="33"/>
      <c r="E7038" s="33"/>
      <c r="F7038" s="33"/>
      <c r="G7038" s="33"/>
      <c r="H7038" s="3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  <c r="Y7038" s="33"/>
      <c r="Z7038" s="33"/>
      <c r="AA7038" s="33"/>
      <c r="AB7038" s="33"/>
      <c r="AC7038" s="33"/>
      <c r="AD7038" s="33"/>
      <c r="AE7038" s="33"/>
      <c r="AF7038" s="33"/>
      <c r="AG7038" s="35"/>
      <c r="AH7038" s="32"/>
      <c r="AI7038" s="33"/>
      <c r="AJ7038" s="33"/>
      <c r="AK7038" s="33"/>
      <c r="AL7038" s="33"/>
      <c r="AM7038" s="33"/>
      <c r="AN7038" s="33"/>
      <c r="AO7038" s="33"/>
      <c r="AP7038" s="33"/>
      <c r="AQ7038" s="33"/>
      <c r="AR7038" s="33"/>
      <c r="AS7038" s="33"/>
      <c r="AT7038" s="33"/>
      <c r="AU7038" s="33"/>
      <c r="AV7038" s="33"/>
      <c r="AW7038" s="33"/>
      <c r="AX7038" s="33"/>
      <c r="AY7038" s="33"/>
    </row>
    <row r="7039" spans="1:51" s="12" customFormat="1" ht="39.950000000000003" customHeight="1">
      <c r="A7039" s="3"/>
      <c r="B7039" s="16"/>
      <c r="C7039" s="33"/>
      <c r="D7039" s="33"/>
      <c r="E7039" s="33"/>
      <c r="F7039" s="33"/>
      <c r="G7039" s="33"/>
      <c r="H7039" s="33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  <c r="Y7039" s="33"/>
      <c r="Z7039" s="33"/>
      <c r="AA7039" s="33"/>
      <c r="AB7039" s="33"/>
      <c r="AC7039" s="33"/>
      <c r="AD7039" s="33"/>
      <c r="AE7039" s="33"/>
      <c r="AF7039" s="33"/>
      <c r="AG7039" s="35"/>
      <c r="AH7039" s="32"/>
      <c r="AI7039" s="33"/>
      <c r="AJ7039" s="33"/>
      <c r="AK7039" s="33"/>
      <c r="AL7039" s="33"/>
      <c r="AM7039" s="33"/>
      <c r="AN7039" s="33"/>
      <c r="AO7039" s="33"/>
      <c r="AP7039" s="33"/>
      <c r="AQ7039" s="33"/>
      <c r="AR7039" s="33"/>
      <c r="AS7039" s="33"/>
      <c r="AT7039" s="33"/>
      <c r="AU7039" s="33"/>
      <c r="AV7039" s="33"/>
      <c r="AW7039" s="33"/>
      <c r="AX7039" s="33"/>
      <c r="AY7039" s="33"/>
    </row>
    <row r="7040" spans="1:51" s="12" customFormat="1" ht="39.950000000000003" customHeight="1">
      <c r="A7040" s="3"/>
      <c r="B7040" s="16"/>
      <c r="C7040" s="33"/>
      <c r="D7040" s="33"/>
      <c r="E7040" s="33"/>
      <c r="F7040" s="33"/>
      <c r="G7040" s="33"/>
      <c r="H7040" s="33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  <c r="Y7040" s="33"/>
      <c r="Z7040" s="33"/>
      <c r="AA7040" s="33"/>
      <c r="AB7040" s="33"/>
      <c r="AC7040" s="33"/>
      <c r="AD7040" s="33"/>
      <c r="AE7040" s="33"/>
      <c r="AF7040" s="33"/>
      <c r="AG7040" s="35"/>
      <c r="AH7040" s="32"/>
      <c r="AI7040" s="33"/>
      <c r="AJ7040" s="33"/>
      <c r="AK7040" s="33"/>
      <c r="AL7040" s="33"/>
      <c r="AM7040" s="33"/>
      <c r="AN7040" s="33"/>
      <c r="AO7040" s="33"/>
      <c r="AP7040" s="33"/>
      <c r="AQ7040" s="33"/>
      <c r="AR7040" s="33"/>
      <c r="AS7040" s="33"/>
      <c r="AT7040" s="33"/>
      <c r="AU7040" s="33"/>
      <c r="AV7040" s="33"/>
      <c r="AW7040" s="33"/>
      <c r="AX7040" s="33"/>
      <c r="AY7040" s="33"/>
    </row>
    <row r="7041" spans="1:51" s="12" customFormat="1" ht="39.950000000000003" customHeight="1">
      <c r="A7041" s="3"/>
      <c r="B7041" s="16"/>
      <c r="C7041" s="33"/>
      <c r="D7041" s="33"/>
      <c r="E7041" s="33"/>
      <c r="F7041" s="33"/>
      <c r="G7041" s="33"/>
      <c r="H7041" s="33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  <c r="Y7041" s="33"/>
      <c r="Z7041" s="33"/>
      <c r="AA7041" s="33"/>
      <c r="AB7041" s="33"/>
      <c r="AC7041" s="33"/>
      <c r="AD7041" s="33"/>
      <c r="AE7041" s="33"/>
      <c r="AF7041" s="33"/>
      <c r="AG7041" s="35"/>
      <c r="AH7041" s="32"/>
      <c r="AI7041" s="33"/>
      <c r="AJ7041" s="33"/>
      <c r="AK7041" s="33"/>
      <c r="AL7041" s="33"/>
      <c r="AM7041" s="33"/>
      <c r="AN7041" s="33"/>
      <c r="AO7041" s="33"/>
      <c r="AP7041" s="33"/>
      <c r="AQ7041" s="33"/>
      <c r="AR7041" s="33"/>
      <c r="AS7041" s="33"/>
      <c r="AT7041" s="33"/>
      <c r="AU7041" s="33"/>
      <c r="AV7041" s="33"/>
      <c r="AW7041" s="33"/>
      <c r="AX7041" s="33"/>
      <c r="AY7041" s="33"/>
    </row>
    <row r="7042" spans="1:51" s="12" customFormat="1" ht="39.950000000000003" customHeight="1">
      <c r="A7042" s="3"/>
      <c r="B7042" s="16"/>
      <c r="C7042" s="33"/>
      <c r="D7042" s="33"/>
      <c r="E7042" s="33"/>
      <c r="F7042" s="33"/>
      <c r="G7042" s="33"/>
      <c r="H7042" s="33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  <c r="Y7042" s="33"/>
      <c r="Z7042" s="33"/>
      <c r="AA7042" s="33"/>
      <c r="AB7042" s="33"/>
      <c r="AC7042" s="33"/>
      <c r="AD7042" s="33"/>
      <c r="AE7042" s="33"/>
      <c r="AF7042" s="33"/>
      <c r="AG7042" s="35"/>
      <c r="AH7042" s="32"/>
      <c r="AI7042" s="33"/>
      <c r="AJ7042" s="33"/>
      <c r="AK7042" s="33"/>
      <c r="AL7042" s="33"/>
      <c r="AM7042" s="33"/>
      <c r="AN7042" s="33"/>
      <c r="AO7042" s="33"/>
      <c r="AP7042" s="33"/>
      <c r="AQ7042" s="33"/>
      <c r="AR7042" s="33"/>
      <c r="AS7042" s="33"/>
      <c r="AT7042" s="33"/>
      <c r="AU7042" s="33"/>
      <c r="AV7042" s="33"/>
      <c r="AW7042" s="33"/>
      <c r="AX7042" s="33"/>
      <c r="AY7042" s="33"/>
    </row>
    <row r="7043" spans="1:51" s="12" customFormat="1" ht="39.950000000000003" customHeight="1">
      <c r="A7043" s="3"/>
      <c r="B7043" s="16"/>
      <c r="C7043" s="33"/>
      <c r="D7043" s="33"/>
      <c r="E7043" s="33"/>
      <c r="F7043" s="33"/>
      <c r="G7043" s="33"/>
      <c r="H7043" s="33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  <c r="Y7043" s="33"/>
      <c r="Z7043" s="33"/>
      <c r="AA7043" s="33"/>
      <c r="AB7043" s="33"/>
      <c r="AC7043" s="33"/>
      <c r="AD7043" s="33"/>
      <c r="AE7043" s="33"/>
      <c r="AF7043" s="33"/>
      <c r="AG7043" s="35"/>
      <c r="AH7043" s="32"/>
      <c r="AI7043" s="33"/>
      <c r="AJ7043" s="33"/>
      <c r="AK7043" s="33"/>
      <c r="AL7043" s="33"/>
      <c r="AM7043" s="33"/>
      <c r="AN7043" s="33"/>
      <c r="AO7043" s="33"/>
      <c r="AP7043" s="33"/>
      <c r="AQ7043" s="33"/>
      <c r="AR7043" s="33"/>
      <c r="AS7043" s="33"/>
      <c r="AT7043" s="33"/>
      <c r="AU7043" s="33"/>
      <c r="AV7043" s="33"/>
      <c r="AW7043" s="33"/>
      <c r="AX7043" s="33"/>
      <c r="AY7043" s="33"/>
    </row>
    <row r="7044" spans="1:51" s="12" customFormat="1" ht="39.950000000000003" customHeight="1">
      <c r="A7044" s="3"/>
      <c r="B7044" s="16"/>
      <c r="C7044" s="33"/>
      <c r="D7044" s="33"/>
      <c r="E7044" s="33"/>
      <c r="F7044" s="33"/>
      <c r="G7044" s="33"/>
      <c r="H7044" s="33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  <c r="Y7044" s="33"/>
      <c r="Z7044" s="33"/>
      <c r="AA7044" s="33"/>
      <c r="AB7044" s="33"/>
      <c r="AC7044" s="33"/>
      <c r="AD7044" s="33"/>
      <c r="AE7044" s="33"/>
      <c r="AF7044" s="33"/>
      <c r="AG7044" s="35"/>
      <c r="AH7044" s="32"/>
      <c r="AI7044" s="33"/>
      <c r="AJ7044" s="33"/>
      <c r="AK7044" s="33"/>
      <c r="AL7044" s="33"/>
      <c r="AM7044" s="33"/>
      <c r="AN7044" s="33"/>
      <c r="AO7044" s="33"/>
      <c r="AP7044" s="33"/>
      <c r="AQ7044" s="33"/>
      <c r="AR7044" s="33"/>
      <c r="AS7044" s="33"/>
      <c r="AT7044" s="33"/>
      <c r="AU7044" s="33"/>
      <c r="AV7044" s="33"/>
      <c r="AW7044" s="33"/>
      <c r="AX7044" s="33"/>
      <c r="AY7044" s="33"/>
    </row>
    <row r="7045" spans="1:51" s="12" customFormat="1" ht="39.950000000000003" customHeight="1">
      <c r="A7045" s="3"/>
      <c r="B7045" s="16"/>
      <c r="C7045" s="33"/>
      <c r="D7045" s="33"/>
      <c r="E7045" s="33"/>
      <c r="F7045" s="33"/>
      <c r="G7045" s="33"/>
      <c r="H7045" s="33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  <c r="Y7045" s="33"/>
      <c r="Z7045" s="33"/>
      <c r="AA7045" s="33"/>
      <c r="AB7045" s="33"/>
      <c r="AC7045" s="33"/>
      <c r="AD7045" s="33"/>
      <c r="AE7045" s="33"/>
      <c r="AF7045" s="33"/>
      <c r="AG7045" s="35"/>
      <c r="AH7045" s="32"/>
      <c r="AI7045" s="33"/>
      <c r="AJ7045" s="33"/>
      <c r="AK7045" s="33"/>
      <c r="AL7045" s="33"/>
      <c r="AM7045" s="33"/>
      <c r="AN7045" s="33"/>
      <c r="AO7045" s="33"/>
      <c r="AP7045" s="33"/>
      <c r="AQ7045" s="33"/>
      <c r="AR7045" s="33"/>
      <c r="AS7045" s="33"/>
      <c r="AT7045" s="33"/>
      <c r="AU7045" s="33"/>
      <c r="AV7045" s="33"/>
      <c r="AW7045" s="33"/>
      <c r="AX7045" s="33"/>
      <c r="AY7045" s="33"/>
    </row>
    <row r="7046" spans="1:51" s="12" customFormat="1" ht="39.950000000000003" customHeight="1">
      <c r="A7046" s="3"/>
      <c r="B7046" s="16"/>
      <c r="C7046" s="33"/>
      <c r="D7046" s="33"/>
      <c r="E7046" s="33"/>
      <c r="F7046" s="33"/>
      <c r="G7046" s="33"/>
      <c r="H7046" s="33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  <c r="Y7046" s="33"/>
      <c r="Z7046" s="33"/>
      <c r="AA7046" s="33"/>
      <c r="AB7046" s="33"/>
      <c r="AC7046" s="33"/>
      <c r="AD7046" s="33"/>
      <c r="AE7046" s="33"/>
      <c r="AF7046" s="33"/>
      <c r="AG7046" s="35"/>
      <c r="AH7046" s="32"/>
      <c r="AI7046" s="33"/>
      <c r="AJ7046" s="33"/>
      <c r="AK7046" s="33"/>
      <c r="AL7046" s="33"/>
      <c r="AM7046" s="33"/>
      <c r="AN7046" s="33"/>
      <c r="AO7046" s="33"/>
      <c r="AP7046" s="33"/>
      <c r="AQ7046" s="33"/>
      <c r="AR7046" s="33"/>
      <c r="AS7046" s="33"/>
      <c r="AT7046" s="33"/>
      <c r="AU7046" s="33"/>
      <c r="AV7046" s="33"/>
      <c r="AW7046" s="33"/>
      <c r="AX7046" s="33"/>
      <c r="AY7046" s="33"/>
    </row>
    <row r="7047" spans="1:51" s="12" customFormat="1" ht="39.950000000000003" customHeight="1">
      <c r="A7047" s="3"/>
      <c r="B7047" s="16"/>
      <c r="C7047" s="33"/>
      <c r="D7047" s="33"/>
      <c r="E7047" s="33"/>
      <c r="F7047" s="33"/>
      <c r="G7047" s="33"/>
      <c r="H7047" s="33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  <c r="Y7047" s="33"/>
      <c r="Z7047" s="33"/>
      <c r="AA7047" s="33"/>
      <c r="AB7047" s="33"/>
      <c r="AC7047" s="33"/>
      <c r="AD7047" s="33"/>
      <c r="AE7047" s="33"/>
      <c r="AF7047" s="33"/>
      <c r="AG7047" s="35"/>
      <c r="AH7047" s="32"/>
      <c r="AI7047" s="33"/>
      <c r="AJ7047" s="33"/>
      <c r="AK7047" s="33"/>
      <c r="AL7047" s="33"/>
      <c r="AM7047" s="33"/>
      <c r="AN7047" s="33"/>
      <c r="AO7047" s="33"/>
      <c r="AP7047" s="33"/>
      <c r="AQ7047" s="33"/>
      <c r="AR7047" s="33"/>
      <c r="AS7047" s="33"/>
      <c r="AT7047" s="33"/>
      <c r="AU7047" s="33"/>
      <c r="AV7047" s="33"/>
      <c r="AW7047" s="33"/>
      <c r="AX7047" s="33"/>
      <c r="AY7047" s="33"/>
    </row>
    <row r="7048" spans="1:51" s="12" customFormat="1" ht="39.950000000000003" customHeight="1">
      <c r="A7048" s="3"/>
      <c r="B7048" s="16"/>
      <c r="C7048" s="33"/>
      <c r="D7048" s="33"/>
      <c r="E7048" s="33"/>
      <c r="F7048" s="33"/>
      <c r="G7048" s="33"/>
      <c r="H7048" s="33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  <c r="Y7048" s="33"/>
      <c r="Z7048" s="33"/>
      <c r="AA7048" s="33"/>
      <c r="AB7048" s="33"/>
      <c r="AC7048" s="33"/>
      <c r="AD7048" s="33"/>
      <c r="AE7048" s="33"/>
      <c r="AF7048" s="33"/>
      <c r="AG7048" s="35"/>
      <c r="AH7048" s="32"/>
      <c r="AI7048" s="33"/>
      <c r="AJ7048" s="33"/>
      <c r="AK7048" s="33"/>
      <c r="AL7048" s="33"/>
      <c r="AM7048" s="33"/>
      <c r="AN7048" s="33"/>
      <c r="AO7048" s="33"/>
      <c r="AP7048" s="33"/>
      <c r="AQ7048" s="33"/>
      <c r="AR7048" s="33"/>
      <c r="AS7048" s="33"/>
      <c r="AT7048" s="33"/>
      <c r="AU7048" s="33"/>
      <c r="AV7048" s="33"/>
      <c r="AW7048" s="33"/>
      <c r="AX7048" s="33"/>
      <c r="AY7048" s="33"/>
    </row>
    <row r="7049" spans="1:51" s="12" customFormat="1" ht="39.950000000000003" customHeight="1">
      <c r="A7049" s="3"/>
      <c r="B7049" s="16"/>
      <c r="C7049" s="33"/>
      <c r="D7049" s="33"/>
      <c r="E7049" s="33"/>
      <c r="F7049" s="33"/>
      <c r="G7049" s="33"/>
      <c r="H7049" s="33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  <c r="Y7049" s="33"/>
      <c r="Z7049" s="33"/>
      <c r="AA7049" s="33"/>
      <c r="AB7049" s="33"/>
      <c r="AC7049" s="33"/>
      <c r="AD7049" s="33"/>
      <c r="AE7049" s="33"/>
      <c r="AF7049" s="33"/>
      <c r="AG7049" s="35"/>
      <c r="AH7049" s="32"/>
      <c r="AI7049" s="33"/>
      <c r="AJ7049" s="33"/>
      <c r="AK7049" s="33"/>
      <c r="AL7049" s="33"/>
      <c r="AM7049" s="33"/>
      <c r="AN7049" s="33"/>
      <c r="AO7049" s="33"/>
      <c r="AP7049" s="33"/>
      <c r="AQ7049" s="33"/>
      <c r="AR7049" s="33"/>
      <c r="AS7049" s="33"/>
      <c r="AT7049" s="33"/>
      <c r="AU7049" s="33"/>
      <c r="AV7049" s="33"/>
      <c r="AW7049" s="33"/>
      <c r="AX7049" s="33"/>
      <c r="AY7049" s="33"/>
    </row>
    <row r="7050" spans="1:51" s="12" customFormat="1" ht="39.950000000000003" customHeight="1">
      <c r="A7050" s="3"/>
      <c r="B7050" s="16"/>
      <c r="C7050" s="33"/>
      <c r="D7050" s="33"/>
      <c r="E7050" s="33"/>
      <c r="F7050" s="33"/>
      <c r="G7050" s="33"/>
      <c r="H7050" s="33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  <c r="Y7050" s="33"/>
      <c r="Z7050" s="33"/>
      <c r="AA7050" s="33"/>
      <c r="AB7050" s="33"/>
      <c r="AC7050" s="33"/>
      <c r="AD7050" s="33"/>
      <c r="AE7050" s="33"/>
      <c r="AF7050" s="33"/>
      <c r="AG7050" s="35"/>
      <c r="AH7050" s="32"/>
      <c r="AI7050" s="33"/>
      <c r="AJ7050" s="33"/>
      <c r="AK7050" s="33"/>
      <c r="AL7050" s="33"/>
      <c r="AM7050" s="33"/>
      <c r="AN7050" s="33"/>
      <c r="AO7050" s="33"/>
      <c r="AP7050" s="33"/>
      <c r="AQ7050" s="33"/>
      <c r="AR7050" s="33"/>
      <c r="AS7050" s="33"/>
      <c r="AT7050" s="33"/>
      <c r="AU7050" s="33"/>
      <c r="AV7050" s="33"/>
      <c r="AW7050" s="33"/>
      <c r="AX7050" s="33"/>
      <c r="AY7050" s="33"/>
    </row>
    <row r="7051" spans="1:51" s="12" customFormat="1" ht="39.950000000000003" customHeight="1">
      <c r="A7051" s="3"/>
      <c r="B7051" s="16"/>
      <c r="C7051" s="33"/>
      <c r="D7051" s="33"/>
      <c r="E7051" s="33"/>
      <c r="F7051" s="33"/>
      <c r="G7051" s="33"/>
      <c r="H7051" s="33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  <c r="Y7051" s="33"/>
      <c r="Z7051" s="33"/>
      <c r="AA7051" s="33"/>
      <c r="AB7051" s="33"/>
      <c r="AC7051" s="33"/>
      <c r="AD7051" s="33"/>
      <c r="AE7051" s="33"/>
      <c r="AF7051" s="33"/>
      <c r="AG7051" s="35"/>
      <c r="AH7051" s="32"/>
      <c r="AI7051" s="33"/>
      <c r="AJ7051" s="33"/>
      <c r="AK7051" s="33"/>
      <c r="AL7051" s="33"/>
      <c r="AM7051" s="33"/>
      <c r="AN7051" s="33"/>
      <c r="AO7051" s="33"/>
      <c r="AP7051" s="33"/>
      <c r="AQ7051" s="33"/>
      <c r="AR7051" s="33"/>
      <c r="AS7051" s="33"/>
      <c r="AT7051" s="33"/>
      <c r="AU7051" s="33"/>
      <c r="AV7051" s="33"/>
      <c r="AW7051" s="33"/>
      <c r="AX7051" s="33"/>
      <c r="AY7051" s="33"/>
    </row>
    <row r="7052" spans="1:51" s="12" customFormat="1" ht="39.950000000000003" customHeight="1">
      <c r="A7052" s="3"/>
      <c r="B7052" s="16"/>
      <c r="C7052" s="33"/>
      <c r="D7052" s="33"/>
      <c r="E7052" s="33"/>
      <c r="F7052" s="33"/>
      <c r="G7052" s="33"/>
      <c r="H7052" s="33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  <c r="Y7052" s="33"/>
      <c r="Z7052" s="33"/>
      <c r="AA7052" s="33"/>
      <c r="AB7052" s="33"/>
      <c r="AC7052" s="33"/>
      <c r="AD7052" s="33"/>
      <c r="AE7052" s="33"/>
      <c r="AF7052" s="33"/>
      <c r="AG7052" s="35"/>
      <c r="AH7052" s="32"/>
      <c r="AI7052" s="33"/>
      <c r="AJ7052" s="33"/>
      <c r="AK7052" s="33"/>
      <c r="AL7052" s="33"/>
      <c r="AM7052" s="33"/>
      <c r="AN7052" s="33"/>
      <c r="AO7052" s="33"/>
      <c r="AP7052" s="33"/>
      <c r="AQ7052" s="33"/>
      <c r="AR7052" s="33"/>
      <c r="AS7052" s="33"/>
      <c r="AT7052" s="33"/>
      <c r="AU7052" s="33"/>
      <c r="AV7052" s="33"/>
      <c r="AW7052" s="33"/>
      <c r="AX7052" s="33"/>
      <c r="AY7052" s="33"/>
    </row>
    <row r="7053" spans="1:51" s="12" customFormat="1" ht="39.950000000000003" customHeight="1">
      <c r="A7053" s="3"/>
      <c r="B7053" s="16"/>
      <c r="C7053" s="33"/>
      <c r="D7053" s="33"/>
      <c r="E7053" s="33"/>
      <c r="F7053" s="33"/>
      <c r="G7053" s="33"/>
      <c r="H7053" s="33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  <c r="Y7053" s="33"/>
      <c r="Z7053" s="33"/>
      <c r="AA7053" s="33"/>
      <c r="AB7053" s="33"/>
      <c r="AC7053" s="33"/>
      <c r="AD7053" s="33"/>
      <c r="AE7053" s="33"/>
      <c r="AF7053" s="33"/>
      <c r="AG7053" s="35"/>
      <c r="AH7053" s="32"/>
      <c r="AI7053" s="33"/>
      <c r="AJ7053" s="33"/>
      <c r="AK7053" s="33"/>
      <c r="AL7053" s="33"/>
      <c r="AM7053" s="33"/>
      <c r="AN7053" s="33"/>
      <c r="AO7053" s="33"/>
      <c r="AP7053" s="33"/>
      <c r="AQ7053" s="33"/>
      <c r="AR7053" s="33"/>
      <c r="AS7053" s="33"/>
      <c r="AT7053" s="33"/>
      <c r="AU7053" s="33"/>
      <c r="AV7053" s="33"/>
      <c r="AW7053" s="33"/>
      <c r="AX7053" s="33"/>
      <c r="AY7053" s="33"/>
    </row>
    <row r="7054" spans="1:51" s="12" customFormat="1" ht="39.950000000000003" customHeight="1">
      <c r="A7054" s="3"/>
      <c r="B7054" s="16"/>
      <c r="C7054" s="33"/>
      <c r="D7054" s="33"/>
      <c r="E7054" s="33"/>
      <c r="F7054" s="33"/>
      <c r="G7054" s="33"/>
      <c r="H7054" s="33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  <c r="Y7054" s="33"/>
      <c r="Z7054" s="33"/>
      <c r="AA7054" s="33"/>
      <c r="AB7054" s="33"/>
      <c r="AC7054" s="33"/>
      <c r="AD7054" s="33"/>
      <c r="AE7054" s="33"/>
      <c r="AF7054" s="33"/>
      <c r="AG7054" s="35"/>
      <c r="AH7054" s="32"/>
      <c r="AI7054" s="33"/>
      <c r="AJ7054" s="33"/>
      <c r="AK7054" s="33"/>
      <c r="AL7054" s="33"/>
      <c r="AM7054" s="33"/>
      <c r="AN7054" s="33"/>
      <c r="AO7054" s="33"/>
      <c r="AP7054" s="33"/>
      <c r="AQ7054" s="33"/>
      <c r="AR7054" s="33"/>
      <c r="AS7054" s="33"/>
      <c r="AT7054" s="33"/>
      <c r="AU7054" s="33"/>
      <c r="AV7054" s="33"/>
      <c r="AW7054" s="33"/>
      <c r="AX7054" s="33"/>
      <c r="AY7054" s="33"/>
    </row>
    <row r="7055" spans="1:51" s="12" customFormat="1" ht="39.950000000000003" customHeight="1">
      <c r="A7055" s="3"/>
      <c r="B7055" s="16"/>
      <c r="C7055" s="33"/>
      <c r="D7055" s="33"/>
      <c r="E7055" s="33"/>
      <c r="F7055" s="33"/>
      <c r="G7055" s="33"/>
      <c r="H7055" s="33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  <c r="Y7055" s="33"/>
      <c r="Z7055" s="33"/>
      <c r="AA7055" s="33"/>
      <c r="AB7055" s="33"/>
      <c r="AC7055" s="33"/>
      <c r="AD7055" s="33"/>
      <c r="AE7055" s="33"/>
      <c r="AF7055" s="33"/>
      <c r="AG7055" s="35"/>
      <c r="AH7055" s="32"/>
      <c r="AI7055" s="33"/>
      <c r="AJ7055" s="33"/>
      <c r="AK7055" s="33"/>
      <c r="AL7055" s="33"/>
      <c r="AM7055" s="33"/>
      <c r="AN7055" s="33"/>
      <c r="AO7055" s="33"/>
      <c r="AP7055" s="33"/>
      <c r="AQ7055" s="33"/>
      <c r="AR7055" s="33"/>
      <c r="AS7055" s="33"/>
      <c r="AT7055" s="33"/>
      <c r="AU7055" s="33"/>
      <c r="AV7055" s="33"/>
      <c r="AW7055" s="33"/>
      <c r="AX7055" s="33"/>
      <c r="AY7055" s="33"/>
    </row>
    <row r="7056" spans="1:51" s="12" customFormat="1" ht="39.950000000000003" customHeight="1">
      <c r="A7056" s="3"/>
      <c r="B7056" s="16"/>
      <c r="C7056" s="33"/>
      <c r="D7056" s="33"/>
      <c r="E7056" s="33"/>
      <c r="F7056" s="33"/>
      <c r="G7056" s="33"/>
      <c r="H7056" s="33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  <c r="Y7056" s="33"/>
      <c r="Z7056" s="33"/>
      <c r="AA7056" s="33"/>
      <c r="AB7056" s="33"/>
      <c r="AC7056" s="33"/>
      <c r="AD7056" s="33"/>
      <c r="AE7056" s="33"/>
      <c r="AF7056" s="33"/>
      <c r="AG7056" s="35"/>
      <c r="AH7056" s="32"/>
      <c r="AI7056" s="33"/>
      <c r="AJ7056" s="33"/>
      <c r="AK7056" s="33"/>
      <c r="AL7056" s="33"/>
      <c r="AM7056" s="33"/>
      <c r="AN7056" s="33"/>
      <c r="AO7056" s="33"/>
      <c r="AP7056" s="33"/>
      <c r="AQ7056" s="33"/>
      <c r="AR7056" s="33"/>
      <c r="AS7056" s="33"/>
      <c r="AT7056" s="33"/>
      <c r="AU7056" s="33"/>
      <c r="AV7056" s="33"/>
      <c r="AW7056" s="33"/>
      <c r="AX7056" s="33"/>
      <c r="AY7056" s="33"/>
    </row>
    <row r="7057" spans="1:51" s="12" customFormat="1" ht="39.950000000000003" customHeight="1">
      <c r="A7057" s="3"/>
      <c r="B7057" s="16"/>
      <c r="C7057" s="33"/>
      <c r="D7057" s="33"/>
      <c r="E7057" s="33"/>
      <c r="F7057" s="33"/>
      <c r="G7057" s="33"/>
      <c r="H7057" s="33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  <c r="Y7057" s="33"/>
      <c r="Z7057" s="33"/>
      <c r="AA7057" s="33"/>
      <c r="AB7057" s="33"/>
      <c r="AC7057" s="33"/>
      <c r="AD7057" s="33"/>
      <c r="AE7057" s="33"/>
      <c r="AF7057" s="33"/>
      <c r="AG7057" s="35"/>
      <c r="AH7057" s="32"/>
      <c r="AI7057" s="33"/>
      <c r="AJ7057" s="33"/>
      <c r="AK7057" s="33"/>
      <c r="AL7057" s="33"/>
      <c r="AM7057" s="33"/>
      <c r="AN7057" s="33"/>
      <c r="AO7057" s="33"/>
      <c r="AP7057" s="33"/>
      <c r="AQ7057" s="33"/>
      <c r="AR7057" s="33"/>
      <c r="AS7057" s="33"/>
      <c r="AT7057" s="33"/>
      <c r="AU7057" s="33"/>
      <c r="AV7057" s="33"/>
      <c r="AW7057" s="33"/>
      <c r="AX7057" s="33"/>
      <c r="AY7057" s="33"/>
    </row>
    <row r="7058" spans="1:51" s="12" customFormat="1" ht="39.950000000000003" customHeight="1">
      <c r="A7058" s="3"/>
      <c r="B7058" s="16"/>
      <c r="C7058" s="33"/>
      <c r="D7058" s="33"/>
      <c r="E7058" s="33"/>
      <c r="F7058" s="33"/>
      <c r="G7058" s="33"/>
      <c r="H7058" s="33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  <c r="Y7058" s="33"/>
      <c r="Z7058" s="33"/>
      <c r="AA7058" s="33"/>
      <c r="AB7058" s="33"/>
      <c r="AC7058" s="33"/>
      <c r="AD7058" s="33"/>
      <c r="AE7058" s="33"/>
      <c r="AF7058" s="33"/>
      <c r="AG7058" s="35"/>
      <c r="AH7058" s="32"/>
      <c r="AI7058" s="33"/>
      <c r="AJ7058" s="33"/>
      <c r="AK7058" s="33"/>
      <c r="AL7058" s="33"/>
      <c r="AM7058" s="33"/>
      <c r="AN7058" s="33"/>
      <c r="AO7058" s="33"/>
      <c r="AP7058" s="33"/>
      <c r="AQ7058" s="33"/>
      <c r="AR7058" s="33"/>
      <c r="AS7058" s="33"/>
      <c r="AT7058" s="33"/>
      <c r="AU7058" s="33"/>
      <c r="AV7058" s="33"/>
      <c r="AW7058" s="33"/>
      <c r="AX7058" s="33"/>
      <c r="AY7058" s="33"/>
    </row>
    <row r="7059" spans="1:51" s="12" customFormat="1" ht="39.950000000000003" customHeight="1">
      <c r="A7059" s="3"/>
      <c r="B7059" s="16"/>
      <c r="C7059" s="33"/>
      <c r="D7059" s="33"/>
      <c r="E7059" s="33"/>
      <c r="F7059" s="33"/>
      <c r="G7059" s="33"/>
      <c r="H7059" s="33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  <c r="Y7059" s="33"/>
      <c r="Z7059" s="33"/>
      <c r="AA7059" s="33"/>
      <c r="AB7059" s="33"/>
      <c r="AC7059" s="33"/>
      <c r="AD7059" s="33"/>
      <c r="AE7059" s="33"/>
      <c r="AF7059" s="33"/>
      <c r="AG7059" s="35"/>
      <c r="AH7059" s="32"/>
      <c r="AI7059" s="33"/>
      <c r="AJ7059" s="33"/>
      <c r="AK7059" s="33"/>
      <c r="AL7059" s="33"/>
      <c r="AM7059" s="33"/>
      <c r="AN7059" s="33"/>
      <c r="AO7059" s="33"/>
      <c r="AP7059" s="33"/>
      <c r="AQ7059" s="33"/>
      <c r="AR7059" s="33"/>
      <c r="AS7059" s="33"/>
      <c r="AT7059" s="33"/>
      <c r="AU7059" s="33"/>
      <c r="AV7059" s="33"/>
      <c r="AW7059" s="33"/>
      <c r="AX7059" s="33"/>
      <c r="AY7059" s="33"/>
    </row>
    <row r="7060" spans="1:51" s="12" customFormat="1" ht="39.950000000000003" customHeight="1">
      <c r="A7060" s="3"/>
      <c r="B7060" s="16"/>
      <c r="C7060" s="33"/>
      <c r="D7060" s="33"/>
      <c r="E7060" s="33"/>
      <c r="F7060" s="33"/>
      <c r="G7060" s="33"/>
      <c r="H7060" s="33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  <c r="Y7060" s="33"/>
      <c r="Z7060" s="33"/>
      <c r="AA7060" s="33"/>
      <c r="AB7060" s="33"/>
      <c r="AC7060" s="33"/>
      <c r="AD7060" s="33"/>
      <c r="AE7060" s="33"/>
      <c r="AF7060" s="33"/>
      <c r="AG7060" s="35"/>
      <c r="AH7060" s="32"/>
      <c r="AI7060" s="33"/>
      <c r="AJ7060" s="33"/>
      <c r="AK7060" s="33"/>
      <c r="AL7060" s="33"/>
      <c r="AM7060" s="33"/>
      <c r="AN7060" s="33"/>
      <c r="AO7060" s="33"/>
      <c r="AP7060" s="33"/>
      <c r="AQ7060" s="33"/>
      <c r="AR7060" s="33"/>
      <c r="AS7060" s="33"/>
      <c r="AT7060" s="33"/>
      <c r="AU7060" s="33"/>
      <c r="AV7060" s="33"/>
      <c r="AW7060" s="33"/>
      <c r="AX7060" s="33"/>
      <c r="AY7060" s="33"/>
    </row>
    <row r="7061" spans="1:51" s="12" customFormat="1" ht="39.950000000000003" customHeight="1">
      <c r="A7061" s="3"/>
      <c r="B7061" s="16"/>
      <c r="C7061" s="33"/>
      <c r="D7061" s="33"/>
      <c r="E7061" s="33"/>
      <c r="F7061" s="33"/>
      <c r="G7061" s="33"/>
      <c r="H7061" s="33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  <c r="Y7061" s="33"/>
      <c r="Z7061" s="33"/>
      <c r="AA7061" s="33"/>
      <c r="AB7061" s="33"/>
      <c r="AC7061" s="33"/>
      <c r="AD7061" s="33"/>
      <c r="AE7061" s="33"/>
      <c r="AF7061" s="33"/>
      <c r="AG7061" s="35"/>
      <c r="AH7061" s="32"/>
      <c r="AI7061" s="33"/>
      <c r="AJ7061" s="33"/>
      <c r="AK7061" s="33"/>
      <c r="AL7061" s="33"/>
      <c r="AM7061" s="33"/>
      <c r="AN7061" s="33"/>
      <c r="AO7061" s="33"/>
      <c r="AP7061" s="33"/>
      <c r="AQ7061" s="33"/>
      <c r="AR7061" s="33"/>
      <c r="AS7061" s="33"/>
      <c r="AT7061" s="33"/>
      <c r="AU7061" s="33"/>
      <c r="AV7061" s="33"/>
      <c r="AW7061" s="33"/>
      <c r="AX7061" s="33"/>
      <c r="AY7061" s="33"/>
    </row>
    <row r="7062" spans="1:51" s="12" customFormat="1" ht="39.950000000000003" customHeight="1">
      <c r="A7062" s="3"/>
      <c r="B7062" s="16"/>
      <c r="C7062" s="33"/>
      <c r="D7062" s="33"/>
      <c r="E7062" s="33"/>
      <c r="F7062" s="33"/>
      <c r="G7062" s="33"/>
      <c r="H7062" s="33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  <c r="Y7062" s="33"/>
      <c r="Z7062" s="33"/>
      <c r="AA7062" s="33"/>
      <c r="AB7062" s="33"/>
      <c r="AC7062" s="33"/>
      <c r="AD7062" s="33"/>
      <c r="AE7062" s="33"/>
      <c r="AF7062" s="33"/>
      <c r="AG7062" s="35"/>
      <c r="AH7062" s="32"/>
      <c r="AI7062" s="33"/>
      <c r="AJ7062" s="33"/>
      <c r="AK7062" s="33"/>
      <c r="AL7062" s="33"/>
      <c r="AM7062" s="33"/>
      <c r="AN7062" s="33"/>
      <c r="AO7062" s="33"/>
      <c r="AP7062" s="33"/>
      <c r="AQ7062" s="33"/>
      <c r="AR7062" s="33"/>
      <c r="AS7062" s="33"/>
      <c r="AT7062" s="33"/>
      <c r="AU7062" s="33"/>
      <c r="AV7062" s="33"/>
      <c r="AW7062" s="33"/>
      <c r="AX7062" s="33"/>
      <c r="AY7062" s="33"/>
    </row>
    <row r="7063" spans="1:51" s="12" customFormat="1" ht="39.950000000000003" customHeight="1">
      <c r="A7063" s="3"/>
      <c r="B7063" s="16"/>
      <c r="C7063" s="33"/>
      <c r="D7063" s="33"/>
      <c r="E7063" s="33"/>
      <c r="F7063" s="33"/>
      <c r="G7063" s="33"/>
      <c r="H7063" s="33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  <c r="Y7063" s="33"/>
      <c r="Z7063" s="33"/>
      <c r="AA7063" s="33"/>
      <c r="AB7063" s="33"/>
      <c r="AC7063" s="33"/>
      <c r="AD7063" s="33"/>
      <c r="AE7063" s="33"/>
      <c r="AF7063" s="33"/>
      <c r="AG7063" s="35"/>
      <c r="AH7063" s="32"/>
      <c r="AI7063" s="33"/>
      <c r="AJ7063" s="33"/>
      <c r="AK7063" s="33"/>
      <c r="AL7063" s="33"/>
      <c r="AM7063" s="33"/>
      <c r="AN7063" s="33"/>
      <c r="AO7063" s="33"/>
      <c r="AP7063" s="33"/>
      <c r="AQ7063" s="33"/>
      <c r="AR7063" s="33"/>
      <c r="AS7063" s="33"/>
      <c r="AT7063" s="33"/>
      <c r="AU7063" s="33"/>
      <c r="AV7063" s="33"/>
      <c r="AW7063" s="33"/>
      <c r="AX7063" s="33"/>
      <c r="AY7063" s="33"/>
    </row>
    <row r="7064" spans="1:51" s="12" customFormat="1" ht="39.950000000000003" customHeight="1">
      <c r="A7064" s="3"/>
      <c r="B7064" s="16"/>
      <c r="C7064" s="33"/>
      <c r="D7064" s="33"/>
      <c r="E7064" s="33"/>
      <c r="F7064" s="33"/>
      <c r="G7064" s="33"/>
      <c r="H7064" s="33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  <c r="Y7064" s="33"/>
      <c r="Z7064" s="33"/>
      <c r="AA7064" s="33"/>
      <c r="AB7064" s="33"/>
      <c r="AC7064" s="33"/>
      <c r="AD7064" s="33"/>
      <c r="AE7064" s="33"/>
      <c r="AF7064" s="33"/>
      <c r="AG7064" s="35"/>
      <c r="AH7064" s="32"/>
      <c r="AI7064" s="33"/>
      <c r="AJ7064" s="33"/>
      <c r="AK7064" s="33"/>
      <c r="AL7064" s="33"/>
      <c r="AM7064" s="33"/>
      <c r="AN7064" s="33"/>
      <c r="AO7064" s="33"/>
      <c r="AP7064" s="33"/>
      <c r="AQ7064" s="33"/>
      <c r="AR7064" s="33"/>
      <c r="AS7064" s="33"/>
      <c r="AT7064" s="33"/>
      <c r="AU7064" s="33"/>
      <c r="AV7064" s="33"/>
      <c r="AW7064" s="33"/>
      <c r="AX7064" s="33"/>
      <c r="AY7064" s="33"/>
    </row>
    <row r="7065" spans="1:51" s="12" customFormat="1" ht="39.950000000000003" customHeight="1">
      <c r="A7065" s="3"/>
      <c r="B7065" s="16"/>
      <c r="C7065" s="33"/>
      <c r="D7065" s="33"/>
      <c r="E7065" s="33"/>
      <c r="F7065" s="33"/>
      <c r="G7065" s="33"/>
      <c r="H7065" s="33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  <c r="Y7065" s="33"/>
      <c r="Z7065" s="33"/>
      <c r="AA7065" s="33"/>
      <c r="AB7065" s="33"/>
      <c r="AC7065" s="33"/>
      <c r="AD7065" s="33"/>
      <c r="AE7065" s="33"/>
      <c r="AF7065" s="33"/>
      <c r="AG7065" s="35"/>
      <c r="AH7065" s="32"/>
      <c r="AI7065" s="33"/>
      <c r="AJ7065" s="33"/>
      <c r="AK7065" s="33"/>
      <c r="AL7065" s="33"/>
      <c r="AM7065" s="33"/>
      <c r="AN7065" s="33"/>
      <c r="AO7065" s="33"/>
      <c r="AP7065" s="33"/>
      <c r="AQ7065" s="33"/>
      <c r="AR7065" s="33"/>
      <c r="AS7065" s="33"/>
      <c r="AT7065" s="33"/>
      <c r="AU7065" s="33"/>
      <c r="AV7065" s="33"/>
      <c r="AW7065" s="33"/>
      <c r="AX7065" s="33"/>
      <c r="AY7065" s="33"/>
    </row>
    <row r="7066" spans="1:51" s="12" customFormat="1" ht="39.950000000000003" customHeight="1">
      <c r="A7066" s="3"/>
      <c r="B7066" s="16"/>
      <c r="C7066" s="33"/>
      <c r="D7066" s="33"/>
      <c r="E7066" s="33"/>
      <c r="F7066" s="33"/>
      <c r="G7066" s="33"/>
      <c r="H7066" s="33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  <c r="Y7066" s="33"/>
      <c r="Z7066" s="33"/>
      <c r="AA7066" s="33"/>
      <c r="AB7066" s="33"/>
      <c r="AC7066" s="33"/>
      <c r="AD7066" s="33"/>
      <c r="AE7066" s="33"/>
      <c r="AF7066" s="33"/>
      <c r="AG7066" s="35"/>
      <c r="AH7066" s="32"/>
      <c r="AI7066" s="33"/>
      <c r="AJ7066" s="33"/>
      <c r="AK7066" s="33"/>
      <c r="AL7066" s="33"/>
      <c r="AM7066" s="33"/>
      <c r="AN7066" s="33"/>
      <c r="AO7066" s="33"/>
      <c r="AP7066" s="33"/>
      <c r="AQ7066" s="33"/>
      <c r="AR7066" s="33"/>
      <c r="AS7066" s="33"/>
      <c r="AT7066" s="33"/>
      <c r="AU7066" s="33"/>
      <c r="AV7066" s="33"/>
      <c r="AW7066" s="33"/>
      <c r="AX7066" s="33"/>
      <c r="AY7066" s="33"/>
    </row>
    <row r="7067" spans="1:51" s="12" customFormat="1" ht="39.950000000000003" customHeight="1">
      <c r="A7067" s="3"/>
      <c r="B7067" s="16"/>
      <c r="C7067" s="33"/>
      <c r="D7067" s="33"/>
      <c r="E7067" s="33"/>
      <c r="F7067" s="33"/>
      <c r="G7067" s="33"/>
      <c r="H7067" s="33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  <c r="Y7067" s="33"/>
      <c r="Z7067" s="33"/>
      <c r="AA7067" s="33"/>
      <c r="AB7067" s="33"/>
      <c r="AC7067" s="33"/>
      <c r="AD7067" s="33"/>
      <c r="AE7067" s="33"/>
      <c r="AF7067" s="33"/>
      <c r="AG7067" s="35"/>
      <c r="AH7067" s="32"/>
      <c r="AI7067" s="33"/>
      <c r="AJ7067" s="33"/>
      <c r="AK7067" s="33"/>
      <c r="AL7067" s="33"/>
      <c r="AM7067" s="33"/>
      <c r="AN7067" s="33"/>
      <c r="AO7067" s="33"/>
      <c r="AP7067" s="33"/>
      <c r="AQ7067" s="33"/>
      <c r="AR7067" s="33"/>
      <c r="AS7067" s="33"/>
      <c r="AT7067" s="33"/>
      <c r="AU7067" s="33"/>
      <c r="AV7067" s="33"/>
      <c r="AW7067" s="33"/>
      <c r="AX7067" s="33"/>
      <c r="AY7067" s="33"/>
    </row>
    <row r="7068" spans="1:51" s="12" customFormat="1" ht="39.950000000000003" customHeight="1">
      <c r="A7068" s="3"/>
      <c r="B7068" s="16"/>
      <c r="C7068" s="33"/>
      <c r="D7068" s="33"/>
      <c r="E7068" s="33"/>
      <c r="F7068" s="33"/>
      <c r="G7068" s="33"/>
      <c r="H7068" s="33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  <c r="Y7068" s="33"/>
      <c r="Z7068" s="33"/>
      <c r="AA7068" s="33"/>
      <c r="AB7068" s="33"/>
      <c r="AC7068" s="33"/>
      <c r="AD7068" s="33"/>
      <c r="AE7068" s="33"/>
      <c r="AF7068" s="33"/>
      <c r="AG7068" s="35"/>
      <c r="AH7068" s="32"/>
      <c r="AI7068" s="33"/>
      <c r="AJ7068" s="33"/>
      <c r="AK7068" s="33"/>
      <c r="AL7068" s="33"/>
      <c r="AM7068" s="33"/>
      <c r="AN7068" s="33"/>
      <c r="AO7068" s="33"/>
      <c r="AP7068" s="33"/>
      <c r="AQ7068" s="33"/>
      <c r="AR7068" s="33"/>
      <c r="AS7068" s="33"/>
      <c r="AT7068" s="33"/>
      <c r="AU7068" s="33"/>
      <c r="AV7068" s="33"/>
      <c r="AW7068" s="33"/>
      <c r="AX7068" s="33"/>
      <c r="AY7068" s="33"/>
    </row>
    <row r="7069" spans="1:51" s="12" customFormat="1" ht="39.950000000000003" customHeight="1">
      <c r="A7069" s="3"/>
      <c r="B7069" s="16"/>
      <c r="C7069" s="33"/>
      <c r="D7069" s="33"/>
      <c r="E7069" s="33"/>
      <c r="F7069" s="33"/>
      <c r="G7069" s="33"/>
      <c r="H7069" s="33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  <c r="Y7069" s="33"/>
      <c r="Z7069" s="33"/>
      <c r="AA7069" s="33"/>
      <c r="AB7069" s="33"/>
      <c r="AC7069" s="33"/>
      <c r="AD7069" s="33"/>
      <c r="AE7069" s="33"/>
      <c r="AF7069" s="33"/>
      <c r="AG7069" s="35"/>
      <c r="AH7069" s="32"/>
      <c r="AI7069" s="33"/>
      <c r="AJ7069" s="33"/>
      <c r="AK7069" s="33"/>
      <c r="AL7069" s="33"/>
      <c r="AM7069" s="33"/>
      <c r="AN7069" s="33"/>
      <c r="AO7069" s="33"/>
      <c r="AP7069" s="33"/>
      <c r="AQ7069" s="33"/>
      <c r="AR7069" s="33"/>
      <c r="AS7069" s="33"/>
      <c r="AT7069" s="33"/>
      <c r="AU7069" s="33"/>
      <c r="AV7069" s="33"/>
      <c r="AW7069" s="33"/>
      <c r="AX7069" s="33"/>
      <c r="AY7069" s="33"/>
    </row>
    <row r="7070" spans="1:51" s="12" customFormat="1" ht="39.950000000000003" customHeight="1">
      <c r="A7070" s="3"/>
      <c r="B7070" s="16"/>
      <c r="C7070" s="33"/>
      <c r="D7070" s="33"/>
      <c r="E7070" s="33"/>
      <c r="F7070" s="33"/>
      <c r="G7070" s="33"/>
      <c r="H7070" s="33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  <c r="Y7070" s="33"/>
      <c r="Z7070" s="33"/>
      <c r="AA7070" s="33"/>
      <c r="AB7070" s="33"/>
      <c r="AC7070" s="33"/>
      <c r="AD7070" s="33"/>
      <c r="AE7070" s="33"/>
      <c r="AF7070" s="33"/>
      <c r="AG7070" s="35"/>
      <c r="AH7070" s="32"/>
      <c r="AI7070" s="33"/>
      <c r="AJ7070" s="33"/>
      <c r="AK7070" s="33"/>
      <c r="AL7070" s="33"/>
      <c r="AM7070" s="33"/>
      <c r="AN7070" s="33"/>
      <c r="AO7070" s="33"/>
      <c r="AP7070" s="33"/>
      <c r="AQ7070" s="33"/>
      <c r="AR7070" s="33"/>
      <c r="AS7070" s="33"/>
      <c r="AT7070" s="33"/>
      <c r="AU7070" s="33"/>
      <c r="AV7070" s="33"/>
      <c r="AW7070" s="33"/>
      <c r="AX7070" s="33"/>
      <c r="AY7070" s="33"/>
    </row>
    <row r="7071" spans="1:51" s="12" customFormat="1" ht="39.950000000000003" customHeight="1">
      <c r="A7071" s="3"/>
      <c r="B7071" s="16"/>
      <c r="C7071" s="33"/>
      <c r="D7071" s="33"/>
      <c r="E7071" s="33"/>
      <c r="F7071" s="33"/>
      <c r="G7071" s="33"/>
      <c r="H7071" s="33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  <c r="Y7071" s="33"/>
      <c r="Z7071" s="33"/>
      <c r="AA7071" s="33"/>
      <c r="AB7071" s="33"/>
      <c r="AC7071" s="33"/>
      <c r="AD7071" s="33"/>
      <c r="AE7071" s="33"/>
      <c r="AF7071" s="33"/>
      <c r="AG7071" s="35"/>
      <c r="AH7071" s="32"/>
      <c r="AI7071" s="33"/>
      <c r="AJ7071" s="33"/>
      <c r="AK7071" s="33"/>
      <c r="AL7071" s="33"/>
      <c r="AM7071" s="33"/>
      <c r="AN7071" s="33"/>
      <c r="AO7071" s="33"/>
      <c r="AP7071" s="33"/>
      <c r="AQ7071" s="33"/>
      <c r="AR7071" s="33"/>
      <c r="AS7071" s="33"/>
      <c r="AT7071" s="33"/>
      <c r="AU7071" s="33"/>
      <c r="AV7071" s="33"/>
      <c r="AW7071" s="33"/>
      <c r="AX7071" s="33"/>
      <c r="AY7071" s="33"/>
    </row>
    <row r="7072" spans="1:51" s="12" customFormat="1" ht="39.950000000000003" customHeight="1">
      <c r="A7072" s="3"/>
      <c r="B7072" s="16"/>
      <c r="C7072" s="33"/>
      <c r="D7072" s="33"/>
      <c r="E7072" s="33"/>
      <c r="F7072" s="33"/>
      <c r="G7072" s="33"/>
      <c r="H7072" s="33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  <c r="Y7072" s="33"/>
      <c r="Z7072" s="33"/>
      <c r="AA7072" s="33"/>
      <c r="AB7072" s="33"/>
      <c r="AC7072" s="33"/>
      <c r="AD7072" s="33"/>
      <c r="AE7072" s="33"/>
      <c r="AF7072" s="33"/>
      <c r="AG7072" s="35"/>
      <c r="AH7072" s="32"/>
      <c r="AI7072" s="33"/>
      <c r="AJ7072" s="33"/>
      <c r="AK7072" s="33"/>
      <c r="AL7072" s="33"/>
      <c r="AM7072" s="33"/>
      <c r="AN7072" s="33"/>
      <c r="AO7072" s="33"/>
      <c r="AP7072" s="33"/>
      <c r="AQ7072" s="33"/>
      <c r="AR7072" s="33"/>
      <c r="AS7072" s="33"/>
      <c r="AT7072" s="33"/>
      <c r="AU7072" s="33"/>
      <c r="AV7072" s="33"/>
      <c r="AW7072" s="33"/>
      <c r="AX7072" s="33"/>
      <c r="AY7072" s="33"/>
    </row>
    <row r="7073" spans="1:51" s="12" customFormat="1" ht="39.950000000000003" customHeight="1">
      <c r="A7073" s="3"/>
      <c r="B7073" s="16"/>
      <c r="C7073" s="33"/>
      <c r="D7073" s="33"/>
      <c r="E7073" s="33"/>
      <c r="F7073" s="33"/>
      <c r="G7073" s="33"/>
      <c r="H7073" s="33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  <c r="Y7073" s="33"/>
      <c r="Z7073" s="33"/>
      <c r="AA7073" s="33"/>
      <c r="AB7073" s="33"/>
      <c r="AC7073" s="33"/>
      <c r="AD7073" s="33"/>
      <c r="AE7073" s="33"/>
      <c r="AF7073" s="33"/>
      <c r="AG7073" s="35"/>
      <c r="AH7073" s="32"/>
      <c r="AI7073" s="33"/>
      <c r="AJ7073" s="33"/>
      <c r="AK7073" s="33"/>
      <c r="AL7073" s="33"/>
      <c r="AM7073" s="33"/>
      <c r="AN7073" s="33"/>
      <c r="AO7073" s="33"/>
      <c r="AP7073" s="33"/>
      <c r="AQ7073" s="33"/>
      <c r="AR7073" s="33"/>
      <c r="AS7073" s="33"/>
      <c r="AT7073" s="33"/>
      <c r="AU7073" s="33"/>
      <c r="AV7073" s="33"/>
      <c r="AW7073" s="33"/>
      <c r="AX7073" s="33"/>
      <c r="AY7073" s="33"/>
    </row>
    <row r="7074" spans="1:51" s="12" customFormat="1" ht="39.950000000000003" customHeight="1">
      <c r="A7074" s="3"/>
      <c r="B7074" s="16"/>
      <c r="C7074" s="33"/>
      <c r="D7074" s="33"/>
      <c r="E7074" s="33"/>
      <c r="F7074" s="33"/>
      <c r="G7074" s="33"/>
      <c r="H7074" s="33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  <c r="Y7074" s="33"/>
      <c r="Z7074" s="33"/>
      <c r="AA7074" s="33"/>
      <c r="AB7074" s="33"/>
      <c r="AC7074" s="33"/>
      <c r="AD7074" s="33"/>
      <c r="AE7074" s="33"/>
      <c r="AF7074" s="33"/>
      <c r="AG7074" s="35"/>
      <c r="AH7074" s="32"/>
      <c r="AI7074" s="33"/>
      <c r="AJ7074" s="33"/>
      <c r="AK7074" s="33"/>
      <c r="AL7074" s="33"/>
      <c r="AM7074" s="33"/>
      <c r="AN7074" s="33"/>
      <c r="AO7074" s="33"/>
      <c r="AP7074" s="33"/>
      <c r="AQ7074" s="33"/>
      <c r="AR7074" s="33"/>
      <c r="AS7074" s="33"/>
      <c r="AT7074" s="33"/>
      <c r="AU7074" s="33"/>
      <c r="AV7074" s="33"/>
      <c r="AW7074" s="33"/>
      <c r="AX7074" s="33"/>
      <c r="AY7074" s="33"/>
    </row>
    <row r="7075" spans="1:51" s="12" customFormat="1" ht="39.950000000000003" customHeight="1">
      <c r="A7075" s="3"/>
      <c r="B7075" s="16"/>
      <c r="C7075" s="33"/>
      <c r="D7075" s="33"/>
      <c r="E7075" s="33"/>
      <c r="F7075" s="33"/>
      <c r="G7075" s="33"/>
      <c r="H7075" s="33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  <c r="Y7075" s="33"/>
      <c r="Z7075" s="33"/>
      <c r="AA7075" s="33"/>
      <c r="AB7075" s="33"/>
      <c r="AC7075" s="33"/>
      <c r="AD7075" s="33"/>
      <c r="AE7075" s="33"/>
      <c r="AF7075" s="33"/>
      <c r="AG7075" s="35"/>
      <c r="AH7075" s="32"/>
      <c r="AI7075" s="33"/>
      <c r="AJ7075" s="33"/>
      <c r="AK7075" s="33"/>
      <c r="AL7075" s="33"/>
      <c r="AM7075" s="33"/>
      <c r="AN7075" s="33"/>
      <c r="AO7075" s="33"/>
      <c r="AP7075" s="33"/>
      <c r="AQ7075" s="33"/>
      <c r="AR7075" s="33"/>
      <c r="AS7075" s="33"/>
      <c r="AT7075" s="33"/>
      <c r="AU7075" s="33"/>
      <c r="AV7075" s="33"/>
      <c r="AW7075" s="33"/>
      <c r="AX7075" s="33"/>
      <c r="AY7075" s="33"/>
    </row>
    <row r="7076" spans="1:51" s="12" customFormat="1" ht="39.950000000000003" customHeight="1">
      <c r="A7076" s="3"/>
      <c r="B7076" s="16"/>
      <c r="C7076" s="33"/>
      <c r="D7076" s="33"/>
      <c r="E7076" s="33"/>
      <c r="F7076" s="33"/>
      <c r="G7076" s="33"/>
      <c r="H7076" s="33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  <c r="Y7076" s="33"/>
      <c r="Z7076" s="33"/>
      <c r="AA7076" s="33"/>
      <c r="AB7076" s="33"/>
      <c r="AC7076" s="33"/>
      <c r="AD7076" s="33"/>
      <c r="AE7076" s="33"/>
      <c r="AF7076" s="33"/>
      <c r="AG7076" s="35"/>
      <c r="AH7076" s="32"/>
      <c r="AI7076" s="33"/>
      <c r="AJ7076" s="33"/>
      <c r="AK7076" s="33"/>
      <c r="AL7076" s="33"/>
      <c r="AM7076" s="33"/>
      <c r="AN7076" s="33"/>
      <c r="AO7076" s="33"/>
      <c r="AP7076" s="33"/>
      <c r="AQ7076" s="33"/>
      <c r="AR7076" s="33"/>
      <c r="AS7076" s="33"/>
      <c r="AT7076" s="33"/>
      <c r="AU7076" s="33"/>
      <c r="AV7076" s="33"/>
      <c r="AW7076" s="33"/>
      <c r="AX7076" s="33"/>
      <c r="AY7076" s="33"/>
    </row>
    <row r="7077" spans="1:51" s="12" customFormat="1" ht="39.950000000000003" customHeight="1">
      <c r="A7077" s="3"/>
      <c r="B7077" s="16"/>
      <c r="C7077" s="33"/>
      <c r="D7077" s="33"/>
      <c r="E7077" s="33"/>
      <c r="F7077" s="33"/>
      <c r="G7077" s="33"/>
      <c r="H7077" s="33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  <c r="Y7077" s="33"/>
      <c r="Z7077" s="33"/>
      <c r="AA7077" s="33"/>
      <c r="AB7077" s="33"/>
      <c r="AC7077" s="33"/>
      <c r="AD7077" s="33"/>
      <c r="AE7077" s="33"/>
      <c r="AF7077" s="33"/>
      <c r="AG7077" s="35"/>
      <c r="AH7077" s="32"/>
      <c r="AI7077" s="33"/>
      <c r="AJ7077" s="33"/>
      <c r="AK7077" s="33"/>
      <c r="AL7077" s="33"/>
      <c r="AM7077" s="33"/>
      <c r="AN7077" s="33"/>
      <c r="AO7077" s="33"/>
      <c r="AP7077" s="33"/>
      <c r="AQ7077" s="33"/>
      <c r="AR7077" s="33"/>
      <c r="AS7077" s="33"/>
      <c r="AT7077" s="33"/>
      <c r="AU7077" s="33"/>
      <c r="AV7077" s="33"/>
      <c r="AW7077" s="33"/>
      <c r="AX7077" s="33"/>
      <c r="AY7077" s="33"/>
    </row>
    <row r="7078" spans="1:51" s="12" customFormat="1" ht="39.950000000000003" customHeight="1">
      <c r="A7078" s="3"/>
      <c r="B7078" s="16"/>
      <c r="C7078" s="33"/>
      <c r="D7078" s="33"/>
      <c r="E7078" s="33"/>
      <c r="F7078" s="33"/>
      <c r="G7078" s="33"/>
      <c r="H7078" s="33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  <c r="Y7078" s="33"/>
      <c r="Z7078" s="33"/>
      <c r="AA7078" s="33"/>
      <c r="AB7078" s="33"/>
      <c r="AC7078" s="33"/>
      <c r="AD7078" s="33"/>
      <c r="AE7078" s="33"/>
      <c r="AF7078" s="33"/>
      <c r="AG7078" s="35"/>
      <c r="AH7078" s="32"/>
      <c r="AI7078" s="33"/>
      <c r="AJ7078" s="33"/>
      <c r="AK7078" s="33"/>
      <c r="AL7078" s="33"/>
      <c r="AM7078" s="33"/>
      <c r="AN7078" s="33"/>
      <c r="AO7078" s="33"/>
      <c r="AP7078" s="33"/>
      <c r="AQ7078" s="33"/>
      <c r="AR7078" s="33"/>
      <c r="AS7078" s="33"/>
      <c r="AT7078" s="33"/>
      <c r="AU7078" s="33"/>
      <c r="AV7078" s="33"/>
      <c r="AW7078" s="33"/>
      <c r="AX7078" s="33"/>
      <c r="AY7078" s="33"/>
    </row>
    <row r="7079" spans="1:51" s="12" customFormat="1" ht="39.950000000000003" customHeight="1">
      <c r="A7079" s="3"/>
      <c r="B7079" s="16"/>
      <c r="C7079" s="33"/>
      <c r="D7079" s="33"/>
      <c r="E7079" s="33"/>
      <c r="F7079" s="33"/>
      <c r="G7079" s="33"/>
      <c r="H7079" s="33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  <c r="Y7079" s="33"/>
      <c r="Z7079" s="33"/>
      <c r="AA7079" s="33"/>
      <c r="AB7079" s="33"/>
      <c r="AC7079" s="33"/>
      <c r="AD7079" s="33"/>
      <c r="AE7079" s="33"/>
      <c r="AF7079" s="33"/>
      <c r="AG7079" s="35"/>
      <c r="AH7079" s="32"/>
      <c r="AI7079" s="33"/>
      <c r="AJ7079" s="33"/>
      <c r="AK7079" s="33"/>
      <c r="AL7079" s="33"/>
      <c r="AM7079" s="33"/>
      <c r="AN7079" s="33"/>
      <c r="AO7079" s="33"/>
      <c r="AP7079" s="33"/>
      <c r="AQ7079" s="33"/>
      <c r="AR7079" s="33"/>
      <c r="AS7079" s="33"/>
      <c r="AT7079" s="33"/>
      <c r="AU7079" s="33"/>
      <c r="AV7079" s="33"/>
      <c r="AW7079" s="33"/>
      <c r="AX7079" s="33"/>
      <c r="AY7079" s="33"/>
    </row>
    <row r="7080" spans="1:51" s="12" customFormat="1" ht="39.950000000000003" customHeight="1">
      <c r="A7080" s="3"/>
      <c r="B7080" s="16"/>
      <c r="C7080" s="33"/>
      <c r="D7080" s="33"/>
      <c r="E7080" s="33"/>
      <c r="F7080" s="33"/>
      <c r="G7080" s="33"/>
      <c r="H7080" s="33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  <c r="Y7080" s="33"/>
      <c r="Z7080" s="33"/>
      <c r="AA7080" s="33"/>
      <c r="AB7080" s="33"/>
      <c r="AC7080" s="33"/>
      <c r="AD7080" s="33"/>
      <c r="AE7080" s="33"/>
      <c r="AF7080" s="33"/>
      <c r="AG7080" s="35"/>
      <c r="AH7080" s="32"/>
      <c r="AI7080" s="33"/>
      <c r="AJ7080" s="33"/>
      <c r="AK7080" s="33"/>
      <c r="AL7080" s="33"/>
      <c r="AM7080" s="33"/>
      <c r="AN7080" s="33"/>
      <c r="AO7080" s="33"/>
      <c r="AP7080" s="33"/>
      <c r="AQ7080" s="33"/>
      <c r="AR7080" s="33"/>
      <c r="AS7080" s="33"/>
      <c r="AT7080" s="33"/>
      <c r="AU7080" s="33"/>
      <c r="AV7080" s="33"/>
      <c r="AW7080" s="33"/>
      <c r="AX7080" s="33"/>
      <c r="AY7080" s="33"/>
    </row>
    <row r="7081" spans="1:51" s="12" customFormat="1" ht="39.950000000000003" customHeight="1">
      <c r="A7081" s="3"/>
      <c r="B7081" s="16"/>
      <c r="C7081" s="33"/>
      <c r="D7081" s="33"/>
      <c r="E7081" s="33"/>
      <c r="F7081" s="33"/>
      <c r="G7081" s="33"/>
      <c r="H7081" s="33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  <c r="Y7081" s="33"/>
      <c r="Z7081" s="33"/>
      <c r="AA7081" s="33"/>
      <c r="AB7081" s="33"/>
      <c r="AC7081" s="33"/>
      <c r="AD7081" s="33"/>
      <c r="AE7081" s="33"/>
      <c r="AF7081" s="33"/>
      <c r="AG7081" s="35"/>
      <c r="AH7081" s="32"/>
      <c r="AI7081" s="33"/>
      <c r="AJ7081" s="33"/>
      <c r="AK7081" s="33"/>
      <c r="AL7081" s="33"/>
      <c r="AM7081" s="33"/>
      <c r="AN7081" s="33"/>
      <c r="AO7081" s="33"/>
      <c r="AP7081" s="33"/>
      <c r="AQ7081" s="33"/>
      <c r="AR7081" s="33"/>
      <c r="AS7081" s="33"/>
      <c r="AT7081" s="33"/>
      <c r="AU7081" s="33"/>
      <c r="AV7081" s="33"/>
      <c r="AW7081" s="33"/>
      <c r="AX7081" s="33"/>
      <c r="AY7081" s="33"/>
    </row>
    <row r="7082" spans="1:51" s="12" customFormat="1" ht="39.950000000000003" customHeight="1">
      <c r="A7082" s="3"/>
      <c r="B7082" s="16"/>
      <c r="C7082" s="33"/>
      <c r="D7082" s="33"/>
      <c r="E7082" s="33"/>
      <c r="F7082" s="33"/>
      <c r="G7082" s="33"/>
      <c r="H7082" s="33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  <c r="Y7082" s="33"/>
      <c r="Z7082" s="33"/>
      <c r="AA7082" s="33"/>
      <c r="AB7082" s="33"/>
      <c r="AC7082" s="33"/>
      <c r="AD7082" s="33"/>
      <c r="AE7082" s="33"/>
      <c r="AF7082" s="33"/>
      <c r="AG7082" s="35"/>
      <c r="AH7082" s="32"/>
      <c r="AI7082" s="33"/>
      <c r="AJ7082" s="33"/>
      <c r="AK7082" s="33"/>
      <c r="AL7082" s="33"/>
      <c r="AM7082" s="33"/>
      <c r="AN7082" s="33"/>
      <c r="AO7082" s="33"/>
      <c r="AP7082" s="33"/>
      <c r="AQ7082" s="33"/>
      <c r="AR7082" s="33"/>
      <c r="AS7082" s="33"/>
      <c r="AT7082" s="33"/>
      <c r="AU7082" s="33"/>
      <c r="AV7082" s="33"/>
      <c r="AW7082" s="33"/>
      <c r="AX7082" s="33"/>
      <c r="AY7082" s="33"/>
    </row>
    <row r="7083" spans="1:51" s="12" customFormat="1" ht="39.950000000000003" customHeight="1">
      <c r="A7083" s="3"/>
      <c r="B7083" s="16"/>
      <c r="C7083" s="33"/>
      <c r="D7083" s="33"/>
      <c r="E7083" s="33"/>
      <c r="F7083" s="33"/>
      <c r="G7083" s="33"/>
      <c r="H7083" s="33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  <c r="Y7083" s="33"/>
      <c r="Z7083" s="33"/>
      <c r="AA7083" s="33"/>
      <c r="AB7083" s="33"/>
      <c r="AC7083" s="33"/>
      <c r="AD7083" s="33"/>
      <c r="AE7083" s="33"/>
      <c r="AF7083" s="33"/>
      <c r="AG7083" s="35"/>
      <c r="AH7083" s="32"/>
      <c r="AI7083" s="33"/>
      <c r="AJ7083" s="33"/>
      <c r="AK7083" s="33"/>
      <c r="AL7083" s="33"/>
      <c r="AM7083" s="33"/>
      <c r="AN7083" s="33"/>
      <c r="AO7083" s="33"/>
      <c r="AP7083" s="33"/>
      <c r="AQ7083" s="33"/>
      <c r="AR7083" s="33"/>
      <c r="AS7083" s="33"/>
      <c r="AT7083" s="33"/>
      <c r="AU7083" s="33"/>
      <c r="AV7083" s="33"/>
      <c r="AW7083" s="33"/>
      <c r="AX7083" s="33"/>
      <c r="AY7083" s="33"/>
    </row>
    <row r="7084" spans="1:51" s="12" customFormat="1" ht="39.950000000000003" customHeight="1">
      <c r="A7084" s="3"/>
      <c r="B7084" s="16"/>
      <c r="C7084" s="33"/>
      <c r="D7084" s="33"/>
      <c r="E7084" s="33"/>
      <c r="F7084" s="33"/>
      <c r="G7084" s="33"/>
      <c r="H7084" s="33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  <c r="Y7084" s="33"/>
      <c r="Z7084" s="33"/>
      <c r="AA7084" s="33"/>
      <c r="AB7084" s="33"/>
      <c r="AC7084" s="33"/>
      <c r="AD7084" s="33"/>
      <c r="AE7084" s="33"/>
      <c r="AF7084" s="33"/>
      <c r="AG7084" s="35"/>
      <c r="AH7084" s="32"/>
      <c r="AI7084" s="33"/>
      <c r="AJ7084" s="33"/>
      <c r="AK7084" s="33"/>
      <c r="AL7084" s="33"/>
      <c r="AM7084" s="33"/>
      <c r="AN7084" s="33"/>
      <c r="AO7084" s="33"/>
      <c r="AP7084" s="33"/>
      <c r="AQ7084" s="33"/>
      <c r="AR7084" s="33"/>
      <c r="AS7084" s="33"/>
      <c r="AT7084" s="33"/>
      <c r="AU7084" s="33"/>
      <c r="AV7084" s="33"/>
      <c r="AW7084" s="33"/>
      <c r="AX7084" s="33"/>
      <c r="AY7084" s="33"/>
    </row>
    <row r="7085" spans="1:51" s="12" customFormat="1" ht="39.950000000000003" customHeight="1">
      <c r="A7085" s="3"/>
      <c r="B7085" s="16"/>
      <c r="C7085" s="33"/>
      <c r="D7085" s="33"/>
      <c r="E7085" s="33"/>
      <c r="F7085" s="33"/>
      <c r="G7085" s="33"/>
      <c r="H7085" s="33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  <c r="Y7085" s="33"/>
      <c r="Z7085" s="33"/>
      <c r="AA7085" s="33"/>
      <c r="AB7085" s="33"/>
      <c r="AC7085" s="33"/>
      <c r="AD7085" s="33"/>
      <c r="AE7085" s="33"/>
      <c r="AF7085" s="33"/>
      <c r="AG7085" s="35"/>
      <c r="AH7085" s="32"/>
      <c r="AI7085" s="33"/>
      <c r="AJ7085" s="33"/>
      <c r="AK7085" s="33"/>
      <c r="AL7085" s="33"/>
      <c r="AM7085" s="33"/>
      <c r="AN7085" s="33"/>
      <c r="AO7085" s="33"/>
      <c r="AP7085" s="33"/>
      <c r="AQ7085" s="33"/>
      <c r="AR7085" s="33"/>
      <c r="AS7085" s="33"/>
      <c r="AT7085" s="33"/>
      <c r="AU7085" s="33"/>
      <c r="AV7085" s="33"/>
      <c r="AW7085" s="33"/>
      <c r="AX7085" s="33"/>
      <c r="AY7085" s="33"/>
    </row>
    <row r="7086" spans="1:51" s="12" customFormat="1" ht="39.950000000000003" customHeight="1">
      <c r="A7086" s="3"/>
      <c r="B7086" s="16"/>
      <c r="C7086" s="33"/>
      <c r="D7086" s="33"/>
      <c r="E7086" s="33"/>
      <c r="F7086" s="33"/>
      <c r="G7086" s="33"/>
      <c r="H7086" s="33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  <c r="Y7086" s="33"/>
      <c r="Z7086" s="33"/>
      <c r="AA7086" s="33"/>
      <c r="AB7086" s="33"/>
      <c r="AC7086" s="33"/>
      <c r="AD7086" s="33"/>
      <c r="AE7086" s="33"/>
      <c r="AF7086" s="33"/>
      <c r="AG7086" s="35"/>
      <c r="AH7086" s="32"/>
      <c r="AI7086" s="33"/>
      <c r="AJ7086" s="33"/>
      <c r="AK7086" s="33"/>
      <c r="AL7086" s="33"/>
      <c r="AM7086" s="33"/>
      <c r="AN7086" s="33"/>
      <c r="AO7086" s="33"/>
      <c r="AP7086" s="33"/>
      <c r="AQ7086" s="33"/>
      <c r="AR7086" s="33"/>
      <c r="AS7086" s="33"/>
      <c r="AT7086" s="33"/>
      <c r="AU7086" s="33"/>
      <c r="AV7086" s="33"/>
      <c r="AW7086" s="33"/>
      <c r="AX7086" s="33"/>
      <c r="AY7086" s="33"/>
    </row>
    <row r="7087" spans="1:51" s="12" customFormat="1" ht="39.950000000000003" customHeight="1">
      <c r="A7087" s="3"/>
      <c r="B7087" s="16"/>
      <c r="C7087" s="33"/>
      <c r="D7087" s="33"/>
      <c r="E7087" s="33"/>
      <c r="F7087" s="33"/>
      <c r="G7087" s="33"/>
      <c r="H7087" s="33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  <c r="Y7087" s="33"/>
      <c r="Z7087" s="33"/>
      <c r="AA7087" s="33"/>
      <c r="AB7087" s="33"/>
      <c r="AC7087" s="33"/>
      <c r="AD7087" s="33"/>
      <c r="AE7087" s="33"/>
      <c r="AF7087" s="33"/>
      <c r="AG7087" s="35"/>
      <c r="AH7087" s="32"/>
      <c r="AI7087" s="33"/>
      <c r="AJ7087" s="33"/>
      <c r="AK7087" s="33"/>
      <c r="AL7087" s="33"/>
      <c r="AM7087" s="33"/>
      <c r="AN7087" s="33"/>
      <c r="AO7087" s="33"/>
      <c r="AP7087" s="33"/>
      <c r="AQ7087" s="33"/>
      <c r="AR7087" s="33"/>
      <c r="AS7087" s="33"/>
      <c r="AT7087" s="33"/>
      <c r="AU7087" s="33"/>
      <c r="AV7087" s="33"/>
      <c r="AW7087" s="33"/>
      <c r="AX7087" s="33"/>
      <c r="AY7087" s="33"/>
    </row>
    <row r="7088" spans="1:51" s="12" customFormat="1" ht="39.950000000000003" customHeight="1">
      <c r="A7088" s="3"/>
      <c r="B7088" s="16"/>
      <c r="C7088" s="33"/>
      <c r="D7088" s="33"/>
      <c r="E7088" s="33"/>
      <c r="F7088" s="33"/>
      <c r="G7088" s="33"/>
      <c r="H7088" s="33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  <c r="Y7088" s="33"/>
      <c r="Z7088" s="33"/>
      <c r="AA7088" s="33"/>
      <c r="AB7088" s="33"/>
      <c r="AC7088" s="33"/>
      <c r="AD7088" s="33"/>
      <c r="AE7088" s="33"/>
      <c r="AF7088" s="33"/>
      <c r="AG7088" s="35"/>
      <c r="AH7088" s="32"/>
      <c r="AI7088" s="33"/>
      <c r="AJ7088" s="33"/>
      <c r="AK7088" s="33"/>
      <c r="AL7088" s="33"/>
      <c r="AM7088" s="33"/>
      <c r="AN7088" s="33"/>
      <c r="AO7088" s="33"/>
      <c r="AP7088" s="33"/>
      <c r="AQ7088" s="33"/>
      <c r="AR7088" s="33"/>
      <c r="AS7088" s="33"/>
      <c r="AT7088" s="33"/>
      <c r="AU7088" s="33"/>
      <c r="AV7088" s="33"/>
      <c r="AW7088" s="33"/>
      <c r="AX7088" s="33"/>
      <c r="AY7088" s="33"/>
    </row>
    <row r="7089" spans="1:51" s="12" customFormat="1" ht="39.950000000000003" customHeight="1">
      <c r="A7089" s="3"/>
      <c r="B7089" s="16"/>
      <c r="C7089" s="33"/>
      <c r="D7089" s="33"/>
      <c r="E7089" s="33"/>
      <c r="F7089" s="33"/>
      <c r="G7089" s="33"/>
      <c r="H7089" s="33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  <c r="Y7089" s="33"/>
      <c r="Z7089" s="33"/>
      <c r="AA7089" s="33"/>
      <c r="AB7089" s="33"/>
      <c r="AC7089" s="33"/>
      <c r="AD7089" s="33"/>
      <c r="AE7089" s="33"/>
      <c r="AF7089" s="33"/>
      <c r="AG7089" s="35"/>
      <c r="AH7089" s="32"/>
      <c r="AI7089" s="33"/>
      <c r="AJ7089" s="33"/>
      <c r="AK7089" s="33"/>
      <c r="AL7089" s="33"/>
      <c r="AM7089" s="33"/>
      <c r="AN7089" s="33"/>
      <c r="AO7089" s="33"/>
      <c r="AP7089" s="33"/>
      <c r="AQ7089" s="33"/>
      <c r="AR7089" s="33"/>
      <c r="AS7089" s="33"/>
      <c r="AT7089" s="33"/>
      <c r="AU7089" s="33"/>
      <c r="AV7089" s="33"/>
      <c r="AW7089" s="33"/>
      <c r="AX7089" s="33"/>
      <c r="AY7089" s="33"/>
    </row>
    <row r="7090" spans="1:51" s="12" customFormat="1" ht="39.950000000000003" customHeight="1">
      <c r="A7090" s="3"/>
      <c r="B7090" s="16"/>
      <c r="C7090" s="33"/>
      <c r="D7090" s="33"/>
      <c r="E7090" s="33"/>
      <c r="F7090" s="33"/>
      <c r="G7090" s="33"/>
      <c r="H7090" s="33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  <c r="Y7090" s="33"/>
      <c r="Z7090" s="33"/>
      <c r="AA7090" s="33"/>
      <c r="AB7090" s="33"/>
      <c r="AC7090" s="33"/>
      <c r="AD7090" s="33"/>
      <c r="AE7090" s="33"/>
      <c r="AF7090" s="33"/>
      <c r="AG7090" s="35"/>
      <c r="AH7090" s="32"/>
      <c r="AI7090" s="33"/>
      <c r="AJ7090" s="33"/>
      <c r="AK7090" s="33"/>
      <c r="AL7090" s="33"/>
      <c r="AM7090" s="33"/>
      <c r="AN7090" s="33"/>
      <c r="AO7090" s="33"/>
      <c r="AP7090" s="33"/>
      <c r="AQ7090" s="33"/>
      <c r="AR7090" s="33"/>
      <c r="AS7090" s="33"/>
      <c r="AT7090" s="33"/>
      <c r="AU7090" s="33"/>
      <c r="AV7090" s="33"/>
      <c r="AW7090" s="33"/>
      <c r="AX7090" s="33"/>
      <c r="AY7090" s="33"/>
    </row>
    <row r="7091" spans="1:51" s="12" customFormat="1" ht="39.950000000000003" customHeight="1">
      <c r="A7091" s="3"/>
      <c r="B7091" s="16"/>
      <c r="C7091" s="33"/>
      <c r="D7091" s="33"/>
      <c r="E7091" s="33"/>
      <c r="F7091" s="33"/>
      <c r="G7091" s="33"/>
      <c r="H7091" s="33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  <c r="Y7091" s="33"/>
      <c r="Z7091" s="33"/>
      <c r="AA7091" s="33"/>
      <c r="AB7091" s="33"/>
      <c r="AC7091" s="33"/>
      <c r="AD7091" s="33"/>
      <c r="AE7091" s="33"/>
      <c r="AF7091" s="33"/>
      <c r="AG7091" s="35"/>
      <c r="AH7091" s="32"/>
      <c r="AI7091" s="33"/>
      <c r="AJ7091" s="33"/>
      <c r="AK7091" s="33"/>
      <c r="AL7091" s="33"/>
      <c r="AM7091" s="33"/>
      <c r="AN7091" s="33"/>
      <c r="AO7091" s="33"/>
      <c r="AP7091" s="33"/>
      <c r="AQ7091" s="33"/>
      <c r="AR7091" s="33"/>
      <c r="AS7091" s="33"/>
      <c r="AT7091" s="33"/>
      <c r="AU7091" s="33"/>
      <c r="AV7091" s="33"/>
      <c r="AW7091" s="33"/>
      <c r="AX7091" s="33"/>
      <c r="AY7091" s="33"/>
    </row>
    <row r="7092" spans="1:51" s="12" customFormat="1" ht="39.950000000000003" customHeight="1">
      <c r="A7092" s="3"/>
      <c r="B7092" s="16"/>
      <c r="C7092" s="33"/>
      <c r="D7092" s="33"/>
      <c r="E7092" s="33"/>
      <c r="F7092" s="33"/>
      <c r="G7092" s="33"/>
      <c r="H7092" s="33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  <c r="Y7092" s="33"/>
      <c r="Z7092" s="33"/>
      <c r="AA7092" s="33"/>
      <c r="AB7092" s="33"/>
      <c r="AC7092" s="33"/>
      <c r="AD7092" s="33"/>
      <c r="AE7092" s="33"/>
      <c r="AF7092" s="33"/>
      <c r="AG7092" s="35"/>
      <c r="AH7092" s="32"/>
      <c r="AI7092" s="33"/>
      <c r="AJ7092" s="33"/>
      <c r="AK7092" s="33"/>
      <c r="AL7092" s="33"/>
      <c r="AM7092" s="33"/>
      <c r="AN7092" s="33"/>
      <c r="AO7092" s="33"/>
      <c r="AP7092" s="33"/>
      <c r="AQ7092" s="33"/>
      <c r="AR7092" s="33"/>
      <c r="AS7092" s="33"/>
      <c r="AT7092" s="33"/>
      <c r="AU7092" s="33"/>
      <c r="AV7092" s="33"/>
      <c r="AW7092" s="33"/>
      <c r="AX7092" s="33"/>
      <c r="AY7092" s="33"/>
    </row>
    <row r="7093" spans="1:51" s="12" customFormat="1" ht="39.950000000000003" customHeight="1">
      <c r="A7093" s="3"/>
      <c r="B7093" s="16"/>
      <c r="C7093" s="33"/>
      <c r="D7093" s="33"/>
      <c r="E7093" s="33"/>
      <c r="F7093" s="33"/>
      <c r="G7093" s="33"/>
      <c r="H7093" s="33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  <c r="Y7093" s="33"/>
      <c r="Z7093" s="33"/>
      <c r="AA7093" s="33"/>
      <c r="AB7093" s="33"/>
      <c r="AC7093" s="33"/>
      <c r="AD7093" s="33"/>
      <c r="AE7093" s="33"/>
      <c r="AF7093" s="33"/>
      <c r="AG7093" s="35"/>
      <c r="AH7093" s="32"/>
      <c r="AI7093" s="33"/>
      <c r="AJ7093" s="33"/>
      <c r="AK7093" s="33"/>
      <c r="AL7093" s="33"/>
      <c r="AM7093" s="33"/>
      <c r="AN7093" s="33"/>
      <c r="AO7093" s="33"/>
      <c r="AP7093" s="33"/>
      <c r="AQ7093" s="33"/>
      <c r="AR7093" s="33"/>
      <c r="AS7093" s="33"/>
      <c r="AT7093" s="33"/>
      <c r="AU7093" s="33"/>
      <c r="AV7093" s="33"/>
      <c r="AW7093" s="33"/>
      <c r="AX7093" s="33"/>
      <c r="AY7093" s="33"/>
    </row>
    <row r="7094" spans="1:51" s="12" customFormat="1" ht="39.950000000000003" customHeight="1">
      <c r="A7094" s="3"/>
      <c r="B7094" s="16"/>
      <c r="C7094" s="33"/>
      <c r="D7094" s="33"/>
      <c r="E7094" s="33"/>
      <c r="F7094" s="33"/>
      <c r="G7094" s="33"/>
      <c r="H7094" s="33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  <c r="Y7094" s="33"/>
      <c r="Z7094" s="33"/>
      <c r="AA7094" s="33"/>
      <c r="AB7094" s="33"/>
      <c r="AC7094" s="33"/>
      <c r="AD7094" s="33"/>
      <c r="AE7094" s="33"/>
      <c r="AF7094" s="33"/>
      <c r="AG7094" s="35"/>
      <c r="AH7094" s="32"/>
      <c r="AI7094" s="33"/>
      <c r="AJ7094" s="33"/>
      <c r="AK7094" s="33"/>
      <c r="AL7094" s="33"/>
      <c r="AM7094" s="33"/>
      <c r="AN7094" s="33"/>
      <c r="AO7094" s="33"/>
      <c r="AP7094" s="33"/>
      <c r="AQ7094" s="33"/>
      <c r="AR7094" s="33"/>
      <c r="AS7094" s="33"/>
      <c r="AT7094" s="33"/>
      <c r="AU7094" s="33"/>
      <c r="AV7094" s="33"/>
      <c r="AW7094" s="33"/>
      <c r="AX7094" s="33"/>
      <c r="AY7094" s="33"/>
    </row>
    <row r="7095" spans="1:51" s="12" customFormat="1" ht="39.950000000000003" customHeight="1">
      <c r="A7095" s="3"/>
      <c r="B7095" s="16"/>
      <c r="C7095" s="33"/>
      <c r="D7095" s="33"/>
      <c r="E7095" s="33"/>
      <c r="F7095" s="33"/>
      <c r="G7095" s="33"/>
      <c r="H7095" s="33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  <c r="Y7095" s="33"/>
      <c r="Z7095" s="33"/>
      <c r="AA7095" s="33"/>
      <c r="AB7095" s="33"/>
      <c r="AC7095" s="33"/>
      <c r="AD7095" s="33"/>
      <c r="AE7095" s="33"/>
      <c r="AF7095" s="33"/>
      <c r="AG7095" s="35"/>
      <c r="AH7095" s="32"/>
      <c r="AI7095" s="33"/>
      <c r="AJ7095" s="33"/>
      <c r="AK7095" s="33"/>
      <c r="AL7095" s="33"/>
      <c r="AM7095" s="33"/>
      <c r="AN7095" s="33"/>
      <c r="AO7095" s="33"/>
      <c r="AP7095" s="33"/>
      <c r="AQ7095" s="33"/>
      <c r="AR7095" s="33"/>
      <c r="AS7095" s="33"/>
      <c r="AT7095" s="33"/>
      <c r="AU7095" s="33"/>
      <c r="AV7095" s="33"/>
      <c r="AW7095" s="33"/>
      <c r="AX7095" s="33"/>
      <c r="AY7095" s="33"/>
    </row>
    <row r="7096" spans="1:51" s="12" customFormat="1" ht="39.950000000000003" customHeight="1">
      <c r="A7096" s="3"/>
      <c r="B7096" s="16"/>
      <c r="C7096" s="33"/>
      <c r="D7096" s="33"/>
      <c r="E7096" s="33"/>
      <c r="F7096" s="33"/>
      <c r="G7096" s="33"/>
      <c r="H7096" s="33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  <c r="Y7096" s="33"/>
      <c r="Z7096" s="33"/>
      <c r="AA7096" s="33"/>
      <c r="AB7096" s="33"/>
      <c r="AC7096" s="33"/>
      <c r="AD7096" s="33"/>
      <c r="AE7096" s="33"/>
      <c r="AF7096" s="33"/>
      <c r="AG7096" s="35"/>
      <c r="AH7096" s="32"/>
      <c r="AI7096" s="33"/>
      <c r="AJ7096" s="33"/>
      <c r="AK7096" s="33"/>
      <c r="AL7096" s="33"/>
      <c r="AM7096" s="33"/>
      <c r="AN7096" s="33"/>
      <c r="AO7096" s="33"/>
      <c r="AP7096" s="33"/>
      <c r="AQ7096" s="33"/>
      <c r="AR7096" s="33"/>
      <c r="AS7096" s="33"/>
      <c r="AT7096" s="33"/>
      <c r="AU7096" s="33"/>
      <c r="AV7096" s="33"/>
      <c r="AW7096" s="33"/>
      <c r="AX7096" s="33"/>
      <c r="AY7096" s="33"/>
    </row>
    <row r="7097" spans="1:51" s="12" customFormat="1" ht="39.950000000000003" customHeight="1">
      <c r="A7097" s="3"/>
      <c r="B7097" s="16"/>
      <c r="C7097" s="33"/>
      <c r="D7097" s="33"/>
      <c r="E7097" s="33"/>
      <c r="F7097" s="33"/>
      <c r="G7097" s="33"/>
      <c r="H7097" s="33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  <c r="Y7097" s="33"/>
      <c r="Z7097" s="33"/>
      <c r="AA7097" s="33"/>
      <c r="AB7097" s="33"/>
      <c r="AC7097" s="33"/>
      <c r="AD7097" s="33"/>
      <c r="AE7097" s="33"/>
      <c r="AF7097" s="33"/>
      <c r="AG7097" s="35"/>
      <c r="AH7097" s="32"/>
      <c r="AI7097" s="33"/>
      <c r="AJ7097" s="33"/>
      <c r="AK7097" s="33"/>
      <c r="AL7097" s="33"/>
      <c r="AM7097" s="33"/>
      <c r="AN7097" s="33"/>
      <c r="AO7097" s="33"/>
      <c r="AP7097" s="33"/>
      <c r="AQ7097" s="33"/>
      <c r="AR7097" s="33"/>
      <c r="AS7097" s="33"/>
      <c r="AT7097" s="33"/>
      <c r="AU7097" s="33"/>
      <c r="AV7097" s="33"/>
      <c r="AW7097" s="33"/>
      <c r="AX7097" s="33"/>
      <c r="AY7097" s="33"/>
    </row>
    <row r="7098" spans="1:51" s="12" customFormat="1" ht="39.950000000000003" customHeight="1">
      <c r="A7098" s="3"/>
      <c r="B7098" s="16"/>
      <c r="C7098" s="33"/>
      <c r="D7098" s="33"/>
      <c r="E7098" s="33"/>
      <c r="F7098" s="33"/>
      <c r="G7098" s="33"/>
      <c r="H7098" s="33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  <c r="Y7098" s="33"/>
      <c r="Z7098" s="33"/>
      <c r="AA7098" s="33"/>
      <c r="AB7098" s="33"/>
      <c r="AC7098" s="33"/>
      <c r="AD7098" s="33"/>
      <c r="AE7098" s="33"/>
      <c r="AF7098" s="33"/>
      <c r="AG7098" s="35"/>
      <c r="AH7098" s="32"/>
      <c r="AI7098" s="33"/>
      <c r="AJ7098" s="33"/>
      <c r="AK7098" s="33"/>
      <c r="AL7098" s="33"/>
      <c r="AM7098" s="33"/>
      <c r="AN7098" s="33"/>
      <c r="AO7098" s="33"/>
      <c r="AP7098" s="33"/>
      <c r="AQ7098" s="33"/>
      <c r="AR7098" s="33"/>
      <c r="AS7098" s="33"/>
      <c r="AT7098" s="33"/>
      <c r="AU7098" s="33"/>
      <c r="AV7098" s="33"/>
      <c r="AW7098" s="33"/>
      <c r="AX7098" s="33"/>
      <c r="AY7098" s="33"/>
    </row>
    <row r="7099" spans="1:51" s="12" customFormat="1" ht="39.950000000000003" customHeight="1">
      <c r="A7099" s="3"/>
      <c r="B7099" s="16"/>
      <c r="C7099" s="33"/>
      <c r="D7099" s="33"/>
      <c r="E7099" s="33"/>
      <c r="F7099" s="33"/>
      <c r="G7099" s="33"/>
      <c r="H7099" s="33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  <c r="Y7099" s="33"/>
      <c r="Z7099" s="33"/>
      <c r="AA7099" s="33"/>
      <c r="AB7099" s="33"/>
      <c r="AC7099" s="33"/>
      <c r="AD7099" s="33"/>
      <c r="AE7099" s="33"/>
      <c r="AF7099" s="33"/>
      <c r="AG7099" s="35"/>
      <c r="AH7099" s="32"/>
      <c r="AI7099" s="33"/>
      <c r="AJ7099" s="33"/>
      <c r="AK7099" s="33"/>
      <c r="AL7099" s="33"/>
      <c r="AM7099" s="33"/>
      <c r="AN7099" s="33"/>
      <c r="AO7099" s="33"/>
      <c r="AP7099" s="33"/>
      <c r="AQ7099" s="33"/>
      <c r="AR7099" s="33"/>
      <c r="AS7099" s="33"/>
      <c r="AT7099" s="33"/>
      <c r="AU7099" s="33"/>
      <c r="AV7099" s="33"/>
      <c r="AW7099" s="33"/>
      <c r="AX7099" s="33"/>
      <c r="AY7099" s="33"/>
    </row>
    <row r="7100" spans="1:51" s="12" customFormat="1" ht="39.950000000000003" customHeight="1">
      <c r="A7100" s="3"/>
      <c r="B7100" s="16"/>
      <c r="C7100" s="33"/>
      <c r="D7100" s="33"/>
      <c r="E7100" s="33"/>
      <c r="F7100" s="33"/>
      <c r="G7100" s="33"/>
      <c r="H7100" s="33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  <c r="Y7100" s="33"/>
      <c r="Z7100" s="33"/>
      <c r="AA7100" s="33"/>
      <c r="AB7100" s="33"/>
      <c r="AC7100" s="33"/>
      <c r="AD7100" s="33"/>
      <c r="AE7100" s="33"/>
      <c r="AF7100" s="33"/>
      <c r="AG7100" s="35"/>
      <c r="AH7100" s="32"/>
      <c r="AI7100" s="33"/>
      <c r="AJ7100" s="33"/>
      <c r="AK7100" s="33"/>
      <c r="AL7100" s="33"/>
      <c r="AM7100" s="33"/>
      <c r="AN7100" s="33"/>
      <c r="AO7100" s="33"/>
      <c r="AP7100" s="33"/>
      <c r="AQ7100" s="33"/>
      <c r="AR7100" s="33"/>
      <c r="AS7100" s="33"/>
      <c r="AT7100" s="33"/>
      <c r="AU7100" s="33"/>
      <c r="AV7100" s="33"/>
      <c r="AW7100" s="33"/>
      <c r="AX7100" s="33"/>
      <c r="AY7100" s="33"/>
    </row>
    <row r="7101" spans="1:51" s="12" customFormat="1" ht="39.950000000000003" customHeight="1">
      <c r="A7101" s="3"/>
      <c r="B7101" s="16"/>
      <c r="C7101" s="33"/>
      <c r="D7101" s="33"/>
      <c r="E7101" s="33"/>
      <c r="F7101" s="33"/>
      <c r="G7101" s="33"/>
      <c r="H7101" s="33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  <c r="Y7101" s="33"/>
      <c r="Z7101" s="33"/>
      <c r="AA7101" s="33"/>
      <c r="AB7101" s="33"/>
      <c r="AC7101" s="33"/>
      <c r="AD7101" s="33"/>
      <c r="AE7101" s="33"/>
      <c r="AF7101" s="33"/>
      <c r="AG7101" s="35"/>
      <c r="AH7101" s="32"/>
      <c r="AI7101" s="33"/>
      <c r="AJ7101" s="33"/>
      <c r="AK7101" s="33"/>
      <c r="AL7101" s="33"/>
      <c r="AM7101" s="33"/>
      <c r="AN7101" s="33"/>
      <c r="AO7101" s="33"/>
      <c r="AP7101" s="33"/>
      <c r="AQ7101" s="33"/>
      <c r="AR7101" s="33"/>
      <c r="AS7101" s="33"/>
      <c r="AT7101" s="33"/>
      <c r="AU7101" s="33"/>
      <c r="AV7101" s="33"/>
      <c r="AW7101" s="33"/>
      <c r="AX7101" s="33"/>
      <c r="AY7101" s="33"/>
    </row>
    <row r="7102" spans="1:51" s="12" customFormat="1" ht="39.950000000000003" customHeight="1">
      <c r="A7102" s="3"/>
      <c r="B7102" s="16"/>
      <c r="C7102" s="33"/>
      <c r="D7102" s="33"/>
      <c r="E7102" s="33"/>
      <c r="F7102" s="33"/>
      <c r="G7102" s="33"/>
      <c r="H7102" s="33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  <c r="Y7102" s="33"/>
      <c r="Z7102" s="33"/>
      <c r="AA7102" s="33"/>
      <c r="AB7102" s="33"/>
      <c r="AC7102" s="33"/>
      <c r="AD7102" s="33"/>
      <c r="AE7102" s="33"/>
      <c r="AF7102" s="33"/>
      <c r="AG7102" s="35"/>
      <c r="AH7102" s="32"/>
      <c r="AI7102" s="33"/>
      <c r="AJ7102" s="33"/>
      <c r="AK7102" s="33"/>
      <c r="AL7102" s="33"/>
      <c r="AM7102" s="33"/>
      <c r="AN7102" s="33"/>
      <c r="AO7102" s="33"/>
      <c r="AP7102" s="33"/>
      <c r="AQ7102" s="33"/>
      <c r="AR7102" s="33"/>
      <c r="AS7102" s="33"/>
      <c r="AT7102" s="33"/>
      <c r="AU7102" s="33"/>
      <c r="AV7102" s="33"/>
      <c r="AW7102" s="33"/>
      <c r="AX7102" s="33"/>
      <c r="AY7102" s="33"/>
    </row>
    <row r="7103" spans="1:51" s="12" customFormat="1" ht="39.950000000000003" customHeight="1">
      <c r="A7103" s="3"/>
      <c r="B7103" s="16"/>
      <c r="C7103" s="33"/>
      <c r="D7103" s="33"/>
      <c r="E7103" s="33"/>
      <c r="F7103" s="33"/>
      <c r="G7103" s="33"/>
      <c r="H7103" s="33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  <c r="Y7103" s="33"/>
      <c r="Z7103" s="33"/>
      <c r="AA7103" s="33"/>
      <c r="AB7103" s="33"/>
      <c r="AC7103" s="33"/>
      <c r="AD7103" s="33"/>
      <c r="AE7103" s="33"/>
      <c r="AF7103" s="33"/>
      <c r="AG7103" s="35"/>
      <c r="AH7103" s="32"/>
      <c r="AI7103" s="33"/>
      <c r="AJ7103" s="33"/>
      <c r="AK7103" s="33"/>
      <c r="AL7103" s="33"/>
      <c r="AM7103" s="33"/>
      <c r="AN7103" s="33"/>
      <c r="AO7103" s="33"/>
      <c r="AP7103" s="33"/>
      <c r="AQ7103" s="33"/>
      <c r="AR7103" s="33"/>
      <c r="AS7103" s="33"/>
      <c r="AT7103" s="33"/>
      <c r="AU7103" s="33"/>
      <c r="AV7103" s="33"/>
      <c r="AW7103" s="33"/>
      <c r="AX7103" s="33"/>
      <c r="AY7103" s="33"/>
    </row>
    <row r="7104" spans="1:51" s="12" customFormat="1" ht="39.950000000000003" customHeight="1">
      <c r="A7104" s="3"/>
      <c r="B7104" s="16"/>
      <c r="C7104" s="33"/>
      <c r="D7104" s="33"/>
      <c r="E7104" s="33"/>
      <c r="F7104" s="33"/>
      <c r="G7104" s="33"/>
      <c r="H7104" s="33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  <c r="Y7104" s="33"/>
      <c r="Z7104" s="33"/>
      <c r="AA7104" s="33"/>
      <c r="AB7104" s="33"/>
      <c r="AC7104" s="33"/>
      <c r="AD7104" s="33"/>
      <c r="AE7104" s="33"/>
      <c r="AF7104" s="33"/>
      <c r="AG7104" s="35"/>
      <c r="AH7104" s="32"/>
      <c r="AI7104" s="33"/>
      <c r="AJ7104" s="33"/>
      <c r="AK7104" s="33"/>
      <c r="AL7104" s="33"/>
      <c r="AM7104" s="33"/>
      <c r="AN7104" s="33"/>
      <c r="AO7104" s="33"/>
      <c r="AP7104" s="33"/>
      <c r="AQ7104" s="33"/>
      <c r="AR7104" s="33"/>
      <c r="AS7104" s="33"/>
      <c r="AT7104" s="33"/>
      <c r="AU7104" s="33"/>
      <c r="AV7104" s="33"/>
      <c r="AW7104" s="33"/>
      <c r="AX7104" s="33"/>
      <c r="AY7104" s="33"/>
    </row>
    <row r="7105" spans="1:51" s="12" customFormat="1" ht="39.950000000000003" customHeight="1">
      <c r="A7105" s="3"/>
      <c r="B7105" s="16"/>
      <c r="C7105" s="33"/>
      <c r="D7105" s="33"/>
      <c r="E7105" s="33"/>
      <c r="F7105" s="33"/>
      <c r="G7105" s="33"/>
      <c r="H7105" s="33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  <c r="Y7105" s="33"/>
      <c r="Z7105" s="33"/>
      <c r="AA7105" s="33"/>
      <c r="AB7105" s="33"/>
      <c r="AC7105" s="33"/>
      <c r="AD7105" s="33"/>
      <c r="AE7105" s="33"/>
      <c r="AF7105" s="33"/>
      <c r="AG7105" s="35"/>
      <c r="AH7105" s="32"/>
      <c r="AI7105" s="33"/>
      <c r="AJ7105" s="33"/>
      <c r="AK7105" s="33"/>
      <c r="AL7105" s="33"/>
      <c r="AM7105" s="33"/>
      <c r="AN7105" s="33"/>
      <c r="AO7105" s="33"/>
      <c r="AP7105" s="33"/>
      <c r="AQ7105" s="33"/>
      <c r="AR7105" s="33"/>
      <c r="AS7105" s="33"/>
      <c r="AT7105" s="33"/>
      <c r="AU7105" s="33"/>
      <c r="AV7105" s="33"/>
      <c r="AW7105" s="33"/>
      <c r="AX7105" s="33"/>
      <c r="AY7105" s="33"/>
    </row>
    <row r="7106" spans="1:51" s="12" customFormat="1" ht="39.950000000000003" customHeight="1">
      <c r="A7106" s="3"/>
      <c r="B7106" s="16"/>
      <c r="C7106" s="33"/>
      <c r="D7106" s="33"/>
      <c r="E7106" s="33"/>
      <c r="F7106" s="33"/>
      <c r="G7106" s="33"/>
      <c r="H7106" s="33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  <c r="Y7106" s="33"/>
      <c r="Z7106" s="33"/>
      <c r="AA7106" s="33"/>
      <c r="AB7106" s="33"/>
      <c r="AC7106" s="33"/>
      <c r="AD7106" s="33"/>
      <c r="AE7106" s="33"/>
      <c r="AF7106" s="33"/>
      <c r="AG7106" s="35"/>
      <c r="AH7106" s="32"/>
      <c r="AI7106" s="33"/>
      <c r="AJ7106" s="33"/>
      <c r="AK7106" s="33"/>
      <c r="AL7106" s="33"/>
      <c r="AM7106" s="33"/>
      <c r="AN7106" s="33"/>
      <c r="AO7106" s="33"/>
      <c r="AP7106" s="33"/>
      <c r="AQ7106" s="33"/>
      <c r="AR7106" s="33"/>
      <c r="AS7106" s="33"/>
      <c r="AT7106" s="33"/>
      <c r="AU7106" s="33"/>
      <c r="AV7106" s="33"/>
      <c r="AW7106" s="33"/>
      <c r="AX7106" s="33"/>
      <c r="AY7106" s="33"/>
    </row>
    <row r="7107" spans="1:51" s="12" customFormat="1" ht="39.950000000000003" customHeight="1">
      <c r="A7107" s="3"/>
      <c r="B7107" s="16"/>
      <c r="C7107" s="33"/>
      <c r="D7107" s="33"/>
      <c r="E7107" s="33"/>
      <c r="F7107" s="33"/>
      <c r="G7107" s="33"/>
      <c r="H7107" s="33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  <c r="Y7107" s="33"/>
      <c r="Z7107" s="33"/>
      <c r="AA7107" s="33"/>
      <c r="AB7107" s="33"/>
      <c r="AC7107" s="33"/>
      <c r="AD7107" s="33"/>
      <c r="AE7107" s="33"/>
      <c r="AF7107" s="33"/>
      <c r="AG7107" s="35"/>
      <c r="AH7107" s="32"/>
      <c r="AI7107" s="33"/>
      <c r="AJ7107" s="33"/>
      <c r="AK7107" s="33"/>
      <c r="AL7107" s="33"/>
      <c r="AM7107" s="33"/>
      <c r="AN7107" s="33"/>
      <c r="AO7107" s="33"/>
      <c r="AP7107" s="33"/>
      <c r="AQ7107" s="33"/>
      <c r="AR7107" s="33"/>
      <c r="AS7107" s="33"/>
      <c r="AT7107" s="33"/>
      <c r="AU7107" s="33"/>
      <c r="AV7107" s="33"/>
      <c r="AW7107" s="33"/>
      <c r="AX7107" s="33"/>
      <c r="AY7107" s="33"/>
    </row>
    <row r="7108" spans="1:51" s="12" customFormat="1" ht="39.950000000000003" customHeight="1">
      <c r="A7108" s="3"/>
      <c r="B7108" s="16"/>
      <c r="C7108" s="33"/>
      <c r="D7108" s="33"/>
      <c r="E7108" s="33"/>
      <c r="F7108" s="33"/>
      <c r="G7108" s="33"/>
      <c r="H7108" s="33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  <c r="Y7108" s="33"/>
      <c r="Z7108" s="33"/>
      <c r="AA7108" s="33"/>
      <c r="AB7108" s="33"/>
      <c r="AC7108" s="33"/>
      <c r="AD7108" s="33"/>
      <c r="AE7108" s="33"/>
      <c r="AF7108" s="33"/>
      <c r="AG7108" s="35"/>
      <c r="AH7108" s="32"/>
      <c r="AI7108" s="33"/>
      <c r="AJ7108" s="33"/>
      <c r="AK7108" s="33"/>
      <c r="AL7108" s="33"/>
      <c r="AM7108" s="33"/>
      <c r="AN7108" s="33"/>
      <c r="AO7108" s="33"/>
      <c r="AP7108" s="33"/>
      <c r="AQ7108" s="33"/>
      <c r="AR7108" s="33"/>
      <c r="AS7108" s="33"/>
      <c r="AT7108" s="33"/>
      <c r="AU7108" s="33"/>
      <c r="AV7108" s="33"/>
      <c r="AW7108" s="33"/>
      <c r="AX7108" s="33"/>
      <c r="AY7108" s="33"/>
    </row>
    <row r="7109" spans="1:51" s="12" customFormat="1" ht="39.950000000000003" customHeight="1">
      <c r="A7109" s="3"/>
      <c r="B7109" s="16"/>
      <c r="C7109" s="33"/>
      <c r="D7109" s="33"/>
      <c r="E7109" s="33"/>
      <c r="F7109" s="33"/>
      <c r="G7109" s="33"/>
      <c r="H7109" s="33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  <c r="Y7109" s="33"/>
      <c r="Z7109" s="33"/>
      <c r="AA7109" s="33"/>
      <c r="AB7109" s="33"/>
      <c r="AC7109" s="33"/>
      <c r="AD7109" s="33"/>
      <c r="AE7109" s="33"/>
      <c r="AF7109" s="33"/>
      <c r="AG7109" s="35"/>
      <c r="AH7109" s="32"/>
      <c r="AI7109" s="33"/>
      <c r="AJ7109" s="33"/>
      <c r="AK7109" s="33"/>
      <c r="AL7109" s="33"/>
      <c r="AM7109" s="33"/>
      <c r="AN7109" s="33"/>
      <c r="AO7109" s="33"/>
      <c r="AP7109" s="33"/>
      <c r="AQ7109" s="33"/>
      <c r="AR7109" s="33"/>
      <c r="AS7109" s="33"/>
      <c r="AT7109" s="33"/>
      <c r="AU7109" s="33"/>
      <c r="AV7109" s="33"/>
      <c r="AW7109" s="33"/>
      <c r="AX7109" s="33"/>
      <c r="AY7109" s="33"/>
    </row>
    <row r="7110" spans="1:51" s="12" customFormat="1" ht="39.950000000000003" customHeight="1">
      <c r="A7110" s="3"/>
      <c r="B7110" s="16"/>
      <c r="C7110" s="33"/>
      <c r="D7110" s="33"/>
      <c r="E7110" s="33"/>
      <c r="F7110" s="33"/>
      <c r="G7110" s="33"/>
      <c r="H7110" s="33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  <c r="Y7110" s="33"/>
      <c r="Z7110" s="33"/>
      <c r="AA7110" s="33"/>
      <c r="AB7110" s="33"/>
      <c r="AC7110" s="33"/>
      <c r="AD7110" s="33"/>
      <c r="AE7110" s="33"/>
      <c r="AF7110" s="33"/>
      <c r="AG7110" s="35"/>
      <c r="AH7110" s="32"/>
      <c r="AI7110" s="33"/>
      <c r="AJ7110" s="33"/>
      <c r="AK7110" s="33"/>
      <c r="AL7110" s="33"/>
      <c r="AM7110" s="33"/>
      <c r="AN7110" s="33"/>
      <c r="AO7110" s="33"/>
      <c r="AP7110" s="33"/>
      <c r="AQ7110" s="33"/>
      <c r="AR7110" s="33"/>
      <c r="AS7110" s="33"/>
      <c r="AT7110" s="33"/>
      <c r="AU7110" s="33"/>
      <c r="AV7110" s="33"/>
      <c r="AW7110" s="33"/>
      <c r="AX7110" s="33"/>
      <c r="AY7110" s="33"/>
    </row>
    <row r="7111" spans="1:51" s="12" customFormat="1" ht="39.950000000000003" customHeight="1">
      <c r="A7111" s="3"/>
      <c r="B7111" s="16"/>
      <c r="C7111" s="33"/>
      <c r="D7111" s="33"/>
      <c r="E7111" s="33"/>
      <c r="F7111" s="33"/>
      <c r="G7111" s="33"/>
      <c r="H7111" s="33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  <c r="Y7111" s="33"/>
      <c r="Z7111" s="33"/>
      <c r="AA7111" s="33"/>
      <c r="AB7111" s="33"/>
      <c r="AC7111" s="33"/>
      <c r="AD7111" s="33"/>
      <c r="AE7111" s="33"/>
      <c r="AF7111" s="33"/>
      <c r="AG7111" s="35"/>
      <c r="AH7111" s="32"/>
      <c r="AI7111" s="33"/>
      <c r="AJ7111" s="33"/>
      <c r="AK7111" s="33"/>
      <c r="AL7111" s="33"/>
      <c r="AM7111" s="33"/>
      <c r="AN7111" s="33"/>
      <c r="AO7111" s="33"/>
      <c r="AP7111" s="33"/>
      <c r="AQ7111" s="33"/>
      <c r="AR7111" s="33"/>
      <c r="AS7111" s="33"/>
      <c r="AT7111" s="33"/>
      <c r="AU7111" s="33"/>
      <c r="AV7111" s="33"/>
      <c r="AW7111" s="33"/>
      <c r="AX7111" s="33"/>
      <c r="AY7111" s="33"/>
    </row>
    <row r="7112" spans="1:51" s="12" customFormat="1" ht="39.950000000000003" customHeight="1">
      <c r="A7112" s="3"/>
      <c r="B7112" s="16"/>
      <c r="C7112" s="33"/>
      <c r="D7112" s="33"/>
      <c r="E7112" s="33"/>
      <c r="F7112" s="33"/>
      <c r="G7112" s="33"/>
      <c r="H7112" s="33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  <c r="Y7112" s="33"/>
      <c r="Z7112" s="33"/>
      <c r="AA7112" s="33"/>
      <c r="AB7112" s="33"/>
      <c r="AC7112" s="33"/>
      <c r="AD7112" s="33"/>
      <c r="AE7112" s="33"/>
      <c r="AF7112" s="33"/>
      <c r="AG7112" s="35"/>
      <c r="AH7112" s="32"/>
      <c r="AI7112" s="33"/>
      <c r="AJ7112" s="33"/>
      <c r="AK7112" s="33"/>
      <c r="AL7112" s="33"/>
      <c r="AM7112" s="33"/>
      <c r="AN7112" s="33"/>
      <c r="AO7112" s="33"/>
      <c r="AP7112" s="33"/>
      <c r="AQ7112" s="33"/>
      <c r="AR7112" s="33"/>
      <c r="AS7112" s="33"/>
      <c r="AT7112" s="33"/>
      <c r="AU7112" s="33"/>
      <c r="AV7112" s="33"/>
      <c r="AW7112" s="33"/>
      <c r="AX7112" s="33"/>
      <c r="AY7112" s="33"/>
    </row>
    <row r="7113" spans="1:51" s="12" customFormat="1" ht="39.950000000000003" customHeight="1">
      <c r="A7113" s="3"/>
      <c r="B7113" s="16"/>
      <c r="C7113" s="33"/>
      <c r="D7113" s="33"/>
      <c r="E7113" s="33"/>
      <c r="F7113" s="33"/>
      <c r="G7113" s="33"/>
      <c r="H7113" s="33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  <c r="Y7113" s="33"/>
      <c r="Z7113" s="33"/>
      <c r="AA7113" s="33"/>
      <c r="AB7113" s="33"/>
      <c r="AC7113" s="33"/>
      <c r="AD7113" s="33"/>
      <c r="AE7113" s="33"/>
      <c r="AF7113" s="33"/>
      <c r="AG7113" s="35"/>
      <c r="AH7113" s="32"/>
      <c r="AI7113" s="33"/>
      <c r="AJ7113" s="33"/>
      <c r="AK7113" s="33"/>
      <c r="AL7113" s="33"/>
      <c r="AM7113" s="33"/>
      <c r="AN7113" s="33"/>
      <c r="AO7113" s="33"/>
      <c r="AP7113" s="33"/>
      <c r="AQ7113" s="33"/>
      <c r="AR7113" s="33"/>
      <c r="AS7113" s="33"/>
      <c r="AT7113" s="33"/>
      <c r="AU7113" s="33"/>
      <c r="AV7113" s="33"/>
      <c r="AW7113" s="33"/>
      <c r="AX7113" s="33"/>
      <c r="AY7113" s="33"/>
    </row>
    <row r="7114" spans="1:51" s="12" customFormat="1" ht="39.950000000000003" customHeight="1">
      <c r="A7114" s="3"/>
      <c r="B7114" s="16"/>
      <c r="C7114" s="33"/>
      <c r="D7114" s="33"/>
      <c r="E7114" s="33"/>
      <c r="F7114" s="33"/>
      <c r="G7114" s="33"/>
      <c r="H7114" s="33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  <c r="Y7114" s="33"/>
      <c r="Z7114" s="33"/>
      <c r="AA7114" s="33"/>
      <c r="AB7114" s="33"/>
      <c r="AC7114" s="33"/>
      <c r="AD7114" s="33"/>
      <c r="AE7114" s="33"/>
      <c r="AF7114" s="33"/>
      <c r="AG7114" s="35"/>
      <c r="AH7114" s="32"/>
      <c r="AI7114" s="33"/>
      <c r="AJ7114" s="33"/>
      <c r="AK7114" s="33"/>
      <c r="AL7114" s="33"/>
      <c r="AM7114" s="33"/>
      <c r="AN7114" s="33"/>
      <c r="AO7114" s="33"/>
      <c r="AP7114" s="33"/>
      <c r="AQ7114" s="33"/>
      <c r="AR7114" s="33"/>
      <c r="AS7114" s="33"/>
      <c r="AT7114" s="33"/>
      <c r="AU7114" s="33"/>
      <c r="AV7114" s="33"/>
      <c r="AW7114" s="33"/>
      <c r="AX7114" s="33"/>
      <c r="AY7114" s="33"/>
    </row>
    <row r="7115" spans="1:51" s="12" customFormat="1" ht="39.950000000000003" customHeight="1">
      <c r="A7115" s="3"/>
      <c r="B7115" s="16"/>
      <c r="C7115" s="33"/>
      <c r="D7115" s="33"/>
      <c r="E7115" s="33"/>
      <c r="F7115" s="33"/>
      <c r="G7115" s="33"/>
      <c r="H7115" s="33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  <c r="Y7115" s="33"/>
      <c r="Z7115" s="33"/>
      <c r="AA7115" s="33"/>
      <c r="AB7115" s="33"/>
      <c r="AC7115" s="33"/>
      <c r="AD7115" s="33"/>
      <c r="AE7115" s="33"/>
      <c r="AF7115" s="33"/>
      <c r="AG7115" s="35"/>
      <c r="AH7115" s="32"/>
      <c r="AI7115" s="33"/>
      <c r="AJ7115" s="33"/>
      <c r="AK7115" s="33"/>
      <c r="AL7115" s="33"/>
      <c r="AM7115" s="33"/>
      <c r="AN7115" s="33"/>
      <c r="AO7115" s="33"/>
      <c r="AP7115" s="33"/>
      <c r="AQ7115" s="33"/>
      <c r="AR7115" s="33"/>
      <c r="AS7115" s="33"/>
      <c r="AT7115" s="33"/>
      <c r="AU7115" s="33"/>
      <c r="AV7115" s="33"/>
      <c r="AW7115" s="33"/>
      <c r="AX7115" s="33"/>
      <c r="AY7115" s="33"/>
    </row>
    <row r="7116" spans="1:51" s="12" customFormat="1" ht="39.950000000000003" customHeight="1">
      <c r="A7116" s="3"/>
      <c r="B7116" s="16"/>
      <c r="C7116" s="33"/>
      <c r="D7116" s="33"/>
      <c r="E7116" s="33"/>
      <c r="F7116" s="33"/>
      <c r="G7116" s="33"/>
      <c r="H7116" s="33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  <c r="Y7116" s="33"/>
      <c r="Z7116" s="33"/>
      <c r="AA7116" s="33"/>
      <c r="AB7116" s="33"/>
      <c r="AC7116" s="33"/>
      <c r="AD7116" s="33"/>
      <c r="AE7116" s="33"/>
      <c r="AF7116" s="33"/>
      <c r="AG7116" s="35"/>
      <c r="AH7116" s="32"/>
      <c r="AI7116" s="33"/>
      <c r="AJ7116" s="33"/>
      <c r="AK7116" s="33"/>
      <c r="AL7116" s="33"/>
      <c r="AM7116" s="33"/>
      <c r="AN7116" s="33"/>
      <c r="AO7116" s="33"/>
      <c r="AP7116" s="33"/>
      <c r="AQ7116" s="33"/>
      <c r="AR7116" s="33"/>
      <c r="AS7116" s="33"/>
      <c r="AT7116" s="33"/>
      <c r="AU7116" s="33"/>
      <c r="AV7116" s="33"/>
      <c r="AW7116" s="33"/>
      <c r="AX7116" s="33"/>
      <c r="AY7116" s="33"/>
    </row>
    <row r="7117" spans="1:51" s="12" customFormat="1" ht="39.950000000000003" customHeight="1">
      <c r="A7117" s="3"/>
      <c r="B7117" s="16"/>
      <c r="C7117" s="33"/>
      <c r="D7117" s="33"/>
      <c r="E7117" s="33"/>
      <c r="F7117" s="33"/>
      <c r="G7117" s="33"/>
      <c r="H7117" s="33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  <c r="Y7117" s="33"/>
      <c r="Z7117" s="33"/>
      <c r="AA7117" s="33"/>
      <c r="AB7117" s="33"/>
      <c r="AC7117" s="33"/>
      <c r="AD7117" s="33"/>
      <c r="AE7117" s="33"/>
      <c r="AF7117" s="33"/>
      <c r="AG7117" s="35"/>
      <c r="AH7117" s="32"/>
      <c r="AI7117" s="33"/>
      <c r="AJ7117" s="33"/>
      <c r="AK7117" s="33"/>
      <c r="AL7117" s="33"/>
      <c r="AM7117" s="33"/>
      <c r="AN7117" s="33"/>
      <c r="AO7117" s="33"/>
      <c r="AP7117" s="33"/>
      <c r="AQ7117" s="33"/>
      <c r="AR7117" s="33"/>
      <c r="AS7117" s="33"/>
      <c r="AT7117" s="33"/>
      <c r="AU7117" s="33"/>
      <c r="AV7117" s="33"/>
      <c r="AW7117" s="33"/>
      <c r="AX7117" s="33"/>
      <c r="AY7117" s="33"/>
    </row>
    <row r="7118" spans="1:51" s="12" customFormat="1" ht="39.950000000000003" customHeight="1">
      <c r="A7118" s="3"/>
      <c r="B7118" s="16"/>
      <c r="C7118" s="33"/>
      <c r="D7118" s="33"/>
      <c r="E7118" s="33"/>
      <c r="F7118" s="33"/>
      <c r="G7118" s="33"/>
      <c r="H7118" s="33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  <c r="Y7118" s="33"/>
      <c r="Z7118" s="33"/>
      <c r="AA7118" s="33"/>
      <c r="AB7118" s="33"/>
      <c r="AC7118" s="33"/>
      <c r="AD7118" s="33"/>
      <c r="AE7118" s="33"/>
      <c r="AF7118" s="33"/>
      <c r="AG7118" s="35"/>
      <c r="AH7118" s="32"/>
      <c r="AI7118" s="33"/>
      <c r="AJ7118" s="33"/>
      <c r="AK7118" s="33"/>
      <c r="AL7118" s="33"/>
      <c r="AM7118" s="33"/>
      <c r="AN7118" s="33"/>
      <c r="AO7118" s="33"/>
      <c r="AP7118" s="33"/>
      <c r="AQ7118" s="33"/>
      <c r="AR7118" s="33"/>
      <c r="AS7118" s="33"/>
      <c r="AT7118" s="33"/>
      <c r="AU7118" s="33"/>
      <c r="AV7118" s="33"/>
      <c r="AW7118" s="33"/>
      <c r="AX7118" s="33"/>
      <c r="AY7118" s="33"/>
    </row>
    <row r="7119" spans="1:51" s="12" customFormat="1" ht="39.950000000000003" customHeight="1">
      <c r="A7119" s="3"/>
      <c r="B7119" s="16"/>
      <c r="C7119" s="33"/>
      <c r="D7119" s="33"/>
      <c r="E7119" s="33"/>
      <c r="F7119" s="33"/>
      <c r="G7119" s="33"/>
      <c r="H7119" s="33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  <c r="Y7119" s="33"/>
      <c r="Z7119" s="33"/>
      <c r="AA7119" s="33"/>
      <c r="AB7119" s="33"/>
      <c r="AC7119" s="33"/>
      <c r="AD7119" s="33"/>
      <c r="AE7119" s="33"/>
      <c r="AF7119" s="33"/>
      <c r="AG7119" s="35"/>
      <c r="AH7119" s="32"/>
      <c r="AI7119" s="33"/>
      <c r="AJ7119" s="33"/>
      <c r="AK7119" s="33"/>
      <c r="AL7119" s="33"/>
      <c r="AM7119" s="33"/>
      <c r="AN7119" s="33"/>
      <c r="AO7119" s="33"/>
      <c r="AP7119" s="33"/>
      <c r="AQ7119" s="33"/>
      <c r="AR7119" s="33"/>
      <c r="AS7119" s="33"/>
      <c r="AT7119" s="33"/>
      <c r="AU7119" s="33"/>
      <c r="AV7119" s="33"/>
      <c r="AW7119" s="33"/>
      <c r="AX7119" s="33"/>
      <c r="AY7119" s="33"/>
    </row>
    <row r="7120" spans="1:51" s="12" customFormat="1" ht="39.950000000000003" customHeight="1">
      <c r="A7120" s="3"/>
      <c r="B7120" s="16"/>
      <c r="C7120" s="33"/>
      <c r="D7120" s="33"/>
      <c r="E7120" s="33"/>
      <c r="F7120" s="33"/>
      <c r="G7120" s="33"/>
      <c r="H7120" s="33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  <c r="Y7120" s="33"/>
      <c r="Z7120" s="33"/>
      <c r="AA7120" s="33"/>
      <c r="AB7120" s="33"/>
      <c r="AC7120" s="33"/>
      <c r="AD7120" s="33"/>
      <c r="AE7120" s="33"/>
      <c r="AF7120" s="33"/>
      <c r="AG7120" s="35"/>
      <c r="AH7120" s="32"/>
      <c r="AI7120" s="33"/>
      <c r="AJ7120" s="33"/>
      <c r="AK7120" s="33"/>
      <c r="AL7120" s="33"/>
      <c r="AM7120" s="33"/>
      <c r="AN7120" s="33"/>
      <c r="AO7120" s="33"/>
      <c r="AP7120" s="33"/>
      <c r="AQ7120" s="33"/>
      <c r="AR7120" s="33"/>
      <c r="AS7120" s="33"/>
      <c r="AT7120" s="33"/>
      <c r="AU7120" s="33"/>
      <c r="AV7120" s="33"/>
      <c r="AW7120" s="33"/>
      <c r="AX7120" s="33"/>
      <c r="AY7120" s="33"/>
    </row>
    <row r="7121" spans="1:51" s="12" customFormat="1" ht="39.950000000000003" customHeight="1">
      <c r="A7121" s="3"/>
      <c r="B7121" s="16"/>
      <c r="C7121" s="33"/>
      <c r="D7121" s="33"/>
      <c r="E7121" s="33"/>
      <c r="F7121" s="33"/>
      <c r="G7121" s="33"/>
      <c r="H7121" s="33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  <c r="Y7121" s="33"/>
      <c r="Z7121" s="33"/>
      <c r="AA7121" s="33"/>
      <c r="AB7121" s="33"/>
      <c r="AC7121" s="33"/>
      <c r="AD7121" s="33"/>
      <c r="AE7121" s="33"/>
      <c r="AF7121" s="33"/>
      <c r="AG7121" s="35"/>
      <c r="AH7121" s="32"/>
      <c r="AI7121" s="33"/>
      <c r="AJ7121" s="33"/>
      <c r="AK7121" s="33"/>
      <c r="AL7121" s="33"/>
      <c r="AM7121" s="33"/>
      <c r="AN7121" s="33"/>
      <c r="AO7121" s="33"/>
      <c r="AP7121" s="33"/>
      <c r="AQ7121" s="33"/>
      <c r="AR7121" s="33"/>
      <c r="AS7121" s="33"/>
      <c r="AT7121" s="33"/>
      <c r="AU7121" s="33"/>
      <c r="AV7121" s="33"/>
      <c r="AW7121" s="33"/>
      <c r="AX7121" s="33"/>
      <c r="AY7121" s="33"/>
    </row>
    <row r="7122" spans="1:51" s="12" customFormat="1" ht="39.950000000000003" customHeight="1">
      <c r="A7122" s="3"/>
      <c r="B7122" s="16"/>
      <c r="C7122" s="33"/>
      <c r="D7122" s="33"/>
      <c r="E7122" s="33"/>
      <c r="F7122" s="33"/>
      <c r="G7122" s="33"/>
      <c r="H7122" s="33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  <c r="Y7122" s="33"/>
      <c r="Z7122" s="33"/>
      <c r="AA7122" s="33"/>
      <c r="AB7122" s="33"/>
      <c r="AC7122" s="33"/>
      <c r="AD7122" s="33"/>
      <c r="AE7122" s="33"/>
      <c r="AF7122" s="33"/>
      <c r="AG7122" s="35"/>
      <c r="AH7122" s="32"/>
      <c r="AI7122" s="33"/>
      <c r="AJ7122" s="33"/>
      <c r="AK7122" s="33"/>
      <c r="AL7122" s="33"/>
      <c r="AM7122" s="33"/>
      <c r="AN7122" s="33"/>
      <c r="AO7122" s="33"/>
      <c r="AP7122" s="33"/>
      <c r="AQ7122" s="33"/>
      <c r="AR7122" s="33"/>
      <c r="AS7122" s="33"/>
      <c r="AT7122" s="33"/>
      <c r="AU7122" s="33"/>
      <c r="AV7122" s="33"/>
      <c r="AW7122" s="33"/>
      <c r="AX7122" s="33"/>
      <c r="AY7122" s="33"/>
    </row>
    <row r="7123" spans="1:51" s="12" customFormat="1" ht="39.950000000000003" customHeight="1">
      <c r="A7123" s="3"/>
      <c r="B7123" s="16"/>
      <c r="C7123" s="33"/>
      <c r="D7123" s="33"/>
      <c r="E7123" s="33"/>
      <c r="F7123" s="33"/>
      <c r="G7123" s="33"/>
      <c r="H7123" s="33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  <c r="Y7123" s="33"/>
      <c r="Z7123" s="33"/>
      <c r="AA7123" s="33"/>
      <c r="AB7123" s="33"/>
      <c r="AC7123" s="33"/>
      <c r="AD7123" s="33"/>
      <c r="AE7123" s="33"/>
      <c r="AF7123" s="33"/>
      <c r="AG7123" s="35"/>
      <c r="AH7123" s="32"/>
      <c r="AI7123" s="33"/>
      <c r="AJ7123" s="33"/>
      <c r="AK7123" s="33"/>
      <c r="AL7123" s="33"/>
      <c r="AM7123" s="33"/>
      <c r="AN7123" s="33"/>
      <c r="AO7123" s="33"/>
      <c r="AP7123" s="33"/>
      <c r="AQ7123" s="33"/>
      <c r="AR7123" s="33"/>
      <c r="AS7123" s="33"/>
      <c r="AT7123" s="33"/>
      <c r="AU7123" s="33"/>
      <c r="AV7123" s="33"/>
      <c r="AW7123" s="33"/>
      <c r="AX7123" s="33"/>
      <c r="AY7123" s="33"/>
    </row>
    <row r="7124" spans="1:51" s="12" customFormat="1" ht="39.950000000000003" customHeight="1">
      <c r="A7124" s="3"/>
      <c r="B7124" s="16"/>
      <c r="C7124" s="33"/>
      <c r="D7124" s="33"/>
      <c r="E7124" s="33"/>
      <c r="F7124" s="33"/>
      <c r="G7124" s="33"/>
      <c r="H7124" s="33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  <c r="Y7124" s="33"/>
      <c r="Z7124" s="33"/>
      <c r="AA7124" s="33"/>
      <c r="AB7124" s="33"/>
      <c r="AC7124" s="33"/>
      <c r="AD7124" s="33"/>
      <c r="AE7124" s="33"/>
      <c r="AF7124" s="33"/>
      <c r="AG7124" s="35"/>
      <c r="AH7124" s="32"/>
      <c r="AI7124" s="33"/>
      <c r="AJ7124" s="33"/>
      <c r="AK7124" s="33"/>
      <c r="AL7124" s="33"/>
      <c r="AM7124" s="33"/>
      <c r="AN7124" s="33"/>
      <c r="AO7124" s="33"/>
      <c r="AP7124" s="33"/>
      <c r="AQ7124" s="33"/>
      <c r="AR7124" s="33"/>
      <c r="AS7124" s="33"/>
      <c r="AT7124" s="33"/>
      <c r="AU7124" s="33"/>
      <c r="AV7124" s="33"/>
      <c r="AW7124" s="33"/>
      <c r="AX7124" s="33"/>
      <c r="AY7124" s="33"/>
    </row>
    <row r="7125" spans="1:51" s="12" customFormat="1" ht="39.950000000000003" customHeight="1">
      <c r="A7125" s="3"/>
      <c r="B7125" s="16"/>
      <c r="C7125" s="33"/>
      <c r="D7125" s="33"/>
      <c r="E7125" s="33"/>
      <c r="F7125" s="33"/>
      <c r="G7125" s="33"/>
      <c r="H7125" s="33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  <c r="Y7125" s="33"/>
      <c r="Z7125" s="33"/>
      <c r="AA7125" s="33"/>
      <c r="AB7125" s="33"/>
      <c r="AC7125" s="33"/>
      <c r="AD7125" s="33"/>
      <c r="AE7125" s="33"/>
      <c r="AF7125" s="33"/>
      <c r="AG7125" s="35"/>
      <c r="AH7125" s="32"/>
      <c r="AI7125" s="33"/>
      <c r="AJ7125" s="33"/>
      <c r="AK7125" s="33"/>
      <c r="AL7125" s="33"/>
      <c r="AM7125" s="33"/>
      <c r="AN7125" s="33"/>
      <c r="AO7125" s="33"/>
      <c r="AP7125" s="33"/>
      <c r="AQ7125" s="33"/>
      <c r="AR7125" s="33"/>
      <c r="AS7125" s="33"/>
      <c r="AT7125" s="33"/>
      <c r="AU7125" s="33"/>
      <c r="AV7125" s="33"/>
      <c r="AW7125" s="33"/>
      <c r="AX7125" s="33"/>
      <c r="AY7125" s="33"/>
    </row>
    <row r="7126" spans="1:51" s="12" customFormat="1" ht="39.950000000000003" customHeight="1">
      <c r="A7126" s="3"/>
      <c r="B7126" s="16"/>
      <c r="C7126" s="33"/>
      <c r="D7126" s="33"/>
      <c r="E7126" s="33"/>
      <c r="F7126" s="33"/>
      <c r="G7126" s="33"/>
      <c r="H7126" s="33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  <c r="Y7126" s="33"/>
      <c r="Z7126" s="33"/>
      <c r="AA7126" s="33"/>
      <c r="AB7126" s="33"/>
      <c r="AC7126" s="33"/>
      <c r="AD7126" s="33"/>
      <c r="AE7126" s="33"/>
      <c r="AF7126" s="33"/>
      <c r="AG7126" s="35"/>
      <c r="AH7126" s="32"/>
      <c r="AI7126" s="33"/>
      <c r="AJ7126" s="33"/>
      <c r="AK7126" s="33"/>
      <c r="AL7126" s="33"/>
      <c r="AM7126" s="33"/>
      <c r="AN7126" s="33"/>
      <c r="AO7126" s="33"/>
      <c r="AP7126" s="33"/>
      <c r="AQ7126" s="33"/>
      <c r="AR7126" s="33"/>
      <c r="AS7126" s="33"/>
      <c r="AT7126" s="33"/>
      <c r="AU7126" s="33"/>
      <c r="AV7126" s="33"/>
      <c r="AW7126" s="33"/>
      <c r="AX7126" s="33"/>
      <c r="AY7126" s="33"/>
    </row>
    <row r="7127" spans="1:51" s="12" customFormat="1" ht="39.950000000000003" customHeight="1">
      <c r="A7127" s="3"/>
      <c r="B7127" s="16"/>
      <c r="C7127" s="33"/>
      <c r="D7127" s="33"/>
      <c r="E7127" s="33"/>
      <c r="F7127" s="33"/>
      <c r="G7127" s="33"/>
      <c r="H7127" s="33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  <c r="Y7127" s="33"/>
      <c r="Z7127" s="33"/>
      <c r="AA7127" s="33"/>
      <c r="AB7127" s="33"/>
      <c r="AC7127" s="33"/>
      <c r="AD7127" s="33"/>
      <c r="AE7127" s="33"/>
      <c r="AF7127" s="33"/>
      <c r="AG7127" s="35"/>
      <c r="AH7127" s="32"/>
      <c r="AI7127" s="33"/>
      <c r="AJ7127" s="33"/>
      <c r="AK7127" s="33"/>
      <c r="AL7127" s="33"/>
      <c r="AM7127" s="33"/>
      <c r="AN7127" s="33"/>
      <c r="AO7127" s="33"/>
      <c r="AP7127" s="33"/>
      <c r="AQ7127" s="33"/>
      <c r="AR7127" s="33"/>
      <c r="AS7127" s="33"/>
      <c r="AT7127" s="33"/>
      <c r="AU7127" s="33"/>
      <c r="AV7127" s="33"/>
      <c r="AW7127" s="33"/>
      <c r="AX7127" s="33"/>
      <c r="AY7127" s="33"/>
    </row>
    <row r="7128" spans="1:51" s="12" customFormat="1" ht="39.950000000000003" customHeight="1">
      <c r="A7128" s="3"/>
      <c r="B7128" s="16"/>
      <c r="C7128" s="33"/>
      <c r="D7128" s="33"/>
      <c r="E7128" s="33"/>
      <c r="F7128" s="33"/>
      <c r="G7128" s="33"/>
      <c r="H7128" s="33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  <c r="Y7128" s="33"/>
      <c r="Z7128" s="33"/>
      <c r="AA7128" s="33"/>
      <c r="AB7128" s="33"/>
      <c r="AC7128" s="33"/>
      <c r="AD7128" s="33"/>
      <c r="AE7128" s="33"/>
      <c r="AF7128" s="33"/>
      <c r="AG7128" s="35"/>
      <c r="AH7128" s="32"/>
      <c r="AI7128" s="33"/>
      <c r="AJ7128" s="33"/>
      <c r="AK7128" s="33"/>
      <c r="AL7128" s="33"/>
      <c r="AM7128" s="33"/>
      <c r="AN7128" s="33"/>
      <c r="AO7128" s="33"/>
      <c r="AP7128" s="33"/>
      <c r="AQ7128" s="33"/>
      <c r="AR7128" s="33"/>
      <c r="AS7128" s="33"/>
      <c r="AT7128" s="33"/>
      <c r="AU7128" s="33"/>
      <c r="AV7128" s="33"/>
      <c r="AW7128" s="33"/>
      <c r="AX7128" s="33"/>
      <c r="AY7128" s="33"/>
    </row>
    <row r="7129" spans="1:51" s="12" customFormat="1" ht="39.950000000000003" customHeight="1">
      <c r="A7129" s="3"/>
      <c r="B7129" s="16"/>
      <c r="C7129" s="33"/>
      <c r="D7129" s="33"/>
      <c r="E7129" s="33"/>
      <c r="F7129" s="33"/>
      <c r="G7129" s="33"/>
      <c r="H7129" s="33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  <c r="Y7129" s="33"/>
      <c r="Z7129" s="33"/>
      <c r="AA7129" s="33"/>
      <c r="AB7129" s="33"/>
      <c r="AC7129" s="33"/>
      <c r="AD7129" s="33"/>
      <c r="AE7129" s="33"/>
      <c r="AF7129" s="33"/>
      <c r="AG7129" s="35"/>
      <c r="AH7129" s="32"/>
      <c r="AI7129" s="33"/>
      <c r="AJ7129" s="33"/>
      <c r="AK7129" s="33"/>
      <c r="AL7129" s="33"/>
      <c r="AM7129" s="33"/>
      <c r="AN7129" s="33"/>
      <c r="AO7129" s="33"/>
      <c r="AP7129" s="33"/>
      <c r="AQ7129" s="33"/>
      <c r="AR7129" s="33"/>
      <c r="AS7129" s="33"/>
      <c r="AT7129" s="33"/>
      <c r="AU7129" s="33"/>
      <c r="AV7129" s="33"/>
      <c r="AW7129" s="33"/>
      <c r="AX7129" s="33"/>
      <c r="AY7129" s="33"/>
    </row>
    <row r="7130" spans="1:51" s="12" customFormat="1" ht="39.950000000000003" customHeight="1">
      <c r="A7130" s="3"/>
      <c r="B7130" s="16"/>
      <c r="C7130" s="33"/>
      <c r="D7130" s="33"/>
      <c r="E7130" s="33"/>
      <c r="F7130" s="33"/>
      <c r="G7130" s="33"/>
      <c r="H7130" s="33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  <c r="Y7130" s="33"/>
      <c r="Z7130" s="33"/>
      <c r="AA7130" s="33"/>
      <c r="AB7130" s="33"/>
      <c r="AC7130" s="33"/>
      <c r="AD7130" s="33"/>
      <c r="AE7130" s="33"/>
      <c r="AF7130" s="33"/>
      <c r="AG7130" s="35"/>
      <c r="AH7130" s="32"/>
      <c r="AI7130" s="33"/>
      <c r="AJ7130" s="33"/>
      <c r="AK7130" s="33"/>
      <c r="AL7130" s="33"/>
      <c r="AM7130" s="33"/>
      <c r="AN7130" s="33"/>
      <c r="AO7130" s="33"/>
      <c r="AP7130" s="33"/>
      <c r="AQ7130" s="33"/>
      <c r="AR7130" s="33"/>
      <c r="AS7130" s="33"/>
      <c r="AT7130" s="33"/>
      <c r="AU7130" s="33"/>
      <c r="AV7130" s="33"/>
      <c r="AW7130" s="33"/>
      <c r="AX7130" s="33"/>
      <c r="AY7130" s="33"/>
    </row>
    <row r="7131" spans="1:51" s="12" customFormat="1" ht="39.950000000000003" customHeight="1">
      <c r="A7131" s="3"/>
      <c r="B7131" s="16"/>
      <c r="C7131" s="33"/>
      <c r="D7131" s="33"/>
      <c r="E7131" s="33"/>
      <c r="F7131" s="33"/>
      <c r="G7131" s="33"/>
      <c r="H7131" s="33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  <c r="Y7131" s="33"/>
      <c r="Z7131" s="33"/>
      <c r="AA7131" s="33"/>
      <c r="AB7131" s="33"/>
      <c r="AC7131" s="33"/>
      <c r="AD7131" s="33"/>
      <c r="AE7131" s="33"/>
      <c r="AF7131" s="33"/>
      <c r="AG7131" s="35"/>
      <c r="AH7131" s="32"/>
      <c r="AI7131" s="33"/>
      <c r="AJ7131" s="33"/>
      <c r="AK7131" s="33"/>
      <c r="AL7131" s="33"/>
      <c r="AM7131" s="33"/>
      <c r="AN7131" s="33"/>
      <c r="AO7131" s="33"/>
      <c r="AP7131" s="33"/>
      <c r="AQ7131" s="33"/>
      <c r="AR7131" s="33"/>
      <c r="AS7131" s="33"/>
      <c r="AT7131" s="33"/>
      <c r="AU7131" s="33"/>
      <c r="AV7131" s="33"/>
      <c r="AW7131" s="33"/>
      <c r="AX7131" s="33"/>
      <c r="AY7131" s="33"/>
    </row>
    <row r="7132" spans="1:51" s="12" customFormat="1" ht="39.950000000000003" customHeight="1">
      <c r="A7132" s="3"/>
      <c r="B7132" s="16"/>
      <c r="C7132" s="33"/>
      <c r="D7132" s="33"/>
      <c r="E7132" s="33"/>
      <c r="F7132" s="33"/>
      <c r="G7132" s="33"/>
      <c r="H7132" s="33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  <c r="Y7132" s="33"/>
      <c r="Z7132" s="33"/>
      <c r="AA7132" s="33"/>
      <c r="AB7132" s="33"/>
      <c r="AC7132" s="33"/>
      <c r="AD7132" s="33"/>
      <c r="AE7132" s="33"/>
      <c r="AF7132" s="33"/>
      <c r="AG7132" s="35"/>
      <c r="AH7132" s="32"/>
      <c r="AI7132" s="33"/>
      <c r="AJ7132" s="33"/>
      <c r="AK7132" s="33"/>
      <c r="AL7132" s="33"/>
      <c r="AM7132" s="33"/>
      <c r="AN7132" s="33"/>
      <c r="AO7132" s="33"/>
      <c r="AP7132" s="33"/>
      <c r="AQ7132" s="33"/>
      <c r="AR7132" s="33"/>
      <c r="AS7132" s="33"/>
      <c r="AT7132" s="33"/>
      <c r="AU7132" s="33"/>
      <c r="AV7132" s="33"/>
      <c r="AW7132" s="33"/>
      <c r="AX7132" s="33"/>
      <c r="AY7132" s="33"/>
    </row>
    <row r="7133" spans="1:51" s="12" customFormat="1" ht="39.950000000000003" customHeight="1">
      <c r="A7133" s="3"/>
      <c r="B7133" s="16"/>
      <c r="C7133" s="33"/>
      <c r="D7133" s="33"/>
      <c r="E7133" s="33"/>
      <c r="F7133" s="33"/>
      <c r="G7133" s="33"/>
      <c r="H7133" s="33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  <c r="Y7133" s="33"/>
      <c r="Z7133" s="33"/>
      <c r="AA7133" s="33"/>
      <c r="AB7133" s="33"/>
      <c r="AC7133" s="33"/>
      <c r="AD7133" s="33"/>
      <c r="AE7133" s="33"/>
      <c r="AF7133" s="33"/>
      <c r="AG7133" s="35"/>
      <c r="AH7133" s="32"/>
      <c r="AI7133" s="33"/>
      <c r="AJ7133" s="33"/>
      <c r="AK7133" s="33"/>
      <c r="AL7133" s="33"/>
      <c r="AM7133" s="33"/>
      <c r="AN7133" s="33"/>
      <c r="AO7133" s="33"/>
      <c r="AP7133" s="33"/>
      <c r="AQ7133" s="33"/>
      <c r="AR7133" s="33"/>
      <c r="AS7133" s="33"/>
      <c r="AT7133" s="33"/>
      <c r="AU7133" s="33"/>
      <c r="AV7133" s="33"/>
      <c r="AW7133" s="33"/>
      <c r="AX7133" s="33"/>
      <c r="AY7133" s="33"/>
    </row>
    <row r="7134" spans="1:51" s="12" customFormat="1" ht="39.950000000000003" customHeight="1">
      <c r="A7134" s="3"/>
      <c r="B7134" s="16"/>
      <c r="C7134" s="33"/>
      <c r="D7134" s="33"/>
      <c r="E7134" s="33"/>
      <c r="F7134" s="33"/>
      <c r="G7134" s="33"/>
      <c r="H7134" s="33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  <c r="Y7134" s="33"/>
      <c r="Z7134" s="33"/>
      <c r="AA7134" s="33"/>
      <c r="AB7134" s="33"/>
      <c r="AC7134" s="33"/>
      <c r="AD7134" s="33"/>
      <c r="AE7134" s="33"/>
      <c r="AF7134" s="33"/>
      <c r="AG7134" s="35"/>
      <c r="AH7134" s="32"/>
      <c r="AI7134" s="33"/>
      <c r="AJ7134" s="33"/>
      <c r="AK7134" s="33"/>
      <c r="AL7134" s="33"/>
      <c r="AM7134" s="33"/>
      <c r="AN7134" s="33"/>
      <c r="AO7134" s="33"/>
      <c r="AP7134" s="33"/>
      <c r="AQ7134" s="33"/>
      <c r="AR7134" s="33"/>
      <c r="AS7134" s="33"/>
      <c r="AT7134" s="33"/>
      <c r="AU7134" s="33"/>
      <c r="AV7134" s="33"/>
      <c r="AW7134" s="33"/>
      <c r="AX7134" s="33"/>
      <c r="AY7134" s="33"/>
    </row>
    <row r="7135" spans="1:51" s="12" customFormat="1" ht="39.950000000000003" customHeight="1">
      <c r="A7135" s="3"/>
      <c r="B7135" s="16"/>
      <c r="C7135" s="33"/>
      <c r="D7135" s="33"/>
      <c r="E7135" s="33"/>
      <c r="F7135" s="33"/>
      <c r="G7135" s="33"/>
      <c r="H7135" s="33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  <c r="Y7135" s="33"/>
      <c r="Z7135" s="33"/>
      <c r="AA7135" s="33"/>
      <c r="AB7135" s="33"/>
      <c r="AC7135" s="33"/>
      <c r="AD7135" s="33"/>
      <c r="AE7135" s="33"/>
      <c r="AF7135" s="33"/>
      <c r="AG7135" s="35"/>
      <c r="AH7135" s="32"/>
      <c r="AI7135" s="33"/>
      <c r="AJ7135" s="33"/>
      <c r="AK7135" s="33"/>
      <c r="AL7135" s="33"/>
      <c r="AM7135" s="33"/>
      <c r="AN7135" s="33"/>
      <c r="AO7135" s="33"/>
      <c r="AP7135" s="33"/>
      <c r="AQ7135" s="33"/>
      <c r="AR7135" s="33"/>
      <c r="AS7135" s="33"/>
      <c r="AT7135" s="33"/>
      <c r="AU7135" s="33"/>
      <c r="AV7135" s="33"/>
      <c r="AW7135" s="33"/>
      <c r="AX7135" s="33"/>
      <c r="AY7135" s="33"/>
    </row>
    <row r="7136" spans="1:51" s="12" customFormat="1" ht="39.950000000000003" customHeight="1">
      <c r="A7136" s="3"/>
      <c r="B7136" s="16"/>
      <c r="C7136" s="33"/>
      <c r="D7136" s="33"/>
      <c r="E7136" s="33"/>
      <c r="F7136" s="33"/>
      <c r="G7136" s="33"/>
      <c r="H7136" s="33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  <c r="Y7136" s="33"/>
      <c r="Z7136" s="33"/>
      <c r="AA7136" s="33"/>
      <c r="AB7136" s="33"/>
      <c r="AC7136" s="33"/>
      <c r="AD7136" s="33"/>
      <c r="AE7136" s="33"/>
      <c r="AF7136" s="33"/>
      <c r="AG7136" s="35"/>
      <c r="AH7136" s="32"/>
      <c r="AI7136" s="33"/>
      <c r="AJ7136" s="33"/>
      <c r="AK7136" s="33"/>
      <c r="AL7136" s="33"/>
      <c r="AM7136" s="33"/>
      <c r="AN7136" s="33"/>
      <c r="AO7136" s="33"/>
      <c r="AP7136" s="33"/>
      <c r="AQ7136" s="33"/>
      <c r="AR7136" s="33"/>
      <c r="AS7136" s="33"/>
      <c r="AT7136" s="33"/>
      <c r="AU7136" s="33"/>
      <c r="AV7136" s="33"/>
      <c r="AW7136" s="33"/>
      <c r="AX7136" s="33"/>
      <c r="AY7136" s="33"/>
    </row>
    <row r="7137" spans="1:51" s="12" customFormat="1" ht="39.950000000000003" customHeight="1">
      <c r="A7137" s="3"/>
      <c r="B7137" s="16"/>
      <c r="C7137" s="33"/>
      <c r="D7137" s="33"/>
      <c r="E7137" s="33"/>
      <c r="F7137" s="33"/>
      <c r="G7137" s="33"/>
      <c r="H7137" s="33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  <c r="Y7137" s="33"/>
      <c r="Z7137" s="33"/>
      <c r="AA7137" s="33"/>
      <c r="AB7137" s="33"/>
      <c r="AC7137" s="33"/>
      <c r="AD7137" s="33"/>
      <c r="AE7137" s="33"/>
      <c r="AF7137" s="33"/>
      <c r="AG7137" s="35"/>
      <c r="AH7137" s="32"/>
      <c r="AI7137" s="33"/>
      <c r="AJ7137" s="33"/>
      <c r="AK7137" s="33"/>
      <c r="AL7137" s="33"/>
      <c r="AM7137" s="33"/>
      <c r="AN7137" s="33"/>
      <c r="AO7137" s="33"/>
      <c r="AP7137" s="33"/>
      <c r="AQ7137" s="33"/>
      <c r="AR7137" s="33"/>
      <c r="AS7137" s="33"/>
      <c r="AT7137" s="33"/>
      <c r="AU7137" s="33"/>
      <c r="AV7137" s="33"/>
      <c r="AW7137" s="33"/>
      <c r="AX7137" s="33"/>
      <c r="AY7137" s="33"/>
    </row>
    <row r="7138" spans="1:51" s="12" customFormat="1" ht="39.950000000000003" customHeight="1">
      <c r="A7138" s="3"/>
      <c r="B7138" s="16"/>
      <c r="C7138" s="33"/>
      <c r="D7138" s="33"/>
      <c r="E7138" s="33"/>
      <c r="F7138" s="33"/>
      <c r="G7138" s="33"/>
      <c r="H7138" s="33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  <c r="Y7138" s="33"/>
      <c r="Z7138" s="33"/>
      <c r="AA7138" s="33"/>
      <c r="AB7138" s="33"/>
      <c r="AC7138" s="33"/>
      <c r="AD7138" s="33"/>
      <c r="AE7138" s="33"/>
      <c r="AF7138" s="33"/>
      <c r="AG7138" s="35"/>
      <c r="AH7138" s="32"/>
      <c r="AI7138" s="33"/>
      <c r="AJ7138" s="33"/>
      <c r="AK7138" s="33"/>
      <c r="AL7138" s="33"/>
      <c r="AM7138" s="33"/>
      <c r="AN7138" s="33"/>
      <c r="AO7138" s="33"/>
      <c r="AP7138" s="33"/>
      <c r="AQ7138" s="33"/>
      <c r="AR7138" s="33"/>
      <c r="AS7138" s="33"/>
      <c r="AT7138" s="33"/>
      <c r="AU7138" s="33"/>
      <c r="AV7138" s="33"/>
      <c r="AW7138" s="33"/>
      <c r="AX7138" s="33"/>
      <c r="AY7138" s="33"/>
    </row>
    <row r="7139" spans="1:51" s="12" customFormat="1" ht="39.950000000000003" customHeight="1">
      <c r="A7139" s="3"/>
      <c r="B7139" s="16"/>
      <c r="C7139" s="33"/>
      <c r="D7139" s="33"/>
      <c r="E7139" s="33"/>
      <c r="F7139" s="33"/>
      <c r="G7139" s="33"/>
      <c r="H7139" s="33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  <c r="Y7139" s="33"/>
      <c r="Z7139" s="33"/>
      <c r="AA7139" s="33"/>
      <c r="AB7139" s="33"/>
      <c r="AC7139" s="33"/>
      <c r="AD7139" s="33"/>
      <c r="AE7139" s="33"/>
      <c r="AF7139" s="33"/>
      <c r="AG7139" s="35"/>
      <c r="AH7139" s="32"/>
      <c r="AI7139" s="33"/>
      <c r="AJ7139" s="33"/>
      <c r="AK7139" s="33"/>
      <c r="AL7139" s="33"/>
      <c r="AM7139" s="33"/>
      <c r="AN7139" s="33"/>
      <c r="AO7139" s="33"/>
      <c r="AP7139" s="33"/>
      <c r="AQ7139" s="33"/>
      <c r="AR7139" s="33"/>
      <c r="AS7139" s="33"/>
      <c r="AT7139" s="33"/>
      <c r="AU7139" s="33"/>
      <c r="AV7139" s="33"/>
      <c r="AW7139" s="33"/>
      <c r="AX7139" s="33"/>
      <c r="AY7139" s="33"/>
    </row>
    <row r="7140" spans="1:51" s="12" customFormat="1" ht="39.950000000000003" customHeight="1">
      <c r="A7140" s="3"/>
      <c r="B7140" s="16"/>
      <c r="C7140" s="33"/>
      <c r="D7140" s="33"/>
      <c r="E7140" s="33"/>
      <c r="F7140" s="33"/>
      <c r="G7140" s="33"/>
      <c r="H7140" s="33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  <c r="Y7140" s="33"/>
      <c r="Z7140" s="33"/>
      <c r="AA7140" s="33"/>
      <c r="AB7140" s="33"/>
      <c r="AC7140" s="33"/>
      <c r="AD7140" s="33"/>
      <c r="AE7140" s="33"/>
      <c r="AF7140" s="33"/>
      <c r="AG7140" s="35"/>
      <c r="AH7140" s="32"/>
      <c r="AI7140" s="33"/>
      <c r="AJ7140" s="33"/>
      <c r="AK7140" s="33"/>
      <c r="AL7140" s="33"/>
      <c r="AM7140" s="33"/>
      <c r="AN7140" s="33"/>
      <c r="AO7140" s="33"/>
      <c r="AP7140" s="33"/>
      <c r="AQ7140" s="33"/>
      <c r="AR7140" s="33"/>
      <c r="AS7140" s="33"/>
      <c r="AT7140" s="33"/>
      <c r="AU7140" s="33"/>
      <c r="AV7140" s="33"/>
      <c r="AW7140" s="33"/>
      <c r="AX7140" s="33"/>
      <c r="AY7140" s="33"/>
    </row>
    <row r="7141" spans="1:51" s="12" customFormat="1" ht="39.950000000000003" customHeight="1">
      <c r="A7141" s="3"/>
      <c r="B7141" s="16"/>
      <c r="C7141" s="33"/>
      <c r="D7141" s="33"/>
      <c r="E7141" s="33"/>
      <c r="F7141" s="33"/>
      <c r="G7141" s="33"/>
      <c r="H7141" s="33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  <c r="Y7141" s="33"/>
      <c r="Z7141" s="33"/>
      <c r="AA7141" s="33"/>
      <c r="AB7141" s="33"/>
      <c r="AC7141" s="33"/>
      <c r="AD7141" s="33"/>
      <c r="AE7141" s="33"/>
      <c r="AF7141" s="33"/>
      <c r="AG7141" s="35"/>
      <c r="AH7141" s="32"/>
      <c r="AI7141" s="33"/>
      <c r="AJ7141" s="33"/>
      <c r="AK7141" s="33"/>
      <c r="AL7141" s="33"/>
      <c r="AM7141" s="33"/>
      <c r="AN7141" s="33"/>
      <c r="AO7141" s="33"/>
      <c r="AP7141" s="33"/>
      <c r="AQ7141" s="33"/>
      <c r="AR7141" s="33"/>
      <c r="AS7141" s="33"/>
      <c r="AT7141" s="33"/>
      <c r="AU7141" s="33"/>
      <c r="AV7141" s="33"/>
      <c r="AW7141" s="33"/>
      <c r="AX7141" s="33"/>
      <c r="AY7141" s="33"/>
    </row>
    <row r="7142" spans="1:51" s="12" customFormat="1" ht="39.950000000000003" customHeight="1">
      <c r="A7142" s="3"/>
      <c r="B7142" s="16"/>
      <c r="C7142" s="33"/>
      <c r="D7142" s="33"/>
      <c r="E7142" s="33"/>
      <c r="F7142" s="33"/>
      <c r="G7142" s="33"/>
      <c r="H7142" s="33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  <c r="Y7142" s="33"/>
      <c r="Z7142" s="33"/>
      <c r="AA7142" s="33"/>
      <c r="AB7142" s="33"/>
      <c r="AC7142" s="33"/>
      <c r="AD7142" s="33"/>
      <c r="AE7142" s="33"/>
      <c r="AF7142" s="33"/>
      <c r="AG7142" s="35"/>
      <c r="AH7142" s="32"/>
      <c r="AI7142" s="33"/>
      <c r="AJ7142" s="33"/>
      <c r="AK7142" s="33"/>
      <c r="AL7142" s="33"/>
      <c r="AM7142" s="33"/>
      <c r="AN7142" s="33"/>
      <c r="AO7142" s="33"/>
      <c r="AP7142" s="33"/>
      <c r="AQ7142" s="33"/>
      <c r="AR7142" s="33"/>
      <c r="AS7142" s="33"/>
      <c r="AT7142" s="33"/>
      <c r="AU7142" s="33"/>
      <c r="AV7142" s="33"/>
      <c r="AW7142" s="33"/>
      <c r="AX7142" s="33"/>
      <c r="AY7142" s="33"/>
    </row>
    <row r="7143" spans="1:51" s="12" customFormat="1" ht="39.950000000000003" customHeight="1">
      <c r="A7143" s="3"/>
      <c r="B7143" s="16"/>
      <c r="C7143" s="33"/>
      <c r="D7143" s="33"/>
      <c r="E7143" s="33"/>
      <c r="F7143" s="33"/>
      <c r="G7143" s="33"/>
      <c r="H7143" s="33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  <c r="Y7143" s="33"/>
      <c r="Z7143" s="33"/>
      <c r="AA7143" s="33"/>
      <c r="AB7143" s="33"/>
      <c r="AC7143" s="33"/>
      <c r="AD7143" s="33"/>
      <c r="AE7143" s="33"/>
      <c r="AF7143" s="33"/>
      <c r="AG7143" s="35"/>
      <c r="AH7143" s="32"/>
      <c r="AI7143" s="33"/>
      <c r="AJ7143" s="33"/>
      <c r="AK7143" s="33"/>
      <c r="AL7143" s="33"/>
      <c r="AM7143" s="33"/>
      <c r="AN7143" s="33"/>
      <c r="AO7143" s="33"/>
      <c r="AP7143" s="33"/>
      <c r="AQ7143" s="33"/>
      <c r="AR7143" s="33"/>
      <c r="AS7143" s="33"/>
      <c r="AT7143" s="33"/>
      <c r="AU7143" s="33"/>
      <c r="AV7143" s="33"/>
      <c r="AW7143" s="33"/>
      <c r="AX7143" s="33"/>
      <c r="AY7143" s="33"/>
    </row>
    <row r="7144" spans="1:51" s="12" customFormat="1" ht="39.950000000000003" customHeight="1">
      <c r="A7144" s="3"/>
      <c r="B7144" s="16"/>
      <c r="C7144" s="33"/>
      <c r="D7144" s="33"/>
      <c r="E7144" s="33"/>
      <c r="F7144" s="33"/>
      <c r="G7144" s="33"/>
      <c r="H7144" s="33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  <c r="Y7144" s="33"/>
      <c r="Z7144" s="33"/>
      <c r="AA7144" s="33"/>
      <c r="AB7144" s="33"/>
      <c r="AC7144" s="33"/>
      <c r="AD7144" s="33"/>
      <c r="AE7144" s="33"/>
      <c r="AF7144" s="33"/>
      <c r="AG7144" s="35"/>
      <c r="AH7144" s="32"/>
      <c r="AI7144" s="33"/>
      <c r="AJ7144" s="33"/>
      <c r="AK7144" s="33"/>
      <c r="AL7144" s="33"/>
      <c r="AM7144" s="33"/>
      <c r="AN7144" s="33"/>
      <c r="AO7144" s="33"/>
      <c r="AP7144" s="33"/>
      <c r="AQ7144" s="33"/>
      <c r="AR7144" s="33"/>
      <c r="AS7144" s="33"/>
      <c r="AT7144" s="33"/>
      <c r="AU7144" s="33"/>
      <c r="AV7144" s="33"/>
      <c r="AW7144" s="33"/>
      <c r="AX7144" s="33"/>
      <c r="AY7144" s="33"/>
    </row>
    <row r="7145" spans="1:51" s="12" customFormat="1" ht="39.950000000000003" customHeight="1">
      <c r="A7145" s="3"/>
      <c r="B7145" s="16"/>
      <c r="C7145" s="33"/>
      <c r="D7145" s="33"/>
      <c r="E7145" s="33"/>
      <c r="F7145" s="33"/>
      <c r="G7145" s="33"/>
      <c r="H7145" s="33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  <c r="Y7145" s="33"/>
      <c r="Z7145" s="33"/>
      <c r="AA7145" s="33"/>
      <c r="AB7145" s="33"/>
      <c r="AC7145" s="33"/>
      <c r="AD7145" s="33"/>
      <c r="AE7145" s="33"/>
      <c r="AF7145" s="33"/>
      <c r="AG7145" s="35"/>
      <c r="AH7145" s="32"/>
      <c r="AI7145" s="33"/>
      <c r="AJ7145" s="33"/>
      <c r="AK7145" s="33"/>
      <c r="AL7145" s="33"/>
      <c r="AM7145" s="33"/>
      <c r="AN7145" s="33"/>
      <c r="AO7145" s="33"/>
      <c r="AP7145" s="33"/>
      <c r="AQ7145" s="33"/>
      <c r="AR7145" s="33"/>
      <c r="AS7145" s="33"/>
      <c r="AT7145" s="33"/>
      <c r="AU7145" s="33"/>
      <c r="AV7145" s="33"/>
      <c r="AW7145" s="33"/>
      <c r="AX7145" s="33"/>
      <c r="AY7145" s="33"/>
    </row>
    <row r="7146" spans="1:51" s="12" customFormat="1" ht="39.950000000000003" customHeight="1">
      <c r="A7146" s="3"/>
      <c r="B7146" s="16"/>
      <c r="C7146" s="33"/>
      <c r="D7146" s="33"/>
      <c r="E7146" s="33"/>
      <c r="F7146" s="33"/>
      <c r="G7146" s="33"/>
      <c r="H7146" s="33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  <c r="Y7146" s="33"/>
      <c r="Z7146" s="33"/>
      <c r="AA7146" s="33"/>
      <c r="AB7146" s="33"/>
      <c r="AC7146" s="33"/>
      <c r="AD7146" s="33"/>
      <c r="AE7146" s="33"/>
      <c r="AF7146" s="33"/>
      <c r="AG7146" s="35"/>
      <c r="AH7146" s="32"/>
      <c r="AI7146" s="33"/>
      <c r="AJ7146" s="33"/>
      <c r="AK7146" s="33"/>
      <c r="AL7146" s="33"/>
      <c r="AM7146" s="33"/>
      <c r="AN7146" s="33"/>
      <c r="AO7146" s="33"/>
      <c r="AP7146" s="33"/>
      <c r="AQ7146" s="33"/>
      <c r="AR7146" s="33"/>
      <c r="AS7146" s="33"/>
      <c r="AT7146" s="33"/>
      <c r="AU7146" s="33"/>
      <c r="AV7146" s="33"/>
      <c r="AW7146" s="33"/>
      <c r="AX7146" s="33"/>
      <c r="AY7146" s="33"/>
    </row>
    <row r="7147" spans="1:51" s="12" customFormat="1" ht="39.950000000000003" customHeight="1">
      <c r="A7147" s="3"/>
      <c r="B7147" s="16"/>
      <c r="C7147" s="33"/>
      <c r="D7147" s="33"/>
      <c r="E7147" s="33"/>
      <c r="F7147" s="33"/>
      <c r="G7147" s="33"/>
      <c r="H7147" s="33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  <c r="Y7147" s="33"/>
      <c r="Z7147" s="33"/>
      <c r="AA7147" s="33"/>
      <c r="AB7147" s="33"/>
      <c r="AC7147" s="33"/>
      <c r="AD7147" s="33"/>
      <c r="AE7147" s="33"/>
      <c r="AF7147" s="33"/>
      <c r="AG7147" s="35"/>
      <c r="AH7147" s="32"/>
      <c r="AI7147" s="33"/>
      <c r="AJ7147" s="33"/>
      <c r="AK7147" s="33"/>
      <c r="AL7147" s="33"/>
      <c r="AM7147" s="33"/>
      <c r="AN7147" s="33"/>
      <c r="AO7147" s="33"/>
      <c r="AP7147" s="33"/>
      <c r="AQ7147" s="33"/>
      <c r="AR7147" s="33"/>
      <c r="AS7147" s="33"/>
      <c r="AT7147" s="33"/>
      <c r="AU7147" s="33"/>
      <c r="AV7147" s="33"/>
      <c r="AW7147" s="33"/>
      <c r="AX7147" s="33"/>
      <c r="AY7147" s="33"/>
    </row>
    <row r="7148" spans="1:51" s="12" customFormat="1" ht="39.950000000000003" customHeight="1">
      <c r="A7148" s="3"/>
      <c r="B7148" s="16"/>
      <c r="C7148" s="33"/>
      <c r="D7148" s="33"/>
      <c r="E7148" s="33"/>
      <c r="F7148" s="33"/>
      <c r="G7148" s="33"/>
      <c r="H7148" s="33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  <c r="Y7148" s="33"/>
      <c r="Z7148" s="33"/>
      <c r="AA7148" s="33"/>
      <c r="AB7148" s="33"/>
      <c r="AC7148" s="33"/>
      <c r="AD7148" s="33"/>
      <c r="AE7148" s="33"/>
      <c r="AF7148" s="33"/>
      <c r="AG7148" s="35"/>
      <c r="AH7148" s="32"/>
      <c r="AI7148" s="33"/>
      <c r="AJ7148" s="33"/>
      <c r="AK7148" s="33"/>
      <c r="AL7148" s="33"/>
      <c r="AM7148" s="33"/>
      <c r="AN7148" s="33"/>
      <c r="AO7148" s="33"/>
      <c r="AP7148" s="33"/>
      <c r="AQ7148" s="33"/>
      <c r="AR7148" s="33"/>
      <c r="AS7148" s="33"/>
      <c r="AT7148" s="33"/>
      <c r="AU7148" s="33"/>
      <c r="AV7148" s="33"/>
      <c r="AW7148" s="33"/>
      <c r="AX7148" s="33"/>
      <c r="AY7148" s="33"/>
    </row>
    <row r="7149" spans="1:51" s="12" customFormat="1" ht="39.950000000000003" customHeight="1">
      <c r="A7149" s="3"/>
      <c r="B7149" s="16"/>
      <c r="C7149" s="33"/>
      <c r="D7149" s="33"/>
      <c r="E7149" s="33"/>
      <c r="F7149" s="33"/>
      <c r="G7149" s="33"/>
      <c r="H7149" s="3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  <c r="Y7149" s="33"/>
      <c r="Z7149" s="33"/>
      <c r="AA7149" s="33"/>
      <c r="AB7149" s="33"/>
      <c r="AC7149" s="33"/>
      <c r="AD7149" s="33"/>
      <c r="AE7149" s="33"/>
      <c r="AF7149" s="33"/>
      <c r="AG7149" s="35"/>
      <c r="AH7149" s="32"/>
      <c r="AI7149" s="33"/>
      <c r="AJ7149" s="33"/>
      <c r="AK7149" s="33"/>
      <c r="AL7149" s="33"/>
      <c r="AM7149" s="33"/>
      <c r="AN7149" s="33"/>
      <c r="AO7149" s="33"/>
      <c r="AP7149" s="33"/>
      <c r="AQ7149" s="33"/>
      <c r="AR7149" s="33"/>
      <c r="AS7149" s="33"/>
      <c r="AT7149" s="33"/>
      <c r="AU7149" s="33"/>
      <c r="AV7149" s="33"/>
      <c r="AW7149" s="33"/>
      <c r="AX7149" s="33"/>
      <c r="AY7149" s="33"/>
    </row>
    <row r="7150" spans="1:51" s="12" customFormat="1" ht="39.950000000000003" customHeight="1">
      <c r="A7150" s="3"/>
      <c r="B7150" s="16"/>
      <c r="C7150" s="33"/>
      <c r="D7150" s="33"/>
      <c r="E7150" s="33"/>
      <c r="F7150" s="33"/>
      <c r="G7150" s="33"/>
      <c r="H7150" s="33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  <c r="Y7150" s="33"/>
      <c r="Z7150" s="33"/>
      <c r="AA7150" s="33"/>
      <c r="AB7150" s="33"/>
      <c r="AC7150" s="33"/>
      <c r="AD7150" s="33"/>
      <c r="AE7150" s="33"/>
      <c r="AF7150" s="33"/>
      <c r="AG7150" s="35"/>
      <c r="AH7150" s="32"/>
      <c r="AI7150" s="33"/>
      <c r="AJ7150" s="33"/>
      <c r="AK7150" s="33"/>
      <c r="AL7150" s="33"/>
      <c r="AM7150" s="33"/>
      <c r="AN7150" s="33"/>
      <c r="AO7150" s="33"/>
      <c r="AP7150" s="33"/>
      <c r="AQ7150" s="33"/>
      <c r="AR7150" s="33"/>
      <c r="AS7150" s="33"/>
      <c r="AT7150" s="33"/>
      <c r="AU7150" s="33"/>
      <c r="AV7150" s="33"/>
      <c r="AW7150" s="33"/>
      <c r="AX7150" s="33"/>
      <c r="AY7150" s="33"/>
    </row>
    <row r="7151" spans="1:51" s="12" customFormat="1" ht="39.950000000000003" customHeight="1">
      <c r="A7151" s="3"/>
      <c r="B7151" s="16"/>
      <c r="C7151" s="33"/>
      <c r="D7151" s="33"/>
      <c r="E7151" s="33"/>
      <c r="F7151" s="33"/>
      <c r="G7151" s="33"/>
      <c r="H7151" s="33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  <c r="Y7151" s="33"/>
      <c r="Z7151" s="33"/>
      <c r="AA7151" s="33"/>
      <c r="AB7151" s="33"/>
      <c r="AC7151" s="33"/>
      <c r="AD7151" s="33"/>
      <c r="AE7151" s="33"/>
      <c r="AF7151" s="33"/>
      <c r="AG7151" s="35"/>
      <c r="AH7151" s="32"/>
      <c r="AI7151" s="33"/>
      <c r="AJ7151" s="33"/>
      <c r="AK7151" s="33"/>
      <c r="AL7151" s="33"/>
      <c r="AM7151" s="33"/>
      <c r="AN7151" s="33"/>
      <c r="AO7151" s="33"/>
      <c r="AP7151" s="33"/>
      <c r="AQ7151" s="33"/>
      <c r="AR7151" s="33"/>
      <c r="AS7151" s="33"/>
      <c r="AT7151" s="33"/>
      <c r="AU7151" s="33"/>
      <c r="AV7151" s="33"/>
      <c r="AW7151" s="33"/>
      <c r="AX7151" s="33"/>
      <c r="AY7151" s="33"/>
    </row>
    <row r="7152" spans="1:51" s="12" customFormat="1" ht="39.950000000000003" customHeight="1">
      <c r="A7152" s="3"/>
      <c r="B7152" s="16"/>
      <c r="C7152" s="33"/>
      <c r="D7152" s="33"/>
      <c r="E7152" s="33"/>
      <c r="F7152" s="33"/>
      <c r="G7152" s="33"/>
      <c r="H7152" s="33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  <c r="Y7152" s="33"/>
      <c r="Z7152" s="33"/>
      <c r="AA7152" s="33"/>
      <c r="AB7152" s="33"/>
      <c r="AC7152" s="33"/>
      <c r="AD7152" s="33"/>
      <c r="AE7152" s="33"/>
      <c r="AF7152" s="33"/>
      <c r="AG7152" s="35"/>
      <c r="AH7152" s="32"/>
      <c r="AI7152" s="33"/>
      <c r="AJ7152" s="33"/>
      <c r="AK7152" s="33"/>
      <c r="AL7152" s="33"/>
      <c r="AM7152" s="33"/>
      <c r="AN7152" s="33"/>
      <c r="AO7152" s="33"/>
      <c r="AP7152" s="33"/>
      <c r="AQ7152" s="33"/>
      <c r="AR7152" s="33"/>
      <c r="AS7152" s="33"/>
      <c r="AT7152" s="33"/>
      <c r="AU7152" s="33"/>
      <c r="AV7152" s="33"/>
      <c r="AW7152" s="33"/>
      <c r="AX7152" s="33"/>
      <c r="AY7152" s="33"/>
    </row>
    <row r="7153" spans="1:51" s="12" customFormat="1" ht="39.950000000000003" customHeight="1">
      <c r="A7153" s="3"/>
      <c r="B7153" s="16"/>
      <c r="C7153" s="33"/>
      <c r="D7153" s="33"/>
      <c r="E7153" s="33"/>
      <c r="F7153" s="33"/>
      <c r="G7153" s="33"/>
      <c r="H7153" s="33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  <c r="Y7153" s="33"/>
      <c r="Z7153" s="33"/>
      <c r="AA7153" s="33"/>
      <c r="AB7153" s="33"/>
      <c r="AC7153" s="33"/>
      <c r="AD7153" s="33"/>
      <c r="AE7153" s="33"/>
      <c r="AF7153" s="33"/>
      <c r="AG7153" s="35"/>
      <c r="AH7153" s="32"/>
      <c r="AI7153" s="33"/>
      <c r="AJ7153" s="33"/>
      <c r="AK7153" s="33"/>
      <c r="AL7153" s="33"/>
      <c r="AM7153" s="33"/>
      <c r="AN7153" s="33"/>
      <c r="AO7153" s="33"/>
      <c r="AP7153" s="33"/>
      <c r="AQ7153" s="33"/>
      <c r="AR7153" s="33"/>
      <c r="AS7153" s="33"/>
      <c r="AT7153" s="33"/>
      <c r="AU7153" s="33"/>
      <c r="AV7153" s="33"/>
      <c r="AW7153" s="33"/>
      <c r="AX7153" s="33"/>
      <c r="AY7153" s="33"/>
    </row>
    <row r="7154" spans="1:51" s="12" customFormat="1" ht="39.950000000000003" customHeight="1">
      <c r="A7154" s="3"/>
      <c r="B7154" s="16"/>
      <c r="C7154" s="33"/>
      <c r="D7154" s="33"/>
      <c r="E7154" s="33"/>
      <c r="F7154" s="33"/>
      <c r="G7154" s="33"/>
      <c r="H7154" s="33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  <c r="Y7154" s="33"/>
      <c r="Z7154" s="33"/>
      <c r="AA7154" s="33"/>
      <c r="AB7154" s="33"/>
      <c r="AC7154" s="33"/>
      <c r="AD7154" s="33"/>
      <c r="AE7154" s="33"/>
      <c r="AF7154" s="33"/>
      <c r="AG7154" s="35"/>
      <c r="AH7154" s="32"/>
      <c r="AI7154" s="33"/>
      <c r="AJ7154" s="33"/>
      <c r="AK7154" s="33"/>
      <c r="AL7154" s="33"/>
      <c r="AM7154" s="33"/>
      <c r="AN7154" s="33"/>
      <c r="AO7154" s="33"/>
      <c r="AP7154" s="33"/>
      <c r="AQ7154" s="33"/>
      <c r="AR7154" s="33"/>
      <c r="AS7154" s="33"/>
      <c r="AT7154" s="33"/>
      <c r="AU7154" s="33"/>
      <c r="AV7154" s="33"/>
      <c r="AW7154" s="33"/>
      <c r="AX7154" s="33"/>
      <c r="AY7154" s="33"/>
    </row>
    <row r="7155" spans="1:51" s="12" customFormat="1" ht="39.950000000000003" customHeight="1">
      <c r="A7155" s="3"/>
      <c r="B7155" s="16"/>
      <c r="C7155" s="33"/>
      <c r="D7155" s="33"/>
      <c r="E7155" s="33"/>
      <c r="F7155" s="33"/>
      <c r="G7155" s="33"/>
      <c r="H7155" s="33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  <c r="Y7155" s="33"/>
      <c r="Z7155" s="33"/>
      <c r="AA7155" s="33"/>
      <c r="AB7155" s="33"/>
      <c r="AC7155" s="33"/>
      <c r="AD7155" s="33"/>
      <c r="AE7155" s="33"/>
      <c r="AF7155" s="33"/>
      <c r="AG7155" s="35"/>
      <c r="AH7155" s="32"/>
      <c r="AI7155" s="33"/>
      <c r="AJ7155" s="33"/>
      <c r="AK7155" s="33"/>
      <c r="AL7155" s="33"/>
      <c r="AM7155" s="33"/>
      <c r="AN7155" s="33"/>
      <c r="AO7155" s="33"/>
      <c r="AP7155" s="33"/>
      <c r="AQ7155" s="33"/>
      <c r="AR7155" s="33"/>
      <c r="AS7155" s="33"/>
      <c r="AT7155" s="33"/>
      <c r="AU7155" s="33"/>
      <c r="AV7155" s="33"/>
      <c r="AW7155" s="33"/>
      <c r="AX7155" s="33"/>
      <c r="AY7155" s="33"/>
    </row>
    <row r="7156" spans="1:51" s="12" customFormat="1" ht="39.950000000000003" customHeight="1">
      <c r="A7156" s="3"/>
      <c r="B7156" s="16"/>
      <c r="C7156" s="33"/>
      <c r="D7156" s="33"/>
      <c r="E7156" s="33"/>
      <c r="F7156" s="33"/>
      <c r="G7156" s="33"/>
      <c r="H7156" s="33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  <c r="Y7156" s="33"/>
      <c r="Z7156" s="33"/>
      <c r="AA7156" s="33"/>
      <c r="AB7156" s="33"/>
      <c r="AC7156" s="33"/>
      <c r="AD7156" s="33"/>
      <c r="AE7156" s="33"/>
      <c r="AF7156" s="33"/>
      <c r="AG7156" s="35"/>
      <c r="AH7156" s="32"/>
      <c r="AI7156" s="33"/>
      <c r="AJ7156" s="33"/>
      <c r="AK7156" s="33"/>
      <c r="AL7156" s="33"/>
      <c r="AM7156" s="33"/>
      <c r="AN7156" s="33"/>
      <c r="AO7156" s="33"/>
      <c r="AP7156" s="33"/>
      <c r="AQ7156" s="33"/>
      <c r="AR7156" s="33"/>
      <c r="AS7156" s="33"/>
      <c r="AT7156" s="33"/>
      <c r="AU7156" s="33"/>
      <c r="AV7156" s="33"/>
      <c r="AW7156" s="33"/>
      <c r="AX7156" s="33"/>
      <c r="AY7156" s="33"/>
    </row>
    <row r="7157" spans="1:51" s="12" customFormat="1" ht="39.950000000000003" customHeight="1">
      <c r="A7157" s="3"/>
      <c r="B7157" s="16"/>
      <c r="C7157" s="33"/>
      <c r="D7157" s="33"/>
      <c r="E7157" s="33"/>
      <c r="F7157" s="33"/>
      <c r="G7157" s="33"/>
      <c r="H7157" s="33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  <c r="Y7157" s="33"/>
      <c r="Z7157" s="33"/>
      <c r="AA7157" s="33"/>
      <c r="AB7157" s="33"/>
      <c r="AC7157" s="33"/>
      <c r="AD7157" s="33"/>
      <c r="AE7157" s="33"/>
      <c r="AF7157" s="33"/>
      <c r="AG7157" s="35"/>
      <c r="AH7157" s="32"/>
      <c r="AI7157" s="33"/>
      <c r="AJ7157" s="33"/>
      <c r="AK7157" s="33"/>
      <c r="AL7157" s="33"/>
      <c r="AM7157" s="33"/>
      <c r="AN7157" s="33"/>
      <c r="AO7157" s="33"/>
      <c r="AP7157" s="33"/>
      <c r="AQ7157" s="33"/>
      <c r="AR7157" s="33"/>
      <c r="AS7157" s="33"/>
      <c r="AT7157" s="33"/>
      <c r="AU7157" s="33"/>
      <c r="AV7157" s="33"/>
      <c r="AW7157" s="33"/>
      <c r="AX7157" s="33"/>
      <c r="AY7157" s="33"/>
    </row>
    <row r="7158" spans="1:51" s="12" customFormat="1" ht="39.950000000000003" customHeight="1">
      <c r="A7158" s="3"/>
      <c r="B7158" s="16"/>
      <c r="C7158" s="33"/>
      <c r="D7158" s="33"/>
      <c r="E7158" s="33"/>
      <c r="F7158" s="33"/>
      <c r="G7158" s="33"/>
      <c r="H7158" s="33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  <c r="Y7158" s="33"/>
      <c r="Z7158" s="33"/>
      <c r="AA7158" s="33"/>
      <c r="AB7158" s="33"/>
      <c r="AC7158" s="33"/>
      <c r="AD7158" s="33"/>
      <c r="AE7158" s="33"/>
      <c r="AF7158" s="33"/>
      <c r="AG7158" s="35"/>
      <c r="AH7158" s="32"/>
      <c r="AI7158" s="33"/>
      <c r="AJ7158" s="33"/>
      <c r="AK7158" s="33"/>
      <c r="AL7158" s="33"/>
      <c r="AM7158" s="33"/>
      <c r="AN7158" s="33"/>
      <c r="AO7158" s="33"/>
      <c r="AP7158" s="33"/>
      <c r="AQ7158" s="33"/>
      <c r="AR7158" s="33"/>
      <c r="AS7158" s="33"/>
      <c r="AT7158" s="33"/>
      <c r="AU7158" s="33"/>
      <c r="AV7158" s="33"/>
      <c r="AW7158" s="33"/>
      <c r="AX7158" s="33"/>
      <c r="AY7158" s="33"/>
    </row>
    <row r="7159" spans="1:51" s="12" customFormat="1" ht="39.950000000000003" customHeight="1">
      <c r="A7159" s="3"/>
      <c r="B7159" s="16"/>
      <c r="C7159" s="33"/>
      <c r="D7159" s="33"/>
      <c r="E7159" s="33"/>
      <c r="F7159" s="33"/>
      <c r="G7159" s="33"/>
      <c r="H7159" s="33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  <c r="Y7159" s="33"/>
      <c r="Z7159" s="33"/>
      <c r="AA7159" s="33"/>
      <c r="AB7159" s="33"/>
      <c r="AC7159" s="33"/>
      <c r="AD7159" s="33"/>
      <c r="AE7159" s="33"/>
      <c r="AF7159" s="33"/>
      <c r="AG7159" s="35"/>
      <c r="AH7159" s="32"/>
      <c r="AI7159" s="33"/>
      <c r="AJ7159" s="33"/>
      <c r="AK7159" s="33"/>
      <c r="AL7159" s="33"/>
      <c r="AM7159" s="33"/>
      <c r="AN7159" s="33"/>
      <c r="AO7159" s="33"/>
      <c r="AP7159" s="33"/>
      <c r="AQ7159" s="33"/>
      <c r="AR7159" s="33"/>
      <c r="AS7159" s="33"/>
      <c r="AT7159" s="33"/>
      <c r="AU7159" s="33"/>
      <c r="AV7159" s="33"/>
      <c r="AW7159" s="33"/>
      <c r="AX7159" s="33"/>
      <c r="AY7159" s="33"/>
    </row>
    <row r="7160" spans="1:51" s="12" customFormat="1" ht="39.950000000000003" customHeight="1">
      <c r="A7160" s="3"/>
      <c r="B7160" s="16"/>
      <c r="C7160" s="33"/>
      <c r="D7160" s="33"/>
      <c r="E7160" s="33"/>
      <c r="F7160" s="33"/>
      <c r="G7160" s="33"/>
      <c r="H7160" s="33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  <c r="Y7160" s="33"/>
      <c r="Z7160" s="33"/>
      <c r="AA7160" s="33"/>
      <c r="AB7160" s="33"/>
      <c r="AC7160" s="33"/>
      <c r="AD7160" s="33"/>
      <c r="AE7160" s="33"/>
      <c r="AF7160" s="33"/>
      <c r="AG7160" s="35"/>
      <c r="AH7160" s="32"/>
      <c r="AI7160" s="33"/>
      <c r="AJ7160" s="33"/>
      <c r="AK7160" s="33"/>
      <c r="AL7160" s="33"/>
      <c r="AM7160" s="33"/>
      <c r="AN7160" s="33"/>
      <c r="AO7160" s="33"/>
      <c r="AP7160" s="33"/>
      <c r="AQ7160" s="33"/>
      <c r="AR7160" s="33"/>
      <c r="AS7160" s="33"/>
      <c r="AT7160" s="33"/>
      <c r="AU7160" s="33"/>
      <c r="AV7160" s="33"/>
      <c r="AW7160" s="33"/>
      <c r="AX7160" s="33"/>
      <c r="AY7160" s="33"/>
    </row>
    <row r="7161" spans="1:51" s="12" customFormat="1" ht="39.950000000000003" customHeight="1">
      <c r="A7161" s="3"/>
      <c r="B7161" s="16"/>
      <c r="C7161" s="33"/>
      <c r="D7161" s="33"/>
      <c r="E7161" s="33"/>
      <c r="F7161" s="33"/>
      <c r="G7161" s="33"/>
      <c r="H7161" s="33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  <c r="Y7161" s="33"/>
      <c r="Z7161" s="33"/>
      <c r="AA7161" s="33"/>
      <c r="AB7161" s="33"/>
      <c r="AC7161" s="33"/>
      <c r="AD7161" s="33"/>
      <c r="AE7161" s="33"/>
      <c r="AF7161" s="33"/>
      <c r="AG7161" s="35"/>
      <c r="AH7161" s="32"/>
      <c r="AI7161" s="33"/>
      <c r="AJ7161" s="33"/>
      <c r="AK7161" s="33"/>
      <c r="AL7161" s="33"/>
      <c r="AM7161" s="33"/>
      <c r="AN7161" s="33"/>
      <c r="AO7161" s="33"/>
      <c r="AP7161" s="33"/>
      <c r="AQ7161" s="33"/>
      <c r="AR7161" s="33"/>
      <c r="AS7161" s="33"/>
      <c r="AT7161" s="33"/>
      <c r="AU7161" s="33"/>
      <c r="AV7161" s="33"/>
      <c r="AW7161" s="33"/>
      <c r="AX7161" s="33"/>
      <c r="AY7161" s="33"/>
    </row>
    <row r="7162" spans="1:51" s="12" customFormat="1" ht="39.950000000000003" customHeight="1">
      <c r="A7162" s="3"/>
      <c r="B7162" s="16"/>
      <c r="C7162" s="33"/>
      <c r="D7162" s="33"/>
      <c r="E7162" s="33"/>
      <c r="F7162" s="33"/>
      <c r="G7162" s="33"/>
      <c r="H7162" s="33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  <c r="Y7162" s="33"/>
      <c r="Z7162" s="33"/>
      <c r="AA7162" s="33"/>
      <c r="AB7162" s="33"/>
      <c r="AC7162" s="33"/>
      <c r="AD7162" s="33"/>
      <c r="AE7162" s="33"/>
      <c r="AF7162" s="33"/>
      <c r="AG7162" s="35"/>
      <c r="AH7162" s="32"/>
      <c r="AI7162" s="33"/>
      <c r="AJ7162" s="33"/>
      <c r="AK7162" s="33"/>
      <c r="AL7162" s="33"/>
      <c r="AM7162" s="33"/>
      <c r="AN7162" s="33"/>
      <c r="AO7162" s="33"/>
      <c r="AP7162" s="33"/>
      <c r="AQ7162" s="33"/>
      <c r="AR7162" s="33"/>
      <c r="AS7162" s="33"/>
      <c r="AT7162" s="33"/>
      <c r="AU7162" s="33"/>
      <c r="AV7162" s="33"/>
      <c r="AW7162" s="33"/>
      <c r="AX7162" s="33"/>
      <c r="AY7162" s="33"/>
    </row>
    <row r="7163" spans="1:51" s="12" customFormat="1" ht="39.950000000000003" customHeight="1">
      <c r="A7163" s="3"/>
      <c r="B7163" s="16"/>
      <c r="C7163" s="33"/>
      <c r="D7163" s="33"/>
      <c r="E7163" s="33"/>
      <c r="F7163" s="33"/>
      <c r="G7163" s="33"/>
      <c r="H7163" s="33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  <c r="Y7163" s="33"/>
      <c r="Z7163" s="33"/>
      <c r="AA7163" s="33"/>
      <c r="AB7163" s="33"/>
      <c r="AC7163" s="33"/>
      <c r="AD7163" s="33"/>
      <c r="AE7163" s="33"/>
      <c r="AF7163" s="33"/>
      <c r="AG7163" s="35"/>
      <c r="AH7163" s="32"/>
      <c r="AI7163" s="33"/>
      <c r="AJ7163" s="33"/>
      <c r="AK7163" s="33"/>
      <c r="AL7163" s="33"/>
      <c r="AM7163" s="33"/>
      <c r="AN7163" s="33"/>
      <c r="AO7163" s="33"/>
      <c r="AP7163" s="33"/>
      <c r="AQ7163" s="33"/>
      <c r="AR7163" s="33"/>
      <c r="AS7163" s="33"/>
      <c r="AT7163" s="33"/>
      <c r="AU7163" s="33"/>
      <c r="AV7163" s="33"/>
      <c r="AW7163" s="33"/>
      <c r="AX7163" s="33"/>
      <c r="AY7163" s="33"/>
    </row>
    <row r="7164" spans="1:51" s="12" customFormat="1" ht="39.950000000000003" customHeight="1">
      <c r="A7164" s="3"/>
      <c r="B7164" s="16"/>
      <c r="C7164" s="33"/>
      <c r="D7164" s="33"/>
      <c r="E7164" s="33"/>
      <c r="F7164" s="33"/>
      <c r="G7164" s="33"/>
      <c r="H7164" s="33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  <c r="Y7164" s="33"/>
      <c r="Z7164" s="33"/>
      <c r="AA7164" s="33"/>
      <c r="AB7164" s="33"/>
      <c r="AC7164" s="33"/>
      <c r="AD7164" s="33"/>
      <c r="AE7164" s="33"/>
      <c r="AF7164" s="33"/>
      <c r="AG7164" s="35"/>
      <c r="AH7164" s="32"/>
      <c r="AI7164" s="33"/>
      <c r="AJ7164" s="33"/>
      <c r="AK7164" s="33"/>
      <c r="AL7164" s="33"/>
      <c r="AM7164" s="33"/>
      <c r="AN7164" s="33"/>
      <c r="AO7164" s="33"/>
      <c r="AP7164" s="33"/>
      <c r="AQ7164" s="33"/>
      <c r="AR7164" s="33"/>
      <c r="AS7164" s="33"/>
      <c r="AT7164" s="33"/>
      <c r="AU7164" s="33"/>
      <c r="AV7164" s="33"/>
      <c r="AW7164" s="33"/>
      <c r="AX7164" s="33"/>
      <c r="AY7164" s="33"/>
    </row>
    <row r="7165" spans="1:51" s="12" customFormat="1" ht="39.950000000000003" customHeight="1">
      <c r="A7165" s="3"/>
      <c r="B7165" s="16"/>
      <c r="C7165" s="33"/>
      <c r="D7165" s="33"/>
      <c r="E7165" s="33"/>
      <c r="F7165" s="33"/>
      <c r="G7165" s="33"/>
      <c r="H7165" s="33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  <c r="Y7165" s="33"/>
      <c r="Z7165" s="33"/>
      <c r="AA7165" s="33"/>
      <c r="AB7165" s="33"/>
      <c r="AC7165" s="33"/>
      <c r="AD7165" s="33"/>
      <c r="AE7165" s="33"/>
      <c r="AF7165" s="33"/>
      <c r="AG7165" s="35"/>
      <c r="AH7165" s="32"/>
      <c r="AI7165" s="33"/>
      <c r="AJ7165" s="33"/>
      <c r="AK7165" s="33"/>
      <c r="AL7165" s="33"/>
      <c r="AM7165" s="33"/>
      <c r="AN7165" s="33"/>
      <c r="AO7165" s="33"/>
      <c r="AP7165" s="33"/>
      <c r="AQ7165" s="33"/>
      <c r="AR7165" s="33"/>
      <c r="AS7165" s="33"/>
      <c r="AT7165" s="33"/>
      <c r="AU7165" s="33"/>
      <c r="AV7165" s="33"/>
      <c r="AW7165" s="33"/>
      <c r="AX7165" s="33"/>
      <c r="AY7165" s="33"/>
    </row>
    <row r="7166" spans="1:51" s="12" customFormat="1" ht="39.950000000000003" customHeight="1">
      <c r="A7166" s="3"/>
      <c r="B7166" s="16"/>
      <c r="C7166" s="33"/>
      <c r="D7166" s="33"/>
      <c r="E7166" s="33"/>
      <c r="F7166" s="33"/>
      <c r="G7166" s="33"/>
      <c r="H7166" s="33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  <c r="Y7166" s="33"/>
      <c r="Z7166" s="33"/>
      <c r="AA7166" s="33"/>
      <c r="AB7166" s="33"/>
      <c r="AC7166" s="33"/>
      <c r="AD7166" s="33"/>
      <c r="AE7166" s="33"/>
      <c r="AF7166" s="33"/>
      <c r="AG7166" s="35"/>
      <c r="AH7166" s="32"/>
      <c r="AI7166" s="33"/>
      <c r="AJ7166" s="33"/>
      <c r="AK7166" s="33"/>
      <c r="AL7166" s="33"/>
      <c r="AM7166" s="33"/>
      <c r="AN7166" s="33"/>
      <c r="AO7166" s="33"/>
      <c r="AP7166" s="33"/>
      <c r="AQ7166" s="33"/>
      <c r="AR7166" s="33"/>
      <c r="AS7166" s="33"/>
      <c r="AT7166" s="33"/>
      <c r="AU7166" s="33"/>
      <c r="AV7166" s="33"/>
      <c r="AW7166" s="33"/>
      <c r="AX7166" s="33"/>
      <c r="AY7166" s="33"/>
    </row>
    <row r="7167" spans="1:51" s="12" customFormat="1" ht="39.950000000000003" customHeight="1">
      <c r="A7167" s="3"/>
      <c r="B7167" s="16"/>
      <c r="C7167" s="33"/>
      <c r="D7167" s="33"/>
      <c r="E7167" s="33"/>
      <c r="F7167" s="33"/>
      <c r="G7167" s="33"/>
      <c r="H7167" s="33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  <c r="Y7167" s="33"/>
      <c r="Z7167" s="33"/>
      <c r="AA7167" s="33"/>
      <c r="AB7167" s="33"/>
      <c r="AC7167" s="33"/>
      <c r="AD7167" s="33"/>
      <c r="AE7167" s="33"/>
      <c r="AF7167" s="33"/>
      <c r="AG7167" s="35"/>
      <c r="AH7167" s="32"/>
      <c r="AI7167" s="33"/>
      <c r="AJ7167" s="33"/>
      <c r="AK7167" s="33"/>
      <c r="AL7167" s="33"/>
      <c r="AM7167" s="33"/>
      <c r="AN7167" s="33"/>
      <c r="AO7167" s="33"/>
      <c r="AP7167" s="33"/>
      <c r="AQ7167" s="33"/>
      <c r="AR7167" s="33"/>
      <c r="AS7167" s="33"/>
      <c r="AT7167" s="33"/>
      <c r="AU7167" s="33"/>
      <c r="AV7167" s="33"/>
      <c r="AW7167" s="33"/>
      <c r="AX7167" s="33"/>
      <c r="AY7167" s="33"/>
    </row>
    <row r="7168" spans="1:51" s="12" customFormat="1" ht="39.950000000000003" customHeight="1">
      <c r="A7168" s="3"/>
      <c r="B7168" s="16"/>
      <c r="C7168" s="33"/>
      <c r="D7168" s="33"/>
      <c r="E7168" s="33"/>
      <c r="F7168" s="33"/>
      <c r="G7168" s="33"/>
      <c r="H7168" s="33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  <c r="Y7168" s="33"/>
      <c r="Z7168" s="33"/>
      <c r="AA7168" s="33"/>
      <c r="AB7168" s="33"/>
      <c r="AC7168" s="33"/>
      <c r="AD7168" s="33"/>
      <c r="AE7168" s="33"/>
      <c r="AF7168" s="33"/>
      <c r="AG7168" s="35"/>
      <c r="AH7168" s="32"/>
      <c r="AI7168" s="33"/>
      <c r="AJ7168" s="33"/>
      <c r="AK7168" s="33"/>
      <c r="AL7168" s="33"/>
      <c r="AM7168" s="33"/>
      <c r="AN7168" s="33"/>
      <c r="AO7168" s="33"/>
      <c r="AP7168" s="33"/>
      <c r="AQ7168" s="33"/>
      <c r="AR7168" s="33"/>
      <c r="AS7168" s="33"/>
      <c r="AT7168" s="33"/>
      <c r="AU7168" s="33"/>
      <c r="AV7168" s="33"/>
      <c r="AW7168" s="33"/>
      <c r="AX7168" s="33"/>
      <c r="AY7168" s="33"/>
    </row>
    <row r="7169" spans="1:51" s="12" customFormat="1" ht="39.950000000000003" customHeight="1">
      <c r="A7169" s="3"/>
      <c r="B7169" s="16"/>
      <c r="C7169" s="33"/>
      <c r="D7169" s="33"/>
      <c r="E7169" s="33"/>
      <c r="F7169" s="33"/>
      <c r="G7169" s="33"/>
      <c r="H7169" s="33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  <c r="Y7169" s="33"/>
      <c r="Z7169" s="33"/>
      <c r="AA7169" s="33"/>
      <c r="AB7169" s="33"/>
      <c r="AC7169" s="33"/>
      <c r="AD7169" s="33"/>
      <c r="AE7169" s="33"/>
      <c r="AF7169" s="33"/>
      <c r="AG7169" s="35"/>
      <c r="AH7169" s="32"/>
      <c r="AI7169" s="33"/>
      <c r="AJ7169" s="33"/>
      <c r="AK7169" s="33"/>
      <c r="AL7169" s="33"/>
      <c r="AM7169" s="33"/>
      <c r="AN7169" s="33"/>
      <c r="AO7169" s="33"/>
      <c r="AP7169" s="33"/>
      <c r="AQ7169" s="33"/>
      <c r="AR7169" s="33"/>
      <c r="AS7169" s="33"/>
      <c r="AT7169" s="33"/>
      <c r="AU7169" s="33"/>
      <c r="AV7169" s="33"/>
      <c r="AW7169" s="33"/>
      <c r="AX7169" s="33"/>
      <c r="AY7169" s="33"/>
    </row>
    <row r="7170" spans="1:51" s="12" customFormat="1" ht="39.950000000000003" customHeight="1">
      <c r="A7170" s="3"/>
      <c r="B7170" s="16"/>
      <c r="C7170" s="33"/>
      <c r="D7170" s="33"/>
      <c r="E7170" s="33"/>
      <c r="F7170" s="33"/>
      <c r="G7170" s="33"/>
      <c r="H7170" s="33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  <c r="Y7170" s="33"/>
      <c r="Z7170" s="33"/>
      <c r="AA7170" s="33"/>
      <c r="AB7170" s="33"/>
      <c r="AC7170" s="33"/>
      <c r="AD7170" s="33"/>
      <c r="AE7170" s="33"/>
      <c r="AF7170" s="33"/>
      <c r="AG7170" s="35"/>
      <c r="AH7170" s="32"/>
      <c r="AI7170" s="33"/>
      <c r="AJ7170" s="33"/>
      <c r="AK7170" s="33"/>
      <c r="AL7170" s="33"/>
      <c r="AM7170" s="33"/>
      <c r="AN7170" s="33"/>
      <c r="AO7170" s="33"/>
      <c r="AP7170" s="33"/>
      <c r="AQ7170" s="33"/>
      <c r="AR7170" s="33"/>
      <c r="AS7170" s="33"/>
      <c r="AT7170" s="33"/>
      <c r="AU7170" s="33"/>
      <c r="AV7170" s="33"/>
      <c r="AW7170" s="33"/>
      <c r="AX7170" s="33"/>
      <c r="AY7170" s="33"/>
    </row>
    <row r="7171" spans="1:51" s="12" customFormat="1" ht="39.950000000000003" customHeight="1">
      <c r="A7171" s="3"/>
      <c r="B7171" s="16"/>
      <c r="C7171" s="33"/>
      <c r="D7171" s="33"/>
      <c r="E7171" s="33"/>
      <c r="F7171" s="33"/>
      <c r="G7171" s="33"/>
      <c r="H7171" s="33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  <c r="Y7171" s="33"/>
      <c r="Z7171" s="33"/>
      <c r="AA7171" s="33"/>
      <c r="AB7171" s="33"/>
      <c r="AC7171" s="33"/>
      <c r="AD7171" s="33"/>
      <c r="AE7171" s="33"/>
      <c r="AF7171" s="33"/>
      <c r="AG7171" s="35"/>
      <c r="AH7171" s="32"/>
      <c r="AI7171" s="33"/>
      <c r="AJ7171" s="33"/>
      <c r="AK7171" s="33"/>
      <c r="AL7171" s="33"/>
      <c r="AM7171" s="33"/>
      <c r="AN7171" s="33"/>
      <c r="AO7171" s="33"/>
      <c r="AP7171" s="33"/>
      <c r="AQ7171" s="33"/>
      <c r="AR7171" s="33"/>
      <c r="AS7171" s="33"/>
      <c r="AT7171" s="33"/>
      <c r="AU7171" s="33"/>
      <c r="AV7171" s="33"/>
      <c r="AW7171" s="33"/>
      <c r="AX7171" s="33"/>
      <c r="AY7171" s="33"/>
    </row>
    <row r="7172" spans="1:51" s="12" customFormat="1" ht="39.950000000000003" customHeight="1">
      <c r="A7172" s="3"/>
      <c r="B7172" s="16"/>
      <c r="C7172" s="33"/>
      <c r="D7172" s="33"/>
      <c r="E7172" s="33"/>
      <c r="F7172" s="33"/>
      <c r="G7172" s="33"/>
      <c r="H7172" s="33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  <c r="Y7172" s="33"/>
      <c r="Z7172" s="33"/>
      <c r="AA7172" s="33"/>
      <c r="AB7172" s="33"/>
      <c r="AC7172" s="33"/>
      <c r="AD7172" s="33"/>
      <c r="AE7172" s="33"/>
      <c r="AF7172" s="33"/>
      <c r="AG7172" s="35"/>
      <c r="AH7172" s="32"/>
      <c r="AI7172" s="33"/>
      <c r="AJ7172" s="33"/>
      <c r="AK7172" s="33"/>
      <c r="AL7172" s="33"/>
      <c r="AM7172" s="33"/>
      <c r="AN7172" s="33"/>
      <c r="AO7172" s="33"/>
      <c r="AP7172" s="33"/>
      <c r="AQ7172" s="33"/>
      <c r="AR7172" s="33"/>
      <c r="AS7172" s="33"/>
      <c r="AT7172" s="33"/>
      <c r="AU7172" s="33"/>
      <c r="AV7172" s="33"/>
      <c r="AW7172" s="33"/>
      <c r="AX7172" s="33"/>
      <c r="AY7172" s="33"/>
    </row>
    <row r="7173" spans="1:51" s="12" customFormat="1" ht="39.950000000000003" customHeight="1">
      <c r="A7173" s="3"/>
      <c r="B7173" s="16"/>
      <c r="C7173" s="33"/>
      <c r="D7173" s="33"/>
      <c r="E7173" s="33"/>
      <c r="F7173" s="33"/>
      <c r="G7173" s="33"/>
      <c r="H7173" s="33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  <c r="Y7173" s="33"/>
      <c r="Z7173" s="33"/>
      <c r="AA7173" s="33"/>
      <c r="AB7173" s="33"/>
      <c r="AC7173" s="33"/>
      <c r="AD7173" s="33"/>
      <c r="AE7173" s="33"/>
      <c r="AF7173" s="33"/>
      <c r="AG7173" s="35"/>
      <c r="AH7173" s="32"/>
      <c r="AI7173" s="33"/>
      <c r="AJ7173" s="33"/>
      <c r="AK7173" s="33"/>
      <c r="AL7173" s="33"/>
      <c r="AM7173" s="33"/>
      <c r="AN7173" s="33"/>
      <c r="AO7173" s="33"/>
      <c r="AP7173" s="33"/>
      <c r="AQ7173" s="33"/>
      <c r="AR7173" s="33"/>
      <c r="AS7173" s="33"/>
      <c r="AT7173" s="33"/>
      <c r="AU7173" s="33"/>
      <c r="AV7173" s="33"/>
      <c r="AW7173" s="33"/>
      <c r="AX7173" s="33"/>
      <c r="AY7173" s="33"/>
    </row>
    <row r="7174" spans="1:51" s="12" customFormat="1" ht="39.950000000000003" customHeight="1">
      <c r="A7174" s="3"/>
      <c r="B7174" s="16"/>
      <c r="C7174" s="33"/>
      <c r="D7174" s="33"/>
      <c r="E7174" s="33"/>
      <c r="F7174" s="33"/>
      <c r="G7174" s="33"/>
      <c r="H7174" s="33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  <c r="Y7174" s="33"/>
      <c r="Z7174" s="33"/>
      <c r="AA7174" s="33"/>
      <c r="AB7174" s="33"/>
      <c r="AC7174" s="33"/>
      <c r="AD7174" s="33"/>
      <c r="AE7174" s="33"/>
      <c r="AF7174" s="33"/>
      <c r="AG7174" s="35"/>
      <c r="AH7174" s="32"/>
      <c r="AI7174" s="33"/>
      <c r="AJ7174" s="33"/>
      <c r="AK7174" s="33"/>
      <c r="AL7174" s="33"/>
      <c r="AM7174" s="33"/>
      <c r="AN7174" s="33"/>
      <c r="AO7174" s="33"/>
      <c r="AP7174" s="33"/>
      <c r="AQ7174" s="33"/>
      <c r="AR7174" s="33"/>
      <c r="AS7174" s="33"/>
      <c r="AT7174" s="33"/>
      <c r="AU7174" s="33"/>
      <c r="AV7174" s="33"/>
      <c r="AW7174" s="33"/>
      <c r="AX7174" s="33"/>
      <c r="AY7174" s="33"/>
    </row>
    <row r="7175" spans="1:51" s="12" customFormat="1" ht="39.950000000000003" customHeight="1">
      <c r="A7175" s="3"/>
      <c r="B7175" s="16"/>
      <c r="C7175" s="33"/>
      <c r="D7175" s="33"/>
      <c r="E7175" s="33"/>
      <c r="F7175" s="33"/>
      <c r="G7175" s="33"/>
      <c r="H7175" s="33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  <c r="Y7175" s="33"/>
      <c r="Z7175" s="33"/>
      <c r="AA7175" s="33"/>
      <c r="AB7175" s="33"/>
      <c r="AC7175" s="33"/>
      <c r="AD7175" s="33"/>
      <c r="AE7175" s="33"/>
      <c r="AF7175" s="33"/>
      <c r="AG7175" s="35"/>
      <c r="AH7175" s="32"/>
      <c r="AI7175" s="33"/>
      <c r="AJ7175" s="33"/>
      <c r="AK7175" s="33"/>
      <c r="AL7175" s="33"/>
      <c r="AM7175" s="33"/>
      <c r="AN7175" s="33"/>
      <c r="AO7175" s="33"/>
      <c r="AP7175" s="33"/>
      <c r="AQ7175" s="33"/>
      <c r="AR7175" s="33"/>
      <c r="AS7175" s="33"/>
      <c r="AT7175" s="33"/>
      <c r="AU7175" s="33"/>
      <c r="AV7175" s="33"/>
      <c r="AW7175" s="33"/>
      <c r="AX7175" s="33"/>
      <c r="AY7175" s="33"/>
    </row>
    <row r="7176" spans="1:51" s="12" customFormat="1" ht="39.950000000000003" customHeight="1">
      <c r="A7176" s="3"/>
      <c r="B7176" s="16"/>
      <c r="C7176" s="33"/>
      <c r="D7176" s="33"/>
      <c r="E7176" s="33"/>
      <c r="F7176" s="33"/>
      <c r="G7176" s="33"/>
      <c r="H7176" s="33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  <c r="Y7176" s="33"/>
      <c r="Z7176" s="33"/>
      <c r="AA7176" s="33"/>
      <c r="AB7176" s="33"/>
      <c r="AC7176" s="33"/>
      <c r="AD7176" s="33"/>
      <c r="AE7176" s="33"/>
      <c r="AF7176" s="33"/>
      <c r="AG7176" s="35"/>
      <c r="AH7176" s="32"/>
      <c r="AI7176" s="33"/>
      <c r="AJ7176" s="33"/>
      <c r="AK7176" s="33"/>
      <c r="AL7176" s="33"/>
      <c r="AM7176" s="33"/>
      <c r="AN7176" s="33"/>
      <c r="AO7176" s="33"/>
      <c r="AP7176" s="33"/>
      <c r="AQ7176" s="33"/>
      <c r="AR7176" s="33"/>
      <c r="AS7176" s="33"/>
      <c r="AT7176" s="33"/>
      <c r="AU7176" s="33"/>
      <c r="AV7176" s="33"/>
      <c r="AW7176" s="33"/>
      <c r="AX7176" s="33"/>
      <c r="AY7176" s="33"/>
    </row>
    <row r="7177" spans="1:51" s="12" customFormat="1" ht="39.950000000000003" customHeight="1">
      <c r="A7177" s="3"/>
      <c r="B7177" s="16"/>
      <c r="C7177" s="33"/>
      <c r="D7177" s="33"/>
      <c r="E7177" s="33"/>
      <c r="F7177" s="33"/>
      <c r="G7177" s="33"/>
      <c r="H7177" s="33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  <c r="Y7177" s="33"/>
      <c r="Z7177" s="33"/>
      <c r="AA7177" s="33"/>
      <c r="AB7177" s="33"/>
      <c r="AC7177" s="33"/>
      <c r="AD7177" s="33"/>
      <c r="AE7177" s="33"/>
      <c r="AF7177" s="33"/>
      <c r="AG7177" s="35"/>
      <c r="AH7177" s="32"/>
      <c r="AI7177" s="33"/>
      <c r="AJ7177" s="33"/>
      <c r="AK7177" s="33"/>
      <c r="AL7177" s="33"/>
      <c r="AM7177" s="33"/>
      <c r="AN7177" s="33"/>
      <c r="AO7177" s="33"/>
      <c r="AP7177" s="33"/>
      <c r="AQ7177" s="33"/>
      <c r="AR7177" s="33"/>
      <c r="AS7177" s="33"/>
      <c r="AT7177" s="33"/>
      <c r="AU7177" s="33"/>
      <c r="AV7177" s="33"/>
      <c r="AW7177" s="33"/>
      <c r="AX7177" s="33"/>
      <c r="AY7177" s="33"/>
    </row>
    <row r="7178" spans="1:51" s="12" customFormat="1" ht="39.950000000000003" customHeight="1">
      <c r="A7178" s="3"/>
      <c r="B7178" s="16"/>
      <c r="C7178" s="33"/>
      <c r="D7178" s="33"/>
      <c r="E7178" s="33"/>
      <c r="F7178" s="33"/>
      <c r="G7178" s="33"/>
      <c r="H7178" s="33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  <c r="Y7178" s="33"/>
      <c r="Z7178" s="33"/>
      <c r="AA7178" s="33"/>
      <c r="AB7178" s="33"/>
      <c r="AC7178" s="33"/>
      <c r="AD7178" s="33"/>
      <c r="AE7178" s="33"/>
      <c r="AF7178" s="33"/>
      <c r="AG7178" s="35"/>
      <c r="AH7178" s="32"/>
      <c r="AI7178" s="33"/>
      <c r="AJ7178" s="33"/>
      <c r="AK7178" s="33"/>
      <c r="AL7178" s="33"/>
      <c r="AM7178" s="33"/>
      <c r="AN7178" s="33"/>
      <c r="AO7178" s="33"/>
      <c r="AP7178" s="33"/>
      <c r="AQ7178" s="33"/>
      <c r="AR7178" s="33"/>
      <c r="AS7178" s="33"/>
      <c r="AT7178" s="33"/>
      <c r="AU7178" s="33"/>
      <c r="AV7178" s="33"/>
      <c r="AW7178" s="33"/>
      <c r="AX7178" s="33"/>
      <c r="AY7178" s="33"/>
    </row>
    <row r="7179" spans="1:51" s="12" customFormat="1" ht="39.950000000000003" customHeight="1">
      <c r="A7179" s="3"/>
      <c r="B7179" s="16"/>
      <c r="C7179" s="33"/>
      <c r="D7179" s="33"/>
      <c r="E7179" s="33"/>
      <c r="F7179" s="33"/>
      <c r="G7179" s="33"/>
      <c r="H7179" s="33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  <c r="Y7179" s="33"/>
      <c r="Z7179" s="33"/>
      <c r="AA7179" s="33"/>
      <c r="AB7179" s="33"/>
      <c r="AC7179" s="33"/>
      <c r="AD7179" s="33"/>
      <c r="AE7179" s="33"/>
      <c r="AF7179" s="33"/>
      <c r="AG7179" s="35"/>
      <c r="AH7179" s="32"/>
      <c r="AI7179" s="33"/>
      <c r="AJ7179" s="33"/>
      <c r="AK7179" s="33"/>
      <c r="AL7179" s="33"/>
      <c r="AM7179" s="33"/>
      <c r="AN7179" s="33"/>
      <c r="AO7179" s="33"/>
      <c r="AP7179" s="33"/>
      <c r="AQ7179" s="33"/>
      <c r="AR7179" s="33"/>
      <c r="AS7179" s="33"/>
      <c r="AT7179" s="33"/>
      <c r="AU7179" s="33"/>
      <c r="AV7179" s="33"/>
      <c r="AW7179" s="33"/>
      <c r="AX7179" s="33"/>
      <c r="AY7179" s="33"/>
    </row>
    <row r="7180" spans="1:51" s="12" customFormat="1" ht="39.950000000000003" customHeight="1">
      <c r="A7180" s="3"/>
      <c r="B7180" s="16"/>
      <c r="C7180" s="33"/>
      <c r="D7180" s="33"/>
      <c r="E7180" s="33"/>
      <c r="F7180" s="33"/>
      <c r="G7180" s="33"/>
      <c r="H7180" s="33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  <c r="Y7180" s="33"/>
      <c r="Z7180" s="33"/>
      <c r="AA7180" s="33"/>
      <c r="AB7180" s="33"/>
      <c r="AC7180" s="33"/>
      <c r="AD7180" s="33"/>
      <c r="AE7180" s="33"/>
      <c r="AF7180" s="33"/>
      <c r="AG7180" s="35"/>
      <c r="AH7180" s="32"/>
      <c r="AI7180" s="33"/>
      <c r="AJ7180" s="33"/>
      <c r="AK7180" s="33"/>
      <c r="AL7180" s="33"/>
      <c r="AM7180" s="33"/>
      <c r="AN7180" s="33"/>
      <c r="AO7180" s="33"/>
      <c r="AP7180" s="33"/>
      <c r="AQ7180" s="33"/>
      <c r="AR7180" s="33"/>
      <c r="AS7180" s="33"/>
      <c r="AT7180" s="33"/>
      <c r="AU7180" s="33"/>
      <c r="AV7180" s="33"/>
      <c r="AW7180" s="33"/>
      <c r="AX7180" s="33"/>
      <c r="AY7180" s="33"/>
    </row>
    <row r="7181" spans="1:51" s="12" customFormat="1" ht="39.950000000000003" customHeight="1">
      <c r="A7181" s="3"/>
      <c r="B7181" s="16"/>
      <c r="C7181" s="33"/>
      <c r="D7181" s="33"/>
      <c r="E7181" s="33"/>
      <c r="F7181" s="33"/>
      <c r="G7181" s="33"/>
      <c r="H7181" s="33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  <c r="Y7181" s="33"/>
      <c r="Z7181" s="33"/>
      <c r="AA7181" s="33"/>
      <c r="AB7181" s="33"/>
      <c r="AC7181" s="33"/>
      <c r="AD7181" s="33"/>
      <c r="AE7181" s="33"/>
      <c r="AF7181" s="33"/>
      <c r="AG7181" s="35"/>
      <c r="AH7181" s="32"/>
      <c r="AI7181" s="33"/>
      <c r="AJ7181" s="33"/>
      <c r="AK7181" s="33"/>
      <c r="AL7181" s="33"/>
      <c r="AM7181" s="33"/>
      <c r="AN7181" s="33"/>
      <c r="AO7181" s="33"/>
      <c r="AP7181" s="33"/>
      <c r="AQ7181" s="33"/>
      <c r="AR7181" s="33"/>
      <c r="AS7181" s="33"/>
      <c r="AT7181" s="33"/>
      <c r="AU7181" s="33"/>
      <c r="AV7181" s="33"/>
      <c r="AW7181" s="33"/>
      <c r="AX7181" s="33"/>
      <c r="AY7181" s="33"/>
    </row>
    <row r="7182" spans="1:51" s="12" customFormat="1" ht="39.950000000000003" customHeight="1">
      <c r="A7182" s="3"/>
      <c r="B7182" s="16"/>
      <c r="C7182" s="33"/>
      <c r="D7182" s="33"/>
      <c r="E7182" s="33"/>
      <c r="F7182" s="33"/>
      <c r="G7182" s="33"/>
      <c r="H7182" s="33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  <c r="Y7182" s="33"/>
      <c r="Z7182" s="33"/>
      <c r="AA7182" s="33"/>
      <c r="AB7182" s="33"/>
      <c r="AC7182" s="33"/>
      <c r="AD7182" s="33"/>
      <c r="AE7182" s="33"/>
      <c r="AF7182" s="33"/>
      <c r="AG7182" s="35"/>
      <c r="AH7182" s="32"/>
      <c r="AI7182" s="33"/>
      <c r="AJ7182" s="33"/>
      <c r="AK7182" s="33"/>
      <c r="AL7182" s="33"/>
      <c r="AM7182" s="33"/>
      <c r="AN7182" s="33"/>
      <c r="AO7182" s="33"/>
      <c r="AP7182" s="33"/>
      <c r="AQ7182" s="33"/>
      <c r="AR7182" s="33"/>
      <c r="AS7182" s="33"/>
      <c r="AT7182" s="33"/>
      <c r="AU7182" s="33"/>
      <c r="AV7182" s="33"/>
      <c r="AW7182" s="33"/>
      <c r="AX7182" s="33"/>
      <c r="AY7182" s="33"/>
    </row>
    <row r="7183" spans="1:51" s="12" customFormat="1" ht="39.950000000000003" customHeight="1">
      <c r="A7183" s="3"/>
      <c r="B7183" s="16"/>
      <c r="C7183" s="33"/>
      <c r="D7183" s="33"/>
      <c r="E7183" s="33"/>
      <c r="F7183" s="33"/>
      <c r="G7183" s="33"/>
      <c r="H7183" s="33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  <c r="Y7183" s="33"/>
      <c r="Z7183" s="33"/>
      <c r="AA7183" s="33"/>
      <c r="AB7183" s="33"/>
      <c r="AC7183" s="33"/>
      <c r="AD7183" s="33"/>
      <c r="AE7183" s="33"/>
      <c r="AF7183" s="33"/>
      <c r="AG7183" s="35"/>
      <c r="AH7183" s="32"/>
      <c r="AI7183" s="33"/>
      <c r="AJ7183" s="33"/>
      <c r="AK7183" s="33"/>
      <c r="AL7183" s="33"/>
      <c r="AM7183" s="33"/>
      <c r="AN7183" s="33"/>
      <c r="AO7183" s="33"/>
      <c r="AP7183" s="33"/>
      <c r="AQ7183" s="33"/>
      <c r="AR7183" s="33"/>
      <c r="AS7183" s="33"/>
      <c r="AT7183" s="33"/>
      <c r="AU7183" s="33"/>
      <c r="AV7183" s="33"/>
      <c r="AW7183" s="33"/>
      <c r="AX7183" s="33"/>
      <c r="AY7183" s="33"/>
    </row>
    <row r="7184" spans="1:51" s="12" customFormat="1" ht="39.950000000000003" customHeight="1">
      <c r="A7184" s="3"/>
      <c r="B7184" s="16"/>
      <c r="C7184" s="33"/>
      <c r="D7184" s="33"/>
      <c r="E7184" s="33"/>
      <c r="F7184" s="33"/>
      <c r="G7184" s="33"/>
      <c r="H7184" s="33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  <c r="Y7184" s="33"/>
      <c r="Z7184" s="33"/>
      <c r="AA7184" s="33"/>
      <c r="AB7184" s="33"/>
      <c r="AC7184" s="33"/>
      <c r="AD7184" s="33"/>
      <c r="AE7184" s="33"/>
      <c r="AF7184" s="33"/>
      <c r="AG7184" s="35"/>
      <c r="AH7184" s="32"/>
      <c r="AI7184" s="33"/>
      <c r="AJ7184" s="33"/>
      <c r="AK7184" s="33"/>
      <c r="AL7184" s="33"/>
      <c r="AM7184" s="33"/>
      <c r="AN7184" s="33"/>
      <c r="AO7184" s="33"/>
      <c r="AP7184" s="33"/>
      <c r="AQ7184" s="33"/>
      <c r="AR7184" s="33"/>
      <c r="AS7184" s="33"/>
      <c r="AT7184" s="33"/>
      <c r="AU7184" s="33"/>
      <c r="AV7184" s="33"/>
      <c r="AW7184" s="33"/>
      <c r="AX7184" s="33"/>
      <c r="AY7184" s="33"/>
    </row>
    <row r="7185" spans="1:51" s="12" customFormat="1" ht="39.950000000000003" customHeight="1">
      <c r="A7185" s="3"/>
      <c r="B7185" s="16"/>
      <c r="C7185" s="33"/>
      <c r="D7185" s="33"/>
      <c r="E7185" s="33"/>
      <c r="F7185" s="33"/>
      <c r="G7185" s="33"/>
      <c r="H7185" s="33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  <c r="Y7185" s="33"/>
      <c r="Z7185" s="33"/>
      <c r="AA7185" s="33"/>
      <c r="AB7185" s="33"/>
      <c r="AC7185" s="33"/>
      <c r="AD7185" s="33"/>
      <c r="AE7185" s="33"/>
      <c r="AF7185" s="33"/>
      <c r="AG7185" s="35"/>
      <c r="AH7185" s="32"/>
      <c r="AI7185" s="33"/>
      <c r="AJ7185" s="33"/>
      <c r="AK7185" s="33"/>
      <c r="AL7185" s="33"/>
      <c r="AM7185" s="33"/>
      <c r="AN7185" s="33"/>
      <c r="AO7185" s="33"/>
      <c r="AP7185" s="33"/>
      <c r="AQ7185" s="33"/>
      <c r="AR7185" s="33"/>
      <c r="AS7185" s="33"/>
      <c r="AT7185" s="33"/>
      <c r="AU7185" s="33"/>
      <c r="AV7185" s="33"/>
      <c r="AW7185" s="33"/>
      <c r="AX7185" s="33"/>
      <c r="AY7185" s="33"/>
    </row>
    <row r="7186" spans="1:51" s="12" customFormat="1" ht="39.950000000000003" customHeight="1">
      <c r="A7186" s="3"/>
      <c r="B7186" s="16"/>
      <c r="C7186" s="33"/>
      <c r="D7186" s="33"/>
      <c r="E7186" s="33"/>
      <c r="F7186" s="33"/>
      <c r="G7186" s="33"/>
      <c r="H7186" s="33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  <c r="Y7186" s="33"/>
      <c r="Z7186" s="33"/>
      <c r="AA7186" s="33"/>
      <c r="AB7186" s="33"/>
      <c r="AC7186" s="33"/>
      <c r="AD7186" s="33"/>
      <c r="AE7186" s="33"/>
      <c r="AF7186" s="33"/>
      <c r="AG7186" s="35"/>
      <c r="AH7186" s="32"/>
      <c r="AI7186" s="33"/>
      <c r="AJ7186" s="33"/>
      <c r="AK7186" s="33"/>
      <c r="AL7186" s="33"/>
      <c r="AM7186" s="33"/>
      <c r="AN7186" s="33"/>
      <c r="AO7186" s="33"/>
      <c r="AP7186" s="33"/>
      <c r="AQ7186" s="33"/>
      <c r="AR7186" s="33"/>
      <c r="AS7186" s="33"/>
      <c r="AT7186" s="33"/>
      <c r="AU7186" s="33"/>
      <c r="AV7186" s="33"/>
      <c r="AW7186" s="33"/>
      <c r="AX7186" s="33"/>
      <c r="AY7186" s="33"/>
    </row>
    <row r="7187" spans="1:51" s="12" customFormat="1" ht="39.950000000000003" customHeight="1">
      <c r="A7187" s="3"/>
      <c r="B7187" s="16"/>
      <c r="C7187" s="33"/>
      <c r="D7187" s="33"/>
      <c r="E7187" s="33"/>
      <c r="F7187" s="33"/>
      <c r="G7187" s="33"/>
      <c r="H7187" s="33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  <c r="Y7187" s="33"/>
      <c r="Z7187" s="33"/>
      <c r="AA7187" s="33"/>
      <c r="AB7187" s="33"/>
      <c r="AC7187" s="33"/>
      <c r="AD7187" s="33"/>
      <c r="AE7187" s="33"/>
      <c r="AF7187" s="33"/>
      <c r="AG7187" s="35"/>
      <c r="AH7187" s="32"/>
      <c r="AI7187" s="33"/>
      <c r="AJ7187" s="33"/>
      <c r="AK7187" s="33"/>
      <c r="AL7187" s="33"/>
      <c r="AM7187" s="33"/>
      <c r="AN7187" s="33"/>
      <c r="AO7187" s="33"/>
      <c r="AP7187" s="33"/>
      <c r="AQ7187" s="33"/>
      <c r="AR7187" s="33"/>
      <c r="AS7187" s="33"/>
      <c r="AT7187" s="33"/>
      <c r="AU7187" s="33"/>
      <c r="AV7187" s="33"/>
      <c r="AW7187" s="33"/>
      <c r="AX7187" s="33"/>
      <c r="AY7187" s="33"/>
    </row>
    <row r="7188" spans="1:51" s="12" customFormat="1" ht="39.950000000000003" customHeight="1">
      <c r="A7188" s="3"/>
      <c r="B7188" s="16"/>
      <c r="C7188" s="33"/>
      <c r="D7188" s="33"/>
      <c r="E7188" s="33"/>
      <c r="F7188" s="33"/>
      <c r="G7188" s="33"/>
      <c r="H7188" s="33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  <c r="Y7188" s="33"/>
      <c r="Z7188" s="33"/>
      <c r="AA7188" s="33"/>
      <c r="AB7188" s="33"/>
      <c r="AC7188" s="33"/>
      <c r="AD7188" s="33"/>
      <c r="AE7188" s="33"/>
      <c r="AF7188" s="33"/>
      <c r="AG7188" s="35"/>
      <c r="AH7188" s="32"/>
      <c r="AI7188" s="33"/>
      <c r="AJ7188" s="33"/>
      <c r="AK7188" s="33"/>
      <c r="AL7188" s="33"/>
      <c r="AM7188" s="33"/>
      <c r="AN7188" s="33"/>
      <c r="AO7188" s="33"/>
      <c r="AP7188" s="33"/>
      <c r="AQ7188" s="33"/>
      <c r="AR7188" s="33"/>
      <c r="AS7188" s="33"/>
      <c r="AT7188" s="33"/>
      <c r="AU7188" s="33"/>
      <c r="AV7188" s="33"/>
      <c r="AW7188" s="33"/>
      <c r="AX7188" s="33"/>
      <c r="AY7188" s="33"/>
    </row>
    <row r="7189" spans="1:51" s="12" customFormat="1" ht="39.950000000000003" customHeight="1">
      <c r="A7189" s="3"/>
      <c r="B7189" s="16"/>
      <c r="C7189" s="33"/>
      <c r="D7189" s="33"/>
      <c r="E7189" s="33"/>
      <c r="F7189" s="33"/>
      <c r="G7189" s="33"/>
      <c r="H7189" s="33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  <c r="Y7189" s="33"/>
      <c r="Z7189" s="33"/>
      <c r="AA7189" s="33"/>
      <c r="AB7189" s="33"/>
      <c r="AC7189" s="33"/>
      <c r="AD7189" s="33"/>
      <c r="AE7189" s="33"/>
      <c r="AF7189" s="33"/>
      <c r="AG7189" s="35"/>
      <c r="AH7189" s="32"/>
      <c r="AI7189" s="33"/>
      <c r="AJ7189" s="33"/>
      <c r="AK7189" s="33"/>
      <c r="AL7189" s="33"/>
      <c r="AM7189" s="33"/>
      <c r="AN7189" s="33"/>
      <c r="AO7189" s="33"/>
      <c r="AP7189" s="33"/>
      <c r="AQ7189" s="33"/>
      <c r="AR7189" s="33"/>
      <c r="AS7189" s="33"/>
      <c r="AT7189" s="33"/>
      <c r="AU7189" s="33"/>
      <c r="AV7189" s="33"/>
      <c r="AW7189" s="33"/>
      <c r="AX7189" s="33"/>
      <c r="AY7189" s="33"/>
    </row>
    <row r="7190" spans="1:51" s="12" customFormat="1" ht="39.950000000000003" customHeight="1">
      <c r="A7190" s="3"/>
      <c r="B7190" s="16"/>
      <c r="C7190" s="33"/>
      <c r="D7190" s="33"/>
      <c r="E7190" s="33"/>
      <c r="F7190" s="33"/>
      <c r="G7190" s="33"/>
      <c r="H7190" s="33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  <c r="Y7190" s="33"/>
      <c r="Z7190" s="33"/>
      <c r="AA7190" s="33"/>
      <c r="AB7190" s="33"/>
      <c r="AC7190" s="33"/>
      <c r="AD7190" s="33"/>
      <c r="AE7190" s="33"/>
      <c r="AF7190" s="33"/>
      <c r="AG7190" s="35"/>
      <c r="AH7190" s="32"/>
      <c r="AI7190" s="33"/>
      <c r="AJ7190" s="33"/>
      <c r="AK7190" s="33"/>
      <c r="AL7190" s="33"/>
      <c r="AM7190" s="33"/>
      <c r="AN7190" s="33"/>
      <c r="AO7190" s="33"/>
      <c r="AP7190" s="33"/>
      <c r="AQ7190" s="33"/>
      <c r="AR7190" s="33"/>
      <c r="AS7190" s="33"/>
      <c r="AT7190" s="33"/>
      <c r="AU7190" s="33"/>
      <c r="AV7190" s="33"/>
      <c r="AW7190" s="33"/>
      <c r="AX7190" s="33"/>
      <c r="AY7190" s="33"/>
    </row>
    <row r="7191" spans="1:51" s="12" customFormat="1" ht="39.950000000000003" customHeight="1">
      <c r="A7191" s="3"/>
      <c r="B7191" s="16"/>
      <c r="C7191" s="33"/>
      <c r="D7191" s="33"/>
      <c r="E7191" s="33"/>
      <c r="F7191" s="33"/>
      <c r="G7191" s="33"/>
      <c r="H7191" s="33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  <c r="Y7191" s="33"/>
      <c r="Z7191" s="33"/>
      <c r="AA7191" s="33"/>
      <c r="AB7191" s="33"/>
      <c r="AC7191" s="33"/>
      <c r="AD7191" s="33"/>
      <c r="AE7191" s="33"/>
      <c r="AF7191" s="33"/>
      <c r="AG7191" s="35"/>
      <c r="AH7191" s="32"/>
      <c r="AI7191" s="33"/>
      <c r="AJ7191" s="33"/>
      <c r="AK7191" s="33"/>
      <c r="AL7191" s="33"/>
      <c r="AM7191" s="33"/>
      <c r="AN7191" s="33"/>
      <c r="AO7191" s="33"/>
      <c r="AP7191" s="33"/>
      <c r="AQ7191" s="33"/>
      <c r="AR7191" s="33"/>
      <c r="AS7191" s="33"/>
      <c r="AT7191" s="33"/>
      <c r="AU7191" s="33"/>
      <c r="AV7191" s="33"/>
      <c r="AW7191" s="33"/>
      <c r="AX7191" s="33"/>
      <c r="AY7191" s="33"/>
    </row>
    <row r="7192" spans="1:51" s="12" customFormat="1" ht="39.950000000000003" customHeight="1">
      <c r="A7192" s="3"/>
      <c r="B7192" s="16"/>
      <c r="C7192" s="33"/>
      <c r="D7192" s="33"/>
      <c r="E7192" s="33"/>
      <c r="F7192" s="33"/>
      <c r="G7192" s="33"/>
      <c r="H7192" s="33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  <c r="Y7192" s="33"/>
      <c r="Z7192" s="33"/>
      <c r="AA7192" s="33"/>
      <c r="AB7192" s="33"/>
      <c r="AC7192" s="33"/>
      <c r="AD7192" s="33"/>
      <c r="AE7192" s="33"/>
      <c r="AF7192" s="33"/>
      <c r="AG7192" s="35"/>
      <c r="AH7192" s="32"/>
      <c r="AI7192" s="33"/>
      <c r="AJ7192" s="33"/>
      <c r="AK7192" s="33"/>
      <c r="AL7192" s="33"/>
      <c r="AM7192" s="33"/>
      <c r="AN7192" s="33"/>
      <c r="AO7192" s="33"/>
      <c r="AP7192" s="33"/>
      <c r="AQ7192" s="33"/>
      <c r="AR7192" s="33"/>
      <c r="AS7192" s="33"/>
      <c r="AT7192" s="33"/>
      <c r="AU7192" s="33"/>
      <c r="AV7192" s="33"/>
      <c r="AW7192" s="33"/>
      <c r="AX7192" s="33"/>
      <c r="AY7192" s="33"/>
    </row>
    <row r="7193" spans="1:51" s="12" customFormat="1" ht="39.950000000000003" customHeight="1">
      <c r="A7193" s="3"/>
      <c r="B7193" s="16"/>
      <c r="C7193" s="33"/>
      <c r="D7193" s="33"/>
      <c r="E7193" s="33"/>
      <c r="F7193" s="33"/>
      <c r="G7193" s="33"/>
      <c r="H7193" s="33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  <c r="Y7193" s="33"/>
      <c r="Z7193" s="33"/>
      <c r="AA7193" s="33"/>
      <c r="AB7193" s="33"/>
      <c r="AC7193" s="33"/>
      <c r="AD7193" s="33"/>
      <c r="AE7193" s="33"/>
      <c r="AF7193" s="33"/>
      <c r="AG7193" s="35"/>
      <c r="AH7193" s="32"/>
      <c r="AI7193" s="33"/>
      <c r="AJ7193" s="33"/>
      <c r="AK7193" s="33"/>
      <c r="AL7193" s="33"/>
      <c r="AM7193" s="33"/>
      <c r="AN7193" s="33"/>
      <c r="AO7193" s="33"/>
      <c r="AP7193" s="33"/>
      <c r="AQ7193" s="33"/>
      <c r="AR7193" s="33"/>
      <c r="AS7193" s="33"/>
      <c r="AT7193" s="33"/>
      <c r="AU7193" s="33"/>
      <c r="AV7193" s="33"/>
      <c r="AW7193" s="33"/>
      <c r="AX7193" s="33"/>
      <c r="AY7193" s="33"/>
    </row>
    <row r="7194" spans="1:51" s="12" customFormat="1" ht="39.950000000000003" customHeight="1">
      <c r="A7194" s="3"/>
      <c r="B7194" s="16"/>
      <c r="C7194" s="33"/>
      <c r="D7194" s="33"/>
      <c r="E7194" s="33"/>
      <c r="F7194" s="33"/>
      <c r="G7194" s="33"/>
      <c r="H7194" s="33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  <c r="Y7194" s="33"/>
      <c r="Z7194" s="33"/>
      <c r="AA7194" s="33"/>
      <c r="AB7194" s="33"/>
      <c r="AC7194" s="33"/>
      <c r="AD7194" s="33"/>
      <c r="AE7194" s="33"/>
      <c r="AF7194" s="33"/>
      <c r="AG7194" s="35"/>
      <c r="AH7194" s="32"/>
      <c r="AI7194" s="33"/>
      <c r="AJ7194" s="33"/>
      <c r="AK7194" s="33"/>
      <c r="AL7194" s="33"/>
      <c r="AM7194" s="33"/>
      <c r="AN7194" s="33"/>
      <c r="AO7194" s="33"/>
      <c r="AP7194" s="33"/>
      <c r="AQ7194" s="33"/>
      <c r="AR7194" s="33"/>
      <c r="AS7194" s="33"/>
      <c r="AT7194" s="33"/>
      <c r="AU7194" s="33"/>
      <c r="AV7194" s="33"/>
      <c r="AW7194" s="33"/>
      <c r="AX7194" s="33"/>
      <c r="AY7194" s="33"/>
    </row>
    <row r="7195" spans="1:51" s="12" customFormat="1" ht="39.950000000000003" customHeight="1">
      <c r="A7195" s="3"/>
      <c r="B7195" s="16"/>
      <c r="C7195" s="33"/>
      <c r="D7195" s="33"/>
      <c r="E7195" s="33"/>
      <c r="F7195" s="33"/>
      <c r="G7195" s="33"/>
      <c r="H7195" s="33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  <c r="Y7195" s="33"/>
      <c r="Z7195" s="33"/>
      <c r="AA7195" s="33"/>
      <c r="AB7195" s="33"/>
      <c r="AC7195" s="33"/>
      <c r="AD7195" s="33"/>
      <c r="AE7195" s="33"/>
      <c r="AF7195" s="33"/>
      <c r="AG7195" s="35"/>
      <c r="AH7195" s="32"/>
      <c r="AI7195" s="33"/>
      <c r="AJ7195" s="33"/>
      <c r="AK7195" s="33"/>
      <c r="AL7195" s="33"/>
      <c r="AM7195" s="33"/>
      <c r="AN7195" s="33"/>
      <c r="AO7195" s="33"/>
      <c r="AP7195" s="33"/>
      <c r="AQ7195" s="33"/>
      <c r="AR7195" s="33"/>
      <c r="AS7195" s="33"/>
      <c r="AT7195" s="33"/>
      <c r="AU7195" s="33"/>
      <c r="AV7195" s="33"/>
      <c r="AW7195" s="33"/>
      <c r="AX7195" s="33"/>
      <c r="AY7195" s="33"/>
    </row>
    <row r="7196" spans="1:51" s="12" customFormat="1" ht="39.950000000000003" customHeight="1">
      <c r="A7196" s="3"/>
      <c r="B7196" s="16"/>
      <c r="C7196" s="33"/>
      <c r="D7196" s="33"/>
      <c r="E7196" s="33"/>
      <c r="F7196" s="33"/>
      <c r="G7196" s="33"/>
      <c r="H7196" s="33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  <c r="Y7196" s="33"/>
      <c r="Z7196" s="33"/>
      <c r="AA7196" s="33"/>
      <c r="AB7196" s="33"/>
      <c r="AC7196" s="33"/>
      <c r="AD7196" s="33"/>
      <c r="AE7196" s="33"/>
      <c r="AF7196" s="33"/>
      <c r="AG7196" s="35"/>
      <c r="AH7196" s="32"/>
      <c r="AI7196" s="33"/>
      <c r="AJ7196" s="33"/>
      <c r="AK7196" s="33"/>
      <c r="AL7196" s="33"/>
      <c r="AM7196" s="33"/>
      <c r="AN7196" s="33"/>
      <c r="AO7196" s="33"/>
      <c r="AP7196" s="33"/>
      <c r="AQ7196" s="33"/>
      <c r="AR7196" s="33"/>
      <c r="AS7196" s="33"/>
      <c r="AT7196" s="33"/>
      <c r="AU7196" s="33"/>
      <c r="AV7196" s="33"/>
      <c r="AW7196" s="33"/>
      <c r="AX7196" s="33"/>
      <c r="AY7196" s="33"/>
    </row>
    <row r="7197" spans="1:51" s="12" customFormat="1" ht="39.950000000000003" customHeight="1">
      <c r="A7197" s="3"/>
      <c r="B7197" s="16"/>
      <c r="C7197" s="33"/>
      <c r="D7197" s="33"/>
      <c r="E7197" s="33"/>
      <c r="F7197" s="33"/>
      <c r="G7197" s="33"/>
      <c r="H7197" s="33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  <c r="Y7197" s="33"/>
      <c r="Z7197" s="33"/>
      <c r="AA7197" s="33"/>
      <c r="AB7197" s="33"/>
      <c r="AC7197" s="33"/>
      <c r="AD7197" s="33"/>
      <c r="AE7197" s="33"/>
      <c r="AF7197" s="33"/>
      <c r="AG7197" s="35"/>
      <c r="AH7197" s="32"/>
      <c r="AI7197" s="33"/>
      <c r="AJ7197" s="33"/>
      <c r="AK7197" s="33"/>
      <c r="AL7197" s="33"/>
      <c r="AM7197" s="33"/>
      <c r="AN7197" s="33"/>
      <c r="AO7197" s="33"/>
      <c r="AP7197" s="33"/>
      <c r="AQ7197" s="33"/>
      <c r="AR7197" s="33"/>
      <c r="AS7197" s="33"/>
      <c r="AT7197" s="33"/>
      <c r="AU7197" s="33"/>
      <c r="AV7197" s="33"/>
      <c r="AW7197" s="33"/>
      <c r="AX7197" s="33"/>
      <c r="AY7197" s="33"/>
    </row>
    <row r="7198" spans="1:51" s="12" customFormat="1" ht="39.950000000000003" customHeight="1">
      <c r="A7198" s="3"/>
      <c r="B7198" s="16"/>
      <c r="C7198" s="33"/>
      <c r="D7198" s="33"/>
      <c r="E7198" s="33"/>
      <c r="F7198" s="33"/>
      <c r="G7198" s="33"/>
      <c r="H7198" s="33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  <c r="Y7198" s="33"/>
      <c r="Z7198" s="33"/>
      <c r="AA7198" s="33"/>
      <c r="AB7198" s="33"/>
      <c r="AC7198" s="33"/>
      <c r="AD7198" s="33"/>
      <c r="AE7198" s="33"/>
      <c r="AF7198" s="33"/>
      <c r="AG7198" s="35"/>
      <c r="AH7198" s="32"/>
      <c r="AI7198" s="33"/>
      <c r="AJ7198" s="33"/>
      <c r="AK7198" s="33"/>
      <c r="AL7198" s="33"/>
      <c r="AM7198" s="33"/>
      <c r="AN7198" s="33"/>
      <c r="AO7198" s="33"/>
      <c r="AP7198" s="33"/>
      <c r="AQ7198" s="33"/>
      <c r="AR7198" s="33"/>
      <c r="AS7198" s="33"/>
      <c r="AT7198" s="33"/>
      <c r="AU7198" s="33"/>
      <c r="AV7198" s="33"/>
      <c r="AW7198" s="33"/>
      <c r="AX7198" s="33"/>
      <c r="AY7198" s="33"/>
    </row>
    <row r="7199" spans="1:51" s="12" customFormat="1" ht="39.950000000000003" customHeight="1">
      <c r="A7199" s="3"/>
      <c r="B7199" s="16"/>
      <c r="C7199" s="33"/>
      <c r="D7199" s="33"/>
      <c r="E7199" s="33"/>
      <c r="F7199" s="33"/>
      <c r="G7199" s="33"/>
      <c r="H7199" s="33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  <c r="Y7199" s="33"/>
      <c r="Z7199" s="33"/>
      <c r="AA7199" s="33"/>
      <c r="AB7199" s="33"/>
      <c r="AC7199" s="33"/>
      <c r="AD7199" s="33"/>
      <c r="AE7199" s="33"/>
      <c r="AF7199" s="33"/>
      <c r="AG7199" s="35"/>
      <c r="AH7199" s="32"/>
      <c r="AI7199" s="33"/>
      <c r="AJ7199" s="33"/>
      <c r="AK7199" s="33"/>
      <c r="AL7199" s="33"/>
      <c r="AM7199" s="33"/>
      <c r="AN7199" s="33"/>
      <c r="AO7199" s="33"/>
      <c r="AP7199" s="33"/>
      <c r="AQ7199" s="33"/>
      <c r="AR7199" s="33"/>
      <c r="AS7199" s="33"/>
      <c r="AT7199" s="33"/>
      <c r="AU7199" s="33"/>
      <c r="AV7199" s="33"/>
      <c r="AW7199" s="33"/>
      <c r="AX7199" s="33"/>
      <c r="AY7199" s="33"/>
    </row>
    <row r="7200" spans="1:51" s="12" customFormat="1" ht="39.950000000000003" customHeight="1">
      <c r="A7200" s="3"/>
      <c r="B7200" s="16"/>
      <c r="C7200" s="33"/>
      <c r="D7200" s="33"/>
      <c r="E7200" s="33"/>
      <c r="F7200" s="33"/>
      <c r="G7200" s="33"/>
      <c r="H7200" s="33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  <c r="Y7200" s="33"/>
      <c r="Z7200" s="33"/>
      <c r="AA7200" s="33"/>
      <c r="AB7200" s="33"/>
      <c r="AC7200" s="33"/>
      <c r="AD7200" s="33"/>
      <c r="AE7200" s="33"/>
      <c r="AF7200" s="33"/>
      <c r="AG7200" s="35"/>
      <c r="AH7200" s="32"/>
      <c r="AI7200" s="33"/>
      <c r="AJ7200" s="33"/>
      <c r="AK7200" s="33"/>
      <c r="AL7200" s="33"/>
      <c r="AM7200" s="33"/>
      <c r="AN7200" s="33"/>
      <c r="AO7200" s="33"/>
      <c r="AP7200" s="33"/>
      <c r="AQ7200" s="33"/>
      <c r="AR7200" s="33"/>
      <c r="AS7200" s="33"/>
      <c r="AT7200" s="33"/>
      <c r="AU7200" s="33"/>
      <c r="AV7200" s="33"/>
      <c r="AW7200" s="33"/>
      <c r="AX7200" s="33"/>
      <c r="AY7200" s="33"/>
    </row>
    <row r="7201" spans="1:51" s="12" customFormat="1" ht="39.950000000000003" customHeight="1">
      <c r="A7201" s="3"/>
      <c r="B7201" s="16"/>
      <c r="C7201" s="33"/>
      <c r="D7201" s="33"/>
      <c r="E7201" s="33"/>
      <c r="F7201" s="33"/>
      <c r="G7201" s="33"/>
      <c r="H7201" s="33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  <c r="Y7201" s="33"/>
      <c r="Z7201" s="33"/>
      <c r="AA7201" s="33"/>
      <c r="AB7201" s="33"/>
      <c r="AC7201" s="33"/>
      <c r="AD7201" s="33"/>
      <c r="AE7201" s="33"/>
      <c r="AF7201" s="33"/>
      <c r="AG7201" s="35"/>
      <c r="AH7201" s="32"/>
      <c r="AI7201" s="33"/>
      <c r="AJ7201" s="33"/>
      <c r="AK7201" s="33"/>
      <c r="AL7201" s="33"/>
      <c r="AM7201" s="33"/>
      <c r="AN7201" s="33"/>
      <c r="AO7201" s="33"/>
      <c r="AP7201" s="33"/>
      <c r="AQ7201" s="33"/>
      <c r="AR7201" s="33"/>
      <c r="AS7201" s="33"/>
      <c r="AT7201" s="33"/>
      <c r="AU7201" s="33"/>
      <c r="AV7201" s="33"/>
      <c r="AW7201" s="33"/>
      <c r="AX7201" s="33"/>
      <c r="AY7201" s="33"/>
    </row>
    <row r="7202" spans="1:51" s="12" customFormat="1" ht="39.950000000000003" customHeight="1">
      <c r="A7202" s="3"/>
      <c r="B7202" s="16"/>
      <c r="C7202" s="33"/>
      <c r="D7202" s="33"/>
      <c r="E7202" s="33"/>
      <c r="F7202" s="33"/>
      <c r="G7202" s="33"/>
      <c r="H7202" s="33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  <c r="Y7202" s="33"/>
      <c r="Z7202" s="33"/>
      <c r="AA7202" s="33"/>
      <c r="AB7202" s="33"/>
      <c r="AC7202" s="33"/>
      <c r="AD7202" s="33"/>
      <c r="AE7202" s="33"/>
      <c r="AF7202" s="33"/>
      <c r="AG7202" s="35"/>
      <c r="AH7202" s="32"/>
      <c r="AI7202" s="33"/>
      <c r="AJ7202" s="33"/>
      <c r="AK7202" s="33"/>
      <c r="AL7202" s="33"/>
      <c r="AM7202" s="33"/>
      <c r="AN7202" s="33"/>
      <c r="AO7202" s="33"/>
      <c r="AP7202" s="33"/>
      <c r="AQ7202" s="33"/>
      <c r="AR7202" s="33"/>
      <c r="AS7202" s="33"/>
      <c r="AT7202" s="33"/>
      <c r="AU7202" s="33"/>
      <c r="AV7202" s="33"/>
      <c r="AW7202" s="33"/>
      <c r="AX7202" s="33"/>
      <c r="AY7202" s="33"/>
    </row>
    <row r="7203" spans="1:51" s="12" customFormat="1" ht="39.950000000000003" customHeight="1">
      <c r="A7203" s="3"/>
      <c r="B7203" s="16"/>
      <c r="C7203" s="33"/>
      <c r="D7203" s="33"/>
      <c r="E7203" s="33"/>
      <c r="F7203" s="33"/>
      <c r="G7203" s="33"/>
      <c r="H7203" s="33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  <c r="Y7203" s="33"/>
      <c r="Z7203" s="33"/>
      <c r="AA7203" s="33"/>
      <c r="AB7203" s="33"/>
      <c r="AC7203" s="33"/>
      <c r="AD7203" s="33"/>
      <c r="AE7203" s="33"/>
      <c r="AF7203" s="33"/>
      <c r="AG7203" s="35"/>
      <c r="AH7203" s="32"/>
      <c r="AI7203" s="33"/>
      <c r="AJ7203" s="33"/>
      <c r="AK7203" s="33"/>
      <c r="AL7203" s="33"/>
      <c r="AM7203" s="33"/>
      <c r="AN7203" s="33"/>
      <c r="AO7203" s="33"/>
      <c r="AP7203" s="33"/>
      <c r="AQ7203" s="33"/>
      <c r="AR7203" s="33"/>
      <c r="AS7203" s="33"/>
      <c r="AT7203" s="33"/>
      <c r="AU7203" s="33"/>
      <c r="AV7203" s="33"/>
      <c r="AW7203" s="33"/>
      <c r="AX7203" s="33"/>
      <c r="AY7203" s="33"/>
    </row>
    <row r="7204" spans="1:51" s="12" customFormat="1" ht="39.950000000000003" customHeight="1">
      <c r="A7204" s="3"/>
      <c r="B7204" s="16"/>
      <c r="C7204" s="33"/>
      <c r="D7204" s="33"/>
      <c r="E7204" s="33"/>
      <c r="F7204" s="33"/>
      <c r="G7204" s="33"/>
      <c r="H7204" s="3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  <c r="Y7204" s="33"/>
      <c r="Z7204" s="33"/>
      <c r="AA7204" s="33"/>
      <c r="AB7204" s="33"/>
      <c r="AC7204" s="33"/>
      <c r="AD7204" s="33"/>
      <c r="AE7204" s="33"/>
      <c r="AF7204" s="33"/>
      <c r="AG7204" s="35"/>
      <c r="AH7204" s="32"/>
      <c r="AI7204" s="33"/>
      <c r="AJ7204" s="33"/>
      <c r="AK7204" s="33"/>
      <c r="AL7204" s="33"/>
      <c r="AM7204" s="33"/>
      <c r="AN7204" s="33"/>
      <c r="AO7204" s="33"/>
      <c r="AP7204" s="33"/>
      <c r="AQ7204" s="33"/>
      <c r="AR7204" s="33"/>
      <c r="AS7204" s="33"/>
      <c r="AT7204" s="33"/>
      <c r="AU7204" s="33"/>
      <c r="AV7204" s="33"/>
      <c r="AW7204" s="33"/>
      <c r="AX7204" s="33"/>
      <c r="AY7204" s="33"/>
    </row>
    <row r="7205" spans="1:51" s="12" customFormat="1" ht="39.950000000000003" customHeight="1">
      <c r="A7205" s="3"/>
      <c r="B7205" s="16"/>
      <c r="C7205" s="33"/>
      <c r="D7205" s="33"/>
      <c r="E7205" s="33"/>
      <c r="F7205" s="33"/>
      <c r="G7205" s="33"/>
      <c r="H7205" s="33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  <c r="Y7205" s="33"/>
      <c r="Z7205" s="33"/>
      <c r="AA7205" s="33"/>
      <c r="AB7205" s="33"/>
      <c r="AC7205" s="33"/>
      <c r="AD7205" s="33"/>
      <c r="AE7205" s="33"/>
      <c r="AF7205" s="33"/>
      <c r="AG7205" s="35"/>
      <c r="AH7205" s="32"/>
      <c r="AI7205" s="33"/>
      <c r="AJ7205" s="33"/>
      <c r="AK7205" s="33"/>
      <c r="AL7205" s="33"/>
      <c r="AM7205" s="33"/>
      <c r="AN7205" s="33"/>
      <c r="AO7205" s="33"/>
      <c r="AP7205" s="33"/>
      <c r="AQ7205" s="33"/>
      <c r="AR7205" s="33"/>
      <c r="AS7205" s="33"/>
      <c r="AT7205" s="33"/>
      <c r="AU7205" s="33"/>
      <c r="AV7205" s="33"/>
      <c r="AW7205" s="33"/>
      <c r="AX7205" s="33"/>
      <c r="AY7205" s="33"/>
    </row>
    <row r="7206" spans="1:51" s="12" customFormat="1" ht="39.950000000000003" customHeight="1">
      <c r="A7206" s="3"/>
      <c r="B7206" s="16"/>
      <c r="C7206" s="33"/>
      <c r="D7206" s="33"/>
      <c r="E7206" s="33"/>
      <c r="F7206" s="33"/>
      <c r="G7206" s="33"/>
      <c r="H7206" s="33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  <c r="Y7206" s="33"/>
      <c r="Z7206" s="33"/>
      <c r="AA7206" s="33"/>
      <c r="AB7206" s="33"/>
      <c r="AC7206" s="33"/>
      <c r="AD7206" s="33"/>
      <c r="AE7206" s="33"/>
      <c r="AF7206" s="33"/>
      <c r="AG7206" s="35"/>
      <c r="AH7206" s="32"/>
      <c r="AI7206" s="33"/>
      <c r="AJ7206" s="33"/>
      <c r="AK7206" s="33"/>
      <c r="AL7206" s="33"/>
      <c r="AM7206" s="33"/>
      <c r="AN7206" s="33"/>
      <c r="AO7206" s="33"/>
      <c r="AP7206" s="33"/>
      <c r="AQ7206" s="33"/>
      <c r="AR7206" s="33"/>
      <c r="AS7206" s="33"/>
      <c r="AT7206" s="33"/>
      <c r="AU7206" s="33"/>
      <c r="AV7206" s="33"/>
      <c r="AW7206" s="33"/>
      <c r="AX7206" s="33"/>
      <c r="AY7206" s="33"/>
    </row>
    <row r="7207" spans="1:51" s="12" customFormat="1" ht="39.950000000000003" customHeight="1">
      <c r="A7207" s="3"/>
      <c r="B7207" s="16"/>
      <c r="C7207" s="33"/>
      <c r="D7207" s="33"/>
      <c r="E7207" s="33"/>
      <c r="F7207" s="33"/>
      <c r="G7207" s="33"/>
      <c r="H7207" s="33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  <c r="Y7207" s="33"/>
      <c r="Z7207" s="33"/>
      <c r="AA7207" s="33"/>
      <c r="AB7207" s="33"/>
      <c r="AC7207" s="33"/>
      <c r="AD7207" s="33"/>
      <c r="AE7207" s="33"/>
      <c r="AF7207" s="33"/>
      <c r="AG7207" s="35"/>
      <c r="AH7207" s="32"/>
      <c r="AI7207" s="33"/>
      <c r="AJ7207" s="33"/>
      <c r="AK7207" s="33"/>
      <c r="AL7207" s="33"/>
      <c r="AM7207" s="33"/>
      <c r="AN7207" s="33"/>
      <c r="AO7207" s="33"/>
      <c r="AP7207" s="33"/>
      <c r="AQ7207" s="33"/>
      <c r="AR7207" s="33"/>
      <c r="AS7207" s="33"/>
      <c r="AT7207" s="33"/>
      <c r="AU7207" s="33"/>
      <c r="AV7207" s="33"/>
      <c r="AW7207" s="33"/>
      <c r="AX7207" s="33"/>
      <c r="AY7207" s="33"/>
    </row>
    <row r="7208" spans="1:51" s="12" customFormat="1" ht="39.950000000000003" customHeight="1">
      <c r="A7208" s="3"/>
      <c r="B7208" s="16"/>
      <c r="C7208" s="33"/>
      <c r="D7208" s="33"/>
      <c r="E7208" s="33"/>
      <c r="F7208" s="33"/>
      <c r="G7208" s="33"/>
      <c r="H7208" s="33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  <c r="Y7208" s="33"/>
      <c r="Z7208" s="33"/>
      <c r="AA7208" s="33"/>
      <c r="AB7208" s="33"/>
      <c r="AC7208" s="33"/>
      <c r="AD7208" s="33"/>
      <c r="AE7208" s="33"/>
      <c r="AF7208" s="33"/>
      <c r="AG7208" s="35"/>
      <c r="AH7208" s="32"/>
      <c r="AI7208" s="33"/>
      <c r="AJ7208" s="33"/>
      <c r="AK7208" s="33"/>
      <c r="AL7208" s="33"/>
      <c r="AM7208" s="33"/>
      <c r="AN7208" s="33"/>
      <c r="AO7208" s="33"/>
      <c r="AP7208" s="33"/>
      <c r="AQ7208" s="33"/>
      <c r="AR7208" s="33"/>
      <c r="AS7208" s="33"/>
      <c r="AT7208" s="33"/>
      <c r="AU7208" s="33"/>
      <c r="AV7208" s="33"/>
      <c r="AW7208" s="33"/>
      <c r="AX7208" s="33"/>
      <c r="AY7208" s="33"/>
    </row>
    <row r="7209" spans="1:51" s="12" customFormat="1" ht="39.950000000000003" customHeight="1">
      <c r="A7209" s="3"/>
      <c r="B7209" s="16"/>
      <c r="C7209" s="33"/>
      <c r="D7209" s="33"/>
      <c r="E7209" s="33"/>
      <c r="F7209" s="33"/>
      <c r="G7209" s="33"/>
      <c r="H7209" s="33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  <c r="Y7209" s="33"/>
      <c r="Z7209" s="33"/>
      <c r="AA7209" s="33"/>
      <c r="AB7209" s="33"/>
      <c r="AC7209" s="33"/>
      <c r="AD7209" s="33"/>
      <c r="AE7209" s="33"/>
      <c r="AF7209" s="33"/>
      <c r="AG7209" s="35"/>
      <c r="AH7209" s="32"/>
      <c r="AI7209" s="33"/>
      <c r="AJ7209" s="33"/>
      <c r="AK7209" s="33"/>
      <c r="AL7209" s="33"/>
      <c r="AM7209" s="33"/>
      <c r="AN7209" s="33"/>
      <c r="AO7209" s="33"/>
      <c r="AP7209" s="33"/>
      <c r="AQ7209" s="33"/>
      <c r="AR7209" s="33"/>
      <c r="AS7209" s="33"/>
      <c r="AT7209" s="33"/>
      <c r="AU7209" s="33"/>
      <c r="AV7209" s="33"/>
      <c r="AW7209" s="33"/>
      <c r="AX7209" s="33"/>
      <c r="AY7209" s="33"/>
    </row>
    <row r="7210" spans="1:51" s="12" customFormat="1" ht="39.950000000000003" customHeight="1">
      <c r="A7210" s="3"/>
      <c r="B7210" s="16"/>
      <c r="C7210" s="33"/>
      <c r="D7210" s="33"/>
      <c r="E7210" s="33"/>
      <c r="F7210" s="33"/>
      <c r="G7210" s="33"/>
      <c r="H7210" s="33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  <c r="Y7210" s="33"/>
      <c r="Z7210" s="33"/>
      <c r="AA7210" s="33"/>
      <c r="AB7210" s="33"/>
      <c r="AC7210" s="33"/>
      <c r="AD7210" s="33"/>
      <c r="AE7210" s="33"/>
      <c r="AF7210" s="33"/>
      <c r="AG7210" s="35"/>
      <c r="AH7210" s="32"/>
      <c r="AI7210" s="33"/>
      <c r="AJ7210" s="33"/>
      <c r="AK7210" s="33"/>
      <c r="AL7210" s="33"/>
      <c r="AM7210" s="33"/>
      <c r="AN7210" s="33"/>
      <c r="AO7210" s="33"/>
      <c r="AP7210" s="33"/>
      <c r="AQ7210" s="33"/>
      <c r="AR7210" s="33"/>
      <c r="AS7210" s="33"/>
      <c r="AT7210" s="33"/>
      <c r="AU7210" s="33"/>
      <c r="AV7210" s="33"/>
      <c r="AW7210" s="33"/>
      <c r="AX7210" s="33"/>
      <c r="AY7210" s="33"/>
    </row>
    <row r="7211" spans="1:51" s="12" customFormat="1" ht="39.950000000000003" customHeight="1">
      <c r="A7211" s="3"/>
      <c r="B7211" s="16"/>
      <c r="C7211" s="33"/>
      <c r="D7211" s="33"/>
      <c r="E7211" s="33"/>
      <c r="F7211" s="33"/>
      <c r="G7211" s="33"/>
      <c r="H7211" s="33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  <c r="Y7211" s="33"/>
      <c r="Z7211" s="33"/>
      <c r="AA7211" s="33"/>
      <c r="AB7211" s="33"/>
      <c r="AC7211" s="33"/>
      <c r="AD7211" s="33"/>
      <c r="AE7211" s="33"/>
      <c r="AF7211" s="33"/>
      <c r="AG7211" s="35"/>
      <c r="AH7211" s="32"/>
      <c r="AI7211" s="33"/>
      <c r="AJ7211" s="33"/>
      <c r="AK7211" s="33"/>
      <c r="AL7211" s="33"/>
      <c r="AM7211" s="33"/>
      <c r="AN7211" s="33"/>
      <c r="AO7211" s="33"/>
      <c r="AP7211" s="33"/>
      <c r="AQ7211" s="33"/>
      <c r="AR7211" s="33"/>
      <c r="AS7211" s="33"/>
      <c r="AT7211" s="33"/>
      <c r="AU7211" s="33"/>
      <c r="AV7211" s="33"/>
      <c r="AW7211" s="33"/>
      <c r="AX7211" s="33"/>
      <c r="AY7211" s="33"/>
    </row>
    <row r="7212" spans="1:51" s="12" customFormat="1" ht="39.950000000000003" customHeight="1">
      <c r="A7212" s="3"/>
      <c r="B7212" s="16"/>
      <c r="C7212" s="33"/>
      <c r="D7212" s="33"/>
      <c r="E7212" s="33"/>
      <c r="F7212" s="33"/>
      <c r="G7212" s="33"/>
      <c r="H7212" s="33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  <c r="Y7212" s="33"/>
      <c r="Z7212" s="33"/>
      <c r="AA7212" s="33"/>
      <c r="AB7212" s="33"/>
      <c r="AC7212" s="33"/>
      <c r="AD7212" s="33"/>
      <c r="AE7212" s="33"/>
      <c r="AF7212" s="33"/>
      <c r="AG7212" s="35"/>
      <c r="AH7212" s="32"/>
      <c r="AI7212" s="33"/>
      <c r="AJ7212" s="33"/>
      <c r="AK7212" s="33"/>
      <c r="AL7212" s="33"/>
      <c r="AM7212" s="33"/>
      <c r="AN7212" s="33"/>
      <c r="AO7212" s="33"/>
      <c r="AP7212" s="33"/>
      <c r="AQ7212" s="33"/>
      <c r="AR7212" s="33"/>
      <c r="AS7212" s="33"/>
      <c r="AT7212" s="33"/>
      <c r="AU7212" s="33"/>
      <c r="AV7212" s="33"/>
      <c r="AW7212" s="33"/>
      <c r="AX7212" s="33"/>
      <c r="AY7212" s="33"/>
    </row>
    <row r="7213" spans="1:51" s="12" customFormat="1" ht="39.950000000000003" customHeight="1">
      <c r="A7213" s="3"/>
      <c r="B7213" s="16"/>
      <c r="C7213" s="33"/>
      <c r="D7213" s="33"/>
      <c r="E7213" s="33"/>
      <c r="F7213" s="33"/>
      <c r="G7213" s="33"/>
      <c r="H7213" s="33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  <c r="Y7213" s="33"/>
      <c r="Z7213" s="33"/>
      <c r="AA7213" s="33"/>
      <c r="AB7213" s="33"/>
      <c r="AC7213" s="33"/>
      <c r="AD7213" s="33"/>
      <c r="AE7213" s="33"/>
      <c r="AF7213" s="33"/>
      <c r="AG7213" s="35"/>
      <c r="AH7213" s="32"/>
      <c r="AI7213" s="33"/>
      <c r="AJ7213" s="33"/>
      <c r="AK7213" s="33"/>
      <c r="AL7213" s="33"/>
      <c r="AM7213" s="33"/>
      <c r="AN7213" s="33"/>
      <c r="AO7213" s="33"/>
      <c r="AP7213" s="33"/>
      <c r="AQ7213" s="33"/>
      <c r="AR7213" s="33"/>
      <c r="AS7213" s="33"/>
      <c r="AT7213" s="33"/>
      <c r="AU7213" s="33"/>
      <c r="AV7213" s="33"/>
      <c r="AW7213" s="33"/>
      <c r="AX7213" s="33"/>
      <c r="AY7213" s="33"/>
    </row>
    <row r="7214" spans="1:51" s="12" customFormat="1" ht="39.950000000000003" customHeight="1">
      <c r="A7214" s="3"/>
      <c r="B7214" s="16"/>
      <c r="C7214" s="33"/>
      <c r="D7214" s="33"/>
      <c r="E7214" s="33"/>
      <c r="F7214" s="33"/>
      <c r="G7214" s="33"/>
      <c r="H7214" s="33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  <c r="Y7214" s="33"/>
      <c r="Z7214" s="33"/>
      <c r="AA7214" s="33"/>
      <c r="AB7214" s="33"/>
      <c r="AC7214" s="33"/>
      <c r="AD7214" s="33"/>
      <c r="AE7214" s="33"/>
      <c r="AF7214" s="33"/>
      <c r="AG7214" s="35"/>
      <c r="AH7214" s="32"/>
      <c r="AI7214" s="33"/>
      <c r="AJ7214" s="33"/>
      <c r="AK7214" s="33"/>
      <c r="AL7214" s="33"/>
      <c r="AM7214" s="33"/>
      <c r="AN7214" s="33"/>
      <c r="AO7214" s="33"/>
      <c r="AP7214" s="33"/>
      <c r="AQ7214" s="33"/>
      <c r="AR7214" s="33"/>
      <c r="AS7214" s="33"/>
      <c r="AT7214" s="33"/>
      <c r="AU7214" s="33"/>
      <c r="AV7214" s="33"/>
      <c r="AW7214" s="33"/>
      <c r="AX7214" s="33"/>
      <c r="AY7214" s="33"/>
    </row>
    <row r="7215" spans="1:51" s="12" customFormat="1" ht="39.950000000000003" customHeight="1">
      <c r="A7215" s="3"/>
      <c r="B7215" s="16"/>
      <c r="C7215" s="33"/>
      <c r="D7215" s="33"/>
      <c r="E7215" s="33"/>
      <c r="F7215" s="33"/>
      <c r="G7215" s="33"/>
      <c r="H7215" s="33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  <c r="Y7215" s="33"/>
      <c r="Z7215" s="33"/>
      <c r="AA7215" s="33"/>
      <c r="AB7215" s="33"/>
      <c r="AC7215" s="33"/>
      <c r="AD7215" s="33"/>
      <c r="AE7215" s="33"/>
      <c r="AF7215" s="33"/>
      <c r="AG7215" s="35"/>
      <c r="AH7215" s="32"/>
      <c r="AI7215" s="33"/>
      <c r="AJ7215" s="33"/>
      <c r="AK7215" s="33"/>
      <c r="AL7215" s="33"/>
      <c r="AM7215" s="33"/>
      <c r="AN7215" s="33"/>
      <c r="AO7215" s="33"/>
      <c r="AP7215" s="33"/>
      <c r="AQ7215" s="33"/>
      <c r="AR7215" s="33"/>
      <c r="AS7215" s="33"/>
      <c r="AT7215" s="33"/>
      <c r="AU7215" s="33"/>
      <c r="AV7215" s="33"/>
      <c r="AW7215" s="33"/>
      <c r="AX7215" s="33"/>
      <c r="AY7215" s="33"/>
    </row>
    <row r="7216" spans="1:51" s="12" customFormat="1" ht="39.950000000000003" customHeight="1">
      <c r="A7216" s="3"/>
      <c r="B7216" s="16"/>
      <c r="C7216" s="33"/>
      <c r="D7216" s="33"/>
      <c r="E7216" s="33"/>
      <c r="F7216" s="33"/>
      <c r="G7216" s="33"/>
      <c r="H7216" s="33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  <c r="Y7216" s="33"/>
      <c r="Z7216" s="33"/>
      <c r="AA7216" s="33"/>
      <c r="AB7216" s="33"/>
      <c r="AC7216" s="33"/>
      <c r="AD7216" s="33"/>
      <c r="AE7216" s="33"/>
      <c r="AF7216" s="33"/>
      <c r="AG7216" s="35"/>
      <c r="AH7216" s="32"/>
      <c r="AI7216" s="33"/>
      <c r="AJ7216" s="33"/>
      <c r="AK7216" s="33"/>
      <c r="AL7216" s="33"/>
      <c r="AM7216" s="33"/>
      <c r="AN7216" s="33"/>
      <c r="AO7216" s="33"/>
      <c r="AP7216" s="33"/>
      <c r="AQ7216" s="33"/>
      <c r="AR7216" s="33"/>
      <c r="AS7216" s="33"/>
      <c r="AT7216" s="33"/>
      <c r="AU7216" s="33"/>
      <c r="AV7216" s="33"/>
      <c r="AW7216" s="33"/>
      <c r="AX7216" s="33"/>
      <c r="AY7216" s="33"/>
    </row>
    <row r="7217" spans="1:51" s="12" customFormat="1" ht="39.950000000000003" customHeight="1">
      <c r="A7217" s="3"/>
      <c r="B7217" s="16"/>
      <c r="C7217" s="33"/>
      <c r="D7217" s="33"/>
      <c r="E7217" s="33"/>
      <c r="F7217" s="33"/>
      <c r="G7217" s="33"/>
      <c r="H7217" s="33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  <c r="Y7217" s="33"/>
      <c r="Z7217" s="33"/>
      <c r="AA7217" s="33"/>
      <c r="AB7217" s="33"/>
      <c r="AC7217" s="33"/>
      <c r="AD7217" s="33"/>
      <c r="AE7217" s="33"/>
      <c r="AF7217" s="33"/>
      <c r="AG7217" s="35"/>
      <c r="AH7217" s="32"/>
      <c r="AI7217" s="33"/>
      <c r="AJ7217" s="33"/>
      <c r="AK7217" s="33"/>
      <c r="AL7217" s="33"/>
      <c r="AM7217" s="33"/>
      <c r="AN7217" s="33"/>
      <c r="AO7217" s="33"/>
      <c r="AP7217" s="33"/>
      <c r="AQ7217" s="33"/>
      <c r="AR7217" s="33"/>
      <c r="AS7217" s="33"/>
      <c r="AT7217" s="33"/>
      <c r="AU7217" s="33"/>
      <c r="AV7217" s="33"/>
      <c r="AW7217" s="33"/>
      <c r="AX7217" s="33"/>
      <c r="AY7217" s="33"/>
    </row>
    <row r="7218" spans="1:51" s="12" customFormat="1" ht="39.950000000000003" customHeight="1">
      <c r="A7218" s="3"/>
      <c r="B7218" s="16"/>
      <c r="C7218" s="33"/>
      <c r="D7218" s="33"/>
      <c r="E7218" s="33"/>
      <c r="F7218" s="33"/>
      <c r="G7218" s="33"/>
      <c r="H7218" s="33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  <c r="Y7218" s="33"/>
      <c r="Z7218" s="33"/>
      <c r="AA7218" s="33"/>
      <c r="AB7218" s="33"/>
      <c r="AC7218" s="33"/>
      <c r="AD7218" s="33"/>
      <c r="AE7218" s="33"/>
      <c r="AF7218" s="33"/>
      <c r="AG7218" s="35"/>
      <c r="AH7218" s="32"/>
      <c r="AI7218" s="33"/>
      <c r="AJ7218" s="33"/>
      <c r="AK7218" s="33"/>
      <c r="AL7218" s="33"/>
      <c r="AM7218" s="33"/>
      <c r="AN7218" s="33"/>
      <c r="AO7218" s="33"/>
      <c r="AP7218" s="33"/>
      <c r="AQ7218" s="33"/>
      <c r="AR7218" s="33"/>
      <c r="AS7218" s="33"/>
      <c r="AT7218" s="33"/>
      <c r="AU7218" s="33"/>
      <c r="AV7218" s="33"/>
      <c r="AW7218" s="33"/>
      <c r="AX7218" s="33"/>
      <c r="AY7218" s="33"/>
    </row>
    <row r="7219" spans="1:51" s="12" customFormat="1" ht="39.950000000000003" customHeight="1">
      <c r="A7219" s="3"/>
      <c r="B7219" s="16"/>
      <c r="C7219" s="33"/>
      <c r="D7219" s="33"/>
      <c r="E7219" s="33"/>
      <c r="F7219" s="33"/>
      <c r="G7219" s="33"/>
      <c r="H7219" s="33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  <c r="Y7219" s="33"/>
      <c r="Z7219" s="33"/>
      <c r="AA7219" s="33"/>
      <c r="AB7219" s="33"/>
      <c r="AC7219" s="33"/>
      <c r="AD7219" s="33"/>
      <c r="AE7219" s="33"/>
      <c r="AF7219" s="33"/>
      <c r="AG7219" s="35"/>
      <c r="AH7219" s="32"/>
      <c r="AI7219" s="33"/>
      <c r="AJ7219" s="33"/>
      <c r="AK7219" s="33"/>
      <c r="AL7219" s="33"/>
      <c r="AM7219" s="33"/>
      <c r="AN7219" s="33"/>
      <c r="AO7219" s="33"/>
      <c r="AP7219" s="33"/>
      <c r="AQ7219" s="33"/>
      <c r="AR7219" s="33"/>
      <c r="AS7219" s="33"/>
      <c r="AT7219" s="33"/>
      <c r="AU7219" s="33"/>
      <c r="AV7219" s="33"/>
      <c r="AW7219" s="33"/>
      <c r="AX7219" s="33"/>
      <c r="AY7219" s="33"/>
    </row>
    <row r="7220" spans="1:51" s="12" customFormat="1" ht="39.950000000000003" customHeight="1">
      <c r="A7220" s="3"/>
      <c r="B7220" s="16"/>
      <c r="C7220" s="33"/>
      <c r="D7220" s="33"/>
      <c r="E7220" s="33"/>
      <c r="F7220" s="33"/>
      <c r="G7220" s="33"/>
      <c r="H7220" s="33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  <c r="Y7220" s="33"/>
      <c r="Z7220" s="33"/>
      <c r="AA7220" s="33"/>
      <c r="AB7220" s="33"/>
      <c r="AC7220" s="33"/>
      <c r="AD7220" s="33"/>
      <c r="AE7220" s="33"/>
      <c r="AF7220" s="33"/>
      <c r="AG7220" s="35"/>
      <c r="AH7220" s="32"/>
      <c r="AI7220" s="33"/>
      <c r="AJ7220" s="33"/>
      <c r="AK7220" s="33"/>
      <c r="AL7220" s="33"/>
      <c r="AM7220" s="33"/>
      <c r="AN7220" s="33"/>
      <c r="AO7220" s="33"/>
      <c r="AP7220" s="33"/>
      <c r="AQ7220" s="33"/>
      <c r="AR7220" s="33"/>
      <c r="AS7220" s="33"/>
      <c r="AT7220" s="33"/>
      <c r="AU7220" s="33"/>
      <c r="AV7220" s="33"/>
      <c r="AW7220" s="33"/>
      <c r="AX7220" s="33"/>
      <c r="AY7220" s="33"/>
    </row>
    <row r="7221" spans="1:51" s="12" customFormat="1" ht="39.950000000000003" customHeight="1">
      <c r="A7221" s="3"/>
      <c r="B7221" s="16"/>
      <c r="C7221" s="33"/>
      <c r="D7221" s="33"/>
      <c r="E7221" s="33"/>
      <c r="F7221" s="33"/>
      <c r="G7221" s="33"/>
      <c r="H7221" s="33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  <c r="Y7221" s="33"/>
      <c r="Z7221" s="33"/>
      <c r="AA7221" s="33"/>
      <c r="AB7221" s="33"/>
      <c r="AC7221" s="33"/>
      <c r="AD7221" s="33"/>
      <c r="AE7221" s="33"/>
      <c r="AF7221" s="33"/>
      <c r="AG7221" s="35"/>
      <c r="AH7221" s="32"/>
      <c r="AI7221" s="33"/>
      <c r="AJ7221" s="33"/>
      <c r="AK7221" s="33"/>
      <c r="AL7221" s="33"/>
      <c r="AM7221" s="33"/>
      <c r="AN7221" s="33"/>
      <c r="AO7221" s="33"/>
      <c r="AP7221" s="33"/>
      <c r="AQ7221" s="33"/>
      <c r="AR7221" s="33"/>
      <c r="AS7221" s="33"/>
      <c r="AT7221" s="33"/>
      <c r="AU7221" s="33"/>
      <c r="AV7221" s="33"/>
      <c r="AW7221" s="33"/>
      <c r="AX7221" s="33"/>
      <c r="AY7221" s="33"/>
    </row>
    <row r="7222" spans="1:51" s="12" customFormat="1" ht="39.950000000000003" customHeight="1">
      <c r="A7222" s="3"/>
      <c r="B7222" s="16"/>
      <c r="C7222" s="33"/>
      <c r="D7222" s="33"/>
      <c r="E7222" s="33"/>
      <c r="F7222" s="33"/>
      <c r="G7222" s="33"/>
      <c r="H7222" s="33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  <c r="Y7222" s="33"/>
      <c r="Z7222" s="33"/>
      <c r="AA7222" s="33"/>
      <c r="AB7222" s="33"/>
      <c r="AC7222" s="33"/>
      <c r="AD7222" s="33"/>
      <c r="AE7222" s="33"/>
      <c r="AF7222" s="33"/>
      <c r="AG7222" s="35"/>
      <c r="AH7222" s="32"/>
      <c r="AI7222" s="33"/>
      <c r="AJ7222" s="33"/>
      <c r="AK7222" s="33"/>
      <c r="AL7222" s="33"/>
      <c r="AM7222" s="33"/>
      <c r="AN7222" s="33"/>
      <c r="AO7222" s="33"/>
      <c r="AP7222" s="33"/>
      <c r="AQ7222" s="33"/>
      <c r="AR7222" s="33"/>
      <c r="AS7222" s="33"/>
      <c r="AT7222" s="33"/>
      <c r="AU7222" s="33"/>
      <c r="AV7222" s="33"/>
      <c r="AW7222" s="33"/>
      <c r="AX7222" s="33"/>
      <c r="AY7222" s="33"/>
    </row>
    <row r="7223" spans="1:51" s="12" customFormat="1" ht="39.950000000000003" customHeight="1">
      <c r="A7223" s="3"/>
      <c r="B7223" s="16"/>
      <c r="C7223" s="33"/>
      <c r="D7223" s="33"/>
      <c r="E7223" s="33"/>
      <c r="F7223" s="33"/>
      <c r="G7223" s="33"/>
      <c r="H7223" s="33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  <c r="Y7223" s="33"/>
      <c r="Z7223" s="33"/>
      <c r="AA7223" s="33"/>
      <c r="AB7223" s="33"/>
      <c r="AC7223" s="33"/>
      <c r="AD7223" s="33"/>
      <c r="AE7223" s="33"/>
      <c r="AF7223" s="33"/>
      <c r="AG7223" s="35"/>
      <c r="AH7223" s="32"/>
      <c r="AI7223" s="33"/>
      <c r="AJ7223" s="33"/>
      <c r="AK7223" s="33"/>
      <c r="AL7223" s="33"/>
      <c r="AM7223" s="33"/>
      <c r="AN7223" s="33"/>
      <c r="AO7223" s="33"/>
      <c r="AP7223" s="33"/>
      <c r="AQ7223" s="33"/>
      <c r="AR7223" s="33"/>
      <c r="AS7223" s="33"/>
      <c r="AT7223" s="33"/>
      <c r="AU7223" s="33"/>
      <c r="AV7223" s="33"/>
      <c r="AW7223" s="33"/>
      <c r="AX7223" s="33"/>
      <c r="AY7223" s="33"/>
    </row>
    <row r="7224" spans="1:51" s="12" customFormat="1" ht="39.950000000000003" customHeight="1">
      <c r="A7224" s="3"/>
      <c r="B7224" s="16"/>
      <c r="C7224" s="33"/>
      <c r="D7224" s="33"/>
      <c r="E7224" s="33"/>
      <c r="F7224" s="33"/>
      <c r="G7224" s="33"/>
      <c r="H7224" s="33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  <c r="Y7224" s="33"/>
      <c r="Z7224" s="33"/>
      <c r="AA7224" s="33"/>
      <c r="AB7224" s="33"/>
      <c r="AC7224" s="33"/>
      <c r="AD7224" s="33"/>
      <c r="AE7224" s="33"/>
      <c r="AF7224" s="33"/>
      <c r="AG7224" s="35"/>
      <c r="AH7224" s="32"/>
      <c r="AI7224" s="33"/>
      <c r="AJ7224" s="33"/>
      <c r="AK7224" s="33"/>
      <c r="AL7224" s="33"/>
      <c r="AM7224" s="33"/>
      <c r="AN7224" s="33"/>
      <c r="AO7224" s="33"/>
      <c r="AP7224" s="33"/>
      <c r="AQ7224" s="33"/>
      <c r="AR7224" s="33"/>
      <c r="AS7224" s="33"/>
      <c r="AT7224" s="33"/>
      <c r="AU7224" s="33"/>
      <c r="AV7224" s="33"/>
      <c r="AW7224" s="33"/>
      <c r="AX7224" s="33"/>
      <c r="AY7224" s="33"/>
    </row>
    <row r="7225" spans="1:51" s="12" customFormat="1" ht="39.950000000000003" customHeight="1">
      <c r="A7225" s="3"/>
      <c r="B7225" s="16"/>
      <c r="C7225" s="33"/>
      <c r="D7225" s="33"/>
      <c r="E7225" s="33"/>
      <c r="F7225" s="33"/>
      <c r="G7225" s="33"/>
      <c r="H7225" s="33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  <c r="Y7225" s="33"/>
      <c r="Z7225" s="33"/>
      <c r="AA7225" s="33"/>
      <c r="AB7225" s="33"/>
      <c r="AC7225" s="33"/>
      <c r="AD7225" s="33"/>
      <c r="AE7225" s="33"/>
      <c r="AF7225" s="33"/>
      <c r="AG7225" s="35"/>
      <c r="AH7225" s="32"/>
      <c r="AI7225" s="33"/>
      <c r="AJ7225" s="33"/>
      <c r="AK7225" s="33"/>
      <c r="AL7225" s="33"/>
      <c r="AM7225" s="33"/>
      <c r="AN7225" s="33"/>
      <c r="AO7225" s="33"/>
      <c r="AP7225" s="33"/>
      <c r="AQ7225" s="33"/>
      <c r="AR7225" s="33"/>
      <c r="AS7225" s="33"/>
      <c r="AT7225" s="33"/>
      <c r="AU7225" s="33"/>
      <c r="AV7225" s="33"/>
      <c r="AW7225" s="33"/>
      <c r="AX7225" s="33"/>
      <c r="AY7225" s="33"/>
    </row>
    <row r="7226" spans="1:51" s="12" customFormat="1" ht="39.950000000000003" customHeight="1">
      <c r="A7226" s="3"/>
      <c r="B7226" s="16"/>
      <c r="C7226" s="33"/>
      <c r="D7226" s="33"/>
      <c r="E7226" s="33"/>
      <c r="F7226" s="33"/>
      <c r="G7226" s="33"/>
      <c r="H7226" s="33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  <c r="Y7226" s="33"/>
      <c r="Z7226" s="33"/>
      <c r="AA7226" s="33"/>
      <c r="AB7226" s="33"/>
      <c r="AC7226" s="33"/>
      <c r="AD7226" s="33"/>
      <c r="AE7226" s="33"/>
      <c r="AF7226" s="33"/>
      <c r="AG7226" s="35"/>
      <c r="AH7226" s="32"/>
      <c r="AI7226" s="33"/>
      <c r="AJ7226" s="33"/>
      <c r="AK7226" s="33"/>
      <c r="AL7226" s="33"/>
      <c r="AM7226" s="33"/>
      <c r="AN7226" s="33"/>
      <c r="AO7226" s="33"/>
      <c r="AP7226" s="33"/>
      <c r="AQ7226" s="33"/>
      <c r="AR7226" s="33"/>
      <c r="AS7226" s="33"/>
      <c r="AT7226" s="33"/>
      <c r="AU7226" s="33"/>
      <c r="AV7226" s="33"/>
      <c r="AW7226" s="33"/>
      <c r="AX7226" s="33"/>
      <c r="AY7226" s="33"/>
    </row>
    <row r="7227" spans="1:51" s="12" customFormat="1" ht="39.950000000000003" customHeight="1">
      <c r="A7227" s="3"/>
      <c r="B7227" s="16"/>
      <c r="C7227" s="33"/>
      <c r="D7227" s="33"/>
      <c r="E7227" s="33"/>
      <c r="F7227" s="33"/>
      <c r="G7227" s="33"/>
      <c r="H7227" s="33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  <c r="Y7227" s="33"/>
      <c r="Z7227" s="33"/>
      <c r="AA7227" s="33"/>
      <c r="AB7227" s="33"/>
      <c r="AC7227" s="33"/>
      <c r="AD7227" s="33"/>
      <c r="AE7227" s="33"/>
      <c r="AF7227" s="33"/>
      <c r="AG7227" s="35"/>
      <c r="AH7227" s="32"/>
      <c r="AI7227" s="33"/>
      <c r="AJ7227" s="33"/>
      <c r="AK7227" s="33"/>
      <c r="AL7227" s="33"/>
      <c r="AM7227" s="33"/>
      <c r="AN7227" s="33"/>
      <c r="AO7227" s="33"/>
      <c r="AP7227" s="33"/>
      <c r="AQ7227" s="33"/>
      <c r="AR7227" s="33"/>
      <c r="AS7227" s="33"/>
      <c r="AT7227" s="33"/>
      <c r="AU7227" s="33"/>
      <c r="AV7227" s="33"/>
      <c r="AW7227" s="33"/>
      <c r="AX7227" s="33"/>
      <c r="AY7227" s="33"/>
    </row>
    <row r="7228" spans="1:51" s="12" customFormat="1" ht="39.950000000000003" customHeight="1">
      <c r="A7228" s="3"/>
      <c r="B7228" s="16"/>
      <c r="C7228" s="33"/>
      <c r="D7228" s="33"/>
      <c r="E7228" s="33"/>
      <c r="F7228" s="33"/>
      <c r="G7228" s="33"/>
      <c r="H7228" s="33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  <c r="Y7228" s="33"/>
      <c r="Z7228" s="33"/>
      <c r="AA7228" s="33"/>
      <c r="AB7228" s="33"/>
      <c r="AC7228" s="33"/>
      <c r="AD7228" s="33"/>
      <c r="AE7228" s="33"/>
      <c r="AF7228" s="33"/>
      <c r="AG7228" s="35"/>
      <c r="AH7228" s="32"/>
      <c r="AI7228" s="33"/>
      <c r="AJ7228" s="33"/>
      <c r="AK7228" s="33"/>
      <c r="AL7228" s="33"/>
      <c r="AM7228" s="33"/>
      <c r="AN7228" s="33"/>
      <c r="AO7228" s="33"/>
      <c r="AP7228" s="33"/>
      <c r="AQ7228" s="33"/>
      <c r="AR7228" s="33"/>
      <c r="AS7228" s="33"/>
      <c r="AT7228" s="33"/>
      <c r="AU7228" s="33"/>
      <c r="AV7228" s="33"/>
      <c r="AW7228" s="33"/>
      <c r="AX7228" s="33"/>
      <c r="AY7228" s="33"/>
    </row>
    <row r="7229" spans="1:51" s="12" customFormat="1" ht="39.950000000000003" customHeight="1">
      <c r="A7229" s="3"/>
      <c r="B7229" s="16"/>
      <c r="C7229" s="33"/>
      <c r="D7229" s="33"/>
      <c r="E7229" s="33"/>
      <c r="F7229" s="33"/>
      <c r="G7229" s="33"/>
      <c r="H7229" s="33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  <c r="Y7229" s="33"/>
      <c r="Z7229" s="33"/>
      <c r="AA7229" s="33"/>
      <c r="AB7229" s="33"/>
      <c r="AC7229" s="33"/>
      <c r="AD7229" s="33"/>
      <c r="AE7229" s="33"/>
      <c r="AF7229" s="33"/>
      <c r="AG7229" s="35"/>
      <c r="AH7229" s="32"/>
      <c r="AI7229" s="33"/>
      <c r="AJ7229" s="33"/>
      <c r="AK7229" s="33"/>
      <c r="AL7229" s="33"/>
      <c r="AM7229" s="33"/>
      <c r="AN7229" s="33"/>
      <c r="AO7229" s="33"/>
      <c r="AP7229" s="33"/>
      <c r="AQ7229" s="33"/>
      <c r="AR7229" s="33"/>
      <c r="AS7229" s="33"/>
      <c r="AT7229" s="33"/>
      <c r="AU7229" s="33"/>
      <c r="AV7229" s="33"/>
      <c r="AW7229" s="33"/>
      <c r="AX7229" s="33"/>
      <c r="AY7229" s="33"/>
    </row>
    <row r="7230" spans="1:51" s="12" customFormat="1" ht="39.950000000000003" customHeight="1">
      <c r="A7230" s="3"/>
      <c r="B7230" s="16"/>
      <c r="C7230" s="33"/>
      <c r="D7230" s="33"/>
      <c r="E7230" s="33"/>
      <c r="F7230" s="33"/>
      <c r="G7230" s="33"/>
      <c r="H7230" s="33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  <c r="Y7230" s="33"/>
      <c r="Z7230" s="33"/>
      <c r="AA7230" s="33"/>
      <c r="AB7230" s="33"/>
      <c r="AC7230" s="33"/>
      <c r="AD7230" s="33"/>
      <c r="AE7230" s="33"/>
      <c r="AF7230" s="33"/>
      <c r="AG7230" s="35"/>
      <c r="AH7230" s="32"/>
      <c r="AI7230" s="33"/>
      <c r="AJ7230" s="33"/>
      <c r="AK7230" s="33"/>
      <c r="AL7230" s="33"/>
      <c r="AM7230" s="33"/>
      <c r="AN7230" s="33"/>
      <c r="AO7230" s="33"/>
      <c r="AP7230" s="33"/>
      <c r="AQ7230" s="33"/>
      <c r="AR7230" s="33"/>
      <c r="AS7230" s="33"/>
      <c r="AT7230" s="33"/>
      <c r="AU7230" s="33"/>
      <c r="AV7230" s="33"/>
      <c r="AW7230" s="33"/>
      <c r="AX7230" s="33"/>
      <c r="AY7230" s="33"/>
    </row>
    <row r="7231" spans="1:51" s="12" customFormat="1" ht="39.950000000000003" customHeight="1">
      <c r="A7231" s="3"/>
      <c r="B7231" s="16"/>
      <c r="C7231" s="33"/>
      <c r="D7231" s="33"/>
      <c r="E7231" s="33"/>
      <c r="F7231" s="33"/>
      <c r="G7231" s="33"/>
      <c r="H7231" s="33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  <c r="Y7231" s="33"/>
      <c r="Z7231" s="33"/>
      <c r="AA7231" s="33"/>
      <c r="AB7231" s="33"/>
      <c r="AC7231" s="33"/>
      <c r="AD7231" s="33"/>
      <c r="AE7231" s="33"/>
      <c r="AF7231" s="33"/>
      <c r="AG7231" s="35"/>
      <c r="AH7231" s="32"/>
      <c r="AI7231" s="33"/>
      <c r="AJ7231" s="33"/>
      <c r="AK7231" s="33"/>
      <c r="AL7231" s="33"/>
      <c r="AM7231" s="33"/>
      <c r="AN7231" s="33"/>
      <c r="AO7231" s="33"/>
      <c r="AP7231" s="33"/>
      <c r="AQ7231" s="33"/>
      <c r="AR7231" s="33"/>
      <c r="AS7231" s="33"/>
      <c r="AT7231" s="33"/>
      <c r="AU7231" s="33"/>
      <c r="AV7231" s="33"/>
      <c r="AW7231" s="33"/>
      <c r="AX7231" s="33"/>
      <c r="AY7231" s="33"/>
    </row>
    <row r="7232" spans="1:51" s="12" customFormat="1" ht="39.950000000000003" customHeight="1">
      <c r="A7232" s="3"/>
      <c r="B7232" s="16"/>
      <c r="C7232" s="33"/>
      <c r="D7232" s="33"/>
      <c r="E7232" s="33"/>
      <c r="F7232" s="33"/>
      <c r="G7232" s="33"/>
      <c r="H7232" s="33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  <c r="Y7232" s="33"/>
      <c r="Z7232" s="33"/>
      <c r="AA7232" s="33"/>
      <c r="AB7232" s="33"/>
      <c r="AC7232" s="33"/>
      <c r="AD7232" s="33"/>
      <c r="AE7232" s="33"/>
      <c r="AF7232" s="33"/>
      <c r="AG7232" s="35"/>
      <c r="AH7232" s="32"/>
      <c r="AI7232" s="33"/>
      <c r="AJ7232" s="33"/>
      <c r="AK7232" s="33"/>
      <c r="AL7232" s="33"/>
      <c r="AM7232" s="33"/>
      <c r="AN7232" s="33"/>
      <c r="AO7232" s="33"/>
      <c r="AP7232" s="33"/>
      <c r="AQ7232" s="33"/>
      <c r="AR7232" s="33"/>
      <c r="AS7232" s="33"/>
      <c r="AT7232" s="33"/>
      <c r="AU7232" s="33"/>
      <c r="AV7232" s="33"/>
      <c r="AW7232" s="33"/>
      <c r="AX7232" s="33"/>
      <c r="AY7232" s="33"/>
    </row>
    <row r="7233" spans="1:51" s="12" customFormat="1" ht="39.950000000000003" customHeight="1">
      <c r="A7233" s="3"/>
      <c r="B7233" s="16"/>
      <c r="C7233" s="33"/>
      <c r="D7233" s="33"/>
      <c r="E7233" s="33"/>
      <c r="F7233" s="33"/>
      <c r="G7233" s="33"/>
      <c r="H7233" s="33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  <c r="Y7233" s="33"/>
      <c r="Z7233" s="33"/>
      <c r="AA7233" s="33"/>
      <c r="AB7233" s="33"/>
      <c r="AC7233" s="33"/>
      <c r="AD7233" s="33"/>
      <c r="AE7233" s="33"/>
      <c r="AF7233" s="33"/>
      <c r="AG7233" s="35"/>
      <c r="AH7233" s="32"/>
      <c r="AI7233" s="33"/>
      <c r="AJ7233" s="33"/>
      <c r="AK7233" s="33"/>
      <c r="AL7233" s="33"/>
      <c r="AM7233" s="33"/>
      <c r="AN7233" s="33"/>
      <c r="AO7233" s="33"/>
      <c r="AP7233" s="33"/>
      <c r="AQ7233" s="33"/>
      <c r="AR7233" s="33"/>
      <c r="AS7233" s="33"/>
      <c r="AT7233" s="33"/>
      <c r="AU7233" s="33"/>
      <c r="AV7233" s="33"/>
      <c r="AW7233" s="33"/>
      <c r="AX7233" s="33"/>
      <c r="AY7233" s="33"/>
    </row>
    <row r="7234" spans="1:51" s="12" customFormat="1" ht="39.950000000000003" customHeight="1">
      <c r="A7234" s="3"/>
      <c r="B7234" s="16"/>
      <c r="C7234" s="33"/>
      <c r="D7234" s="33"/>
      <c r="E7234" s="33"/>
      <c r="F7234" s="33"/>
      <c r="G7234" s="33"/>
      <c r="H7234" s="33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  <c r="Y7234" s="33"/>
      <c r="Z7234" s="33"/>
      <c r="AA7234" s="33"/>
      <c r="AB7234" s="33"/>
      <c r="AC7234" s="33"/>
      <c r="AD7234" s="33"/>
      <c r="AE7234" s="33"/>
      <c r="AF7234" s="33"/>
      <c r="AG7234" s="35"/>
      <c r="AH7234" s="32"/>
      <c r="AI7234" s="33"/>
      <c r="AJ7234" s="33"/>
      <c r="AK7234" s="33"/>
      <c r="AL7234" s="33"/>
      <c r="AM7234" s="33"/>
      <c r="AN7234" s="33"/>
      <c r="AO7234" s="33"/>
      <c r="AP7234" s="33"/>
      <c r="AQ7234" s="33"/>
      <c r="AR7234" s="33"/>
      <c r="AS7234" s="33"/>
      <c r="AT7234" s="33"/>
      <c r="AU7234" s="33"/>
      <c r="AV7234" s="33"/>
      <c r="AW7234" s="33"/>
      <c r="AX7234" s="33"/>
      <c r="AY7234" s="33"/>
    </row>
    <row r="7235" spans="1:51" s="12" customFormat="1" ht="39.950000000000003" customHeight="1">
      <c r="A7235" s="3"/>
      <c r="B7235" s="16"/>
      <c r="C7235" s="33"/>
      <c r="D7235" s="33"/>
      <c r="E7235" s="33"/>
      <c r="F7235" s="33"/>
      <c r="G7235" s="33"/>
      <c r="H7235" s="33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  <c r="Y7235" s="33"/>
      <c r="Z7235" s="33"/>
      <c r="AA7235" s="33"/>
      <c r="AB7235" s="33"/>
      <c r="AC7235" s="33"/>
      <c r="AD7235" s="33"/>
      <c r="AE7235" s="33"/>
      <c r="AF7235" s="33"/>
      <c r="AG7235" s="35"/>
      <c r="AH7235" s="32"/>
      <c r="AI7235" s="33"/>
      <c r="AJ7235" s="33"/>
      <c r="AK7235" s="33"/>
      <c r="AL7235" s="33"/>
      <c r="AM7235" s="33"/>
      <c r="AN7235" s="33"/>
      <c r="AO7235" s="33"/>
      <c r="AP7235" s="33"/>
      <c r="AQ7235" s="33"/>
      <c r="AR7235" s="33"/>
      <c r="AS7235" s="33"/>
      <c r="AT7235" s="33"/>
      <c r="AU7235" s="33"/>
      <c r="AV7235" s="33"/>
      <c r="AW7235" s="33"/>
      <c r="AX7235" s="33"/>
      <c r="AY7235" s="33"/>
    </row>
    <row r="7236" spans="1:51" s="12" customFormat="1" ht="39.950000000000003" customHeight="1">
      <c r="A7236" s="3"/>
      <c r="B7236" s="16"/>
      <c r="C7236" s="33"/>
      <c r="D7236" s="33"/>
      <c r="E7236" s="33"/>
      <c r="F7236" s="33"/>
      <c r="G7236" s="33"/>
      <c r="H7236" s="33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  <c r="Y7236" s="33"/>
      <c r="Z7236" s="33"/>
      <c r="AA7236" s="33"/>
      <c r="AB7236" s="33"/>
      <c r="AC7236" s="33"/>
      <c r="AD7236" s="33"/>
      <c r="AE7236" s="33"/>
      <c r="AF7236" s="33"/>
      <c r="AG7236" s="35"/>
      <c r="AH7236" s="32"/>
      <c r="AI7236" s="33"/>
      <c r="AJ7236" s="33"/>
      <c r="AK7236" s="33"/>
      <c r="AL7236" s="33"/>
      <c r="AM7236" s="33"/>
      <c r="AN7236" s="33"/>
      <c r="AO7236" s="33"/>
      <c r="AP7236" s="33"/>
      <c r="AQ7236" s="33"/>
      <c r="AR7236" s="33"/>
      <c r="AS7236" s="33"/>
      <c r="AT7236" s="33"/>
      <c r="AU7236" s="33"/>
      <c r="AV7236" s="33"/>
      <c r="AW7236" s="33"/>
      <c r="AX7236" s="33"/>
      <c r="AY7236" s="33"/>
    </row>
    <row r="7237" spans="1:51" s="12" customFormat="1" ht="39.950000000000003" customHeight="1">
      <c r="A7237" s="3"/>
      <c r="B7237" s="16"/>
      <c r="C7237" s="33"/>
      <c r="D7237" s="33"/>
      <c r="E7237" s="33"/>
      <c r="F7237" s="33"/>
      <c r="G7237" s="33"/>
      <c r="H7237" s="33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  <c r="Y7237" s="33"/>
      <c r="Z7237" s="33"/>
      <c r="AA7237" s="33"/>
      <c r="AB7237" s="33"/>
      <c r="AC7237" s="33"/>
      <c r="AD7237" s="33"/>
      <c r="AE7237" s="33"/>
      <c r="AF7237" s="33"/>
      <c r="AG7237" s="35"/>
      <c r="AH7237" s="32"/>
      <c r="AI7237" s="33"/>
      <c r="AJ7237" s="33"/>
      <c r="AK7237" s="33"/>
      <c r="AL7237" s="33"/>
      <c r="AM7237" s="33"/>
      <c r="AN7237" s="33"/>
      <c r="AO7237" s="33"/>
      <c r="AP7237" s="33"/>
      <c r="AQ7237" s="33"/>
      <c r="AR7237" s="33"/>
      <c r="AS7237" s="33"/>
      <c r="AT7237" s="33"/>
      <c r="AU7237" s="33"/>
      <c r="AV7237" s="33"/>
      <c r="AW7237" s="33"/>
      <c r="AX7237" s="33"/>
      <c r="AY7237" s="33"/>
    </row>
    <row r="7238" spans="1:51" s="12" customFormat="1" ht="39.950000000000003" customHeight="1">
      <c r="A7238" s="3"/>
      <c r="B7238" s="16"/>
      <c r="C7238" s="33"/>
      <c r="D7238" s="33"/>
      <c r="E7238" s="33"/>
      <c r="F7238" s="33"/>
      <c r="G7238" s="33"/>
      <c r="H7238" s="33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  <c r="Y7238" s="33"/>
      <c r="Z7238" s="33"/>
      <c r="AA7238" s="33"/>
      <c r="AB7238" s="33"/>
      <c r="AC7238" s="33"/>
      <c r="AD7238" s="33"/>
      <c r="AE7238" s="33"/>
      <c r="AF7238" s="33"/>
      <c r="AG7238" s="35"/>
      <c r="AH7238" s="32"/>
      <c r="AI7238" s="33"/>
      <c r="AJ7238" s="33"/>
      <c r="AK7238" s="33"/>
      <c r="AL7238" s="33"/>
      <c r="AM7238" s="33"/>
      <c r="AN7238" s="33"/>
      <c r="AO7238" s="33"/>
      <c r="AP7238" s="33"/>
      <c r="AQ7238" s="33"/>
      <c r="AR7238" s="33"/>
      <c r="AS7238" s="33"/>
      <c r="AT7238" s="33"/>
      <c r="AU7238" s="33"/>
      <c r="AV7238" s="33"/>
      <c r="AW7238" s="33"/>
      <c r="AX7238" s="33"/>
      <c r="AY7238" s="33"/>
    </row>
    <row r="7239" spans="1:51" s="12" customFormat="1" ht="39.950000000000003" customHeight="1">
      <c r="A7239" s="3"/>
      <c r="B7239" s="16"/>
      <c r="C7239" s="33"/>
      <c r="D7239" s="33"/>
      <c r="E7239" s="33"/>
      <c r="F7239" s="33"/>
      <c r="G7239" s="33"/>
      <c r="H7239" s="33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  <c r="Y7239" s="33"/>
      <c r="Z7239" s="33"/>
      <c r="AA7239" s="33"/>
      <c r="AB7239" s="33"/>
      <c r="AC7239" s="33"/>
      <c r="AD7239" s="33"/>
      <c r="AE7239" s="33"/>
      <c r="AF7239" s="33"/>
      <c r="AG7239" s="35"/>
      <c r="AH7239" s="32"/>
      <c r="AI7239" s="33"/>
      <c r="AJ7239" s="33"/>
      <c r="AK7239" s="33"/>
      <c r="AL7239" s="33"/>
      <c r="AM7239" s="33"/>
      <c r="AN7239" s="33"/>
      <c r="AO7239" s="33"/>
      <c r="AP7239" s="33"/>
      <c r="AQ7239" s="33"/>
      <c r="AR7239" s="33"/>
      <c r="AS7239" s="33"/>
      <c r="AT7239" s="33"/>
      <c r="AU7239" s="33"/>
      <c r="AV7239" s="33"/>
      <c r="AW7239" s="33"/>
      <c r="AX7239" s="33"/>
      <c r="AY7239" s="33"/>
    </row>
    <row r="7240" spans="1:51" s="12" customFormat="1" ht="39.950000000000003" customHeight="1">
      <c r="A7240" s="3"/>
      <c r="B7240" s="16"/>
      <c r="C7240" s="33"/>
      <c r="D7240" s="33"/>
      <c r="E7240" s="33"/>
      <c r="F7240" s="33"/>
      <c r="G7240" s="33"/>
      <c r="H7240" s="33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  <c r="AB7240" s="33"/>
      <c r="AC7240" s="33"/>
      <c r="AD7240" s="33"/>
      <c r="AE7240" s="33"/>
      <c r="AF7240" s="33"/>
      <c r="AG7240" s="35"/>
      <c r="AH7240" s="32"/>
      <c r="AI7240" s="33"/>
      <c r="AJ7240" s="33"/>
      <c r="AK7240" s="33"/>
      <c r="AL7240" s="33"/>
      <c r="AM7240" s="33"/>
      <c r="AN7240" s="33"/>
      <c r="AO7240" s="33"/>
      <c r="AP7240" s="33"/>
      <c r="AQ7240" s="33"/>
      <c r="AR7240" s="33"/>
      <c r="AS7240" s="33"/>
      <c r="AT7240" s="33"/>
      <c r="AU7240" s="33"/>
      <c r="AV7240" s="33"/>
      <c r="AW7240" s="33"/>
      <c r="AX7240" s="33"/>
      <c r="AY7240" s="33"/>
    </row>
    <row r="7241" spans="1:51" s="12" customFormat="1" ht="39.950000000000003" customHeight="1">
      <c r="A7241" s="3"/>
      <c r="B7241" s="16"/>
      <c r="C7241" s="33"/>
      <c r="D7241" s="33"/>
      <c r="E7241" s="33"/>
      <c r="F7241" s="33"/>
      <c r="G7241" s="33"/>
      <c r="H7241" s="33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  <c r="Y7241" s="33"/>
      <c r="Z7241" s="33"/>
      <c r="AA7241" s="33"/>
      <c r="AB7241" s="33"/>
      <c r="AC7241" s="33"/>
      <c r="AD7241" s="33"/>
      <c r="AE7241" s="33"/>
      <c r="AF7241" s="33"/>
      <c r="AG7241" s="35"/>
      <c r="AH7241" s="32"/>
      <c r="AI7241" s="33"/>
      <c r="AJ7241" s="33"/>
      <c r="AK7241" s="33"/>
      <c r="AL7241" s="33"/>
      <c r="AM7241" s="33"/>
      <c r="AN7241" s="33"/>
      <c r="AO7241" s="33"/>
      <c r="AP7241" s="33"/>
      <c r="AQ7241" s="33"/>
      <c r="AR7241" s="33"/>
      <c r="AS7241" s="33"/>
      <c r="AT7241" s="33"/>
      <c r="AU7241" s="33"/>
      <c r="AV7241" s="33"/>
      <c r="AW7241" s="33"/>
      <c r="AX7241" s="33"/>
      <c r="AY7241" s="33"/>
    </row>
    <row r="7242" spans="1:51" s="12" customFormat="1" ht="39.950000000000003" customHeight="1">
      <c r="A7242" s="3"/>
      <c r="B7242" s="16"/>
      <c r="C7242" s="33"/>
      <c r="D7242" s="33"/>
      <c r="E7242" s="33"/>
      <c r="F7242" s="33"/>
      <c r="G7242" s="33"/>
      <c r="H7242" s="33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  <c r="Y7242" s="33"/>
      <c r="Z7242" s="33"/>
      <c r="AA7242" s="33"/>
      <c r="AB7242" s="33"/>
      <c r="AC7242" s="33"/>
      <c r="AD7242" s="33"/>
      <c r="AE7242" s="33"/>
      <c r="AF7242" s="33"/>
      <c r="AG7242" s="35"/>
      <c r="AH7242" s="32"/>
      <c r="AI7242" s="33"/>
      <c r="AJ7242" s="33"/>
      <c r="AK7242" s="33"/>
      <c r="AL7242" s="33"/>
      <c r="AM7242" s="33"/>
      <c r="AN7242" s="33"/>
      <c r="AO7242" s="33"/>
      <c r="AP7242" s="33"/>
      <c r="AQ7242" s="33"/>
      <c r="AR7242" s="33"/>
      <c r="AS7242" s="33"/>
      <c r="AT7242" s="33"/>
      <c r="AU7242" s="33"/>
      <c r="AV7242" s="33"/>
      <c r="AW7242" s="33"/>
      <c r="AX7242" s="33"/>
      <c r="AY7242" s="33"/>
    </row>
    <row r="7243" spans="1:51" s="12" customFormat="1" ht="39.950000000000003" customHeight="1">
      <c r="A7243" s="3"/>
      <c r="B7243" s="16"/>
      <c r="C7243" s="33"/>
      <c r="D7243" s="33"/>
      <c r="E7243" s="33"/>
      <c r="F7243" s="33"/>
      <c r="G7243" s="33"/>
      <c r="H7243" s="33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  <c r="Y7243" s="33"/>
      <c r="Z7243" s="33"/>
      <c r="AA7243" s="33"/>
      <c r="AB7243" s="33"/>
      <c r="AC7243" s="33"/>
      <c r="AD7243" s="33"/>
      <c r="AE7243" s="33"/>
      <c r="AF7243" s="33"/>
      <c r="AG7243" s="35"/>
      <c r="AH7243" s="32"/>
      <c r="AI7243" s="33"/>
      <c r="AJ7243" s="33"/>
      <c r="AK7243" s="33"/>
      <c r="AL7243" s="33"/>
      <c r="AM7243" s="33"/>
      <c r="AN7243" s="33"/>
      <c r="AO7243" s="33"/>
      <c r="AP7243" s="33"/>
      <c r="AQ7243" s="33"/>
      <c r="AR7243" s="33"/>
      <c r="AS7243" s="33"/>
      <c r="AT7243" s="33"/>
      <c r="AU7243" s="33"/>
      <c r="AV7243" s="33"/>
      <c r="AW7243" s="33"/>
      <c r="AX7243" s="33"/>
      <c r="AY7243" s="33"/>
    </row>
    <row r="7244" spans="1:51" s="12" customFormat="1" ht="39.950000000000003" customHeight="1">
      <c r="A7244" s="3"/>
      <c r="B7244" s="16"/>
      <c r="C7244" s="33"/>
      <c r="D7244" s="33"/>
      <c r="E7244" s="33"/>
      <c r="F7244" s="33"/>
      <c r="G7244" s="33"/>
      <c r="H7244" s="33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  <c r="Y7244" s="33"/>
      <c r="Z7244" s="33"/>
      <c r="AA7244" s="33"/>
      <c r="AB7244" s="33"/>
      <c r="AC7244" s="33"/>
      <c r="AD7244" s="33"/>
      <c r="AE7244" s="33"/>
      <c r="AF7244" s="33"/>
      <c r="AG7244" s="35"/>
      <c r="AH7244" s="32"/>
      <c r="AI7244" s="33"/>
      <c r="AJ7244" s="33"/>
      <c r="AK7244" s="33"/>
      <c r="AL7244" s="33"/>
      <c r="AM7244" s="33"/>
      <c r="AN7244" s="33"/>
      <c r="AO7244" s="33"/>
      <c r="AP7244" s="33"/>
      <c r="AQ7244" s="33"/>
      <c r="AR7244" s="33"/>
      <c r="AS7244" s="33"/>
      <c r="AT7244" s="33"/>
      <c r="AU7244" s="33"/>
      <c r="AV7244" s="33"/>
      <c r="AW7244" s="33"/>
      <c r="AX7244" s="33"/>
      <c r="AY7244" s="33"/>
    </row>
    <row r="7245" spans="1:51" s="12" customFormat="1" ht="39.950000000000003" customHeight="1">
      <c r="A7245" s="3"/>
      <c r="B7245" s="16"/>
      <c r="C7245" s="33"/>
      <c r="D7245" s="33"/>
      <c r="E7245" s="33"/>
      <c r="F7245" s="33"/>
      <c r="G7245" s="33"/>
      <c r="H7245" s="33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  <c r="Y7245" s="33"/>
      <c r="Z7245" s="33"/>
      <c r="AA7245" s="33"/>
      <c r="AB7245" s="33"/>
      <c r="AC7245" s="33"/>
      <c r="AD7245" s="33"/>
      <c r="AE7245" s="33"/>
      <c r="AF7245" s="33"/>
      <c r="AG7245" s="35"/>
      <c r="AH7245" s="32"/>
      <c r="AI7245" s="33"/>
      <c r="AJ7245" s="33"/>
      <c r="AK7245" s="33"/>
      <c r="AL7245" s="33"/>
      <c r="AM7245" s="33"/>
      <c r="AN7245" s="33"/>
      <c r="AO7245" s="33"/>
      <c r="AP7245" s="33"/>
      <c r="AQ7245" s="33"/>
      <c r="AR7245" s="33"/>
      <c r="AS7245" s="33"/>
      <c r="AT7245" s="33"/>
      <c r="AU7245" s="33"/>
      <c r="AV7245" s="33"/>
      <c r="AW7245" s="33"/>
      <c r="AX7245" s="33"/>
      <c r="AY7245" s="33"/>
    </row>
    <row r="7246" spans="1:51" s="12" customFormat="1" ht="39.950000000000003" customHeight="1">
      <c r="A7246" s="3"/>
      <c r="B7246" s="16"/>
      <c r="C7246" s="33"/>
      <c r="D7246" s="33"/>
      <c r="E7246" s="33"/>
      <c r="F7246" s="33"/>
      <c r="G7246" s="33"/>
      <c r="H7246" s="33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  <c r="Y7246" s="33"/>
      <c r="Z7246" s="33"/>
      <c r="AA7246" s="33"/>
      <c r="AB7246" s="33"/>
      <c r="AC7246" s="33"/>
      <c r="AD7246" s="33"/>
      <c r="AE7246" s="33"/>
      <c r="AF7246" s="33"/>
      <c r="AG7246" s="35"/>
      <c r="AH7246" s="32"/>
      <c r="AI7246" s="33"/>
      <c r="AJ7246" s="33"/>
      <c r="AK7246" s="33"/>
      <c r="AL7246" s="33"/>
      <c r="AM7246" s="33"/>
      <c r="AN7246" s="33"/>
      <c r="AO7246" s="33"/>
      <c r="AP7246" s="33"/>
      <c r="AQ7246" s="33"/>
      <c r="AR7246" s="33"/>
      <c r="AS7246" s="33"/>
      <c r="AT7246" s="33"/>
      <c r="AU7246" s="33"/>
      <c r="AV7246" s="33"/>
      <c r="AW7246" s="33"/>
      <c r="AX7246" s="33"/>
      <c r="AY7246" s="33"/>
    </row>
    <row r="7247" spans="1:51" s="12" customFormat="1" ht="39.950000000000003" customHeight="1">
      <c r="A7247" s="3"/>
      <c r="B7247" s="16"/>
      <c r="C7247" s="33"/>
      <c r="D7247" s="33"/>
      <c r="E7247" s="33"/>
      <c r="F7247" s="33"/>
      <c r="G7247" s="33"/>
      <c r="H7247" s="33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  <c r="Y7247" s="33"/>
      <c r="Z7247" s="33"/>
      <c r="AA7247" s="33"/>
      <c r="AB7247" s="33"/>
      <c r="AC7247" s="33"/>
      <c r="AD7247" s="33"/>
      <c r="AE7247" s="33"/>
      <c r="AF7247" s="33"/>
      <c r="AG7247" s="35"/>
      <c r="AH7247" s="32"/>
      <c r="AI7247" s="33"/>
      <c r="AJ7247" s="33"/>
      <c r="AK7247" s="33"/>
      <c r="AL7247" s="33"/>
      <c r="AM7247" s="33"/>
      <c r="AN7247" s="33"/>
      <c r="AO7247" s="33"/>
      <c r="AP7247" s="33"/>
      <c r="AQ7247" s="33"/>
      <c r="AR7247" s="33"/>
      <c r="AS7247" s="33"/>
      <c r="AT7247" s="33"/>
      <c r="AU7247" s="33"/>
      <c r="AV7247" s="33"/>
      <c r="AW7247" s="33"/>
      <c r="AX7247" s="33"/>
      <c r="AY7247" s="33"/>
    </row>
    <row r="7248" spans="1:51" s="12" customFormat="1" ht="39.950000000000003" customHeight="1">
      <c r="A7248" s="3"/>
      <c r="B7248" s="16"/>
      <c r="C7248" s="33"/>
      <c r="D7248" s="33"/>
      <c r="E7248" s="33"/>
      <c r="F7248" s="33"/>
      <c r="G7248" s="33"/>
      <c r="H7248" s="33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  <c r="Y7248" s="33"/>
      <c r="Z7248" s="33"/>
      <c r="AA7248" s="33"/>
      <c r="AB7248" s="33"/>
      <c r="AC7248" s="33"/>
      <c r="AD7248" s="33"/>
      <c r="AE7248" s="33"/>
      <c r="AF7248" s="33"/>
      <c r="AG7248" s="35"/>
      <c r="AH7248" s="32"/>
      <c r="AI7248" s="33"/>
      <c r="AJ7248" s="33"/>
      <c r="AK7248" s="33"/>
      <c r="AL7248" s="33"/>
      <c r="AM7248" s="33"/>
      <c r="AN7248" s="33"/>
      <c r="AO7248" s="33"/>
      <c r="AP7248" s="33"/>
      <c r="AQ7248" s="33"/>
      <c r="AR7248" s="33"/>
      <c r="AS7248" s="33"/>
      <c r="AT7248" s="33"/>
      <c r="AU7248" s="33"/>
      <c r="AV7248" s="33"/>
      <c r="AW7248" s="33"/>
      <c r="AX7248" s="33"/>
      <c r="AY7248" s="33"/>
    </row>
    <row r="7249" spans="1:51" s="12" customFormat="1" ht="39.950000000000003" customHeight="1">
      <c r="A7249" s="3"/>
      <c r="B7249" s="16"/>
      <c r="C7249" s="33"/>
      <c r="D7249" s="33"/>
      <c r="E7249" s="33"/>
      <c r="F7249" s="33"/>
      <c r="G7249" s="33"/>
      <c r="H7249" s="33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  <c r="Y7249" s="33"/>
      <c r="Z7249" s="33"/>
      <c r="AA7249" s="33"/>
      <c r="AB7249" s="33"/>
      <c r="AC7249" s="33"/>
      <c r="AD7249" s="33"/>
      <c r="AE7249" s="33"/>
      <c r="AF7249" s="33"/>
      <c r="AG7249" s="35"/>
      <c r="AH7249" s="32"/>
      <c r="AI7249" s="33"/>
      <c r="AJ7249" s="33"/>
      <c r="AK7249" s="33"/>
      <c r="AL7249" s="33"/>
      <c r="AM7249" s="33"/>
      <c r="AN7249" s="33"/>
      <c r="AO7249" s="33"/>
      <c r="AP7249" s="33"/>
      <c r="AQ7249" s="33"/>
      <c r="AR7249" s="33"/>
      <c r="AS7249" s="33"/>
      <c r="AT7249" s="33"/>
      <c r="AU7249" s="33"/>
      <c r="AV7249" s="33"/>
      <c r="AW7249" s="33"/>
      <c r="AX7249" s="33"/>
      <c r="AY7249" s="33"/>
    </row>
    <row r="7250" spans="1:51" s="12" customFormat="1" ht="39.950000000000003" customHeight="1">
      <c r="A7250" s="3"/>
      <c r="B7250" s="16"/>
      <c r="C7250" s="33"/>
      <c r="D7250" s="33"/>
      <c r="E7250" s="33"/>
      <c r="F7250" s="33"/>
      <c r="G7250" s="33"/>
      <c r="H7250" s="33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  <c r="Y7250" s="33"/>
      <c r="Z7250" s="33"/>
      <c r="AA7250" s="33"/>
      <c r="AB7250" s="33"/>
      <c r="AC7250" s="33"/>
      <c r="AD7250" s="33"/>
      <c r="AE7250" s="33"/>
      <c r="AF7250" s="33"/>
      <c r="AG7250" s="35"/>
      <c r="AH7250" s="32"/>
      <c r="AI7250" s="33"/>
      <c r="AJ7250" s="33"/>
      <c r="AK7250" s="33"/>
      <c r="AL7250" s="33"/>
      <c r="AM7250" s="33"/>
      <c r="AN7250" s="33"/>
      <c r="AO7250" s="33"/>
      <c r="AP7250" s="33"/>
      <c r="AQ7250" s="33"/>
      <c r="AR7250" s="33"/>
      <c r="AS7250" s="33"/>
      <c r="AT7250" s="33"/>
      <c r="AU7250" s="33"/>
      <c r="AV7250" s="33"/>
      <c r="AW7250" s="33"/>
      <c r="AX7250" s="33"/>
      <c r="AY7250" s="33"/>
    </row>
    <row r="7251" spans="1:51" s="12" customFormat="1" ht="39.950000000000003" customHeight="1">
      <c r="A7251" s="3"/>
      <c r="B7251" s="16"/>
      <c r="C7251" s="33"/>
      <c r="D7251" s="33"/>
      <c r="E7251" s="33"/>
      <c r="F7251" s="33"/>
      <c r="G7251" s="33"/>
      <c r="H7251" s="33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  <c r="Y7251" s="33"/>
      <c r="Z7251" s="33"/>
      <c r="AA7251" s="33"/>
      <c r="AB7251" s="33"/>
      <c r="AC7251" s="33"/>
      <c r="AD7251" s="33"/>
      <c r="AE7251" s="33"/>
      <c r="AF7251" s="33"/>
      <c r="AG7251" s="35"/>
      <c r="AH7251" s="32"/>
      <c r="AI7251" s="33"/>
      <c r="AJ7251" s="33"/>
      <c r="AK7251" s="33"/>
      <c r="AL7251" s="33"/>
      <c r="AM7251" s="33"/>
      <c r="AN7251" s="33"/>
      <c r="AO7251" s="33"/>
      <c r="AP7251" s="33"/>
      <c r="AQ7251" s="33"/>
      <c r="AR7251" s="33"/>
      <c r="AS7251" s="33"/>
      <c r="AT7251" s="33"/>
      <c r="AU7251" s="33"/>
      <c r="AV7251" s="33"/>
      <c r="AW7251" s="33"/>
      <c r="AX7251" s="33"/>
      <c r="AY7251" s="33"/>
    </row>
    <row r="7252" spans="1:51" s="12" customFormat="1" ht="39.950000000000003" customHeight="1">
      <c r="A7252" s="3"/>
      <c r="B7252" s="16"/>
      <c r="C7252" s="33"/>
      <c r="D7252" s="33"/>
      <c r="E7252" s="33"/>
      <c r="F7252" s="33"/>
      <c r="G7252" s="33"/>
      <c r="H7252" s="33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  <c r="Y7252" s="33"/>
      <c r="Z7252" s="33"/>
      <c r="AA7252" s="33"/>
      <c r="AB7252" s="33"/>
      <c r="AC7252" s="33"/>
      <c r="AD7252" s="33"/>
      <c r="AE7252" s="33"/>
      <c r="AF7252" s="33"/>
      <c r="AG7252" s="35"/>
      <c r="AH7252" s="32"/>
      <c r="AI7252" s="33"/>
      <c r="AJ7252" s="33"/>
      <c r="AK7252" s="33"/>
      <c r="AL7252" s="33"/>
      <c r="AM7252" s="33"/>
      <c r="AN7252" s="33"/>
      <c r="AO7252" s="33"/>
      <c r="AP7252" s="33"/>
      <c r="AQ7252" s="33"/>
      <c r="AR7252" s="33"/>
      <c r="AS7252" s="33"/>
      <c r="AT7252" s="33"/>
      <c r="AU7252" s="33"/>
      <c r="AV7252" s="33"/>
      <c r="AW7252" s="33"/>
      <c r="AX7252" s="33"/>
      <c r="AY7252" s="33"/>
    </row>
    <row r="7253" spans="1:51" s="12" customFormat="1" ht="39.950000000000003" customHeight="1">
      <c r="A7253" s="3"/>
      <c r="B7253" s="16"/>
      <c r="C7253" s="33"/>
      <c r="D7253" s="33"/>
      <c r="E7253" s="33"/>
      <c r="F7253" s="33"/>
      <c r="G7253" s="33"/>
      <c r="H7253" s="33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  <c r="Y7253" s="33"/>
      <c r="Z7253" s="33"/>
      <c r="AA7253" s="33"/>
      <c r="AB7253" s="33"/>
      <c r="AC7253" s="33"/>
      <c r="AD7253" s="33"/>
      <c r="AE7253" s="33"/>
      <c r="AF7253" s="33"/>
      <c r="AG7253" s="35"/>
      <c r="AH7253" s="32"/>
      <c r="AI7253" s="33"/>
      <c r="AJ7253" s="33"/>
      <c r="AK7253" s="33"/>
      <c r="AL7253" s="33"/>
      <c r="AM7253" s="33"/>
      <c r="AN7253" s="33"/>
      <c r="AO7253" s="33"/>
      <c r="AP7253" s="33"/>
      <c r="AQ7253" s="33"/>
      <c r="AR7253" s="33"/>
      <c r="AS7253" s="33"/>
      <c r="AT7253" s="33"/>
      <c r="AU7253" s="33"/>
      <c r="AV7253" s="33"/>
      <c r="AW7253" s="33"/>
      <c r="AX7253" s="33"/>
      <c r="AY7253" s="33"/>
    </row>
    <row r="7254" spans="1:51" s="12" customFormat="1" ht="39.950000000000003" customHeight="1">
      <c r="A7254" s="3"/>
      <c r="B7254" s="16"/>
      <c r="C7254" s="33"/>
      <c r="D7254" s="33"/>
      <c r="E7254" s="33"/>
      <c r="F7254" s="33"/>
      <c r="G7254" s="33"/>
      <c r="H7254" s="33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  <c r="Y7254" s="33"/>
      <c r="Z7254" s="33"/>
      <c r="AA7254" s="33"/>
      <c r="AB7254" s="33"/>
      <c r="AC7254" s="33"/>
      <c r="AD7254" s="33"/>
      <c r="AE7254" s="33"/>
      <c r="AF7254" s="33"/>
      <c r="AG7254" s="35"/>
      <c r="AH7254" s="32"/>
      <c r="AI7254" s="33"/>
      <c r="AJ7254" s="33"/>
      <c r="AK7254" s="33"/>
      <c r="AL7254" s="33"/>
      <c r="AM7254" s="33"/>
      <c r="AN7254" s="33"/>
      <c r="AO7254" s="33"/>
      <c r="AP7254" s="33"/>
      <c r="AQ7254" s="33"/>
      <c r="AR7254" s="33"/>
      <c r="AS7254" s="33"/>
      <c r="AT7254" s="33"/>
      <c r="AU7254" s="33"/>
      <c r="AV7254" s="33"/>
      <c r="AW7254" s="33"/>
      <c r="AX7254" s="33"/>
      <c r="AY7254" s="33"/>
    </row>
    <row r="7255" spans="1:51" s="12" customFormat="1" ht="39.950000000000003" customHeight="1">
      <c r="A7255" s="3"/>
      <c r="B7255" s="16"/>
      <c r="C7255" s="33"/>
      <c r="D7255" s="33"/>
      <c r="E7255" s="33"/>
      <c r="F7255" s="33"/>
      <c r="G7255" s="33"/>
      <c r="H7255" s="33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  <c r="Y7255" s="33"/>
      <c r="Z7255" s="33"/>
      <c r="AA7255" s="33"/>
      <c r="AB7255" s="33"/>
      <c r="AC7255" s="33"/>
      <c r="AD7255" s="33"/>
      <c r="AE7255" s="33"/>
      <c r="AF7255" s="33"/>
      <c r="AG7255" s="35"/>
      <c r="AH7255" s="32"/>
      <c r="AI7255" s="33"/>
      <c r="AJ7255" s="33"/>
      <c r="AK7255" s="33"/>
      <c r="AL7255" s="33"/>
      <c r="AM7255" s="33"/>
      <c r="AN7255" s="33"/>
      <c r="AO7255" s="33"/>
      <c r="AP7255" s="33"/>
      <c r="AQ7255" s="33"/>
      <c r="AR7255" s="33"/>
      <c r="AS7255" s="33"/>
      <c r="AT7255" s="33"/>
      <c r="AU7255" s="33"/>
      <c r="AV7255" s="33"/>
      <c r="AW7255" s="33"/>
      <c r="AX7255" s="33"/>
      <c r="AY7255" s="33"/>
    </row>
    <row r="7256" spans="1:51" s="12" customFormat="1" ht="39.950000000000003" customHeight="1">
      <c r="A7256" s="3"/>
      <c r="B7256" s="16"/>
      <c r="C7256" s="33"/>
      <c r="D7256" s="33"/>
      <c r="E7256" s="33"/>
      <c r="F7256" s="33"/>
      <c r="G7256" s="33"/>
      <c r="H7256" s="33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  <c r="Y7256" s="33"/>
      <c r="Z7256" s="33"/>
      <c r="AA7256" s="33"/>
      <c r="AB7256" s="33"/>
      <c r="AC7256" s="33"/>
      <c r="AD7256" s="33"/>
      <c r="AE7256" s="33"/>
      <c r="AF7256" s="33"/>
      <c r="AG7256" s="35"/>
      <c r="AH7256" s="32"/>
      <c r="AI7256" s="33"/>
      <c r="AJ7256" s="33"/>
      <c r="AK7256" s="33"/>
      <c r="AL7256" s="33"/>
      <c r="AM7256" s="33"/>
      <c r="AN7256" s="33"/>
      <c r="AO7256" s="33"/>
      <c r="AP7256" s="33"/>
      <c r="AQ7256" s="33"/>
      <c r="AR7256" s="33"/>
      <c r="AS7256" s="33"/>
      <c r="AT7256" s="33"/>
      <c r="AU7256" s="33"/>
      <c r="AV7256" s="33"/>
      <c r="AW7256" s="33"/>
      <c r="AX7256" s="33"/>
      <c r="AY7256" s="33"/>
    </row>
    <row r="7257" spans="1:51" s="12" customFormat="1" ht="39.950000000000003" customHeight="1">
      <c r="A7257" s="3"/>
      <c r="B7257" s="16"/>
      <c r="C7257" s="33"/>
      <c r="D7257" s="33"/>
      <c r="E7257" s="33"/>
      <c r="F7257" s="33"/>
      <c r="G7257" s="33"/>
      <c r="H7257" s="33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  <c r="Y7257" s="33"/>
      <c r="Z7257" s="33"/>
      <c r="AA7257" s="33"/>
      <c r="AB7257" s="33"/>
      <c r="AC7257" s="33"/>
      <c r="AD7257" s="33"/>
      <c r="AE7257" s="33"/>
      <c r="AF7257" s="33"/>
      <c r="AG7257" s="35"/>
      <c r="AH7257" s="32"/>
      <c r="AI7257" s="33"/>
      <c r="AJ7257" s="33"/>
      <c r="AK7257" s="33"/>
      <c r="AL7257" s="33"/>
      <c r="AM7257" s="33"/>
      <c r="AN7257" s="33"/>
      <c r="AO7257" s="33"/>
      <c r="AP7257" s="33"/>
      <c r="AQ7257" s="33"/>
      <c r="AR7257" s="33"/>
      <c r="AS7257" s="33"/>
      <c r="AT7257" s="33"/>
      <c r="AU7257" s="33"/>
      <c r="AV7257" s="33"/>
      <c r="AW7257" s="33"/>
      <c r="AX7257" s="33"/>
      <c r="AY7257" s="33"/>
    </row>
    <row r="7258" spans="1:51" s="12" customFormat="1" ht="39.950000000000003" customHeight="1">
      <c r="A7258" s="3"/>
      <c r="B7258" s="16"/>
      <c r="C7258" s="33"/>
      <c r="D7258" s="33"/>
      <c r="E7258" s="33"/>
      <c r="F7258" s="33"/>
      <c r="G7258" s="33"/>
      <c r="H7258" s="33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  <c r="Y7258" s="33"/>
      <c r="Z7258" s="33"/>
      <c r="AA7258" s="33"/>
      <c r="AB7258" s="33"/>
      <c r="AC7258" s="33"/>
      <c r="AD7258" s="33"/>
      <c r="AE7258" s="33"/>
      <c r="AF7258" s="33"/>
      <c r="AG7258" s="35"/>
      <c r="AH7258" s="32"/>
      <c r="AI7258" s="33"/>
      <c r="AJ7258" s="33"/>
      <c r="AK7258" s="33"/>
      <c r="AL7258" s="33"/>
      <c r="AM7258" s="33"/>
      <c r="AN7258" s="33"/>
      <c r="AO7258" s="33"/>
      <c r="AP7258" s="33"/>
      <c r="AQ7258" s="33"/>
      <c r="AR7258" s="33"/>
      <c r="AS7258" s="33"/>
      <c r="AT7258" s="33"/>
      <c r="AU7258" s="33"/>
      <c r="AV7258" s="33"/>
      <c r="AW7258" s="33"/>
      <c r="AX7258" s="33"/>
      <c r="AY7258" s="33"/>
    </row>
    <row r="7259" spans="1:51" s="12" customFormat="1" ht="39.950000000000003" customHeight="1">
      <c r="A7259" s="3"/>
      <c r="B7259" s="16"/>
      <c r="C7259" s="33"/>
      <c r="D7259" s="33"/>
      <c r="E7259" s="33"/>
      <c r="F7259" s="33"/>
      <c r="G7259" s="33"/>
      <c r="H7259" s="3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  <c r="Y7259" s="33"/>
      <c r="Z7259" s="33"/>
      <c r="AA7259" s="33"/>
      <c r="AB7259" s="33"/>
      <c r="AC7259" s="33"/>
      <c r="AD7259" s="33"/>
      <c r="AE7259" s="33"/>
      <c r="AF7259" s="33"/>
      <c r="AG7259" s="35"/>
      <c r="AH7259" s="32"/>
      <c r="AI7259" s="33"/>
      <c r="AJ7259" s="33"/>
      <c r="AK7259" s="33"/>
      <c r="AL7259" s="33"/>
      <c r="AM7259" s="33"/>
      <c r="AN7259" s="33"/>
      <c r="AO7259" s="33"/>
      <c r="AP7259" s="33"/>
      <c r="AQ7259" s="33"/>
      <c r="AR7259" s="33"/>
      <c r="AS7259" s="33"/>
      <c r="AT7259" s="33"/>
      <c r="AU7259" s="33"/>
      <c r="AV7259" s="33"/>
      <c r="AW7259" s="33"/>
      <c r="AX7259" s="33"/>
      <c r="AY7259" s="33"/>
    </row>
    <row r="7260" spans="1:51" s="12" customFormat="1" ht="39.950000000000003" customHeight="1">
      <c r="A7260" s="3"/>
      <c r="B7260" s="16"/>
      <c r="C7260" s="33"/>
      <c r="D7260" s="33"/>
      <c r="E7260" s="33"/>
      <c r="F7260" s="33"/>
      <c r="G7260" s="33"/>
      <c r="H7260" s="33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  <c r="Y7260" s="33"/>
      <c r="Z7260" s="33"/>
      <c r="AA7260" s="33"/>
      <c r="AB7260" s="33"/>
      <c r="AC7260" s="33"/>
      <c r="AD7260" s="33"/>
      <c r="AE7260" s="33"/>
      <c r="AF7260" s="33"/>
      <c r="AG7260" s="35"/>
      <c r="AH7260" s="32"/>
      <c r="AI7260" s="33"/>
      <c r="AJ7260" s="33"/>
      <c r="AK7260" s="33"/>
      <c r="AL7260" s="33"/>
      <c r="AM7260" s="33"/>
      <c r="AN7260" s="33"/>
      <c r="AO7260" s="33"/>
      <c r="AP7260" s="33"/>
      <c r="AQ7260" s="33"/>
      <c r="AR7260" s="33"/>
      <c r="AS7260" s="33"/>
      <c r="AT7260" s="33"/>
      <c r="AU7260" s="33"/>
      <c r="AV7260" s="33"/>
      <c r="AW7260" s="33"/>
      <c r="AX7260" s="33"/>
      <c r="AY7260" s="33"/>
    </row>
    <row r="7261" spans="1:51" s="12" customFormat="1" ht="39.950000000000003" customHeight="1">
      <c r="A7261" s="3"/>
      <c r="B7261" s="16"/>
      <c r="C7261" s="33"/>
      <c r="D7261" s="33"/>
      <c r="E7261" s="33"/>
      <c r="F7261" s="33"/>
      <c r="G7261" s="33"/>
      <c r="H7261" s="33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  <c r="Y7261" s="33"/>
      <c r="Z7261" s="33"/>
      <c r="AA7261" s="33"/>
      <c r="AB7261" s="33"/>
      <c r="AC7261" s="33"/>
      <c r="AD7261" s="33"/>
      <c r="AE7261" s="33"/>
      <c r="AF7261" s="33"/>
      <c r="AG7261" s="35"/>
      <c r="AH7261" s="32"/>
      <c r="AI7261" s="33"/>
      <c r="AJ7261" s="33"/>
      <c r="AK7261" s="33"/>
      <c r="AL7261" s="33"/>
      <c r="AM7261" s="33"/>
      <c r="AN7261" s="33"/>
      <c r="AO7261" s="33"/>
      <c r="AP7261" s="33"/>
      <c r="AQ7261" s="33"/>
      <c r="AR7261" s="33"/>
      <c r="AS7261" s="33"/>
      <c r="AT7261" s="33"/>
      <c r="AU7261" s="33"/>
      <c r="AV7261" s="33"/>
      <c r="AW7261" s="33"/>
      <c r="AX7261" s="33"/>
      <c r="AY7261" s="33"/>
    </row>
    <row r="7262" spans="1:51" s="12" customFormat="1" ht="39.950000000000003" customHeight="1">
      <c r="A7262" s="3"/>
      <c r="B7262" s="16"/>
      <c r="C7262" s="33"/>
      <c r="D7262" s="33"/>
      <c r="E7262" s="33"/>
      <c r="F7262" s="33"/>
      <c r="G7262" s="33"/>
      <c r="H7262" s="33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  <c r="Y7262" s="33"/>
      <c r="Z7262" s="33"/>
      <c r="AA7262" s="33"/>
      <c r="AB7262" s="33"/>
      <c r="AC7262" s="33"/>
      <c r="AD7262" s="33"/>
      <c r="AE7262" s="33"/>
      <c r="AF7262" s="33"/>
      <c r="AG7262" s="35"/>
      <c r="AH7262" s="32"/>
      <c r="AI7262" s="33"/>
      <c r="AJ7262" s="33"/>
      <c r="AK7262" s="33"/>
      <c r="AL7262" s="33"/>
      <c r="AM7262" s="33"/>
      <c r="AN7262" s="33"/>
      <c r="AO7262" s="33"/>
      <c r="AP7262" s="33"/>
      <c r="AQ7262" s="33"/>
      <c r="AR7262" s="33"/>
      <c r="AS7262" s="33"/>
      <c r="AT7262" s="33"/>
      <c r="AU7262" s="33"/>
      <c r="AV7262" s="33"/>
      <c r="AW7262" s="33"/>
      <c r="AX7262" s="33"/>
      <c r="AY7262" s="33"/>
    </row>
    <row r="7263" spans="1:51" s="12" customFormat="1" ht="39.950000000000003" customHeight="1">
      <c r="A7263" s="3"/>
      <c r="B7263" s="16"/>
      <c r="C7263" s="33"/>
      <c r="D7263" s="33"/>
      <c r="E7263" s="33"/>
      <c r="F7263" s="33"/>
      <c r="G7263" s="33"/>
      <c r="H7263" s="33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  <c r="Y7263" s="33"/>
      <c r="Z7263" s="33"/>
      <c r="AA7263" s="33"/>
      <c r="AB7263" s="33"/>
      <c r="AC7263" s="33"/>
      <c r="AD7263" s="33"/>
      <c r="AE7263" s="33"/>
      <c r="AF7263" s="33"/>
      <c r="AG7263" s="35"/>
      <c r="AH7263" s="32"/>
      <c r="AI7263" s="33"/>
      <c r="AJ7263" s="33"/>
      <c r="AK7263" s="33"/>
      <c r="AL7263" s="33"/>
      <c r="AM7263" s="33"/>
      <c r="AN7263" s="33"/>
      <c r="AO7263" s="33"/>
      <c r="AP7263" s="33"/>
      <c r="AQ7263" s="33"/>
      <c r="AR7263" s="33"/>
      <c r="AS7263" s="33"/>
      <c r="AT7263" s="33"/>
      <c r="AU7263" s="33"/>
      <c r="AV7263" s="33"/>
      <c r="AW7263" s="33"/>
      <c r="AX7263" s="33"/>
      <c r="AY7263" s="33"/>
    </row>
    <row r="7264" spans="1:51" s="12" customFormat="1" ht="39.950000000000003" customHeight="1">
      <c r="A7264" s="3"/>
      <c r="B7264" s="16"/>
      <c r="C7264" s="33"/>
      <c r="D7264" s="33"/>
      <c r="E7264" s="33"/>
      <c r="F7264" s="33"/>
      <c r="G7264" s="33"/>
      <c r="H7264" s="33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  <c r="Y7264" s="33"/>
      <c r="Z7264" s="33"/>
      <c r="AA7264" s="33"/>
      <c r="AB7264" s="33"/>
      <c r="AC7264" s="33"/>
      <c r="AD7264" s="33"/>
      <c r="AE7264" s="33"/>
      <c r="AF7264" s="33"/>
      <c r="AG7264" s="35"/>
      <c r="AH7264" s="32"/>
      <c r="AI7264" s="33"/>
      <c r="AJ7264" s="33"/>
      <c r="AK7264" s="33"/>
      <c r="AL7264" s="33"/>
      <c r="AM7264" s="33"/>
      <c r="AN7264" s="33"/>
      <c r="AO7264" s="33"/>
      <c r="AP7264" s="33"/>
      <c r="AQ7264" s="33"/>
      <c r="AR7264" s="33"/>
      <c r="AS7264" s="33"/>
      <c r="AT7264" s="33"/>
      <c r="AU7264" s="33"/>
      <c r="AV7264" s="33"/>
      <c r="AW7264" s="33"/>
      <c r="AX7264" s="33"/>
      <c r="AY7264" s="33"/>
    </row>
    <row r="7265" spans="1:51" s="12" customFormat="1" ht="39.950000000000003" customHeight="1">
      <c r="A7265" s="3"/>
      <c r="B7265" s="16"/>
      <c r="C7265" s="33"/>
      <c r="D7265" s="33"/>
      <c r="E7265" s="33"/>
      <c r="F7265" s="33"/>
      <c r="G7265" s="33"/>
      <c r="H7265" s="33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  <c r="Y7265" s="33"/>
      <c r="Z7265" s="33"/>
      <c r="AA7265" s="33"/>
      <c r="AB7265" s="33"/>
      <c r="AC7265" s="33"/>
      <c r="AD7265" s="33"/>
      <c r="AE7265" s="33"/>
      <c r="AF7265" s="33"/>
      <c r="AG7265" s="35"/>
      <c r="AH7265" s="32"/>
      <c r="AI7265" s="33"/>
      <c r="AJ7265" s="33"/>
      <c r="AK7265" s="33"/>
      <c r="AL7265" s="33"/>
      <c r="AM7265" s="33"/>
      <c r="AN7265" s="33"/>
      <c r="AO7265" s="33"/>
      <c r="AP7265" s="33"/>
      <c r="AQ7265" s="33"/>
      <c r="AR7265" s="33"/>
      <c r="AS7265" s="33"/>
      <c r="AT7265" s="33"/>
      <c r="AU7265" s="33"/>
      <c r="AV7265" s="33"/>
      <c r="AW7265" s="33"/>
      <c r="AX7265" s="33"/>
      <c r="AY7265" s="33"/>
    </row>
    <row r="7266" spans="1:51" s="12" customFormat="1" ht="39.950000000000003" customHeight="1">
      <c r="A7266" s="3"/>
      <c r="B7266" s="16"/>
      <c r="C7266" s="33"/>
      <c r="D7266" s="33"/>
      <c r="E7266" s="33"/>
      <c r="F7266" s="33"/>
      <c r="G7266" s="33"/>
      <c r="H7266" s="33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  <c r="Y7266" s="33"/>
      <c r="Z7266" s="33"/>
      <c r="AA7266" s="33"/>
      <c r="AB7266" s="33"/>
      <c r="AC7266" s="33"/>
      <c r="AD7266" s="33"/>
      <c r="AE7266" s="33"/>
      <c r="AF7266" s="33"/>
      <c r="AG7266" s="35"/>
      <c r="AH7266" s="32"/>
      <c r="AI7266" s="33"/>
      <c r="AJ7266" s="33"/>
      <c r="AK7266" s="33"/>
      <c r="AL7266" s="33"/>
      <c r="AM7266" s="33"/>
      <c r="AN7266" s="33"/>
      <c r="AO7266" s="33"/>
      <c r="AP7266" s="33"/>
      <c r="AQ7266" s="33"/>
      <c r="AR7266" s="33"/>
      <c r="AS7266" s="33"/>
      <c r="AT7266" s="33"/>
      <c r="AU7266" s="33"/>
      <c r="AV7266" s="33"/>
      <c r="AW7266" s="33"/>
      <c r="AX7266" s="33"/>
      <c r="AY7266" s="33"/>
    </row>
    <row r="7267" spans="1:51" s="12" customFormat="1" ht="39.950000000000003" customHeight="1">
      <c r="A7267" s="3"/>
      <c r="B7267" s="16"/>
      <c r="C7267" s="33"/>
      <c r="D7267" s="33"/>
      <c r="E7267" s="33"/>
      <c r="F7267" s="33"/>
      <c r="G7267" s="33"/>
      <c r="H7267" s="33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  <c r="Y7267" s="33"/>
      <c r="Z7267" s="33"/>
      <c r="AA7267" s="33"/>
      <c r="AB7267" s="33"/>
      <c r="AC7267" s="33"/>
      <c r="AD7267" s="33"/>
      <c r="AE7267" s="33"/>
      <c r="AF7267" s="33"/>
      <c r="AG7267" s="35"/>
      <c r="AH7267" s="32"/>
      <c r="AI7267" s="33"/>
      <c r="AJ7267" s="33"/>
      <c r="AK7267" s="33"/>
      <c r="AL7267" s="33"/>
      <c r="AM7267" s="33"/>
      <c r="AN7267" s="33"/>
      <c r="AO7267" s="33"/>
      <c r="AP7267" s="33"/>
      <c r="AQ7267" s="33"/>
      <c r="AR7267" s="33"/>
      <c r="AS7267" s="33"/>
      <c r="AT7267" s="33"/>
      <c r="AU7267" s="33"/>
      <c r="AV7267" s="33"/>
      <c r="AW7267" s="33"/>
      <c r="AX7267" s="33"/>
      <c r="AY7267" s="33"/>
    </row>
    <row r="7268" spans="1:51" s="12" customFormat="1" ht="39.950000000000003" customHeight="1">
      <c r="A7268" s="3"/>
      <c r="B7268" s="16"/>
      <c r="C7268" s="33"/>
      <c r="D7268" s="33"/>
      <c r="E7268" s="33"/>
      <c r="F7268" s="33"/>
      <c r="G7268" s="33"/>
      <c r="H7268" s="33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  <c r="Y7268" s="33"/>
      <c r="Z7268" s="33"/>
      <c r="AA7268" s="33"/>
      <c r="AB7268" s="33"/>
      <c r="AC7268" s="33"/>
      <c r="AD7268" s="33"/>
      <c r="AE7268" s="33"/>
      <c r="AF7268" s="33"/>
      <c r="AG7268" s="35"/>
      <c r="AH7268" s="32"/>
      <c r="AI7268" s="33"/>
      <c r="AJ7268" s="33"/>
      <c r="AK7268" s="33"/>
      <c r="AL7268" s="33"/>
      <c r="AM7268" s="33"/>
      <c r="AN7268" s="33"/>
      <c r="AO7268" s="33"/>
      <c r="AP7268" s="33"/>
      <c r="AQ7268" s="33"/>
      <c r="AR7268" s="33"/>
      <c r="AS7268" s="33"/>
      <c r="AT7268" s="33"/>
      <c r="AU7268" s="33"/>
      <c r="AV7268" s="33"/>
      <c r="AW7268" s="33"/>
      <c r="AX7268" s="33"/>
      <c r="AY7268" s="33"/>
    </row>
    <row r="7269" spans="1:51" s="12" customFormat="1" ht="39.950000000000003" customHeight="1">
      <c r="A7269" s="3"/>
      <c r="B7269" s="16"/>
      <c r="C7269" s="33"/>
      <c r="D7269" s="33"/>
      <c r="E7269" s="33"/>
      <c r="F7269" s="33"/>
      <c r="G7269" s="33"/>
      <c r="H7269" s="33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  <c r="Y7269" s="33"/>
      <c r="Z7269" s="33"/>
      <c r="AA7269" s="33"/>
      <c r="AB7269" s="33"/>
      <c r="AC7269" s="33"/>
      <c r="AD7269" s="33"/>
      <c r="AE7269" s="33"/>
      <c r="AF7269" s="33"/>
      <c r="AG7269" s="35"/>
      <c r="AH7269" s="32"/>
      <c r="AI7269" s="33"/>
      <c r="AJ7269" s="33"/>
      <c r="AK7269" s="33"/>
      <c r="AL7269" s="33"/>
      <c r="AM7269" s="33"/>
      <c r="AN7269" s="33"/>
      <c r="AO7269" s="33"/>
      <c r="AP7269" s="33"/>
      <c r="AQ7269" s="33"/>
      <c r="AR7269" s="33"/>
      <c r="AS7269" s="33"/>
      <c r="AT7269" s="33"/>
      <c r="AU7269" s="33"/>
      <c r="AV7269" s="33"/>
      <c r="AW7269" s="33"/>
      <c r="AX7269" s="33"/>
      <c r="AY7269" s="33"/>
    </row>
    <row r="7270" spans="1:51" s="12" customFormat="1" ht="39.950000000000003" customHeight="1">
      <c r="A7270" s="3"/>
      <c r="B7270" s="16"/>
      <c r="C7270" s="33"/>
      <c r="D7270" s="33"/>
      <c r="E7270" s="33"/>
      <c r="F7270" s="33"/>
      <c r="G7270" s="33"/>
      <c r="H7270" s="33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  <c r="Y7270" s="33"/>
      <c r="Z7270" s="33"/>
      <c r="AA7270" s="33"/>
      <c r="AB7270" s="33"/>
      <c r="AC7270" s="33"/>
      <c r="AD7270" s="33"/>
      <c r="AE7270" s="33"/>
      <c r="AF7270" s="33"/>
      <c r="AG7270" s="35"/>
      <c r="AH7270" s="32"/>
      <c r="AI7270" s="33"/>
      <c r="AJ7270" s="33"/>
      <c r="AK7270" s="33"/>
      <c r="AL7270" s="33"/>
      <c r="AM7270" s="33"/>
      <c r="AN7270" s="33"/>
      <c r="AO7270" s="33"/>
      <c r="AP7270" s="33"/>
      <c r="AQ7270" s="33"/>
      <c r="AR7270" s="33"/>
      <c r="AS7270" s="33"/>
      <c r="AT7270" s="33"/>
      <c r="AU7270" s="33"/>
      <c r="AV7270" s="33"/>
      <c r="AW7270" s="33"/>
      <c r="AX7270" s="33"/>
      <c r="AY7270" s="33"/>
    </row>
    <row r="7271" spans="1:51" s="12" customFormat="1" ht="39.950000000000003" customHeight="1">
      <c r="A7271" s="3"/>
      <c r="B7271" s="16"/>
      <c r="C7271" s="33"/>
      <c r="D7271" s="33"/>
      <c r="E7271" s="33"/>
      <c r="F7271" s="33"/>
      <c r="G7271" s="33"/>
      <c r="H7271" s="33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  <c r="Y7271" s="33"/>
      <c r="Z7271" s="33"/>
      <c r="AA7271" s="33"/>
      <c r="AB7271" s="33"/>
      <c r="AC7271" s="33"/>
      <c r="AD7271" s="33"/>
      <c r="AE7271" s="33"/>
      <c r="AF7271" s="33"/>
      <c r="AG7271" s="35"/>
      <c r="AH7271" s="32"/>
      <c r="AI7271" s="33"/>
      <c r="AJ7271" s="33"/>
      <c r="AK7271" s="33"/>
      <c r="AL7271" s="33"/>
      <c r="AM7271" s="33"/>
      <c r="AN7271" s="33"/>
      <c r="AO7271" s="33"/>
      <c r="AP7271" s="33"/>
      <c r="AQ7271" s="33"/>
      <c r="AR7271" s="33"/>
      <c r="AS7271" s="33"/>
      <c r="AT7271" s="33"/>
      <c r="AU7271" s="33"/>
      <c r="AV7271" s="33"/>
      <c r="AW7271" s="33"/>
      <c r="AX7271" s="33"/>
      <c r="AY7271" s="33"/>
    </row>
    <row r="7272" spans="1:51" s="12" customFormat="1" ht="39.950000000000003" customHeight="1">
      <c r="A7272" s="3"/>
      <c r="B7272" s="16"/>
      <c r="C7272" s="33"/>
      <c r="D7272" s="33"/>
      <c r="E7272" s="33"/>
      <c r="F7272" s="33"/>
      <c r="G7272" s="33"/>
      <c r="H7272" s="33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  <c r="Y7272" s="33"/>
      <c r="Z7272" s="33"/>
      <c r="AA7272" s="33"/>
      <c r="AB7272" s="33"/>
      <c r="AC7272" s="33"/>
      <c r="AD7272" s="33"/>
      <c r="AE7272" s="33"/>
      <c r="AF7272" s="33"/>
      <c r="AG7272" s="35"/>
      <c r="AH7272" s="32"/>
      <c r="AI7272" s="33"/>
      <c r="AJ7272" s="33"/>
      <c r="AK7272" s="33"/>
      <c r="AL7272" s="33"/>
      <c r="AM7272" s="33"/>
      <c r="AN7272" s="33"/>
      <c r="AO7272" s="33"/>
      <c r="AP7272" s="33"/>
      <c r="AQ7272" s="33"/>
      <c r="AR7272" s="33"/>
      <c r="AS7272" s="33"/>
      <c r="AT7272" s="33"/>
      <c r="AU7272" s="33"/>
      <c r="AV7272" s="33"/>
      <c r="AW7272" s="33"/>
      <c r="AX7272" s="33"/>
      <c r="AY7272" s="33"/>
    </row>
    <row r="7273" spans="1:51" s="12" customFormat="1" ht="39.950000000000003" customHeight="1">
      <c r="A7273" s="3"/>
      <c r="B7273" s="16"/>
      <c r="C7273" s="33"/>
      <c r="D7273" s="33"/>
      <c r="E7273" s="33"/>
      <c r="F7273" s="33"/>
      <c r="G7273" s="33"/>
      <c r="H7273" s="33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  <c r="Y7273" s="33"/>
      <c r="Z7273" s="33"/>
      <c r="AA7273" s="33"/>
      <c r="AB7273" s="33"/>
      <c r="AC7273" s="33"/>
      <c r="AD7273" s="33"/>
      <c r="AE7273" s="33"/>
      <c r="AF7273" s="33"/>
      <c r="AG7273" s="35"/>
      <c r="AH7273" s="32"/>
      <c r="AI7273" s="33"/>
      <c r="AJ7273" s="33"/>
      <c r="AK7273" s="33"/>
      <c r="AL7273" s="33"/>
      <c r="AM7273" s="33"/>
      <c r="AN7273" s="33"/>
      <c r="AO7273" s="33"/>
      <c r="AP7273" s="33"/>
      <c r="AQ7273" s="33"/>
      <c r="AR7273" s="33"/>
      <c r="AS7273" s="33"/>
      <c r="AT7273" s="33"/>
      <c r="AU7273" s="33"/>
      <c r="AV7273" s="33"/>
      <c r="AW7273" s="33"/>
      <c r="AX7273" s="33"/>
      <c r="AY7273" s="33"/>
    </row>
    <row r="7274" spans="1:51" s="12" customFormat="1" ht="39.950000000000003" customHeight="1">
      <c r="A7274" s="3"/>
      <c r="B7274" s="16"/>
      <c r="C7274" s="33"/>
      <c r="D7274" s="33"/>
      <c r="E7274" s="33"/>
      <c r="F7274" s="33"/>
      <c r="G7274" s="33"/>
      <c r="H7274" s="33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  <c r="Y7274" s="33"/>
      <c r="Z7274" s="33"/>
      <c r="AA7274" s="33"/>
      <c r="AB7274" s="33"/>
      <c r="AC7274" s="33"/>
      <c r="AD7274" s="33"/>
      <c r="AE7274" s="33"/>
      <c r="AF7274" s="33"/>
      <c r="AG7274" s="35"/>
      <c r="AH7274" s="32"/>
      <c r="AI7274" s="33"/>
      <c r="AJ7274" s="33"/>
      <c r="AK7274" s="33"/>
      <c r="AL7274" s="33"/>
      <c r="AM7274" s="33"/>
      <c r="AN7274" s="33"/>
      <c r="AO7274" s="33"/>
      <c r="AP7274" s="33"/>
      <c r="AQ7274" s="33"/>
      <c r="AR7274" s="33"/>
      <c r="AS7274" s="33"/>
      <c r="AT7274" s="33"/>
      <c r="AU7274" s="33"/>
      <c r="AV7274" s="33"/>
      <c r="AW7274" s="33"/>
      <c r="AX7274" s="33"/>
      <c r="AY7274" s="33"/>
    </row>
    <row r="7275" spans="1:51" s="12" customFormat="1" ht="39.950000000000003" customHeight="1">
      <c r="A7275" s="3"/>
      <c r="B7275" s="16"/>
      <c r="C7275" s="33"/>
      <c r="D7275" s="33"/>
      <c r="E7275" s="33"/>
      <c r="F7275" s="33"/>
      <c r="G7275" s="33"/>
      <c r="H7275" s="33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  <c r="Y7275" s="33"/>
      <c r="Z7275" s="33"/>
      <c r="AA7275" s="33"/>
      <c r="AB7275" s="33"/>
      <c r="AC7275" s="33"/>
      <c r="AD7275" s="33"/>
      <c r="AE7275" s="33"/>
      <c r="AF7275" s="33"/>
      <c r="AG7275" s="35"/>
      <c r="AH7275" s="32"/>
      <c r="AI7275" s="33"/>
      <c r="AJ7275" s="33"/>
      <c r="AK7275" s="33"/>
      <c r="AL7275" s="33"/>
      <c r="AM7275" s="33"/>
      <c r="AN7275" s="33"/>
      <c r="AO7275" s="33"/>
      <c r="AP7275" s="33"/>
      <c r="AQ7275" s="33"/>
      <c r="AR7275" s="33"/>
      <c r="AS7275" s="33"/>
      <c r="AT7275" s="33"/>
      <c r="AU7275" s="33"/>
      <c r="AV7275" s="33"/>
      <c r="AW7275" s="33"/>
      <c r="AX7275" s="33"/>
      <c r="AY7275" s="33"/>
    </row>
    <row r="7276" spans="1:51" s="12" customFormat="1" ht="39.950000000000003" customHeight="1">
      <c r="A7276" s="3"/>
      <c r="B7276" s="16"/>
      <c r="C7276" s="33"/>
      <c r="D7276" s="33"/>
      <c r="E7276" s="33"/>
      <c r="F7276" s="33"/>
      <c r="G7276" s="33"/>
      <c r="H7276" s="33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  <c r="Y7276" s="33"/>
      <c r="Z7276" s="33"/>
      <c r="AA7276" s="33"/>
      <c r="AB7276" s="33"/>
      <c r="AC7276" s="33"/>
      <c r="AD7276" s="33"/>
      <c r="AE7276" s="33"/>
      <c r="AF7276" s="33"/>
      <c r="AG7276" s="35"/>
      <c r="AH7276" s="32"/>
      <c r="AI7276" s="33"/>
      <c r="AJ7276" s="33"/>
      <c r="AK7276" s="33"/>
      <c r="AL7276" s="33"/>
      <c r="AM7276" s="33"/>
      <c r="AN7276" s="33"/>
      <c r="AO7276" s="33"/>
      <c r="AP7276" s="33"/>
      <c r="AQ7276" s="33"/>
      <c r="AR7276" s="33"/>
      <c r="AS7276" s="33"/>
      <c r="AT7276" s="33"/>
      <c r="AU7276" s="33"/>
      <c r="AV7276" s="33"/>
      <c r="AW7276" s="33"/>
      <c r="AX7276" s="33"/>
      <c r="AY7276" s="33"/>
    </row>
    <row r="7277" spans="1:51" s="12" customFormat="1" ht="39.950000000000003" customHeight="1">
      <c r="A7277" s="3"/>
      <c r="B7277" s="16"/>
      <c r="C7277" s="33"/>
      <c r="D7277" s="33"/>
      <c r="E7277" s="33"/>
      <c r="F7277" s="33"/>
      <c r="G7277" s="33"/>
      <c r="H7277" s="33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  <c r="Y7277" s="33"/>
      <c r="Z7277" s="33"/>
      <c r="AA7277" s="33"/>
      <c r="AB7277" s="33"/>
      <c r="AC7277" s="33"/>
      <c r="AD7277" s="33"/>
      <c r="AE7277" s="33"/>
      <c r="AF7277" s="33"/>
      <c r="AG7277" s="35"/>
      <c r="AH7277" s="32"/>
      <c r="AI7277" s="33"/>
      <c r="AJ7277" s="33"/>
      <c r="AK7277" s="33"/>
      <c r="AL7277" s="33"/>
      <c r="AM7277" s="33"/>
      <c r="AN7277" s="33"/>
      <c r="AO7277" s="33"/>
      <c r="AP7277" s="33"/>
      <c r="AQ7277" s="33"/>
      <c r="AR7277" s="33"/>
      <c r="AS7277" s="33"/>
      <c r="AT7277" s="33"/>
      <c r="AU7277" s="33"/>
      <c r="AV7277" s="33"/>
      <c r="AW7277" s="33"/>
      <c r="AX7277" s="33"/>
      <c r="AY7277" s="33"/>
    </row>
    <row r="7278" spans="1:51" s="12" customFormat="1" ht="39.950000000000003" customHeight="1">
      <c r="A7278" s="3"/>
      <c r="B7278" s="16"/>
      <c r="C7278" s="33"/>
      <c r="D7278" s="33"/>
      <c r="E7278" s="33"/>
      <c r="F7278" s="33"/>
      <c r="G7278" s="33"/>
      <c r="H7278" s="33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  <c r="Y7278" s="33"/>
      <c r="Z7278" s="33"/>
      <c r="AA7278" s="33"/>
      <c r="AB7278" s="33"/>
      <c r="AC7278" s="33"/>
      <c r="AD7278" s="33"/>
      <c r="AE7278" s="33"/>
      <c r="AF7278" s="33"/>
      <c r="AG7278" s="35"/>
      <c r="AH7278" s="32"/>
      <c r="AI7278" s="33"/>
      <c r="AJ7278" s="33"/>
      <c r="AK7278" s="33"/>
      <c r="AL7278" s="33"/>
      <c r="AM7278" s="33"/>
      <c r="AN7278" s="33"/>
      <c r="AO7278" s="33"/>
      <c r="AP7278" s="33"/>
      <c r="AQ7278" s="33"/>
      <c r="AR7278" s="33"/>
      <c r="AS7278" s="33"/>
      <c r="AT7278" s="33"/>
      <c r="AU7278" s="33"/>
      <c r="AV7278" s="33"/>
      <c r="AW7278" s="33"/>
      <c r="AX7278" s="33"/>
      <c r="AY7278" s="33"/>
    </row>
    <row r="7279" spans="1:51" s="12" customFormat="1" ht="39.950000000000003" customHeight="1">
      <c r="A7279" s="3"/>
      <c r="B7279" s="16"/>
      <c r="C7279" s="33"/>
      <c r="D7279" s="33"/>
      <c r="E7279" s="33"/>
      <c r="F7279" s="33"/>
      <c r="G7279" s="33"/>
      <c r="H7279" s="33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  <c r="Y7279" s="33"/>
      <c r="Z7279" s="33"/>
      <c r="AA7279" s="33"/>
      <c r="AB7279" s="33"/>
      <c r="AC7279" s="33"/>
      <c r="AD7279" s="33"/>
      <c r="AE7279" s="33"/>
      <c r="AF7279" s="33"/>
      <c r="AG7279" s="35"/>
      <c r="AH7279" s="32"/>
      <c r="AI7279" s="33"/>
      <c r="AJ7279" s="33"/>
      <c r="AK7279" s="33"/>
      <c r="AL7279" s="33"/>
      <c r="AM7279" s="33"/>
      <c r="AN7279" s="33"/>
      <c r="AO7279" s="33"/>
      <c r="AP7279" s="33"/>
      <c r="AQ7279" s="33"/>
      <c r="AR7279" s="33"/>
      <c r="AS7279" s="33"/>
      <c r="AT7279" s="33"/>
      <c r="AU7279" s="33"/>
      <c r="AV7279" s="33"/>
      <c r="AW7279" s="33"/>
      <c r="AX7279" s="33"/>
      <c r="AY7279" s="33"/>
    </row>
    <row r="7280" spans="1:51" s="12" customFormat="1" ht="39.950000000000003" customHeight="1">
      <c r="A7280" s="3"/>
      <c r="B7280" s="16"/>
      <c r="C7280" s="33"/>
      <c r="D7280" s="33"/>
      <c r="E7280" s="33"/>
      <c r="F7280" s="33"/>
      <c r="G7280" s="33"/>
      <c r="H7280" s="33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  <c r="Y7280" s="33"/>
      <c r="Z7280" s="33"/>
      <c r="AA7280" s="33"/>
      <c r="AB7280" s="33"/>
      <c r="AC7280" s="33"/>
      <c r="AD7280" s="33"/>
      <c r="AE7280" s="33"/>
      <c r="AF7280" s="33"/>
      <c r="AG7280" s="35"/>
      <c r="AH7280" s="32"/>
      <c r="AI7280" s="33"/>
      <c r="AJ7280" s="33"/>
      <c r="AK7280" s="33"/>
      <c r="AL7280" s="33"/>
      <c r="AM7280" s="33"/>
      <c r="AN7280" s="33"/>
      <c r="AO7280" s="33"/>
      <c r="AP7280" s="33"/>
      <c r="AQ7280" s="33"/>
      <c r="AR7280" s="33"/>
      <c r="AS7280" s="33"/>
      <c r="AT7280" s="33"/>
      <c r="AU7280" s="33"/>
      <c r="AV7280" s="33"/>
      <c r="AW7280" s="33"/>
      <c r="AX7280" s="33"/>
      <c r="AY7280" s="33"/>
    </row>
    <row r="7281" spans="1:51" s="12" customFormat="1" ht="39.950000000000003" customHeight="1">
      <c r="A7281" s="3"/>
      <c r="B7281" s="16"/>
      <c r="C7281" s="33"/>
      <c r="D7281" s="33"/>
      <c r="E7281" s="33"/>
      <c r="F7281" s="33"/>
      <c r="G7281" s="33"/>
      <c r="H7281" s="33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  <c r="Y7281" s="33"/>
      <c r="Z7281" s="33"/>
      <c r="AA7281" s="33"/>
      <c r="AB7281" s="33"/>
      <c r="AC7281" s="33"/>
      <c r="AD7281" s="33"/>
      <c r="AE7281" s="33"/>
      <c r="AF7281" s="33"/>
      <c r="AG7281" s="35"/>
      <c r="AH7281" s="32"/>
      <c r="AI7281" s="33"/>
      <c r="AJ7281" s="33"/>
      <c r="AK7281" s="33"/>
      <c r="AL7281" s="33"/>
      <c r="AM7281" s="33"/>
      <c r="AN7281" s="33"/>
      <c r="AO7281" s="33"/>
      <c r="AP7281" s="33"/>
      <c r="AQ7281" s="33"/>
      <c r="AR7281" s="33"/>
      <c r="AS7281" s="33"/>
      <c r="AT7281" s="33"/>
      <c r="AU7281" s="33"/>
      <c r="AV7281" s="33"/>
      <c r="AW7281" s="33"/>
      <c r="AX7281" s="33"/>
      <c r="AY7281" s="33"/>
    </row>
    <row r="7282" spans="1:51" s="12" customFormat="1" ht="39.950000000000003" customHeight="1">
      <c r="A7282" s="3"/>
      <c r="B7282" s="16"/>
      <c r="C7282" s="33"/>
      <c r="D7282" s="33"/>
      <c r="E7282" s="33"/>
      <c r="F7282" s="33"/>
      <c r="G7282" s="33"/>
      <c r="H7282" s="33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  <c r="Y7282" s="33"/>
      <c r="Z7282" s="33"/>
      <c r="AA7282" s="33"/>
      <c r="AB7282" s="33"/>
      <c r="AC7282" s="33"/>
      <c r="AD7282" s="33"/>
      <c r="AE7282" s="33"/>
      <c r="AF7282" s="33"/>
      <c r="AG7282" s="35"/>
      <c r="AH7282" s="32"/>
      <c r="AI7282" s="33"/>
      <c r="AJ7282" s="33"/>
      <c r="AK7282" s="33"/>
      <c r="AL7282" s="33"/>
      <c r="AM7282" s="33"/>
      <c r="AN7282" s="33"/>
      <c r="AO7282" s="33"/>
      <c r="AP7282" s="33"/>
      <c r="AQ7282" s="33"/>
      <c r="AR7282" s="33"/>
      <c r="AS7282" s="33"/>
      <c r="AT7282" s="33"/>
      <c r="AU7282" s="33"/>
      <c r="AV7282" s="33"/>
      <c r="AW7282" s="33"/>
      <c r="AX7282" s="33"/>
      <c r="AY7282" s="33"/>
    </row>
    <row r="7283" spans="1:51" s="12" customFormat="1" ht="39.950000000000003" customHeight="1">
      <c r="A7283" s="3"/>
      <c r="B7283" s="16"/>
      <c r="C7283" s="33"/>
      <c r="D7283" s="33"/>
      <c r="E7283" s="33"/>
      <c r="F7283" s="33"/>
      <c r="G7283" s="33"/>
      <c r="H7283" s="33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  <c r="Y7283" s="33"/>
      <c r="Z7283" s="33"/>
      <c r="AA7283" s="33"/>
      <c r="AB7283" s="33"/>
      <c r="AC7283" s="33"/>
      <c r="AD7283" s="33"/>
      <c r="AE7283" s="33"/>
      <c r="AF7283" s="33"/>
      <c r="AG7283" s="35"/>
      <c r="AH7283" s="32"/>
      <c r="AI7283" s="33"/>
      <c r="AJ7283" s="33"/>
      <c r="AK7283" s="33"/>
      <c r="AL7283" s="33"/>
      <c r="AM7283" s="33"/>
      <c r="AN7283" s="33"/>
      <c r="AO7283" s="33"/>
      <c r="AP7283" s="33"/>
      <c r="AQ7283" s="33"/>
      <c r="AR7283" s="33"/>
      <c r="AS7283" s="33"/>
      <c r="AT7283" s="33"/>
      <c r="AU7283" s="33"/>
      <c r="AV7283" s="33"/>
      <c r="AW7283" s="33"/>
      <c r="AX7283" s="33"/>
      <c r="AY7283" s="33"/>
    </row>
    <row r="7284" spans="1:51" s="12" customFormat="1" ht="39.950000000000003" customHeight="1">
      <c r="A7284" s="3"/>
      <c r="B7284" s="16"/>
      <c r="C7284" s="33"/>
      <c r="D7284" s="33"/>
      <c r="E7284" s="33"/>
      <c r="F7284" s="33"/>
      <c r="G7284" s="33"/>
      <c r="H7284" s="33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  <c r="Y7284" s="33"/>
      <c r="Z7284" s="33"/>
      <c r="AA7284" s="33"/>
      <c r="AB7284" s="33"/>
      <c r="AC7284" s="33"/>
      <c r="AD7284" s="33"/>
      <c r="AE7284" s="33"/>
      <c r="AF7284" s="33"/>
      <c r="AG7284" s="35"/>
      <c r="AH7284" s="32"/>
      <c r="AI7284" s="33"/>
      <c r="AJ7284" s="33"/>
      <c r="AK7284" s="33"/>
      <c r="AL7284" s="33"/>
      <c r="AM7284" s="33"/>
      <c r="AN7284" s="33"/>
      <c r="AO7284" s="33"/>
      <c r="AP7284" s="33"/>
      <c r="AQ7284" s="33"/>
      <c r="AR7284" s="33"/>
      <c r="AS7284" s="33"/>
      <c r="AT7284" s="33"/>
      <c r="AU7284" s="33"/>
      <c r="AV7284" s="33"/>
      <c r="AW7284" s="33"/>
      <c r="AX7284" s="33"/>
      <c r="AY7284" s="33"/>
    </row>
    <row r="7285" spans="1:51" s="12" customFormat="1" ht="39.950000000000003" customHeight="1">
      <c r="A7285" s="3"/>
      <c r="B7285" s="16"/>
      <c r="C7285" s="33"/>
      <c r="D7285" s="33"/>
      <c r="E7285" s="33"/>
      <c r="F7285" s="33"/>
      <c r="G7285" s="33"/>
      <c r="H7285" s="33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  <c r="Y7285" s="33"/>
      <c r="Z7285" s="33"/>
      <c r="AA7285" s="33"/>
      <c r="AB7285" s="33"/>
      <c r="AC7285" s="33"/>
      <c r="AD7285" s="33"/>
      <c r="AE7285" s="33"/>
      <c r="AF7285" s="33"/>
      <c r="AG7285" s="35"/>
      <c r="AH7285" s="32"/>
      <c r="AI7285" s="33"/>
      <c r="AJ7285" s="33"/>
      <c r="AK7285" s="33"/>
      <c r="AL7285" s="33"/>
      <c r="AM7285" s="33"/>
      <c r="AN7285" s="33"/>
      <c r="AO7285" s="33"/>
      <c r="AP7285" s="33"/>
      <c r="AQ7285" s="33"/>
      <c r="AR7285" s="33"/>
      <c r="AS7285" s="33"/>
      <c r="AT7285" s="33"/>
      <c r="AU7285" s="33"/>
      <c r="AV7285" s="33"/>
      <c r="AW7285" s="33"/>
      <c r="AX7285" s="33"/>
      <c r="AY7285" s="33"/>
    </row>
    <row r="7286" spans="1:51" s="12" customFormat="1" ht="39.950000000000003" customHeight="1">
      <c r="A7286" s="3"/>
      <c r="B7286" s="16"/>
      <c r="C7286" s="33"/>
      <c r="D7286" s="33"/>
      <c r="E7286" s="33"/>
      <c r="F7286" s="33"/>
      <c r="G7286" s="33"/>
      <c r="H7286" s="33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  <c r="Y7286" s="33"/>
      <c r="Z7286" s="33"/>
      <c r="AA7286" s="33"/>
      <c r="AB7286" s="33"/>
      <c r="AC7286" s="33"/>
      <c r="AD7286" s="33"/>
      <c r="AE7286" s="33"/>
      <c r="AF7286" s="33"/>
      <c r="AG7286" s="35"/>
      <c r="AH7286" s="32"/>
      <c r="AI7286" s="33"/>
      <c r="AJ7286" s="33"/>
      <c r="AK7286" s="33"/>
      <c r="AL7286" s="33"/>
      <c r="AM7286" s="33"/>
      <c r="AN7286" s="33"/>
      <c r="AO7286" s="33"/>
      <c r="AP7286" s="33"/>
      <c r="AQ7286" s="33"/>
      <c r="AR7286" s="33"/>
      <c r="AS7286" s="33"/>
      <c r="AT7286" s="33"/>
      <c r="AU7286" s="33"/>
      <c r="AV7286" s="33"/>
      <c r="AW7286" s="33"/>
      <c r="AX7286" s="33"/>
      <c r="AY7286" s="33"/>
    </row>
    <row r="7287" spans="1:51" s="12" customFormat="1" ht="39.950000000000003" customHeight="1">
      <c r="A7287" s="3"/>
      <c r="B7287" s="16"/>
      <c r="C7287" s="33"/>
      <c r="D7287" s="33"/>
      <c r="E7287" s="33"/>
      <c r="F7287" s="33"/>
      <c r="G7287" s="33"/>
      <c r="H7287" s="33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  <c r="Y7287" s="33"/>
      <c r="Z7287" s="33"/>
      <c r="AA7287" s="33"/>
      <c r="AB7287" s="33"/>
      <c r="AC7287" s="33"/>
      <c r="AD7287" s="33"/>
      <c r="AE7287" s="33"/>
      <c r="AF7287" s="33"/>
      <c r="AG7287" s="35"/>
      <c r="AH7287" s="32"/>
      <c r="AI7287" s="33"/>
      <c r="AJ7287" s="33"/>
      <c r="AK7287" s="33"/>
      <c r="AL7287" s="33"/>
      <c r="AM7287" s="33"/>
      <c r="AN7287" s="33"/>
      <c r="AO7287" s="33"/>
      <c r="AP7287" s="33"/>
      <c r="AQ7287" s="33"/>
      <c r="AR7287" s="33"/>
      <c r="AS7287" s="33"/>
      <c r="AT7287" s="33"/>
      <c r="AU7287" s="33"/>
      <c r="AV7287" s="33"/>
      <c r="AW7287" s="33"/>
      <c r="AX7287" s="33"/>
      <c r="AY7287" s="33"/>
    </row>
    <row r="7288" spans="1:51" s="12" customFormat="1" ht="39.950000000000003" customHeight="1">
      <c r="A7288" s="3"/>
      <c r="B7288" s="16"/>
      <c r="C7288" s="33"/>
      <c r="D7288" s="33"/>
      <c r="E7288" s="33"/>
      <c r="F7288" s="33"/>
      <c r="G7288" s="33"/>
      <c r="H7288" s="33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  <c r="Y7288" s="33"/>
      <c r="Z7288" s="33"/>
      <c r="AA7288" s="33"/>
      <c r="AB7288" s="33"/>
      <c r="AC7288" s="33"/>
      <c r="AD7288" s="33"/>
      <c r="AE7288" s="33"/>
      <c r="AF7288" s="33"/>
      <c r="AG7288" s="35"/>
      <c r="AH7288" s="32"/>
      <c r="AI7288" s="33"/>
      <c r="AJ7288" s="33"/>
      <c r="AK7288" s="33"/>
      <c r="AL7288" s="33"/>
      <c r="AM7288" s="33"/>
      <c r="AN7288" s="33"/>
      <c r="AO7288" s="33"/>
      <c r="AP7288" s="33"/>
      <c r="AQ7288" s="33"/>
      <c r="AR7288" s="33"/>
      <c r="AS7288" s="33"/>
      <c r="AT7288" s="33"/>
      <c r="AU7288" s="33"/>
      <c r="AV7288" s="33"/>
      <c r="AW7288" s="33"/>
      <c r="AX7288" s="33"/>
      <c r="AY7288" s="33"/>
    </row>
    <row r="7289" spans="1:51" s="12" customFormat="1" ht="39.950000000000003" customHeight="1">
      <c r="A7289" s="3"/>
      <c r="B7289" s="16"/>
      <c r="C7289" s="33"/>
      <c r="D7289" s="33"/>
      <c r="E7289" s="33"/>
      <c r="F7289" s="33"/>
      <c r="G7289" s="33"/>
      <c r="H7289" s="33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  <c r="Y7289" s="33"/>
      <c r="Z7289" s="33"/>
      <c r="AA7289" s="33"/>
      <c r="AB7289" s="33"/>
      <c r="AC7289" s="33"/>
      <c r="AD7289" s="33"/>
      <c r="AE7289" s="33"/>
      <c r="AF7289" s="33"/>
      <c r="AG7289" s="35"/>
      <c r="AH7289" s="32"/>
      <c r="AI7289" s="33"/>
      <c r="AJ7289" s="33"/>
      <c r="AK7289" s="33"/>
      <c r="AL7289" s="33"/>
      <c r="AM7289" s="33"/>
      <c r="AN7289" s="33"/>
      <c r="AO7289" s="33"/>
      <c r="AP7289" s="33"/>
      <c r="AQ7289" s="33"/>
      <c r="AR7289" s="33"/>
      <c r="AS7289" s="33"/>
      <c r="AT7289" s="33"/>
      <c r="AU7289" s="33"/>
      <c r="AV7289" s="33"/>
      <c r="AW7289" s="33"/>
      <c r="AX7289" s="33"/>
      <c r="AY7289" s="33"/>
    </row>
    <row r="7290" spans="1:51" s="12" customFormat="1" ht="39.950000000000003" customHeight="1">
      <c r="A7290" s="3"/>
      <c r="B7290" s="16"/>
      <c r="C7290" s="33"/>
      <c r="D7290" s="33"/>
      <c r="E7290" s="33"/>
      <c r="F7290" s="33"/>
      <c r="G7290" s="33"/>
      <c r="H7290" s="33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  <c r="Y7290" s="33"/>
      <c r="Z7290" s="33"/>
      <c r="AA7290" s="33"/>
      <c r="AB7290" s="33"/>
      <c r="AC7290" s="33"/>
      <c r="AD7290" s="33"/>
      <c r="AE7290" s="33"/>
      <c r="AF7290" s="33"/>
      <c r="AG7290" s="35"/>
      <c r="AH7290" s="32"/>
      <c r="AI7290" s="33"/>
      <c r="AJ7290" s="33"/>
      <c r="AK7290" s="33"/>
      <c r="AL7290" s="33"/>
      <c r="AM7290" s="33"/>
      <c r="AN7290" s="33"/>
      <c r="AO7290" s="33"/>
      <c r="AP7290" s="33"/>
      <c r="AQ7290" s="33"/>
      <c r="AR7290" s="33"/>
      <c r="AS7290" s="33"/>
      <c r="AT7290" s="33"/>
      <c r="AU7290" s="33"/>
      <c r="AV7290" s="33"/>
      <c r="AW7290" s="33"/>
      <c r="AX7290" s="33"/>
      <c r="AY7290" s="33"/>
    </row>
    <row r="7291" spans="1:51" s="12" customFormat="1" ht="39.950000000000003" customHeight="1">
      <c r="A7291" s="3"/>
      <c r="B7291" s="16"/>
      <c r="C7291" s="33"/>
      <c r="D7291" s="33"/>
      <c r="E7291" s="33"/>
      <c r="F7291" s="33"/>
      <c r="G7291" s="33"/>
      <c r="H7291" s="33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  <c r="Y7291" s="33"/>
      <c r="Z7291" s="33"/>
      <c r="AA7291" s="33"/>
      <c r="AB7291" s="33"/>
      <c r="AC7291" s="33"/>
      <c r="AD7291" s="33"/>
      <c r="AE7291" s="33"/>
      <c r="AF7291" s="33"/>
      <c r="AG7291" s="35"/>
      <c r="AH7291" s="32"/>
      <c r="AI7291" s="33"/>
      <c r="AJ7291" s="33"/>
      <c r="AK7291" s="33"/>
      <c r="AL7291" s="33"/>
      <c r="AM7291" s="33"/>
      <c r="AN7291" s="33"/>
      <c r="AO7291" s="33"/>
      <c r="AP7291" s="33"/>
      <c r="AQ7291" s="33"/>
      <c r="AR7291" s="33"/>
      <c r="AS7291" s="33"/>
      <c r="AT7291" s="33"/>
      <c r="AU7291" s="33"/>
      <c r="AV7291" s="33"/>
      <c r="AW7291" s="33"/>
      <c r="AX7291" s="33"/>
      <c r="AY7291" s="33"/>
    </row>
    <row r="7292" spans="1:51" s="12" customFormat="1" ht="39.950000000000003" customHeight="1">
      <c r="A7292" s="3"/>
      <c r="B7292" s="16"/>
      <c r="C7292" s="33"/>
      <c r="D7292" s="33"/>
      <c r="E7292" s="33"/>
      <c r="F7292" s="33"/>
      <c r="G7292" s="33"/>
      <c r="H7292" s="33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  <c r="Y7292" s="33"/>
      <c r="Z7292" s="33"/>
      <c r="AA7292" s="33"/>
      <c r="AB7292" s="33"/>
      <c r="AC7292" s="33"/>
      <c r="AD7292" s="33"/>
      <c r="AE7292" s="33"/>
      <c r="AF7292" s="33"/>
      <c r="AG7292" s="35"/>
      <c r="AH7292" s="32"/>
      <c r="AI7292" s="33"/>
      <c r="AJ7292" s="33"/>
      <c r="AK7292" s="33"/>
      <c r="AL7292" s="33"/>
      <c r="AM7292" s="33"/>
      <c r="AN7292" s="33"/>
      <c r="AO7292" s="33"/>
      <c r="AP7292" s="33"/>
      <c r="AQ7292" s="33"/>
      <c r="AR7292" s="33"/>
      <c r="AS7292" s="33"/>
      <c r="AT7292" s="33"/>
      <c r="AU7292" s="33"/>
      <c r="AV7292" s="33"/>
      <c r="AW7292" s="33"/>
      <c r="AX7292" s="33"/>
      <c r="AY7292" s="33"/>
    </row>
    <row r="7293" spans="1:51" s="12" customFormat="1" ht="39.950000000000003" customHeight="1">
      <c r="A7293" s="3"/>
      <c r="B7293" s="16"/>
      <c r="C7293" s="33"/>
      <c r="D7293" s="33"/>
      <c r="E7293" s="33"/>
      <c r="F7293" s="33"/>
      <c r="G7293" s="33"/>
      <c r="H7293" s="33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  <c r="Y7293" s="33"/>
      <c r="Z7293" s="33"/>
      <c r="AA7293" s="33"/>
      <c r="AB7293" s="33"/>
      <c r="AC7293" s="33"/>
      <c r="AD7293" s="33"/>
      <c r="AE7293" s="33"/>
      <c r="AF7293" s="33"/>
      <c r="AG7293" s="35"/>
      <c r="AH7293" s="32"/>
      <c r="AI7293" s="33"/>
      <c r="AJ7293" s="33"/>
      <c r="AK7293" s="33"/>
      <c r="AL7293" s="33"/>
      <c r="AM7293" s="33"/>
      <c r="AN7293" s="33"/>
      <c r="AO7293" s="33"/>
      <c r="AP7293" s="33"/>
      <c r="AQ7293" s="33"/>
      <c r="AR7293" s="33"/>
      <c r="AS7293" s="33"/>
      <c r="AT7293" s="33"/>
      <c r="AU7293" s="33"/>
      <c r="AV7293" s="33"/>
      <c r="AW7293" s="33"/>
      <c r="AX7293" s="33"/>
      <c r="AY7293" s="33"/>
    </row>
    <row r="7294" spans="1:51" s="12" customFormat="1" ht="39.950000000000003" customHeight="1">
      <c r="A7294" s="3"/>
      <c r="B7294" s="16"/>
      <c r="C7294" s="33"/>
      <c r="D7294" s="33"/>
      <c r="E7294" s="33"/>
      <c r="F7294" s="33"/>
      <c r="G7294" s="33"/>
      <c r="H7294" s="33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  <c r="Y7294" s="33"/>
      <c r="Z7294" s="33"/>
      <c r="AA7294" s="33"/>
      <c r="AB7294" s="33"/>
      <c r="AC7294" s="33"/>
      <c r="AD7294" s="33"/>
      <c r="AE7294" s="33"/>
      <c r="AF7294" s="33"/>
      <c r="AG7294" s="35"/>
      <c r="AH7294" s="32"/>
      <c r="AI7294" s="33"/>
      <c r="AJ7294" s="33"/>
      <c r="AK7294" s="33"/>
      <c r="AL7294" s="33"/>
      <c r="AM7294" s="33"/>
      <c r="AN7294" s="33"/>
      <c r="AO7294" s="33"/>
      <c r="AP7294" s="33"/>
      <c r="AQ7294" s="33"/>
      <c r="AR7294" s="33"/>
      <c r="AS7294" s="33"/>
      <c r="AT7294" s="33"/>
      <c r="AU7294" s="33"/>
      <c r="AV7294" s="33"/>
      <c r="AW7294" s="33"/>
      <c r="AX7294" s="33"/>
      <c r="AY7294" s="33"/>
    </row>
    <row r="7295" spans="1:51" s="12" customFormat="1" ht="39.950000000000003" customHeight="1">
      <c r="A7295" s="3"/>
      <c r="B7295" s="16"/>
      <c r="C7295" s="33"/>
      <c r="D7295" s="33"/>
      <c r="E7295" s="33"/>
      <c r="F7295" s="33"/>
      <c r="G7295" s="33"/>
      <c r="H7295" s="33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  <c r="Y7295" s="33"/>
      <c r="Z7295" s="33"/>
      <c r="AA7295" s="33"/>
      <c r="AB7295" s="33"/>
      <c r="AC7295" s="33"/>
      <c r="AD7295" s="33"/>
      <c r="AE7295" s="33"/>
      <c r="AF7295" s="33"/>
      <c r="AG7295" s="35"/>
      <c r="AH7295" s="32"/>
      <c r="AI7295" s="33"/>
      <c r="AJ7295" s="33"/>
      <c r="AK7295" s="33"/>
      <c r="AL7295" s="33"/>
      <c r="AM7295" s="33"/>
      <c r="AN7295" s="33"/>
      <c r="AO7295" s="33"/>
      <c r="AP7295" s="33"/>
      <c r="AQ7295" s="33"/>
      <c r="AR7295" s="33"/>
      <c r="AS7295" s="33"/>
      <c r="AT7295" s="33"/>
      <c r="AU7295" s="33"/>
      <c r="AV7295" s="33"/>
      <c r="AW7295" s="33"/>
      <c r="AX7295" s="33"/>
      <c r="AY7295" s="33"/>
    </row>
    <row r="7296" spans="1:51" s="12" customFormat="1" ht="39.950000000000003" customHeight="1">
      <c r="A7296" s="3"/>
      <c r="B7296" s="16"/>
      <c r="C7296" s="33"/>
      <c r="D7296" s="33"/>
      <c r="E7296" s="33"/>
      <c r="F7296" s="33"/>
      <c r="G7296" s="33"/>
      <c r="H7296" s="33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  <c r="Y7296" s="33"/>
      <c r="Z7296" s="33"/>
      <c r="AA7296" s="33"/>
      <c r="AB7296" s="33"/>
      <c r="AC7296" s="33"/>
      <c r="AD7296" s="33"/>
      <c r="AE7296" s="33"/>
      <c r="AF7296" s="33"/>
      <c r="AG7296" s="35"/>
      <c r="AH7296" s="32"/>
      <c r="AI7296" s="33"/>
      <c r="AJ7296" s="33"/>
      <c r="AK7296" s="33"/>
      <c r="AL7296" s="33"/>
      <c r="AM7296" s="33"/>
      <c r="AN7296" s="33"/>
      <c r="AO7296" s="33"/>
      <c r="AP7296" s="33"/>
      <c r="AQ7296" s="33"/>
      <c r="AR7296" s="33"/>
      <c r="AS7296" s="33"/>
      <c r="AT7296" s="33"/>
      <c r="AU7296" s="33"/>
      <c r="AV7296" s="33"/>
      <c r="AW7296" s="33"/>
      <c r="AX7296" s="33"/>
      <c r="AY7296" s="33"/>
    </row>
    <row r="7297" spans="1:51" s="12" customFormat="1" ht="39.950000000000003" customHeight="1">
      <c r="A7297" s="3"/>
      <c r="B7297" s="16"/>
      <c r="C7297" s="33"/>
      <c r="D7297" s="33"/>
      <c r="E7297" s="33"/>
      <c r="F7297" s="33"/>
      <c r="G7297" s="33"/>
      <c r="H7297" s="33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  <c r="Y7297" s="33"/>
      <c r="Z7297" s="33"/>
      <c r="AA7297" s="33"/>
      <c r="AB7297" s="33"/>
      <c r="AC7297" s="33"/>
      <c r="AD7297" s="33"/>
      <c r="AE7297" s="33"/>
      <c r="AF7297" s="33"/>
      <c r="AG7297" s="35"/>
      <c r="AH7297" s="32"/>
      <c r="AI7297" s="33"/>
      <c r="AJ7297" s="33"/>
      <c r="AK7297" s="33"/>
      <c r="AL7297" s="33"/>
      <c r="AM7297" s="33"/>
      <c r="AN7297" s="33"/>
      <c r="AO7297" s="33"/>
      <c r="AP7297" s="33"/>
      <c r="AQ7297" s="33"/>
      <c r="AR7297" s="33"/>
      <c r="AS7297" s="33"/>
      <c r="AT7297" s="33"/>
      <c r="AU7297" s="33"/>
      <c r="AV7297" s="33"/>
      <c r="AW7297" s="33"/>
      <c r="AX7297" s="33"/>
      <c r="AY7297" s="33"/>
    </row>
    <row r="7298" spans="1:51" s="12" customFormat="1" ht="39.950000000000003" customHeight="1">
      <c r="A7298" s="3"/>
      <c r="B7298" s="16"/>
      <c r="C7298" s="33"/>
      <c r="D7298" s="33"/>
      <c r="E7298" s="33"/>
      <c r="F7298" s="33"/>
      <c r="G7298" s="33"/>
      <c r="H7298" s="33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  <c r="Y7298" s="33"/>
      <c r="Z7298" s="33"/>
      <c r="AA7298" s="33"/>
      <c r="AB7298" s="33"/>
      <c r="AC7298" s="33"/>
      <c r="AD7298" s="33"/>
      <c r="AE7298" s="33"/>
      <c r="AF7298" s="33"/>
      <c r="AG7298" s="35"/>
      <c r="AH7298" s="32"/>
      <c r="AI7298" s="33"/>
      <c r="AJ7298" s="33"/>
      <c r="AK7298" s="33"/>
      <c r="AL7298" s="33"/>
      <c r="AM7298" s="33"/>
      <c r="AN7298" s="33"/>
      <c r="AO7298" s="33"/>
      <c r="AP7298" s="33"/>
      <c r="AQ7298" s="33"/>
      <c r="AR7298" s="33"/>
      <c r="AS7298" s="33"/>
      <c r="AT7298" s="33"/>
      <c r="AU7298" s="33"/>
      <c r="AV7298" s="33"/>
      <c r="AW7298" s="33"/>
      <c r="AX7298" s="33"/>
      <c r="AY7298" s="33"/>
    </row>
    <row r="7299" spans="1:51" s="12" customFormat="1" ht="39.950000000000003" customHeight="1">
      <c r="A7299" s="3"/>
      <c r="B7299" s="16"/>
      <c r="C7299" s="33"/>
      <c r="D7299" s="33"/>
      <c r="E7299" s="33"/>
      <c r="F7299" s="33"/>
      <c r="G7299" s="33"/>
      <c r="H7299" s="33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  <c r="Y7299" s="33"/>
      <c r="Z7299" s="33"/>
      <c r="AA7299" s="33"/>
      <c r="AB7299" s="33"/>
      <c r="AC7299" s="33"/>
      <c r="AD7299" s="33"/>
      <c r="AE7299" s="33"/>
      <c r="AF7299" s="33"/>
      <c r="AG7299" s="35"/>
      <c r="AH7299" s="32"/>
      <c r="AI7299" s="33"/>
      <c r="AJ7299" s="33"/>
      <c r="AK7299" s="33"/>
      <c r="AL7299" s="33"/>
      <c r="AM7299" s="33"/>
      <c r="AN7299" s="33"/>
      <c r="AO7299" s="33"/>
      <c r="AP7299" s="33"/>
      <c r="AQ7299" s="33"/>
      <c r="AR7299" s="33"/>
      <c r="AS7299" s="33"/>
      <c r="AT7299" s="33"/>
      <c r="AU7299" s="33"/>
      <c r="AV7299" s="33"/>
      <c r="AW7299" s="33"/>
      <c r="AX7299" s="33"/>
      <c r="AY7299" s="33"/>
    </row>
    <row r="7300" spans="1:51" s="12" customFormat="1" ht="39.950000000000003" customHeight="1">
      <c r="A7300" s="3"/>
      <c r="B7300" s="16"/>
      <c r="C7300" s="33"/>
      <c r="D7300" s="33"/>
      <c r="E7300" s="33"/>
      <c r="F7300" s="33"/>
      <c r="G7300" s="33"/>
      <c r="H7300" s="33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  <c r="Y7300" s="33"/>
      <c r="Z7300" s="33"/>
      <c r="AA7300" s="33"/>
      <c r="AB7300" s="33"/>
      <c r="AC7300" s="33"/>
      <c r="AD7300" s="33"/>
      <c r="AE7300" s="33"/>
      <c r="AF7300" s="33"/>
      <c r="AG7300" s="35"/>
      <c r="AH7300" s="32"/>
      <c r="AI7300" s="33"/>
      <c r="AJ7300" s="33"/>
      <c r="AK7300" s="33"/>
      <c r="AL7300" s="33"/>
      <c r="AM7300" s="33"/>
      <c r="AN7300" s="33"/>
      <c r="AO7300" s="33"/>
      <c r="AP7300" s="33"/>
      <c r="AQ7300" s="33"/>
      <c r="AR7300" s="33"/>
      <c r="AS7300" s="33"/>
      <c r="AT7300" s="33"/>
      <c r="AU7300" s="33"/>
      <c r="AV7300" s="33"/>
      <c r="AW7300" s="33"/>
      <c r="AX7300" s="33"/>
      <c r="AY7300" s="33"/>
    </row>
    <row r="7301" spans="1:51" s="12" customFormat="1" ht="39.950000000000003" customHeight="1">
      <c r="A7301" s="3"/>
      <c r="B7301" s="16"/>
      <c r="C7301" s="33"/>
      <c r="D7301" s="33"/>
      <c r="E7301" s="33"/>
      <c r="F7301" s="33"/>
      <c r="G7301" s="33"/>
      <c r="H7301" s="33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  <c r="AB7301" s="33"/>
      <c r="AC7301" s="33"/>
      <c r="AD7301" s="33"/>
      <c r="AE7301" s="33"/>
      <c r="AF7301" s="33"/>
      <c r="AG7301" s="35"/>
      <c r="AH7301" s="32"/>
      <c r="AI7301" s="33"/>
      <c r="AJ7301" s="33"/>
      <c r="AK7301" s="33"/>
      <c r="AL7301" s="33"/>
      <c r="AM7301" s="33"/>
      <c r="AN7301" s="33"/>
      <c r="AO7301" s="33"/>
      <c r="AP7301" s="33"/>
      <c r="AQ7301" s="33"/>
      <c r="AR7301" s="33"/>
      <c r="AS7301" s="33"/>
      <c r="AT7301" s="33"/>
      <c r="AU7301" s="33"/>
      <c r="AV7301" s="33"/>
      <c r="AW7301" s="33"/>
      <c r="AX7301" s="33"/>
      <c r="AY7301" s="33"/>
    </row>
    <row r="7302" spans="1:51" s="12" customFormat="1" ht="39.950000000000003" customHeight="1">
      <c r="A7302" s="3"/>
      <c r="B7302" s="16"/>
      <c r="C7302" s="33"/>
      <c r="D7302" s="33"/>
      <c r="E7302" s="33"/>
      <c r="F7302" s="33"/>
      <c r="G7302" s="33"/>
      <c r="H7302" s="33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  <c r="AB7302" s="33"/>
      <c r="AC7302" s="33"/>
      <c r="AD7302" s="33"/>
      <c r="AE7302" s="33"/>
      <c r="AF7302" s="33"/>
      <c r="AG7302" s="35"/>
      <c r="AH7302" s="32"/>
      <c r="AI7302" s="33"/>
      <c r="AJ7302" s="33"/>
      <c r="AK7302" s="33"/>
      <c r="AL7302" s="33"/>
      <c r="AM7302" s="33"/>
      <c r="AN7302" s="33"/>
      <c r="AO7302" s="33"/>
      <c r="AP7302" s="33"/>
      <c r="AQ7302" s="33"/>
      <c r="AR7302" s="33"/>
      <c r="AS7302" s="33"/>
      <c r="AT7302" s="33"/>
      <c r="AU7302" s="33"/>
      <c r="AV7302" s="33"/>
      <c r="AW7302" s="33"/>
      <c r="AX7302" s="33"/>
      <c r="AY7302" s="33"/>
    </row>
    <row r="7303" spans="1:51" s="12" customFormat="1" ht="39.950000000000003" customHeight="1">
      <c r="A7303" s="3"/>
      <c r="B7303" s="16"/>
      <c r="C7303" s="33"/>
      <c r="D7303" s="33"/>
      <c r="E7303" s="33"/>
      <c r="F7303" s="33"/>
      <c r="G7303" s="33"/>
      <c r="H7303" s="33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  <c r="AB7303" s="33"/>
      <c r="AC7303" s="33"/>
      <c r="AD7303" s="33"/>
      <c r="AE7303" s="33"/>
      <c r="AF7303" s="33"/>
      <c r="AG7303" s="35"/>
      <c r="AH7303" s="32"/>
      <c r="AI7303" s="33"/>
      <c r="AJ7303" s="33"/>
      <c r="AK7303" s="33"/>
      <c r="AL7303" s="33"/>
      <c r="AM7303" s="33"/>
      <c r="AN7303" s="33"/>
      <c r="AO7303" s="33"/>
      <c r="AP7303" s="33"/>
      <c r="AQ7303" s="33"/>
      <c r="AR7303" s="33"/>
      <c r="AS7303" s="33"/>
      <c r="AT7303" s="33"/>
      <c r="AU7303" s="33"/>
      <c r="AV7303" s="33"/>
      <c r="AW7303" s="33"/>
      <c r="AX7303" s="33"/>
      <c r="AY7303" s="33"/>
    </row>
    <row r="7304" spans="1:51" s="12" customFormat="1" ht="39.950000000000003" customHeight="1">
      <c r="A7304" s="3"/>
      <c r="B7304" s="16"/>
      <c r="C7304" s="33"/>
      <c r="D7304" s="33"/>
      <c r="E7304" s="33"/>
      <c r="F7304" s="33"/>
      <c r="G7304" s="33"/>
      <c r="H7304" s="33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  <c r="Y7304" s="33"/>
      <c r="Z7304" s="33"/>
      <c r="AA7304" s="33"/>
      <c r="AB7304" s="33"/>
      <c r="AC7304" s="33"/>
      <c r="AD7304" s="33"/>
      <c r="AE7304" s="33"/>
      <c r="AF7304" s="33"/>
      <c r="AG7304" s="35"/>
      <c r="AH7304" s="32"/>
      <c r="AI7304" s="33"/>
      <c r="AJ7304" s="33"/>
      <c r="AK7304" s="33"/>
      <c r="AL7304" s="33"/>
      <c r="AM7304" s="33"/>
      <c r="AN7304" s="33"/>
      <c r="AO7304" s="33"/>
      <c r="AP7304" s="33"/>
      <c r="AQ7304" s="33"/>
      <c r="AR7304" s="33"/>
      <c r="AS7304" s="33"/>
      <c r="AT7304" s="33"/>
      <c r="AU7304" s="33"/>
      <c r="AV7304" s="33"/>
      <c r="AW7304" s="33"/>
      <c r="AX7304" s="33"/>
      <c r="AY7304" s="33"/>
    </row>
    <row r="7305" spans="1:51" s="12" customFormat="1" ht="39.950000000000003" customHeight="1">
      <c r="A7305" s="3"/>
      <c r="B7305" s="16"/>
      <c r="C7305" s="33"/>
      <c r="D7305" s="33"/>
      <c r="E7305" s="33"/>
      <c r="F7305" s="33"/>
      <c r="G7305" s="33"/>
      <c r="H7305" s="33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  <c r="Y7305" s="33"/>
      <c r="Z7305" s="33"/>
      <c r="AA7305" s="33"/>
      <c r="AB7305" s="33"/>
      <c r="AC7305" s="33"/>
      <c r="AD7305" s="33"/>
      <c r="AE7305" s="33"/>
      <c r="AF7305" s="33"/>
      <c r="AG7305" s="35"/>
      <c r="AH7305" s="32"/>
      <c r="AI7305" s="33"/>
      <c r="AJ7305" s="33"/>
      <c r="AK7305" s="33"/>
      <c r="AL7305" s="33"/>
      <c r="AM7305" s="33"/>
      <c r="AN7305" s="33"/>
      <c r="AO7305" s="33"/>
      <c r="AP7305" s="33"/>
      <c r="AQ7305" s="33"/>
      <c r="AR7305" s="33"/>
      <c r="AS7305" s="33"/>
      <c r="AT7305" s="33"/>
      <c r="AU7305" s="33"/>
      <c r="AV7305" s="33"/>
      <c r="AW7305" s="33"/>
      <c r="AX7305" s="33"/>
      <c r="AY7305" s="33"/>
    </row>
    <row r="7306" spans="1:51" s="12" customFormat="1" ht="39.950000000000003" customHeight="1">
      <c r="A7306" s="3"/>
      <c r="B7306" s="16"/>
      <c r="C7306" s="33"/>
      <c r="D7306" s="33"/>
      <c r="E7306" s="33"/>
      <c r="F7306" s="33"/>
      <c r="G7306" s="33"/>
      <c r="H7306" s="33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  <c r="Y7306" s="33"/>
      <c r="Z7306" s="33"/>
      <c r="AA7306" s="33"/>
      <c r="AB7306" s="33"/>
      <c r="AC7306" s="33"/>
      <c r="AD7306" s="33"/>
      <c r="AE7306" s="33"/>
      <c r="AF7306" s="33"/>
      <c r="AG7306" s="35"/>
      <c r="AH7306" s="32"/>
      <c r="AI7306" s="33"/>
      <c r="AJ7306" s="33"/>
      <c r="AK7306" s="33"/>
      <c r="AL7306" s="33"/>
      <c r="AM7306" s="33"/>
      <c r="AN7306" s="33"/>
      <c r="AO7306" s="33"/>
      <c r="AP7306" s="33"/>
      <c r="AQ7306" s="33"/>
      <c r="AR7306" s="33"/>
      <c r="AS7306" s="33"/>
      <c r="AT7306" s="33"/>
      <c r="AU7306" s="33"/>
      <c r="AV7306" s="33"/>
      <c r="AW7306" s="33"/>
      <c r="AX7306" s="33"/>
      <c r="AY7306" s="33"/>
    </row>
    <row r="7307" spans="1:51" s="12" customFormat="1" ht="39.950000000000003" customHeight="1">
      <c r="A7307" s="3"/>
      <c r="B7307" s="16"/>
      <c r="C7307" s="33"/>
      <c r="D7307" s="33"/>
      <c r="E7307" s="33"/>
      <c r="F7307" s="33"/>
      <c r="G7307" s="33"/>
      <c r="H7307" s="33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  <c r="Y7307" s="33"/>
      <c r="Z7307" s="33"/>
      <c r="AA7307" s="33"/>
      <c r="AB7307" s="33"/>
      <c r="AC7307" s="33"/>
      <c r="AD7307" s="33"/>
      <c r="AE7307" s="33"/>
      <c r="AF7307" s="33"/>
      <c r="AG7307" s="35"/>
      <c r="AH7307" s="32"/>
      <c r="AI7307" s="33"/>
      <c r="AJ7307" s="33"/>
      <c r="AK7307" s="33"/>
      <c r="AL7307" s="33"/>
      <c r="AM7307" s="33"/>
      <c r="AN7307" s="33"/>
      <c r="AO7307" s="33"/>
      <c r="AP7307" s="33"/>
      <c r="AQ7307" s="33"/>
      <c r="AR7307" s="33"/>
      <c r="AS7307" s="33"/>
      <c r="AT7307" s="33"/>
      <c r="AU7307" s="33"/>
      <c r="AV7307" s="33"/>
      <c r="AW7307" s="33"/>
      <c r="AX7307" s="33"/>
      <c r="AY7307" s="33"/>
    </row>
    <row r="7308" spans="1:51" s="12" customFormat="1" ht="39.950000000000003" customHeight="1">
      <c r="A7308" s="3"/>
      <c r="B7308" s="16"/>
      <c r="C7308" s="33"/>
      <c r="D7308" s="33"/>
      <c r="E7308" s="33"/>
      <c r="F7308" s="33"/>
      <c r="G7308" s="33"/>
      <c r="H7308" s="33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  <c r="Y7308" s="33"/>
      <c r="Z7308" s="33"/>
      <c r="AA7308" s="33"/>
      <c r="AB7308" s="33"/>
      <c r="AC7308" s="33"/>
      <c r="AD7308" s="33"/>
      <c r="AE7308" s="33"/>
      <c r="AF7308" s="33"/>
      <c r="AG7308" s="35"/>
      <c r="AH7308" s="32"/>
      <c r="AI7308" s="33"/>
      <c r="AJ7308" s="33"/>
      <c r="AK7308" s="33"/>
      <c r="AL7308" s="33"/>
      <c r="AM7308" s="33"/>
      <c r="AN7308" s="33"/>
      <c r="AO7308" s="33"/>
      <c r="AP7308" s="33"/>
      <c r="AQ7308" s="33"/>
      <c r="AR7308" s="33"/>
      <c r="AS7308" s="33"/>
      <c r="AT7308" s="33"/>
      <c r="AU7308" s="33"/>
      <c r="AV7308" s="33"/>
      <c r="AW7308" s="33"/>
      <c r="AX7308" s="33"/>
      <c r="AY7308" s="33"/>
    </row>
    <row r="7309" spans="1:51" s="12" customFormat="1" ht="39.950000000000003" customHeight="1">
      <c r="A7309" s="3"/>
      <c r="B7309" s="16"/>
      <c r="C7309" s="33"/>
      <c r="D7309" s="33"/>
      <c r="E7309" s="33"/>
      <c r="F7309" s="33"/>
      <c r="G7309" s="33"/>
      <c r="H7309" s="33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  <c r="Y7309" s="33"/>
      <c r="Z7309" s="33"/>
      <c r="AA7309" s="33"/>
      <c r="AB7309" s="33"/>
      <c r="AC7309" s="33"/>
      <c r="AD7309" s="33"/>
      <c r="AE7309" s="33"/>
      <c r="AF7309" s="33"/>
      <c r="AG7309" s="35"/>
      <c r="AH7309" s="32"/>
      <c r="AI7309" s="33"/>
      <c r="AJ7309" s="33"/>
      <c r="AK7309" s="33"/>
      <c r="AL7309" s="33"/>
      <c r="AM7309" s="33"/>
      <c r="AN7309" s="33"/>
      <c r="AO7309" s="33"/>
      <c r="AP7309" s="33"/>
      <c r="AQ7309" s="33"/>
      <c r="AR7309" s="33"/>
      <c r="AS7309" s="33"/>
      <c r="AT7309" s="33"/>
      <c r="AU7309" s="33"/>
      <c r="AV7309" s="33"/>
      <c r="AW7309" s="33"/>
      <c r="AX7309" s="33"/>
      <c r="AY7309" s="33"/>
    </row>
    <row r="7310" spans="1:51" s="12" customFormat="1" ht="39.950000000000003" customHeight="1">
      <c r="A7310" s="3"/>
      <c r="B7310" s="16"/>
      <c r="C7310" s="33"/>
      <c r="D7310" s="33"/>
      <c r="E7310" s="33"/>
      <c r="F7310" s="33"/>
      <c r="G7310" s="33"/>
      <c r="H7310" s="33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  <c r="Y7310" s="33"/>
      <c r="Z7310" s="33"/>
      <c r="AA7310" s="33"/>
      <c r="AB7310" s="33"/>
      <c r="AC7310" s="33"/>
      <c r="AD7310" s="33"/>
      <c r="AE7310" s="33"/>
      <c r="AF7310" s="33"/>
      <c r="AG7310" s="35"/>
      <c r="AH7310" s="32"/>
      <c r="AI7310" s="33"/>
      <c r="AJ7310" s="33"/>
      <c r="AK7310" s="33"/>
      <c r="AL7310" s="33"/>
      <c r="AM7310" s="33"/>
      <c r="AN7310" s="33"/>
      <c r="AO7310" s="33"/>
      <c r="AP7310" s="33"/>
      <c r="AQ7310" s="33"/>
      <c r="AR7310" s="33"/>
      <c r="AS7310" s="33"/>
      <c r="AT7310" s="33"/>
      <c r="AU7310" s="33"/>
      <c r="AV7310" s="33"/>
      <c r="AW7310" s="33"/>
      <c r="AX7310" s="33"/>
      <c r="AY7310" s="33"/>
    </row>
    <row r="7311" spans="1:51" s="12" customFormat="1" ht="39.950000000000003" customHeight="1">
      <c r="A7311" s="3"/>
      <c r="B7311" s="16"/>
      <c r="C7311" s="33"/>
      <c r="D7311" s="33"/>
      <c r="E7311" s="33"/>
      <c r="F7311" s="33"/>
      <c r="G7311" s="33"/>
      <c r="H7311" s="33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  <c r="Y7311" s="33"/>
      <c r="Z7311" s="33"/>
      <c r="AA7311" s="33"/>
      <c r="AB7311" s="33"/>
      <c r="AC7311" s="33"/>
      <c r="AD7311" s="33"/>
      <c r="AE7311" s="33"/>
      <c r="AF7311" s="33"/>
      <c r="AG7311" s="35"/>
      <c r="AH7311" s="32"/>
      <c r="AI7311" s="33"/>
      <c r="AJ7311" s="33"/>
      <c r="AK7311" s="33"/>
      <c r="AL7311" s="33"/>
      <c r="AM7311" s="33"/>
      <c r="AN7311" s="33"/>
      <c r="AO7311" s="33"/>
      <c r="AP7311" s="33"/>
      <c r="AQ7311" s="33"/>
      <c r="AR7311" s="33"/>
      <c r="AS7311" s="33"/>
      <c r="AT7311" s="33"/>
      <c r="AU7311" s="33"/>
      <c r="AV7311" s="33"/>
      <c r="AW7311" s="33"/>
      <c r="AX7311" s="33"/>
      <c r="AY7311" s="33"/>
    </row>
    <row r="7312" spans="1:51" s="12" customFormat="1" ht="39.950000000000003" customHeight="1">
      <c r="A7312" s="3"/>
      <c r="B7312" s="16"/>
      <c r="C7312" s="33"/>
      <c r="D7312" s="33"/>
      <c r="E7312" s="33"/>
      <c r="F7312" s="33"/>
      <c r="G7312" s="33"/>
      <c r="H7312" s="33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  <c r="AB7312" s="33"/>
      <c r="AC7312" s="33"/>
      <c r="AD7312" s="33"/>
      <c r="AE7312" s="33"/>
      <c r="AF7312" s="33"/>
      <c r="AG7312" s="35"/>
      <c r="AH7312" s="32"/>
      <c r="AI7312" s="33"/>
      <c r="AJ7312" s="33"/>
      <c r="AK7312" s="33"/>
      <c r="AL7312" s="33"/>
      <c r="AM7312" s="33"/>
      <c r="AN7312" s="33"/>
      <c r="AO7312" s="33"/>
      <c r="AP7312" s="33"/>
      <c r="AQ7312" s="33"/>
      <c r="AR7312" s="33"/>
      <c r="AS7312" s="33"/>
      <c r="AT7312" s="33"/>
      <c r="AU7312" s="33"/>
      <c r="AV7312" s="33"/>
      <c r="AW7312" s="33"/>
      <c r="AX7312" s="33"/>
      <c r="AY7312" s="33"/>
    </row>
    <row r="7313" spans="1:51" s="12" customFormat="1" ht="39.950000000000003" customHeight="1">
      <c r="A7313" s="3"/>
      <c r="B7313" s="16"/>
      <c r="C7313" s="33"/>
      <c r="D7313" s="33"/>
      <c r="E7313" s="33"/>
      <c r="F7313" s="33"/>
      <c r="G7313" s="33"/>
      <c r="H7313" s="33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  <c r="Y7313" s="33"/>
      <c r="Z7313" s="33"/>
      <c r="AA7313" s="33"/>
      <c r="AB7313" s="33"/>
      <c r="AC7313" s="33"/>
      <c r="AD7313" s="33"/>
      <c r="AE7313" s="33"/>
      <c r="AF7313" s="33"/>
      <c r="AG7313" s="35"/>
      <c r="AH7313" s="32"/>
      <c r="AI7313" s="33"/>
      <c r="AJ7313" s="33"/>
      <c r="AK7313" s="33"/>
      <c r="AL7313" s="33"/>
      <c r="AM7313" s="33"/>
      <c r="AN7313" s="33"/>
      <c r="AO7313" s="33"/>
      <c r="AP7313" s="33"/>
      <c r="AQ7313" s="33"/>
      <c r="AR7313" s="33"/>
      <c r="AS7313" s="33"/>
      <c r="AT7313" s="33"/>
      <c r="AU7313" s="33"/>
      <c r="AV7313" s="33"/>
      <c r="AW7313" s="33"/>
      <c r="AX7313" s="33"/>
      <c r="AY7313" s="33"/>
    </row>
    <row r="7314" spans="1:51" s="12" customFormat="1" ht="39.950000000000003" customHeight="1">
      <c r="A7314" s="3"/>
      <c r="B7314" s="16"/>
      <c r="C7314" s="33"/>
      <c r="D7314" s="33"/>
      <c r="E7314" s="33"/>
      <c r="F7314" s="33"/>
      <c r="G7314" s="33"/>
      <c r="H7314" s="33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  <c r="Y7314" s="33"/>
      <c r="Z7314" s="33"/>
      <c r="AA7314" s="33"/>
      <c r="AB7314" s="33"/>
      <c r="AC7314" s="33"/>
      <c r="AD7314" s="33"/>
      <c r="AE7314" s="33"/>
      <c r="AF7314" s="33"/>
      <c r="AG7314" s="35"/>
      <c r="AH7314" s="32"/>
      <c r="AI7314" s="33"/>
      <c r="AJ7314" s="33"/>
      <c r="AK7314" s="33"/>
      <c r="AL7314" s="33"/>
      <c r="AM7314" s="33"/>
      <c r="AN7314" s="33"/>
      <c r="AO7314" s="33"/>
      <c r="AP7314" s="33"/>
      <c r="AQ7314" s="33"/>
      <c r="AR7314" s="33"/>
      <c r="AS7314" s="33"/>
      <c r="AT7314" s="33"/>
      <c r="AU7314" s="33"/>
      <c r="AV7314" s="33"/>
      <c r="AW7314" s="33"/>
      <c r="AX7314" s="33"/>
      <c r="AY7314" s="33"/>
    </row>
    <row r="7315" spans="1:51" s="12" customFormat="1" ht="39.950000000000003" customHeight="1">
      <c r="A7315" s="3"/>
      <c r="B7315" s="16"/>
      <c r="C7315" s="33"/>
      <c r="D7315" s="33"/>
      <c r="E7315" s="33"/>
      <c r="F7315" s="33"/>
      <c r="G7315" s="33"/>
      <c r="H7315" s="3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  <c r="Y7315" s="33"/>
      <c r="Z7315" s="33"/>
      <c r="AA7315" s="33"/>
      <c r="AB7315" s="33"/>
      <c r="AC7315" s="33"/>
      <c r="AD7315" s="33"/>
      <c r="AE7315" s="33"/>
      <c r="AF7315" s="33"/>
      <c r="AG7315" s="35"/>
      <c r="AH7315" s="32"/>
      <c r="AI7315" s="33"/>
      <c r="AJ7315" s="33"/>
      <c r="AK7315" s="33"/>
      <c r="AL7315" s="33"/>
      <c r="AM7315" s="33"/>
      <c r="AN7315" s="33"/>
      <c r="AO7315" s="33"/>
      <c r="AP7315" s="33"/>
      <c r="AQ7315" s="33"/>
      <c r="AR7315" s="33"/>
      <c r="AS7315" s="33"/>
      <c r="AT7315" s="33"/>
      <c r="AU7315" s="33"/>
      <c r="AV7315" s="33"/>
      <c r="AW7315" s="33"/>
      <c r="AX7315" s="33"/>
      <c r="AY7315" s="33"/>
    </row>
    <row r="7316" spans="1:51" s="12" customFormat="1" ht="39.950000000000003" customHeight="1">
      <c r="A7316" s="3"/>
      <c r="B7316" s="16"/>
      <c r="C7316" s="33"/>
      <c r="D7316" s="33"/>
      <c r="E7316" s="33"/>
      <c r="F7316" s="33"/>
      <c r="G7316" s="33"/>
      <c r="H7316" s="33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  <c r="Y7316" s="33"/>
      <c r="Z7316" s="33"/>
      <c r="AA7316" s="33"/>
      <c r="AB7316" s="33"/>
      <c r="AC7316" s="33"/>
      <c r="AD7316" s="33"/>
      <c r="AE7316" s="33"/>
      <c r="AF7316" s="33"/>
      <c r="AG7316" s="35"/>
      <c r="AH7316" s="32"/>
      <c r="AI7316" s="33"/>
      <c r="AJ7316" s="33"/>
      <c r="AK7316" s="33"/>
      <c r="AL7316" s="33"/>
      <c r="AM7316" s="33"/>
      <c r="AN7316" s="33"/>
      <c r="AO7316" s="33"/>
      <c r="AP7316" s="33"/>
      <c r="AQ7316" s="33"/>
      <c r="AR7316" s="33"/>
      <c r="AS7316" s="33"/>
      <c r="AT7316" s="33"/>
      <c r="AU7316" s="33"/>
      <c r="AV7316" s="33"/>
      <c r="AW7316" s="33"/>
      <c r="AX7316" s="33"/>
      <c r="AY7316" s="33"/>
    </row>
    <row r="7317" spans="1:51" s="12" customFormat="1" ht="39.950000000000003" customHeight="1">
      <c r="A7317" s="3"/>
      <c r="B7317" s="16"/>
      <c r="C7317" s="33"/>
      <c r="D7317" s="33"/>
      <c r="E7317" s="33"/>
      <c r="F7317" s="33"/>
      <c r="G7317" s="33"/>
      <c r="H7317" s="33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  <c r="Y7317" s="33"/>
      <c r="Z7317" s="33"/>
      <c r="AA7317" s="33"/>
      <c r="AB7317" s="33"/>
      <c r="AC7317" s="33"/>
      <c r="AD7317" s="33"/>
      <c r="AE7317" s="33"/>
      <c r="AF7317" s="33"/>
      <c r="AG7317" s="35"/>
      <c r="AH7317" s="32"/>
      <c r="AI7317" s="33"/>
      <c r="AJ7317" s="33"/>
      <c r="AK7317" s="33"/>
      <c r="AL7317" s="33"/>
      <c r="AM7317" s="33"/>
      <c r="AN7317" s="33"/>
      <c r="AO7317" s="33"/>
      <c r="AP7317" s="33"/>
      <c r="AQ7317" s="33"/>
      <c r="AR7317" s="33"/>
      <c r="AS7317" s="33"/>
      <c r="AT7317" s="33"/>
      <c r="AU7317" s="33"/>
      <c r="AV7317" s="33"/>
      <c r="AW7317" s="33"/>
      <c r="AX7317" s="33"/>
      <c r="AY7317" s="33"/>
    </row>
    <row r="7318" spans="1:51" s="12" customFormat="1" ht="39.950000000000003" customHeight="1">
      <c r="A7318" s="3"/>
      <c r="B7318" s="16"/>
      <c r="C7318" s="33"/>
      <c r="D7318" s="33"/>
      <c r="E7318" s="33"/>
      <c r="F7318" s="33"/>
      <c r="G7318" s="33"/>
      <c r="H7318" s="33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  <c r="Y7318" s="33"/>
      <c r="Z7318" s="33"/>
      <c r="AA7318" s="33"/>
      <c r="AB7318" s="33"/>
      <c r="AC7318" s="33"/>
      <c r="AD7318" s="33"/>
      <c r="AE7318" s="33"/>
      <c r="AF7318" s="33"/>
      <c r="AG7318" s="35"/>
      <c r="AH7318" s="32"/>
      <c r="AI7318" s="33"/>
      <c r="AJ7318" s="33"/>
      <c r="AK7318" s="33"/>
      <c r="AL7318" s="33"/>
      <c r="AM7318" s="33"/>
      <c r="AN7318" s="33"/>
      <c r="AO7318" s="33"/>
      <c r="AP7318" s="33"/>
      <c r="AQ7318" s="33"/>
      <c r="AR7318" s="33"/>
      <c r="AS7318" s="33"/>
      <c r="AT7318" s="33"/>
      <c r="AU7318" s="33"/>
      <c r="AV7318" s="33"/>
      <c r="AW7318" s="33"/>
      <c r="AX7318" s="33"/>
      <c r="AY7318" s="33"/>
    </row>
    <row r="7319" spans="1:51" s="12" customFormat="1" ht="39.950000000000003" customHeight="1">
      <c r="A7319" s="3"/>
      <c r="B7319" s="16"/>
      <c r="C7319" s="33"/>
      <c r="D7319" s="33"/>
      <c r="E7319" s="33"/>
      <c r="F7319" s="33"/>
      <c r="G7319" s="33"/>
      <c r="H7319" s="33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  <c r="Y7319" s="33"/>
      <c r="Z7319" s="33"/>
      <c r="AA7319" s="33"/>
      <c r="AB7319" s="33"/>
      <c r="AC7319" s="33"/>
      <c r="AD7319" s="33"/>
      <c r="AE7319" s="33"/>
      <c r="AF7319" s="33"/>
      <c r="AG7319" s="35"/>
      <c r="AH7319" s="32"/>
      <c r="AI7319" s="33"/>
      <c r="AJ7319" s="33"/>
      <c r="AK7319" s="33"/>
      <c r="AL7319" s="33"/>
      <c r="AM7319" s="33"/>
      <c r="AN7319" s="33"/>
      <c r="AO7319" s="33"/>
      <c r="AP7319" s="33"/>
      <c r="AQ7319" s="33"/>
      <c r="AR7319" s="33"/>
      <c r="AS7319" s="33"/>
      <c r="AT7319" s="33"/>
      <c r="AU7319" s="33"/>
      <c r="AV7319" s="33"/>
      <c r="AW7319" s="33"/>
      <c r="AX7319" s="33"/>
      <c r="AY7319" s="33"/>
    </row>
    <row r="7320" spans="1:51" s="12" customFormat="1" ht="39.950000000000003" customHeight="1">
      <c r="A7320" s="3"/>
      <c r="B7320" s="16"/>
      <c r="C7320" s="33"/>
      <c r="D7320" s="33"/>
      <c r="E7320" s="33"/>
      <c r="F7320" s="33"/>
      <c r="G7320" s="33"/>
      <c r="H7320" s="33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  <c r="Y7320" s="33"/>
      <c r="Z7320" s="33"/>
      <c r="AA7320" s="33"/>
      <c r="AB7320" s="33"/>
      <c r="AC7320" s="33"/>
      <c r="AD7320" s="33"/>
      <c r="AE7320" s="33"/>
      <c r="AF7320" s="33"/>
      <c r="AG7320" s="35"/>
      <c r="AH7320" s="32"/>
      <c r="AI7320" s="33"/>
      <c r="AJ7320" s="33"/>
      <c r="AK7320" s="33"/>
      <c r="AL7320" s="33"/>
      <c r="AM7320" s="33"/>
      <c r="AN7320" s="33"/>
      <c r="AO7320" s="33"/>
      <c r="AP7320" s="33"/>
      <c r="AQ7320" s="33"/>
      <c r="AR7320" s="33"/>
      <c r="AS7320" s="33"/>
      <c r="AT7320" s="33"/>
      <c r="AU7320" s="33"/>
      <c r="AV7320" s="33"/>
      <c r="AW7320" s="33"/>
      <c r="AX7320" s="33"/>
      <c r="AY7320" s="33"/>
    </row>
    <row r="7321" spans="1:51" s="12" customFormat="1" ht="39.950000000000003" customHeight="1">
      <c r="A7321" s="3"/>
      <c r="B7321" s="16"/>
      <c r="C7321" s="33"/>
      <c r="D7321" s="33"/>
      <c r="E7321" s="33"/>
      <c r="F7321" s="33"/>
      <c r="G7321" s="33"/>
      <c r="H7321" s="33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  <c r="Y7321" s="33"/>
      <c r="Z7321" s="33"/>
      <c r="AA7321" s="33"/>
      <c r="AB7321" s="33"/>
      <c r="AC7321" s="33"/>
      <c r="AD7321" s="33"/>
      <c r="AE7321" s="33"/>
      <c r="AF7321" s="33"/>
      <c r="AG7321" s="35"/>
      <c r="AH7321" s="32"/>
      <c r="AI7321" s="33"/>
      <c r="AJ7321" s="33"/>
      <c r="AK7321" s="33"/>
      <c r="AL7321" s="33"/>
      <c r="AM7321" s="33"/>
      <c r="AN7321" s="33"/>
      <c r="AO7321" s="33"/>
      <c r="AP7321" s="33"/>
      <c r="AQ7321" s="33"/>
      <c r="AR7321" s="33"/>
      <c r="AS7321" s="33"/>
      <c r="AT7321" s="33"/>
      <c r="AU7321" s="33"/>
      <c r="AV7321" s="33"/>
      <c r="AW7321" s="33"/>
      <c r="AX7321" s="33"/>
      <c r="AY7321" s="33"/>
    </row>
    <row r="7322" spans="1:51" s="12" customFormat="1" ht="39.950000000000003" customHeight="1">
      <c r="A7322" s="3"/>
      <c r="B7322" s="16"/>
      <c r="C7322" s="33"/>
      <c r="D7322" s="33"/>
      <c r="E7322" s="33"/>
      <c r="F7322" s="33"/>
      <c r="G7322" s="33"/>
      <c r="H7322" s="33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  <c r="Y7322" s="33"/>
      <c r="Z7322" s="33"/>
      <c r="AA7322" s="33"/>
      <c r="AB7322" s="33"/>
      <c r="AC7322" s="33"/>
      <c r="AD7322" s="33"/>
      <c r="AE7322" s="33"/>
      <c r="AF7322" s="33"/>
      <c r="AG7322" s="35"/>
      <c r="AH7322" s="32"/>
      <c r="AI7322" s="33"/>
      <c r="AJ7322" s="33"/>
      <c r="AK7322" s="33"/>
      <c r="AL7322" s="33"/>
      <c r="AM7322" s="33"/>
      <c r="AN7322" s="33"/>
      <c r="AO7322" s="33"/>
      <c r="AP7322" s="33"/>
      <c r="AQ7322" s="33"/>
      <c r="AR7322" s="33"/>
      <c r="AS7322" s="33"/>
      <c r="AT7322" s="33"/>
      <c r="AU7322" s="33"/>
      <c r="AV7322" s="33"/>
      <c r="AW7322" s="33"/>
      <c r="AX7322" s="33"/>
      <c r="AY7322" s="33"/>
    </row>
    <row r="7323" spans="1:51" s="12" customFormat="1" ht="39.950000000000003" customHeight="1">
      <c r="A7323" s="3"/>
      <c r="B7323" s="16"/>
      <c r="C7323" s="33"/>
      <c r="D7323" s="33"/>
      <c r="E7323" s="33"/>
      <c r="F7323" s="33"/>
      <c r="G7323" s="33"/>
      <c r="H7323" s="33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  <c r="Y7323" s="33"/>
      <c r="Z7323" s="33"/>
      <c r="AA7323" s="33"/>
      <c r="AB7323" s="33"/>
      <c r="AC7323" s="33"/>
      <c r="AD7323" s="33"/>
      <c r="AE7323" s="33"/>
      <c r="AF7323" s="33"/>
      <c r="AG7323" s="35"/>
      <c r="AH7323" s="32"/>
      <c r="AI7323" s="33"/>
      <c r="AJ7323" s="33"/>
      <c r="AK7323" s="33"/>
      <c r="AL7323" s="33"/>
      <c r="AM7323" s="33"/>
      <c r="AN7323" s="33"/>
      <c r="AO7323" s="33"/>
      <c r="AP7323" s="33"/>
      <c r="AQ7323" s="33"/>
      <c r="AR7323" s="33"/>
      <c r="AS7323" s="33"/>
      <c r="AT7323" s="33"/>
      <c r="AU7323" s="33"/>
      <c r="AV7323" s="33"/>
      <c r="AW7323" s="33"/>
      <c r="AX7323" s="33"/>
      <c r="AY7323" s="33"/>
    </row>
    <row r="7324" spans="1:51" s="12" customFormat="1" ht="39.950000000000003" customHeight="1">
      <c r="A7324" s="3"/>
      <c r="B7324" s="16"/>
      <c r="C7324" s="33"/>
      <c r="D7324" s="33"/>
      <c r="E7324" s="33"/>
      <c r="F7324" s="33"/>
      <c r="G7324" s="33"/>
      <c r="H7324" s="33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  <c r="Y7324" s="33"/>
      <c r="Z7324" s="33"/>
      <c r="AA7324" s="33"/>
      <c r="AB7324" s="33"/>
      <c r="AC7324" s="33"/>
      <c r="AD7324" s="33"/>
      <c r="AE7324" s="33"/>
      <c r="AF7324" s="33"/>
      <c r="AG7324" s="35"/>
      <c r="AH7324" s="32"/>
      <c r="AI7324" s="33"/>
      <c r="AJ7324" s="33"/>
      <c r="AK7324" s="33"/>
      <c r="AL7324" s="33"/>
      <c r="AM7324" s="33"/>
      <c r="AN7324" s="33"/>
      <c r="AO7324" s="33"/>
      <c r="AP7324" s="33"/>
      <c r="AQ7324" s="33"/>
      <c r="AR7324" s="33"/>
      <c r="AS7324" s="33"/>
      <c r="AT7324" s="33"/>
      <c r="AU7324" s="33"/>
      <c r="AV7324" s="33"/>
      <c r="AW7324" s="33"/>
      <c r="AX7324" s="33"/>
      <c r="AY7324" s="33"/>
    </row>
    <row r="7325" spans="1:51" s="12" customFormat="1" ht="39.950000000000003" customHeight="1">
      <c r="A7325" s="3"/>
      <c r="B7325" s="16"/>
      <c r="C7325" s="33"/>
      <c r="D7325" s="33"/>
      <c r="E7325" s="33"/>
      <c r="F7325" s="33"/>
      <c r="G7325" s="33"/>
      <c r="H7325" s="33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  <c r="Y7325" s="33"/>
      <c r="Z7325" s="33"/>
      <c r="AA7325" s="33"/>
      <c r="AB7325" s="33"/>
      <c r="AC7325" s="33"/>
      <c r="AD7325" s="33"/>
      <c r="AE7325" s="33"/>
      <c r="AF7325" s="33"/>
      <c r="AG7325" s="35"/>
      <c r="AH7325" s="32"/>
      <c r="AI7325" s="33"/>
      <c r="AJ7325" s="33"/>
      <c r="AK7325" s="33"/>
      <c r="AL7325" s="33"/>
      <c r="AM7325" s="33"/>
      <c r="AN7325" s="33"/>
      <c r="AO7325" s="33"/>
      <c r="AP7325" s="33"/>
      <c r="AQ7325" s="33"/>
      <c r="AR7325" s="33"/>
      <c r="AS7325" s="33"/>
      <c r="AT7325" s="33"/>
      <c r="AU7325" s="33"/>
      <c r="AV7325" s="33"/>
      <c r="AW7325" s="33"/>
      <c r="AX7325" s="33"/>
      <c r="AY7325" s="33"/>
    </row>
    <row r="7326" spans="1:51" s="12" customFormat="1" ht="39.950000000000003" customHeight="1">
      <c r="A7326" s="3"/>
      <c r="B7326" s="16"/>
      <c r="C7326" s="33"/>
      <c r="D7326" s="33"/>
      <c r="E7326" s="33"/>
      <c r="F7326" s="33"/>
      <c r="G7326" s="33"/>
      <c r="H7326" s="33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  <c r="Y7326" s="33"/>
      <c r="Z7326" s="33"/>
      <c r="AA7326" s="33"/>
      <c r="AB7326" s="33"/>
      <c r="AC7326" s="33"/>
      <c r="AD7326" s="33"/>
      <c r="AE7326" s="33"/>
      <c r="AF7326" s="33"/>
      <c r="AG7326" s="35"/>
      <c r="AH7326" s="32"/>
      <c r="AI7326" s="33"/>
      <c r="AJ7326" s="33"/>
      <c r="AK7326" s="33"/>
      <c r="AL7326" s="33"/>
      <c r="AM7326" s="33"/>
      <c r="AN7326" s="33"/>
      <c r="AO7326" s="33"/>
      <c r="AP7326" s="33"/>
      <c r="AQ7326" s="33"/>
      <c r="AR7326" s="33"/>
      <c r="AS7326" s="33"/>
      <c r="AT7326" s="33"/>
      <c r="AU7326" s="33"/>
      <c r="AV7326" s="33"/>
      <c r="AW7326" s="33"/>
      <c r="AX7326" s="33"/>
      <c r="AY7326" s="33"/>
    </row>
    <row r="7327" spans="1:51" s="12" customFormat="1" ht="39.950000000000003" customHeight="1">
      <c r="A7327" s="3"/>
      <c r="B7327" s="16"/>
      <c r="C7327" s="33"/>
      <c r="D7327" s="33"/>
      <c r="E7327" s="33"/>
      <c r="F7327" s="33"/>
      <c r="G7327" s="33"/>
      <c r="H7327" s="33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  <c r="Y7327" s="33"/>
      <c r="Z7327" s="33"/>
      <c r="AA7327" s="33"/>
      <c r="AB7327" s="33"/>
      <c r="AC7327" s="33"/>
      <c r="AD7327" s="33"/>
      <c r="AE7327" s="33"/>
      <c r="AF7327" s="33"/>
      <c r="AG7327" s="35"/>
      <c r="AH7327" s="32"/>
      <c r="AI7327" s="33"/>
      <c r="AJ7327" s="33"/>
      <c r="AK7327" s="33"/>
      <c r="AL7327" s="33"/>
      <c r="AM7327" s="33"/>
      <c r="AN7327" s="33"/>
      <c r="AO7327" s="33"/>
      <c r="AP7327" s="33"/>
      <c r="AQ7327" s="33"/>
      <c r="AR7327" s="33"/>
      <c r="AS7327" s="33"/>
      <c r="AT7327" s="33"/>
      <c r="AU7327" s="33"/>
      <c r="AV7327" s="33"/>
      <c r="AW7327" s="33"/>
      <c r="AX7327" s="33"/>
      <c r="AY7327" s="33"/>
    </row>
    <row r="7328" spans="1:51" s="12" customFormat="1" ht="39.950000000000003" customHeight="1">
      <c r="A7328" s="3"/>
      <c r="B7328" s="16"/>
      <c r="C7328" s="33"/>
      <c r="D7328" s="33"/>
      <c r="E7328" s="33"/>
      <c r="F7328" s="33"/>
      <c r="G7328" s="33"/>
      <c r="H7328" s="33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  <c r="Y7328" s="33"/>
      <c r="Z7328" s="33"/>
      <c r="AA7328" s="33"/>
      <c r="AB7328" s="33"/>
      <c r="AC7328" s="33"/>
      <c r="AD7328" s="33"/>
      <c r="AE7328" s="33"/>
      <c r="AF7328" s="33"/>
      <c r="AG7328" s="35"/>
      <c r="AH7328" s="32"/>
      <c r="AI7328" s="33"/>
      <c r="AJ7328" s="33"/>
      <c r="AK7328" s="33"/>
      <c r="AL7328" s="33"/>
      <c r="AM7328" s="33"/>
      <c r="AN7328" s="33"/>
      <c r="AO7328" s="33"/>
      <c r="AP7328" s="33"/>
      <c r="AQ7328" s="33"/>
      <c r="AR7328" s="33"/>
      <c r="AS7328" s="33"/>
      <c r="AT7328" s="33"/>
      <c r="AU7328" s="33"/>
      <c r="AV7328" s="33"/>
      <c r="AW7328" s="33"/>
      <c r="AX7328" s="33"/>
      <c r="AY7328" s="33"/>
    </row>
    <row r="7329" spans="1:51" s="12" customFormat="1" ht="39.950000000000003" customHeight="1">
      <c r="A7329" s="3"/>
      <c r="B7329" s="16"/>
      <c r="C7329" s="33"/>
      <c r="D7329" s="33"/>
      <c r="E7329" s="33"/>
      <c r="F7329" s="33"/>
      <c r="G7329" s="33"/>
      <c r="H7329" s="33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  <c r="Y7329" s="33"/>
      <c r="Z7329" s="33"/>
      <c r="AA7329" s="33"/>
      <c r="AB7329" s="33"/>
      <c r="AC7329" s="33"/>
      <c r="AD7329" s="33"/>
      <c r="AE7329" s="33"/>
      <c r="AF7329" s="33"/>
      <c r="AG7329" s="35"/>
      <c r="AH7329" s="32"/>
      <c r="AI7329" s="33"/>
      <c r="AJ7329" s="33"/>
      <c r="AK7329" s="33"/>
      <c r="AL7329" s="33"/>
      <c r="AM7329" s="33"/>
      <c r="AN7329" s="33"/>
      <c r="AO7329" s="33"/>
      <c r="AP7329" s="33"/>
      <c r="AQ7329" s="33"/>
      <c r="AR7329" s="33"/>
      <c r="AS7329" s="33"/>
      <c r="AT7329" s="33"/>
      <c r="AU7329" s="33"/>
      <c r="AV7329" s="33"/>
      <c r="AW7329" s="33"/>
      <c r="AX7329" s="33"/>
      <c r="AY7329" s="33"/>
    </row>
    <row r="7330" spans="1:51" s="12" customFormat="1" ht="39.950000000000003" customHeight="1">
      <c r="A7330" s="3"/>
      <c r="B7330" s="16"/>
      <c r="C7330" s="33"/>
      <c r="D7330" s="33"/>
      <c r="E7330" s="33"/>
      <c r="F7330" s="33"/>
      <c r="G7330" s="33"/>
      <c r="H7330" s="33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  <c r="Y7330" s="33"/>
      <c r="Z7330" s="33"/>
      <c r="AA7330" s="33"/>
      <c r="AB7330" s="33"/>
      <c r="AC7330" s="33"/>
      <c r="AD7330" s="33"/>
      <c r="AE7330" s="33"/>
      <c r="AF7330" s="33"/>
      <c r="AG7330" s="35"/>
      <c r="AH7330" s="32"/>
      <c r="AI7330" s="33"/>
      <c r="AJ7330" s="33"/>
      <c r="AK7330" s="33"/>
      <c r="AL7330" s="33"/>
      <c r="AM7330" s="33"/>
      <c r="AN7330" s="33"/>
      <c r="AO7330" s="33"/>
      <c r="AP7330" s="33"/>
      <c r="AQ7330" s="33"/>
      <c r="AR7330" s="33"/>
      <c r="AS7330" s="33"/>
      <c r="AT7330" s="33"/>
      <c r="AU7330" s="33"/>
      <c r="AV7330" s="33"/>
      <c r="AW7330" s="33"/>
      <c r="AX7330" s="33"/>
      <c r="AY7330" s="33"/>
    </row>
    <row r="7331" spans="1:51" s="12" customFormat="1" ht="39.950000000000003" customHeight="1">
      <c r="A7331" s="3"/>
      <c r="B7331" s="16"/>
      <c r="C7331" s="33"/>
      <c r="D7331" s="33"/>
      <c r="E7331" s="33"/>
      <c r="F7331" s="33"/>
      <c r="G7331" s="33"/>
      <c r="H7331" s="33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  <c r="Y7331" s="33"/>
      <c r="Z7331" s="33"/>
      <c r="AA7331" s="33"/>
      <c r="AB7331" s="33"/>
      <c r="AC7331" s="33"/>
      <c r="AD7331" s="33"/>
      <c r="AE7331" s="33"/>
      <c r="AF7331" s="33"/>
      <c r="AG7331" s="35"/>
      <c r="AH7331" s="32"/>
      <c r="AI7331" s="33"/>
      <c r="AJ7331" s="33"/>
      <c r="AK7331" s="33"/>
      <c r="AL7331" s="33"/>
      <c r="AM7331" s="33"/>
      <c r="AN7331" s="33"/>
      <c r="AO7331" s="33"/>
      <c r="AP7331" s="33"/>
      <c r="AQ7331" s="33"/>
      <c r="AR7331" s="33"/>
      <c r="AS7331" s="33"/>
      <c r="AT7331" s="33"/>
      <c r="AU7331" s="33"/>
      <c r="AV7331" s="33"/>
      <c r="AW7331" s="33"/>
      <c r="AX7331" s="33"/>
      <c r="AY7331" s="33"/>
    </row>
    <row r="7332" spans="1:51" s="12" customFormat="1" ht="39.950000000000003" customHeight="1">
      <c r="A7332" s="3"/>
      <c r="B7332" s="16"/>
      <c r="C7332" s="33"/>
      <c r="D7332" s="33"/>
      <c r="E7332" s="33"/>
      <c r="F7332" s="33"/>
      <c r="G7332" s="33"/>
      <c r="H7332" s="33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  <c r="Y7332" s="33"/>
      <c r="Z7332" s="33"/>
      <c r="AA7332" s="33"/>
      <c r="AB7332" s="33"/>
      <c r="AC7332" s="33"/>
      <c r="AD7332" s="33"/>
      <c r="AE7332" s="33"/>
      <c r="AF7332" s="33"/>
      <c r="AG7332" s="35"/>
      <c r="AH7332" s="32"/>
      <c r="AI7332" s="33"/>
      <c r="AJ7332" s="33"/>
      <c r="AK7332" s="33"/>
      <c r="AL7332" s="33"/>
      <c r="AM7332" s="33"/>
      <c r="AN7332" s="33"/>
      <c r="AO7332" s="33"/>
      <c r="AP7332" s="33"/>
      <c r="AQ7332" s="33"/>
      <c r="AR7332" s="33"/>
      <c r="AS7332" s="33"/>
      <c r="AT7332" s="33"/>
      <c r="AU7332" s="33"/>
      <c r="AV7332" s="33"/>
      <c r="AW7332" s="33"/>
      <c r="AX7332" s="33"/>
      <c r="AY7332" s="33"/>
    </row>
    <row r="7333" spans="1:51" s="12" customFormat="1" ht="39.950000000000003" customHeight="1">
      <c r="A7333" s="3"/>
      <c r="B7333" s="16"/>
      <c r="C7333" s="33"/>
      <c r="D7333" s="33"/>
      <c r="E7333" s="33"/>
      <c r="F7333" s="33"/>
      <c r="G7333" s="33"/>
      <c r="H7333" s="33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  <c r="Y7333" s="33"/>
      <c r="Z7333" s="33"/>
      <c r="AA7333" s="33"/>
      <c r="AB7333" s="33"/>
      <c r="AC7333" s="33"/>
      <c r="AD7333" s="33"/>
      <c r="AE7333" s="33"/>
      <c r="AF7333" s="33"/>
      <c r="AG7333" s="35"/>
      <c r="AH7333" s="32"/>
      <c r="AI7333" s="33"/>
      <c r="AJ7333" s="33"/>
      <c r="AK7333" s="33"/>
      <c r="AL7333" s="33"/>
      <c r="AM7333" s="33"/>
      <c r="AN7333" s="33"/>
      <c r="AO7333" s="33"/>
      <c r="AP7333" s="33"/>
      <c r="AQ7333" s="33"/>
      <c r="AR7333" s="33"/>
      <c r="AS7333" s="33"/>
      <c r="AT7333" s="33"/>
      <c r="AU7333" s="33"/>
      <c r="AV7333" s="33"/>
      <c r="AW7333" s="33"/>
      <c r="AX7333" s="33"/>
      <c r="AY7333" s="33"/>
    </row>
    <row r="7334" spans="1:51" s="12" customFormat="1" ht="39.950000000000003" customHeight="1">
      <c r="A7334" s="3"/>
      <c r="B7334" s="16"/>
      <c r="C7334" s="33"/>
      <c r="D7334" s="33"/>
      <c r="E7334" s="33"/>
      <c r="F7334" s="33"/>
      <c r="G7334" s="33"/>
      <c r="H7334" s="33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  <c r="Y7334" s="33"/>
      <c r="Z7334" s="33"/>
      <c r="AA7334" s="33"/>
      <c r="AB7334" s="33"/>
      <c r="AC7334" s="33"/>
      <c r="AD7334" s="33"/>
      <c r="AE7334" s="33"/>
      <c r="AF7334" s="33"/>
      <c r="AG7334" s="35"/>
      <c r="AH7334" s="32"/>
      <c r="AI7334" s="33"/>
      <c r="AJ7334" s="33"/>
      <c r="AK7334" s="33"/>
      <c r="AL7334" s="33"/>
      <c r="AM7334" s="33"/>
      <c r="AN7334" s="33"/>
      <c r="AO7334" s="33"/>
      <c r="AP7334" s="33"/>
      <c r="AQ7334" s="33"/>
      <c r="AR7334" s="33"/>
      <c r="AS7334" s="33"/>
      <c r="AT7334" s="33"/>
      <c r="AU7334" s="33"/>
      <c r="AV7334" s="33"/>
      <c r="AW7334" s="33"/>
      <c r="AX7334" s="33"/>
      <c r="AY7334" s="33"/>
    </row>
    <row r="7335" spans="1:51" s="12" customFormat="1" ht="39.950000000000003" customHeight="1">
      <c r="A7335" s="3"/>
      <c r="B7335" s="16"/>
      <c r="C7335" s="33"/>
      <c r="D7335" s="33"/>
      <c r="E7335" s="33"/>
      <c r="F7335" s="33"/>
      <c r="G7335" s="33"/>
      <c r="H7335" s="33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  <c r="Y7335" s="33"/>
      <c r="Z7335" s="33"/>
      <c r="AA7335" s="33"/>
      <c r="AB7335" s="33"/>
      <c r="AC7335" s="33"/>
      <c r="AD7335" s="33"/>
      <c r="AE7335" s="33"/>
      <c r="AF7335" s="33"/>
      <c r="AG7335" s="35"/>
      <c r="AH7335" s="32"/>
      <c r="AI7335" s="33"/>
      <c r="AJ7335" s="33"/>
      <c r="AK7335" s="33"/>
      <c r="AL7335" s="33"/>
      <c r="AM7335" s="33"/>
      <c r="AN7335" s="33"/>
      <c r="AO7335" s="33"/>
      <c r="AP7335" s="33"/>
      <c r="AQ7335" s="33"/>
      <c r="AR7335" s="33"/>
      <c r="AS7335" s="33"/>
      <c r="AT7335" s="33"/>
      <c r="AU7335" s="33"/>
      <c r="AV7335" s="33"/>
      <c r="AW7335" s="33"/>
      <c r="AX7335" s="33"/>
      <c r="AY7335" s="33"/>
    </row>
    <row r="7336" spans="1:51" s="12" customFormat="1" ht="39.950000000000003" customHeight="1">
      <c r="A7336" s="3"/>
      <c r="B7336" s="16"/>
      <c r="C7336" s="33"/>
      <c r="D7336" s="33"/>
      <c r="E7336" s="33"/>
      <c r="F7336" s="33"/>
      <c r="G7336" s="33"/>
      <c r="H7336" s="33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  <c r="Y7336" s="33"/>
      <c r="Z7336" s="33"/>
      <c r="AA7336" s="33"/>
      <c r="AB7336" s="33"/>
      <c r="AC7336" s="33"/>
      <c r="AD7336" s="33"/>
      <c r="AE7336" s="33"/>
      <c r="AF7336" s="33"/>
      <c r="AG7336" s="35"/>
      <c r="AH7336" s="32"/>
      <c r="AI7336" s="33"/>
      <c r="AJ7336" s="33"/>
      <c r="AK7336" s="33"/>
      <c r="AL7336" s="33"/>
      <c r="AM7336" s="33"/>
      <c r="AN7336" s="33"/>
      <c r="AO7336" s="33"/>
      <c r="AP7336" s="33"/>
      <c r="AQ7336" s="33"/>
      <c r="AR7336" s="33"/>
      <c r="AS7336" s="33"/>
      <c r="AT7336" s="33"/>
      <c r="AU7336" s="33"/>
      <c r="AV7336" s="33"/>
      <c r="AW7336" s="33"/>
      <c r="AX7336" s="33"/>
      <c r="AY7336" s="33"/>
    </row>
    <row r="7337" spans="1:51" s="12" customFormat="1" ht="39.950000000000003" customHeight="1">
      <c r="A7337" s="3"/>
      <c r="B7337" s="16"/>
      <c r="C7337" s="33"/>
      <c r="D7337" s="33"/>
      <c r="E7337" s="33"/>
      <c r="F7337" s="33"/>
      <c r="G7337" s="33"/>
      <c r="H7337" s="33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  <c r="Y7337" s="33"/>
      <c r="Z7337" s="33"/>
      <c r="AA7337" s="33"/>
      <c r="AB7337" s="33"/>
      <c r="AC7337" s="33"/>
      <c r="AD7337" s="33"/>
      <c r="AE7337" s="33"/>
      <c r="AF7337" s="33"/>
      <c r="AG7337" s="35"/>
      <c r="AH7337" s="32"/>
      <c r="AI7337" s="33"/>
      <c r="AJ7337" s="33"/>
      <c r="AK7337" s="33"/>
      <c r="AL7337" s="33"/>
      <c r="AM7337" s="33"/>
      <c r="AN7337" s="33"/>
      <c r="AO7337" s="33"/>
      <c r="AP7337" s="33"/>
      <c r="AQ7337" s="33"/>
      <c r="AR7337" s="33"/>
      <c r="AS7337" s="33"/>
      <c r="AT7337" s="33"/>
      <c r="AU7337" s="33"/>
      <c r="AV7337" s="33"/>
      <c r="AW7337" s="33"/>
      <c r="AX7337" s="33"/>
      <c r="AY7337" s="33"/>
    </row>
    <row r="7338" spans="1:51" s="12" customFormat="1" ht="39.950000000000003" customHeight="1">
      <c r="A7338" s="3"/>
      <c r="B7338" s="16"/>
      <c r="C7338" s="33"/>
      <c r="D7338" s="33"/>
      <c r="E7338" s="33"/>
      <c r="F7338" s="33"/>
      <c r="G7338" s="33"/>
      <c r="H7338" s="33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  <c r="Y7338" s="33"/>
      <c r="Z7338" s="33"/>
      <c r="AA7338" s="33"/>
      <c r="AB7338" s="33"/>
      <c r="AC7338" s="33"/>
      <c r="AD7338" s="33"/>
      <c r="AE7338" s="33"/>
      <c r="AF7338" s="33"/>
      <c r="AG7338" s="35"/>
      <c r="AH7338" s="32"/>
      <c r="AI7338" s="33"/>
      <c r="AJ7338" s="33"/>
      <c r="AK7338" s="33"/>
      <c r="AL7338" s="33"/>
      <c r="AM7338" s="33"/>
      <c r="AN7338" s="33"/>
      <c r="AO7338" s="33"/>
      <c r="AP7338" s="33"/>
      <c r="AQ7338" s="33"/>
      <c r="AR7338" s="33"/>
      <c r="AS7338" s="33"/>
      <c r="AT7338" s="33"/>
      <c r="AU7338" s="33"/>
      <c r="AV7338" s="33"/>
      <c r="AW7338" s="33"/>
      <c r="AX7338" s="33"/>
      <c r="AY7338" s="33"/>
    </row>
    <row r="7339" spans="1:51" s="12" customFormat="1" ht="39.950000000000003" customHeight="1">
      <c r="A7339" s="3"/>
      <c r="B7339" s="16"/>
      <c r="C7339" s="33"/>
      <c r="D7339" s="33"/>
      <c r="E7339" s="33"/>
      <c r="F7339" s="33"/>
      <c r="G7339" s="33"/>
      <c r="H7339" s="33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  <c r="Y7339" s="33"/>
      <c r="Z7339" s="33"/>
      <c r="AA7339" s="33"/>
      <c r="AB7339" s="33"/>
      <c r="AC7339" s="33"/>
      <c r="AD7339" s="33"/>
      <c r="AE7339" s="33"/>
      <c r="AF7339" s="33"/>
      <c r="AG7339" s="35"/>
      <c r="AH7339" s="32"/>
      <c r="AI7339" s="33"/>
      <c r="AJ7339" s="33"/>
      <c r="AK7339" s="33"/>
      <c r="AL7339" s="33"/>
      <c r="AM7339" s="33"/>
      <c r="AN7339" s="33"/>
      <c r="AO7339" s="33"/>
      <c r="AP7339" s="33"/>
      <c r="AQ7339" s="33"/>
      <c r="AR7339" s="33"/>
      <c r="AS7339" s="33"/>
      <c r="AT7339" s="33"/>
      <c r="AU7339" s="33"/>
      <c r="AV7339" s="33"/>
      <c r="AW7339" s="33"/>
      <c r="AX7339" s="33"/>
      <c r="AY7339" s="33"/>
    </row>
    <row r="7340" spans="1:51" s="12" customFormat="1" ht="39.950000000000003" customHeight="1">
      <c r="A7340" s="3"/>
      <c r="B7340" s="16"/>
      <c r="C7340" s="33"/>
      <c r="D7340" s="33"/>
      <c r="E7340" s="33"/>
      <c r="F7340" s="33"/>
      <c r="G7340" s="33"/>
      <c r="H7340" s="33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  <c r="Y7340" s="33"/>
      <c r="Z7340" s="33"/>
      <c r="AA7340" s="33"/>
      <c r="AB7340" s="33"/>
      <c r="AC7340" s="33"/>
      <c r="AD7340" s="33"/>
      <c r="AE7340" s="33"/>
      <c r="AF7340" s="33"/>
      <c r="AG7340" s="35"/>
      <c r="AH7340" s="32"/>
      <c r="AI7340" s="33"/>
      <c r="AJ7340" s="33"/>
      <c r="AK7340" s="33"/>
      <c r="AL7340" s="33"/>
      <c r="AM7340" s="33"/>
      <c r="AN7340" s="33"/>
      <c r="AO7340" s="33"/>
      <c r="AP7340" s="33"/>
      <c r="AQ7340" s="33"/>
      <c r="AR7340" s="33"/>
      <c r="AS7340" s="33"/>
      <c r="AT7340" s="33"/>
      <c r="AU7340" s="33"/>
      <c r="AV7340" s="33"/>
      <c r="AW7340" s="33"/>
      <c r="AX7340" s="33"/>
      <c r="AY7340" s="33"/>
    </row>
    <row r="7341" spans="1:51" s="12" customFormat="1" ht="39.950000000000003" customHeight="1">
      <c r="A7341" s="3"/>
      <c r="B7341" s="16"/>
      <c r="C7341" s="33"/>
      <c r="D7341" s="33"/>
      <c r="E7341" s="33"/>
      <c r="F7341" s="33"/>
      <c r="G7341" s="33"/>
      <c r="H7341" s="33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  <c r="Y7341" s="33"/>
      <c r="Z7341" s="33"/>
      <c r="AA7341" s="33"/>
      <c r="AB7341" s="33"/>
      <c r="AC7341" s="33"/>
      <c r="AD7341" s="33"/>
      <c r="AE7341" s="33"/>
      <c r="AF7341" s="33"/>
      <c r="AG7341" s="35"/>
      <c r="AH7341" s="32"/>
      <c r="AI7341" s="33"/>
      <c r="AJ7341" s="33"/>
      <c r="AK7341" s="33"/>
      <c r="AL7341" s="33"/>
      <c r="AM7341" s="33"/>
      <c r="AN7341" s="33"/>
      <c r="AO7341" s="33"/>
      <c r="AP7341" s="33"/>
      <c r="AQ7341" s="33"/>
      <c r="AR7341" s="33"/>
      <c r="AS7341" s="33"/>
      <c r="AT7341" s="33"/>
      <c r="AU7341" s="33"/>
      <c r="AV7341" s="33"/>
      <c r="AW7341" s="33"/>
      <c r="AX7341" s="33"/>
      <c r="AY7341" s="33"/>
    </row>
    <row r="7342" spans="1:51" s="12" customFormat="1" ht="39.950000000000003" customHeight="1">
      <c r="A7342" s="3"/>
      <c r="B7342" s="16"/>
      <c r="C7342" s="33"/>
      <c r="D7342" s="33"/>
      <c r="E7342" s="33"/>
      <c r="F7342" s="33"/>
      <c r="G7342" s="33"/>
      <c r="H7342" s="33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  <c r="Y7342" s="33"/>
      <c r="Z7342" s="33"/>
      <c r="AA7342" s="33"/>
      <c r="AB7342" s="33"/>
      <c r="AC7342" s="33"/>
      <c r="AD7342" s="33"/>
      <c r="AE7342" s="33"/>
      <c r="AF7342" s="33"/>
      <c r="AG7342" s="35"/>
      <c r="AH7342" s="32"/>
      <c r="AI7342" s="33"/>
      <c r="AJ7342" s="33"/>
      <c r="AK7342" s="33"/>
      <c r="AL7342" s="33"/>
      <c r="AM7342" s="33"/>
      <c r="AN7342" s="33"/>
      <c r="AO7342" s="33"/>
      <c r="AP7342" s="33"/>
      <c r="AQ7342" s="33"/>
      <c r="AR7342" s="33"/>
      <c r="AS7342" s="33"/>
      <c r="AT7342" s="33"/>
      <c r="AU7342" s="33"/>
      <c r="AV7342" s="33"/>
      <c r="AW7342" s="33"/>
      <c r="AX7342" s="33"/>
      <c r="AY7342" s="33"/>
    </row>
    <row r="7343" spans="1:51" s="12" customFormat="1" ht="39.950000000000003" customHeight="1">
      <c r="A7343" s="3"/>
      <c r="B7343" s="16"/>
      <c r="C7343" s="33"/>
      <c r="D7343" s="33"/>
      <c r="E7343" s="33"/>
      <c r="F7343" s="33"/>
      <c r="G7343" s="33"/>
      <c r="H7343" s="33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  <c r="Y7343" s="33"/>
      <c r="Z7343" s="33"/>
      <c r="AA7343" s="33"/>
      <c r="AB7343" s="33"/>
      <c r="AC7343" s="33"/>
      <c r="AD7343" s="33"/>
      <c r="AE7343" s="33"/>
      <c r="AF7343" s="33"/>
      <c r="AG7343" s="35"/>
      <c r="AH7343" s="32"/>
      <c r="AI7343" s="33"/>
      <c r="AJ7343" s="33"/>
      <c r="AK7343" s="33"/>
      <c r="AL7343" s="33"/>
      <c r="AM7343" s="33"/>
      <c r="AN7343" s="33"/>
      <c r="AO7343" s="33"/>
      <c r="AP7343" s="33"/>
      <c r="AQ7343" s="33"/>
      <c r="AR7343" s="33"/>
      <c r="AS7343" s="33"/>
      <c r="AT7343" s="33"/>
      <c r="AU7343" s="33"/>
      <c r="AV7343" s="33"/>
      <c r="AW7343" s="33"/>
      <c r="AX7343" s="33"/>
      <c r="AY7343" s="33"/>
    </row>
    <row r="7344" spans="1:51" s="12" customFormat="1" ht="39.950000000000003" customHeight="1">
      <c r="A7344" s="3"/>
      <c r="B7344" s="16"/>
      <c r="C7344" s="33"/>
      <c r="D7344" s="33"/>
      <c r="E7344" s="33"/>
      <c r="F7344" s="33"/>
      <c r="G7344" s="33"/>
      <c r="H7344" s="33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  <c r="Y7344" s="33"/>
      <c r="Z7344" s="33"/>
      <c r="AA7344" s="33"/>
      <c r="AB7344" s="33"/>
      <c r="AC7344" s="33"/>
      <c r="AD7344" s="33"/>
      <c r="AE7344" s="33"/>
      <c r="AF7344" s="33"/>
      <c r="AG7344" s="35"/>
      <c r="AH7344" s="32"/>
      <c r="AI7344" s="33"/>
      <c r="AJ7344" s="33"/>
      <c r="AK7344" s="33"/>
      <c r="AL7344" s="33"/>
      <c r="AM7344" s="33"/>
      <c r="AN7344" s="33"/>
      <c r="AO7344" s="33"/>
      <c r="AP7344" s="33"/>
      <c r="AQ7344" s="33"/>
      <c r="AR7344" s="33"/>
      <c r="AS7344" s="33"/>
      <c r="AT7344" s="33"/>
      <c r="AU7344" s="33"/>
      <c r="AV7344" s="33"/>
      <c r="AW7344" s="33"/>
      <c r="AX7344" s="33"/>
      <c r="AY7344" s="33"/>
    </row>
    <row r="7345" spans="1:51" s="12" customFormat="1" ht="39.950000000000003" customHeight="1">
      <c r="A7345" s="3"/>
      <c r="B7345" s="16"/>
      <c r="C7345" s="33"/>
      <c r="D7345" s="33"/>
      <c r="E7345" s="33"/>
      <c r="F7345" s="33"/>
      <c r="G7345" s="33"/>
      <c r="H7345" s="33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  <c r="Y7345" s="33"/>
      <c r="Z7345" s="33"/>
      <c r="AA7345" s="33"/>
      <c r="AB7345" s="33"/>
      <c r="AC7345" s="33"/>
      <c r="AD7345" s="33"/>
      <c r="AE7345" s="33"/>
      <c r="AF7345" s="33"/>
      <c r="AG7345" s="35"/>
      <c r="AH7345" s="32"/>
      <c r="AI7345" s="33"/>
      <c r="AJ7345" s="33"/>
      <c r="AK7345" s="33"/>
      <c r="AL7345" s="33"/>
      <c r="AM7345" s="33"/>
      <c r="AN7345" s="33"/>
      <c r="AO7345" s="33"/>
      <c r="AP7345" s="33"/>
      <c r="AQ7345" s="33"/>
      <c r="AR7345" s="33"/>
      <c r="AS7345" s="33"/>
      <c r="AT7345" s="33"/>
      <c r="AU7345" s="33"/>
      <c r="AV7345" s="33"/>
      <c r="AW7345" s="33"/>
      <c r="AX7345" s="33"/>
      <c r="AY7345" s="33"/>
    </row>
    <row r="7346" spans="1:51" s="12" customFormat="1" ht="39.950000000000003" customHeight="1">
      <c r="A7346" s="3"/>
      <c r="B7346" s="16"/>
      <c r="C7346" s="33"/>
      <c r="D7346" s="33"/>
      <c r="E7346" s="33"/>
      <c r="F7346" s="33"/>
      <c r="G7346" s="33"/>
      <c r="H7346" s="33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  <c r="Y7346" s="33"/>
      <c r="Z7346" s="33"/>
      <c r="AA7346" s="33"/>
      <c r="AB7346" s="33"/>
      <c r="AC7346" s="33"/>
      <c r="AD7346" s="33"/>
      <c r="AE7346" s="33"/>
      <c r="AF7346" s="33"/>
      <c r="AG7346" s="35"/>
      <c r="AH7346" s="32"/>
      <c r="AI7346" s="33"/>
      <c r="AJ7346" s="33"/>
      <c r="AK7346" s="33"/>
      <c r="AL7346" s="33"/>
      <c r="AM7346" s="33"/>
      <c r="AN7346" s="33"/>
      <c r="AO7346" s="33"/>
      <c r="AP7346" s="33"/>
      <c r="AQ7346" s="33"/>
      <c r="AR7346" s="33"/>
      <c r="AS7346" s="33"/>
      <c r="AT7346" s="33"/>
      <c r="AU7346" s="33"/>
      <c r="AV7346" s="33"/>
      <c r="AW7346" s="33"/>
      <c r="AX7346" s="33"/>
      <c r="AY7346" s="33"/>
    </row>
    <row r="7347" spans="1:51" s="12" customFormat="1" ht="39.950000000000003" customHeight="1">
      <c r="A7347" s="3"/>
      <c r="B7347" s="16"/>
      <c r="C7347" s="33"/>
      <c r="D7347" s="33"/>
      <c r="E7347" s="33"/>
      <c r="F7347" s="33"/>
      <c r="G7347" s="33"/>
      <c r="H7347" s="33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  <c r="Y7347" s="33"/>
      <c r="Z7347" s="33"/>
      <c r="AA7347" s="33"/>
      <c r="AB7347" s="33"/>
      <c r="AC7347" s="33"/>
      <c r="AD7347" s="33"/>
      <c r="AE7347" s="33"/>
      <c r="AF7347" s="33"/>
      <c r="AG7347" s="35"/>
      <c r="AH7347" s="32"/>
      <c r="AI7347" s="33"/>
      <c r="AJ7347" s="33"/>
      <c r="AK7347" s="33"/>
      <c r="AL7347" s="33"/>
      <c r="AM7347" s="33"/>
      <c r="AN7347" s="33"/>
      <c r="AO7347" s="33"/>
      <c r="AP7347" s="33"/>
      <c r="AQ7347" s="33"/>
      <c r="AR7347" s="33"/>
      <c r="AS7347" s="33"/>
      <c r="AT7347" s="33"/>
      <c r="AU7347" s="33"/>
      <c r="AV7347" s="33"/>
      <c r="AW7347" s="33"/>
      <c r="AX7347" s="33"/>
      <c r="AY7347" s="33"/>
    </row>
    <row r="7348" spans="1:51" s="12" customFormat="1" ht="39.950000000000003" customHeight="1">
      <c r="A7348" s="3"/>
      <c r="B7348" s="16"/>
      <c r="C7348" s="33"/>
      <c r="D7348" s="33"/>
      <c r="E7348" s="33"/>
      <c r="F7348" s="33"/>
      <c r="G7348" s="33"/>
      <c r="H7348" s="33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  <c r="Y7348" s="33"/>
      <c r="Z7348" s="33"/>
      <c r="AA7348" s="33"/>
      <c r="AB7348" s="33"/>
      <c r="AC7348" s="33"/>
      <c r="AD7348" s="33"/>
      <c r="AE7348" s="33"/>
      <c r="AF7348" s="33"/>
      <c r="AG7348" s="35"/>
      <c r="AH7348" s="32"/>
      <c r="AI7348" s="33"/>
      <c r="AJ7348" s="33"/>
      <c r="AK7348" s="33"/>
      <c r="AL7348" s="33"/>
      <c r="AM7348" s="33"/>
      <c r="AN7348" s="33"/>
      <c r="AO7348" s="33"/>
      <c r="AP7348" s="33"/>
      <c r="AQ7348" s="33"/>
      <c r="AR7348" s="33"/>
      <c r="AS7348" s="33"/>
      <c r="AT7348" s="33"/>
      <c r="AU7348" s="33"/>
      <c r="AV7348" s="33"/>
      <c r="AW7348" s="33"/>
      <c r="AX7348" s="33"/>
      <c r="AY7348" s="33"/>
    </row>
    <row r="7349" spans="1:51" s="12" customFormat="1" ht="39.950000000000003" customHeight="1">
      <c r="A7349" s="3"/>
      <c r="B7349" s="16"/>
      <c r="C7349" s="33"/>
      <c r="D7349" s="33"/>
      <c r="E7349" s="33"/>
      <c r="F7349" s="33"/>
      <c r="G7349" s="33"/>
      <c r="H7349" s="33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  <c r="Y7349" s="33"/>
      <c r="Z7349" s="33"/>
      <c r="AA7349" s="33"/>
      <c r="AB7349" s="33"/>
      <c r="AC7349" s="33"/>
      <c r="AD7349" s="33"/>
      <c r="AE7349" s="33"/>
      <c r="AF7349" s="33"/>
      <c r="AG7349" s="35"/>
      <c r="AH7349" s="32"/>
      <c r="AI7349" s="33"/>
      <c r="AJ7349" s="33"/>
      <c r="AK7349" s="33"/>
      <c r="AL7349" s="33"/>
      <c r="AM7349" s="33"/>
      <c r="AN7349" s="33"/>
      <c r="AO7349" s="33"/>
      <c r="AP7349" s="33"/>
      <c r="AQ7349" s="33"/>
      <c r="AR7349" s="33"/>
      <c r="AS7349" s="33"/>
      <c r="AT7349" s="33"/>
      <c r="AU7349" s="33"/>
      <c r="AV7349" s="33"/>
      <c r="AW7349" s="33"/>
      <c r="AX7349" s="33"/>
      <c r="AY7349" s="33"/>
    </row>
    <row r="7350" spans="1:51" s="12" customFormat="1" ht="39.950000000000003" customHeight="1">
      <c r="A7350" s="3"/>
      <c r="B7350" s="16"/>
      <c r="C7350" s="33"/>
      <c r="D7350" s="33"/>
      <c r="E7350" s="33"/>
      <c r="F7350" s="33"/>
      <c r="G7350" s="33"/>
      <c r="H7350" s="33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  <c r="Y7350" s="33"/>
      <c r="Z7350" s="33"/>
      <c r="AA7350" s="33"/>
      <c r="AB7350" s="33"/>
      <c r="AC7350" s="33"/>
      <c r="AD7350" s="33"/>
      <c r="AE7350" s="33"/>
      <c r="AF7350" s="33"/>
      <c r="AG7350" s="35"/>
      <c r="AH7350" s="32"/>
      <c r="AI7350" s="33"/>
      <c r="AJ7350" s="33"/>
      <c r="AK7350" s="33"/>
      <c r="AL7350" s="33"/>
      <c r="AM7350" s="33"/>
      <c r="AN7350" s="33"/>
      <c r="AO7350" s="33"/>
      <c r="AP7350" s="33"/>
      <c r="AQ7350" s="33"/>
      <c r="AR7350" s="33"/>
      <c r="AS7350" s="33"/>
      <c r="AT7350" s="33"/>
      <c r="AU7350" s="33"/>
      <c r="AV7350" s="33"/>
      <c r="AW7350" s="33"/>
      <c r="AX7350" s="33"/>
      <c r="AY7350" s="33"/>
    </row>
    <row r="7351" spans="1:51" s="12" customFormat="1" ht="39.950000000000003" customHeight="1">
      <c r="A7351" s="3"/>
      <c r="B7351" s="16"/>
      <c r="C7351" s="33"/>
      <c r="D7351" s="33"/>
      <c r="E7351" s="33"/>
      <c r="F7351" s="33"/>
      <c r="G7351" s="33"/>
      <c r="H7351" s="33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  <c r="Y7351" s="33"/>
      <c r="Z7351" s="33"/>
      <c r="AA7351" s="33"/>
      <c r="AB7351" s="33"/>
      <c r="AC7351" s="33"/>
      <c r="AD7351" s="33"/>
      <c r="AE7351" s="33"/>
      <c r="AF7351" s="33"/>
      <c r="AG7351" s="35"/>
      <c r="AH7351" s="32"/>
      <c r="AI7351" s="33"/>
      <c r="AJ7351" s="33"/>
      <c r="AK7351" s="33"/>
      <c r="AL7351" s="33"/>
      <c r="AM7351" s="33"/>
      <c r="AN7351" s="33"/>
      <c r="AO7351" s="33"/>
      <c r="AP7351" s="33"/>
      <c r="AQ7351" s="33"/>
      <c r="AR7351" s="33"/>
      <c r="AS7351" s="33"/>
      <c r="AT7351" s="33"/>
      <c r="AU7351" s="33"/>
      <c r="AV7351" s="33"/>
      <c r="AW7351" s="33"/>
      <c r="AX7351" s="33"/>
      <c r="AY7351" s="33"/>
    </row>
    <row r="7352" spans="1:51" s="12" customFormat="1" ht="39.950000000000003" customHeight="1">
      <c r="A7352" s="3"/>
      <c r="B7352" s="16"/>
      <c r="C7352" s="33"/>
      <c r="D7352" s="33"/>
      <c r="E7352" s="33"/>
      <c r="F7352" s="33"/>
      <c r="G7352" s="33"/>
      <c r="H7352" s="33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  <c r="Y7352" s="33"/>
      <c r="Z7352" s="33"/>
      <c r="AA7352" s="33"/>
      <c r="AB7352" s="33"/>
      <c r="AC7352" s="33"/>
      <c r="AD7352" s="33"/>
      <c r="AE7352" s="33"/>
      <c r="AF7352" s="33"/>
      <c r="AG7352" s="35"/>
      <c r="AH7352" s="32"/>
      <c r="AI7352" s="33"/>
      <c r="AJ7352" s="33"/>
      <c r="AK7352" s="33"/>
      <c r="AL7352" s="33"/>
      <c r="AM7352" s="33"/>
      <c r="AN7352" s="33"/>
      <c r="AO7352" s="33"/>
      <c r="AP7352" s="33"/>
      <c r="AQ7352" s="33"/>
      <c r="AR7352" s="33"/>
      <c r="AS7352" s="33"/>
      <c r="AT7352" s="33"/>
      <c r="AU7352" s="33"/>
      <c r="AV7352" s="33"/>
      <c r="AW7352" s="33"/>
      <c r="AX7352" s="33"/>
      <c r="AY7352" s="33"/>
    </row>
    <row r="7353" spans="1:51" s="12" customFormat="1" ht="39.950000000000003" customHeight="1">
      <c r="A7353" s="3"/>
      <c r="B7353" s="16"/>
      <c r="C7353" s="33"/>
      <c r="D7353" s="33"/>
      <c r="E7353" s="33"/>
      <c r="F7353" s="33"/>
      <c r="G7353" s="33"/>
      <c r="H7353" s="33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  <c r="Y7353" s="33"/>
      <c r="Z7353" s="33"/>
      <c r="AA7353" s="33"/>
      <c r="AB7353" s="33"/>
      <c r="AC7353" s="33"/>
      <c r="AD7353" s="33"/>
      <c r="AE7353" s="33"/>
      <c r="AF7353" s="33"/>
      <c r="AG7353" s="35"/>
      <c r="AH7353" s="32"/>
      <c r="AI7353" s="33"/>
      <c r="AJ7353" s="33"/>
      <c r="AK7353" s="33"/>
      <c r="AL7353" s="33"/>
      <c r="AM7353" s="33"/>
      <c r="AN7353" s="33"/>
      <c r="AO7353" s="33"/>
      <c r="AP7353" s="33"/>
      <c r="AQ7353" s="33"/>
      <c r="AR7353" s="33"/>
      <c r="AS7353" s="33"/>
      <c r="AT7353" s="33"/>
      <c r="AU7353" s="33"/>
      <c r="AV7353" s="33"/>
      <c r="AW7353" s="33"/>
      <c r="AX7353" s="33"/>
      <c r="AY7353" s="33"/>
    </row>
    <row r="7354" spans="1:51" s="12" customFormat="1" ht="39.950000000000003" customHeight="1">
      <c r="A7354" s="3"/>
      <c r="B7354" s="16"/>
      <c r="C7354" s="33"/>
      <c r="D7354" s="33"/>
      <c r="E7354" s="33"/>
      <c r="F7354" s="33"/>
      <c r="G7354" s="33"/>
      <c r="H7354" s="33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  <c r="Y7354" s="33"/>
      <c r="Z7354" s="33"/>
      <c r="AA7354" s="33"/>
      <c r="AB7354" s="33"/>
      <c r="AC7354" s="33"/>
      <c r="AD7354" s="33"/>
      <c r="AE7354" s="33"/>
      <c r="AF7354" s="33"/>
      <c r="AG7354" s="35"/>
      <c r="AH7354" s="32"/>
      <c r="AI7354" s="33"/>
      <c r="AJ7354" s="33"/>
      <c r="AK7354" s="33"/>
      <c r="AL7354" s="33"/>
      <c r="AM7354" s="33"/>
      <c r="AN7354" s="33"/>
      <c r="AO7354" s="33"/>
      <c r="AP7354" s="33"/>
      <c r="AQ7354" s="33"/>
      <c r="AR7354" s="33"/>
      <c r="AS7354" s="33"/>
      <c r="AT7354" s="33"/>
      <c r="AU7354" s="33"/>
      <c r="AV7354" s="33"/>
      <c r="AW7354" s="33"/>
      <c r="AX7354" s="33"/>
      <c r="AY7354" s="33"/>
    </row>
    <row r="7355" spans="1:51" s="12" customFormat="1" ht="39.950000000000003" customHeight="1">
      <c r="A7355" s="3"/>
      <c r="B7355" s="16"/>
      <c r="C7355" s="33"/>
      <c r="D7355" s="33"/>
      <c r="E7355" s="33"/>
      <c r="F7355" s="33"/>
      <c r="G7355" s="33"/>
      <c r="H7355" s="33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  <c r="Y7355" s="33"/>
      <c r="Z7355" s="33"/>
      <c r="AA7355" s="33"/>
      <c r="AB7355" s="33"/>
      <c r="AC7355" s="33"/>
      <c r="AD7355" s="33"/>
      <c r="AE7355" s="33"/>
      <c r="AF7355" s="33"/>
      <c r="AG7355" s="35"/>
      <c r="AH7355" s="32"/>
      <c r="AI7355" s="33"/>
      <c r="AJ7355" s="33"/>
      <c r="AK7355" s="33"/>
      <c r="AL7355" s="33"/>
      <c r="AM7355" s="33"/>
      <c r="AN7355" s="33"/>
      <c r="AO7355" s="33"/>
      <c r="AP7355" s="33"/>
      <c r="AQ7355" s="33"/>
      <c r="AR7355" s="33"/>
      <c r="AS7355" s="33"/>
      <c r="AT7355" s="33"/>
      <c r="AU7355" s="33"/>
      <c r="AV7355" s="33"/>
      <c r="AW7355" s="33"/>
      <c r="AX7355" s="33"/>
      <c r="AY7355" s="33"/>
    </row>
    <row r="7356" spans="1:51" s="12" customFormat="1" ht="39.950000000000003" customHeight="1">
      <c r="A7356" s="3"/>
      <c r="B7356" s="16"/>
      <c r="C7356" s="33"/>
      <c r="D7356" s="33"/>
      <c r="E7356" s="33"/>
      <c r="F7356" s="33"/>
      <c r="G7356" s="33"/>
      <c r="H7356" s="33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  <c r="Y7356" s="33"/>
      <c r="Z7356" s="33"/>
      <c r="AA7356" s="33"/>
      <c r="AB7356" s="33"/>
      <c r="AC7356" s="33"/>
      <c r="AD7356" s="33"/>
      <c r="AE7356" s="33"/>
      <c r="AF7356" s="33"/>
      <c r="AG7356" s="35"/>
      <c r="AH7356" s="32"/>
      <c r="AI7356" s="33"/>
      <c r="AJ7356" s="33"/>
      <c r="AK7356" s="33"/>
      <c r="AL7356" s="33"/>
      <c r="AM7356" s="33"/>
      <c r="AN7356" s="33"/>
      <c r="AO7356" s="33"/>
      <c r="AP7356" s="33"/>
      <c r="AQ7356" s="33"/>
      <c r="AR7356" s="33"/>
      <c r="AS7356" s="33"/>
      <c r="AT7356" s="33"/>
      <c r="AU7356" s="33"/>
      <c r="AV7356" s="33"/>
      <c r="AW7356" s="33"/>
      <c r="AX7356" s="33"/>
      <c r="AY7356" s="33"/>
    </row>
    <row r="7357" spans="1:51" s="12" customFormat="1" ht="39.950000000000003" customHeight="1">
      <c r="A7357" s="3"/>
      <c r="B7357" s="16"/>
      <c r="C7357" s="33"/>
      <c r="D7357" s="33"/>
      <c r="E7357" s="33"/>
      <c r="F7357" s="33"/>
      <c r="G7357" s="33"/>
      <c r="H7357" s="33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  <c r="Y7357" s="33"/>
      <c r="Z7357" s="33"/>
      <c r="AA7357" s="33"/>
      <c r="AB7357" s="33"/>
      <c r="AC7357" s="33"/>
      <c r="AD7357" s="33"/>
      <c r="AE7357" s="33"/>
      <c r="AF7357" s="33"/>
      <c r="AG7357" s="35"/>
      <c r="AH7357" s="32"/>
      <c r="AI7357" s="33"/>
      <c r="AJ7357" s="33"/>
      <c r="AK7357" s="33"/>
      <c r="AL7357" s="33"/>
      <c r="AM7357" s="33"/>
      <c r="AN7357" s="33"/>
      <c r="AO7357" s="33"/>
      <c r="AP7357" s="33"/>
      <c r="AQ7357" s="33"/>
      <c r="AR7357" s="33"/>
      <c r="AS7357" s="33"/>
      <c r="AT7357" s="33"/>
      <c r="AU7357" s="33"/>
      <c r="AV7357" s="33"/>
      <c r="AW7357" s="33"/>
      <c r="AX7357" s="33"/>
      <c r="AY7357" s="33"/>
    </row>
    <row r="7358" spans="1:51" s="12" customFormat="1" ht="39.950000000000003" customHeight="1">
      <c r="A7358" s="3"/>
      <c r="B7358" s="16"/>
      <c r="C7358" s="33"/>
      <c r="D7358" s="33"/>
      <c r="E7358" s="33"/>
      <c r="F7358" s="33"/>
      <c r="G7358" s="33"/>
      <c r="H7358" s="33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  <c r="Y7358" s="33"/>
      <c r="Z7358" s="33"/>
      <c r="AA7358" s="33"/>
      <c r="AB7358" s="33"/>
      <c r="AC7358" s="33"/>
      <c r="AD7358" s="33"/>
      <c r="AE7358" s="33"/>
      <c r="AF7358" s="33"/>
      <c r="AG7358" s="35"/>
      <c r="AH7358" s="32"/>
      <c r="AI7358" s="33"/>
      <c r="AJ7358" s="33"/>
      <c r="AK7358" s="33"/>
      <c r="AL7358" s="33"/>
      <c r="AM7358" s="33"/>
      <c r="AN7358" s="33"/>
      <c r="AO7358" s="33"/>
      <c r="AP7358" s="33"/>
      <c r="AQ7358" s="33"/>
      <c r="AR7358" s="33"/>
      <c r="AS7358" s="33"/>
      <c r="AT7358" s="33"/>
      <c r="AU7358" s="33"/>
      <c r="AV7358" s="33"/>
      <c r="AW7358" s="33"/>
      <c r="AX7358" s="33"/>
      <c r="AY7358" s="33"/>
    </row>
    <row r="7359" spans="1:51" s="12" customFormat="1" ht="39.950000000000003" customHeight="1">
      <c r="A7359" s="3"/>
      <c r="B7359" s="16"/>
      <c r="C7359" s="33"/>
      <c r="D7359" s="33"/>
      <c r="E7359" s="33"/>
      <c r="F7359" s="33"/>
      <c r="G7359" s="33"/>
      <c r="H7359" s="33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  <c r="Y7359" s="33"/>
      <c r="Z7359" s="33"/>
      <c r="AA7359" s="33"/>
      <c r="AB7359" s="33"/>
      <c r="AC7359" s="33"/>
      <c r="AD7359" s="33"/>
      <c r="AE7359" s="33"/>
      <c r="AF7359" s="33"/>
      <c r="AG7359" s="35"/>
      <c r="AH7359" s="32"/>
      <c r="AI7359" s="33"/>
      <c r="AJ7359" s="33"/>
      <c r="AK7359" s="33"/>
      <c r="AL7359" s="33"/>
      <c r="AM7359" s="33"/>
      <c r="AN7359" s="33"/>
      <c r="AO7359" s="33"/>
      <c r="AP7359" s="33"/>
      <c r="AQ7359" s="33"/>
      <c r="AR7359" s="33"/>
      <c r="AS7359" s="33"/>
      <c r="AT7359" s="33"/>
      <c r="AU7359" s="33"/>
      <c r="AV7359" s="33"/>
      <c r="AW7359" s="33"/>
      <c r="AX7359" s="33"/>
      <c r="AY7359" s="33"/>
    </row>
    <row r="7360" spans="1:51" s="12" customFormat="1" ht="39.950000000000003" customHeight="1">
      <c r="A7360" s="3"/>
      <c r="B7360" s="16"/>
      <c r="C7360" s="33"/>
      <c r="D7360" s="33"/>
      <c r="E7360" s="33"/>
      <c r="F7360" s="33"/>
      <c r="G7360" s="33"/>
      <c r="H7360" s="33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  <c r="Y7360" s="33"/>
      <c r="Z7360" s="33"/>
      <c r="AA7360" s="33"/>
      <c r="AB7360" s="33"/>
      <c r="AC7360" s="33"/>
      <c r="AD7360" s="33"/>
      <c r="AE7360" s="33"/>
      <c r="AF7360" s="33"/>
      <c r="AG7360" s="35"/>
      <c r="AH7360" s="32"/>
      <c r="AI7360" s="33"/>
      <c r="AJ7360" s="33"/>
      <c r="AK7360" s="33"/>
      <c r="AL7360" s="33"/>
      <c r="AM7360" s="33"/>
      <c r="AN7360" s="33"/>
      <c r="AO7360" s="33"/>
      <c r="AP7360" s="33"/>
      <c r="AQ7360" s="33"/>
      <c r="AR7360" s="33"/>
      <c r="AS7360" s="33"/>
      <c r="AT7360" s="33"/>
      <c r="AU7360" s="33"/>
      <c r="AV7360" s="33"/>
      <c r="AW7360" s="33"/>
      <c r="AX7360" s="33"/>
      <c r="AY7360" s="33"/>
    </row>
    <row r="7361" spans="1:51" s="12" customFormat="1" ht="39.950000000000003" customHeight="1">
      <c r="A7361" s="3"/>
      <c r="B7361" s="16"/>
      <c r="C7361" s="33"/>
      <c r="D7361" s="33"/>
      <c r="E7361" s="33"/>
      <c r="F7361" s="33"/>
      <c r="G7361" s="33"/>
      <c r="H7361" s="33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  <c r="Y7361" s="33"/>
      <c r="Z7361" s="33"/>
      <c r="AA7361" s="33"/>
      <c r="AB7361" s="33"/>
      <c r="AC7361" s="33"/>
      <c r="AD7361" s="33"/>
      <c r="AE7361" s="33"/>
      <c r="AF7361" s="33"/>
      <c r="AG7361" s="35"/>
      <c r="AH7361" s="32"/>
      <c r="AI7361" s="33"/>
      <c r="AJ7361" s="33"/>
      <c r="AK7361" s="33"/>
      <c r="AL7361" s="33"/>
      <c r="AM7361" s="33"/>
      <c r="AN7361" s="33"/>
      <c r="AO7361" s="33"/>
      <c r="AP7361" s="33"/>
      <c r="AQ7361" s="33"/>
      <c r="AR7361" s="33"/>
      <c r="AS7361" s="33"/>
      <c r="AT7361" s="33"/>
      <c r="AU7361" s="33"/>
      <c r="AV7361" s="33"/>
      <c r="AW7361" s="33"/>
      <c r="AX7361" s="33"/>
      <c r="AY7361" s="33"/>
    </row>
    <row r="7362" spans="1:51" s="12" customFormat="1" ht="39.950000000000003" customHeight="1">
      <c r="A7362" s="3"/>
      <c r="B7362" s="16"/>
      <c r="C7362" s="33"/>
      <c r="D7362" s="33"/>
      <c r="E7362" s="33"/>
      <c r="F7362" s="33"/>
      <c r="G7362" s="33"/>
      <c r="H7362" s="33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  <c r="Y7362" s="33"/>
      <c r="Z7362" s="33"/>
      <c r="AA7362" s="33"/>
      <c r="AB7362" s="33"/>
      <c r="AC7362" s="33"/>
      <c r="AD7362" s="33"/>
      <c r="AE7362" s="33"/>
      <c r="AF7362" s="33"/>
      <c r="AG7362" s="35"/>
      <c r="AH7362" s="32"/>
      <c r="AI7362" s="33"/>
      <c r="AJ7362" s="33"/>
      <c r="AK7362" s="33"/>
      <c r="AL7362" s="33"/>
      <c r="AM7362" s="33"/>
      <c r="AN7362" s="33"/>
      <c r="AO7362" s="33"/>
      <c r="AP7362" s="33"/>
      <c r="AQ7362" s="33"/>
      <c r="AR7362" s="33"/>
      <c r="AS7362" s="33"/>
      <c r="AT7362" s="33"/>
      <c r="AU7362" s="33"/>
      <c r="AV7362" s="33"/>
      <c r="AW7362" s="33"/>
      <c r="AX7362" s="33"/>
      <c r="AY7362" s="33"/>
    </row>
    <row r="7363" spans="1:51" s="12" customFormat="1" ht="39.950000000000003" customHeight="1">
      <c r="A7363" s="3"/>
      <c r="B7363" s="16"/>
      <c r="C7363" s="33"/>
      <c r="D7363" s="33"/>
      <c r="E7363" s="33"/>
      <c r="F7363" s="33"/>
      <c r="G7363" s="33"/>
      <c r="H7363" s="33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  <c r="Y7363" s="33"/>
      <c r="Z7363" s="33"/>
      <c r="AA7363" s="33"/>
      <c r="AB7363" s="33"/>
      <c r="AC7363" s="33"/>
      <c r="AD7363" s="33"/>
      <c r="AE7363" s="33"/>
      <c r="AF7363" s="33"/>
      <c r="AG7363" s="35"/>
      <c r="AH7363" s="32"/>
      <c r="AI7363" s="33"/>
      <c r="AJ7363" s="33"/>
      <c r="AK7363" s="33"/>
      <c r="AL7363" s="33"/>
      <c r="AM7363" s="33"/>
      <c r="AN7363" s="33"/>
      <c r="AO7363" s="33"/>
      <c r="AP7363" s="33"/>
      <c r="AQ7363" s="33"/>
      <c r="AR7363" s="33"/>
      <c r="AS7363" s="33"/>
      <c r="AT7363" s="33"/>
      <c r="AU7363" s="33"/>
      <c r="AV7363" s="33"/>
      <c r="AW7363" s="33"/>
      <c r="AX7363" s="33"/>
      <c r="AY7363" s="33"/>
    </row>
    <row r="7364" spans="1:51" s="12" customFormat="1" ht="39.950000000000003" customHeight="1">
      <c r="A7364" s="3"/>
      <c r="B7364" s="16"/>
      <c r="C7364" s="33"/>
      <c r="D7364" s="33"/>
      <c r="E7364" s="33"/>
      <c r="F7364" s="33"/>
      <c r="G7364" s="33"/>
      <c r="H7364" s="33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  <c r="Y7364" s="33"/>
      <c r="Z7364" s="33"/>
      <c r="AA7364" s="33"/>
      <c r="AB7364" s="33"/>
      <c r="AC7364" s="33"/>
      <c r="AD7364" s="33"/>
      <c r="AE7364" s="33"/>
      <c r="AF7364" s="33"/>
      <c r="AG7364" s="35"/>
      <c r="AH7364" s="32"/>
      <c r="AI7364" s="33"/>
      <c r="AJ7364" s="33"/>
      <c r="AK7364" s="33"/>
      <c r="AL7364" s="33"/>
      <c r="AM7364" s="33"/>
      <c r="AN7364" s="33"/>
      <c r="AO7364" s="33"/>
      <c r="AP7364" s="33"/>
      <c r="AQ7364" s="33"/>
      <c r="AR7364" s="33"/>
      <c r="AS7364" s="33"/>
      <c r="AT7364" s="33"/>
      <c r="AU7364" s="33"/>
      <c r="AV7364" s="33"/>
      <c r="AW7364" s="33"/>
      <c r="AX7364" s="33"/>
      <c r="AY7364" s="33"/>
    </row>
    <row r="7365" spans="1:51" s="12" customFormat="1" ht="39.950000000000003" customHeight="1">
      <c r="A7365" s="3"/>
      <c r="B7365" s="16"/>
      <c r="C7365" s="33"/>
      <c r="D7365" s="33"/>
      <c r="E7365" s="33"/>
      <c r="F7365" s="33"/>
      <c r="G7365" s="33"/>
      <c r="H7365" s="33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  <c r="Y7365" s="33"/>
      <c r="Z7365" s="33"/>
      <c r="AA7365" s="33"/>
      <c r="AB7365" s="33"/>
      <c r="AC7365" s="33"/>
      <c r="AD7365" s="33"/>
      <c r="AE7365" s="33"/>
      <c r="AF7365" s="33"/>
      <c r="AG7365" s="35"/>
      <c r="AH7365" s="32"/>
      <c r="AI7365" s="33"/>
      <c r="AJ7365" s="33"/>
      <c r="AK7365" s="33"/>
      <c r="AL7365" s="33"/>
      <c r="AM7365" s="33"/>
      <c r="AN7365" s="33"/>
      <c r="AO7365" s="33"/>
      <c r="AP7365" s="33"/>
      <c r="AQ7365" s="33"/>
      <c r="AR7365" s="33"/>
      <c r="AS7365" s="33"/>
      <c r="AT7365" s="33"/>
      <c r="AU7365" s="33"/>
      <c r="AV7365" s="33"/>
      <c r="AW7365" s="33"/>
      <c r="AX7365" s="33"/>
      <c r="AY7365" s="33"/>
    </row>
    <row r="7366" spans="1:51" s="12" customFormat="1" ht="39.950000000000003" customHeight="1">
      <c r="A7366" s="3"/>
      <c r="B7366" s="16"/>
      <c r="C7366" s="33"/>
      <c r="D7366" s="33"/>
      <c r="E7366" s="33"/>
      <c r="F7366" s="33"/>
      <c r="G7366" s="33"/>
      <c r="H7366" s="33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  <c r="Y7366" s="33"/>
      <c r="Z7366" s="33"/>
      <c r="AA7366" s="33"/>
      <c r="AB7366" s="33"/>
      <c r="AC7366" s="33"/>
      <c r="AD7366" s="33"/>
      <c r="AE7366" s="33"/>
      <c r="AF7366" s="33"/>
      <c r="AG7366" s="35"/>
      <c r="AH7366" s="32"/>
      <c r="AI7366" s="33"/>
      <c r="AJ7366" s="33"/>
      <c r="AK7366" s="33"/>
      <c r="AL7366" s="33"/>
      <c r="AM7366" s="33"/>
      <c r="AN7366" s="33"/>
      <c r="AO7366" s="33"/>
      <c r="AP7366" s="33"/>
      <c r="AQ7366" s="33"/>
      <c r="AR7366" s="33"/>
      <c r="AS7366" s="33"/>
      <c r="AT7366" s="33"/>
      <c r="AU7366" s="33"/>
      <c r="AV7366" s="33"/>
      <c r="AW7366" s="33"/>
      <c r="AX7366" s="33"/>
      <c r="AY7366" s="33"/>
    </row>
    <row r="7367" spans="1:51" s="12" customFormat="1" ht="39.950000000000003" customHeight="1">
      <c r="A7367" s="3"/>
      <c r="B7367" s="16"/>
      <c r="C7367" s="33"/>
      <c r="D7367" s="33"/>
      <c r="E7367" s="33"/>
      <c r="F7367" s="33"/>
      <c r="G7367" s="33"/>
      <c r="H7367" s="33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  <c r="Y7367" s="33"/>
      <c r="Z7367" s="33"/>
      <c r="AA7367" s="33"/>
      <c r="AB7367" s="33"/>
      <c r="AC7367" s="33"/>
      <c r="AD7367" s="33"/>
      <c r="AE7367" s="33"/>
      <c r="AF7367" s="33"/>
      <c r="AG7367" s="35"/>
      <c r="AH7367" s="32"/>
      <c r="AI7367" s="33"/>
      <c r="AJ7367" s="33"/>
      <c r="AK7367" s="33"/>
      <c r="AL7367" s="33"/>
      <c r="AM7367" s="33"/>
      <c r="AN7367" s="33"/>
      <c r="AO7367" s="33"/>
      <c r="AP7367" s="33"/>
      <c r="AQ7367" s="33"/>
      <c r="AR7367" s="33"/>
      <c r="AS7367" s="33"/>
      <c r="AT7367" s="33"/>
      <c r="AU7367" s="33"/>
      <c r="AV7367" s="33"/>
      <c r="AW7367" s="33"/>
      <c r="AX7367" s="33"/>
      <c r="AY7367" s="33"/>
    </row>
    <row r="7368" spans="1:51" s="12" customFormat="1" ht="39.950000000000003" customHeight="1">
      <c r="A7368" s="3"/>
      <c r="B7368" s="16"/>
      <c r="C7368" s="33"/>
      <c r="D7368" s="33"/>
      <c r="E7368" s="33"/>
      <c r="F7368" s="33"/>
      <c r="G7368" s="33"/>
      <c r="H7368" s="33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  <c r="Y7368" s="33"/>
      <c r="Z7368" s="33"/>
      <c r="AA7368" s="33"/>
      <c r="AB7368" s="33"/>
      <c r="AC7368" s="33"/>
      <c r="AD7368" s="33"/>
      <c r="AE7368" s="33"/>
      <c r="AF7368" s="33"/>
      <c r="AG7368" s="35"/>
      <c r="AH7368" s="32"/>
      <c r="AI7368" s="33"/>
      <c r="AJ7368" s="33"/>
      <c r="AK7368" s="33"/>
      <c r="AL7368" s="33"/>
      <c r="AM7368" s="33"/>
      <c r="AN7368" s="33"/>
      <c r="AO7368" s="33"/>
      <c r="AP7368" s="33"/>
      <c r="AQ7368" s="33"/>
      <c r="AR7368" s="33"/>
      <c r="AS7368" s="33"/>
      <c r="AT7368" s="33"/>
      <c r="AU7368" s="33"/>
      <c r="AV7368" s="33"/>
      <c r="AW7368" s="33"/>
      <c r="AX7368" s="33"/>
      <c r="AY7368" s="33"/>
    </row>
    <row r="7369" spans="1:51" s="12" customFormat="1" ht="39.950000000000003" customHeight="1">
      <c r="A7369" s="3"/>
      <c r="B7369" s="16"/>
      <c r="C7369" s="33"/>
      <c r="D7369" s="33"/>
      <c r="E7369" s="33"/>
      <c r="F7369" s="33"/>
      <c r="G7369" s="33"/>
      <c r="H7369" s="33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  <c r="Y7369" s="33"/>
      <c r="Z7369" s="33"/>
      <c r="AA7369" s="33"/>
      <c r="AB7369" s="33"/>
      <c r="AC7369" s="33"/>
      <c r="AD7369" s="33"/>
      <c r="AE7369" s="33"/>
      <c r="AF7369" s="33"/>
      <c r="AG7369" s="35"/>
      <c r="AH7369" s="32"/>
      <c r="AI7369" s="33"/>
      <c r="AJ7369" s="33"/>
      <c r="AK7369" s="33"/>
      <c r="AL7369" s="33"/>
      <c r="AM7369" s="33"/>
      <c r="AN7369" s="33"/>
      <c r="AO7369" s="33"/>
      <c r="AP7369" s="33"/>
      <c r="AQ7369" s="33"/>
      <c r="AR7369" s="33"/>
      <c r="AS7369" s="33"/>
      <c r="AT7369" s="33"/>
      <c r="AU7369" s="33"/>
      <c r="AV7369" s="33"/>
      <c r="AW7369" s="33"/>
      <c r="AX7369" s="33"/>
      <c r="AY7369" s="33"/>
    </row>
    <row r="7370" spans="1:51" s="12" customFormat="1" ht="39.950000000000003" customHeight="1">
      <c r="A7370" s="3"/>
      <c r="B7370" s="16"/>
      <c r="C7370" s="33"/>
      <c r="D7370" s="33"/>
      <c r="E7370" s="33"/>
      <c r="F7370" s="33"/>
      <c r="G7370" s="33"/>
      <c r="H7370" s="3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  <c r="Y7370" s="33"/>
      <c r="Z7370" s="33"/>
      <c r="AA7370" s="33"/>
      <c r="AB7370" s="33"/>
      <c r="AC7370" s="33"/>
      <c r="AD7370" s="33"/>
      <c r="AE7370" s="33"/>
      <c r="AF7370" s="33"/>
      <c r="AG7370" s="35"/>
      <c r="AH7370" s="32"/>
      <c r="AI7370" s="33"/>
      <c r="AJ7370" s="33"/>
      <c r="AK7370" s="33"/>
      <c r="AL7370" s="33"/>
      <c r="AM7370" s="33"/>
      <c r="AN7370" s="33"/>
      <c r="AO7370" s="33"/>
      <c r="AP7370" s="33"/>
      <c r="AQ7370" s="33"/>
      <c r="AR7370" s="33"/>
      <c r="AS7370" s="33"/>
      <c r="AT7370" s="33"/>
      <c r="AU7370" s="33"/>
      <c r="AV7370" s="33"/>
      <c r="AW7370" s="33"/>
      <c r="AX7370" s="33"/>
      <c r="AY7370" s="33"/>
    </row>
    <row r="7371" spans="1:51" s="12" customFormat="1" ht="39.950000000000003" customHeight="1">
      <c r="A7371" s="3"/>
      <c r="B7371" s="16"/>
      <c r="C7371" s="33"/>
      <c r="D7371" s="33"/>
      <c r="E7371" s="33"/>
      <c r="F7371" s="33"/>
      <c r="G7371" s="33"/>
      <c r="H7371" s="33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  <c r="Y7371" s="33"/>
      <c r="Z7371" s="33"/>
      <c r="AA7371" s="33"/>
      <c r="AB7371" s="33"/>
      <c r="AC7371" s="33"/>
      <c r="AD7371" s="33"/>
      <c r="AE7371" s="33"/>
      <c r="AF7371" s="33"/>
      <c r="AG7371" s="35"/>
      <c r="AH7371" s="32"/>
      <c r="AI7371" s="33"/>
      <c r="AJ7371" s="33"/>
      <c r="AK7371" s="33"/>
      <c r="AL7371" s="33"/>
      <c r="AM7371" s="33"/>
      <c r="AN7371" s="33"/>
      <c r="AO7371" s="33"/>
      <c r="AP7371" s="33"/>
      <c r="AQ7371" s="33"/>
      <c r="AR7371" s="33"/>
      <c r="AS7371" s="33"/>
      <c r="AT7371" s="33"/>
      <c r="AU7371" s="33"/>
      <c r="AV7371" s="33"/>
      <c r="AW7371" s="33"/>
      <c r="AX7371" s="33"/>
      <c r="AY7371" s="33"/>
    </row>
    <row r="7372" spans="1:51" s="12" customFormat="1" ht="39.950000000000003" customHeight="1">
      <c r="A7372" s="3"/>
      <c r="B7372" s="16"/>
      <c r="C7372" s="33"/>
      <c r="D7372" s="33"/>
      <c r="E7372" s="33"/>
      <c r="F7372" s="33"/>
      <c r="G7372" s="33"/>
      <c r="H7372" s="33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  <c r="Y7372" s="33"/>
      <c r="Z7372" s="33"/>
      <c r="AA7372" s="33"/>
      <c r="AB7372" s="33"/>
      <c r="AC7372" s="33"/>
      <c r="AD7372" s="33"/>
      <c r="AE7372" s="33"/>
      <c r="AF7372" s="33"/>
      <c r="AG7372" s="35"/>
      <c r="AH7372" s="32"/>
      <c r="AI7372" s="33"/>
      <c r="AJ7372" s="33"/>
      <c r="AK7372" s="33"/>
      <c r="AL7372" s="33"/>
      <c r="AM7372" s="33"/>
      <c r="AN7372" s="33"/>
      <c r="AO7372" s="33"/>
      <c r="AP7372" s="33"/>
      <c r="AQ7372" s="33"/>
      <c r="AR7372" s="33"/>
      <c r="AS7372" s="33"/>
      <c r="AT7372" s="33"/>
      <c r="AU7372" s="33"/>
      <c r="AV7372" s="33"/>
      <c r="AW7372" s="33"/>
      <c r="AX7372" s="33"/>
      <c r="AY7372" s="33"/>
    </row>
    <row r="7373" spans="1:51" s="12" customFormat="1" ht="39.950000000000003" customHeight="1">
      <c r="A7373" s="3"/>
      <c r="B7373" s="16"/>
      <c r="C7373" s="33"/>
      <c r="D7373" s="33"/>
      <c r="E7373" s="33"/>
      <c r="F7373" s="33"/>
      <c r="G7373" s="33"/>
      <c r="H7373" s="33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  <c r="Y7373" s="33"/>
      <c r="Z7373" s="33"/>
      <c r="AA7373" s="33"/>
      <c r="AB7373" s="33"/>
      <c r="AC7373" s="33"/>
      <c r="AD7373" s="33"/>
      <c r="AE7373" s="33"/>
      <c r="AF7373" s="33"/>
      <c r="AG7373" s="35"/>
      <c r="AH7373" s="32"/>
      <c r="AI7373" s="33"/>
      <c r="AJ7373" s="33"/>
      <c r="AK7373" s="33"/>
      <c r="AL7373" s="33"/>
      <c r="AM7373" s="33"/>
      <c r="AN7373" s="33"/>
      <c r="AO7373" s="33"/>
      <c r="AP7373" s="33"/>
      <c r="AQ7373" s="33"/>
      <c r="AR7373" s="33"/>
      <c r="AS7373" s="33"/>
      <c r="AT7373" s="33"/>
      <c r="AU7373" s="33"/>
      <c r="AV7373" s="33"/>
      <c r="AW7373" s="33"/>
      <c r="AX7373" s="33"/>
      <c r="AY7373" s="33"/>
    </row>
    <row r="7374" spans="1:51" s="12" customFormat="1" ht="39.950000000000003" customHeight="1">
      <c r="A7374" s="3"/>
      <c r="B7374" s="16"/>
      <c r="C7374" s="33"/>
      <c r="D7374" s="33"/>
      <c r="E7374" s="33"/>
      <c r="F7374" s="33"/>
      <c r="G7374" s="33"/>
      <c r="H7374" s="33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  <c r="Y7374" s="33"/>
      <c r="Z7374" s="33"/>
      <c r="AA7374" s="33"/>
      <c r="AB7374" s="33"/>
      <c r="AC7374" s="33"/>
      <c r="AD7374" s="33"/>
      <c r="AE7374" s="33"/>
      <c r="AF7374" s="33"/>
      <c r="AG7374" s="35"/>
      <c r="AH7374" s="32"/>
      <c r="AI7374" s="33"/>
      <c r="AJ7374" s="33"/>
      <c r="AK7374" s="33"/>
      <c r="AL7374" s="33"/>
      <c r="AM7374" s="33"/>
      <c r="AN7374" s="33"/>
      <c r="AO7374" s="33"/>
      <c r="AP7374" s="33"/>
      <c r="AQ7374" s="33"/>
      <c r="AR7374" s="33"/>
      <c r="AS7374" s="33"/>
      <c r="AT7374" s="33"/>
      <c r="AU7374" s="33"/>
      <c r="AV7374" s="33"/>
      <c r="AW7374" s="33"/>
      <c r="AX7374" s="33"/>
      <c r="AY7374" s="33"/>
    </row>
    <row r="7375" spans="1:51" s="12" customFormat="1" ht="39.950000000000003" customHeight="1">
      <c r="A7375" s="3"/>
      <c r="B7375" s="16"/>
      <c r="C7375" s="33"/>
      <c r="D7375" s="33"/>
      <c r="E7375" s="33"/>
      <c r="F7375" s="33"/>
      <c r="G7375" s="33"/>
      <c r="H7375" s="33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  <c r="Y7375" s="33"/>
      <c r="Z7375" s="33"/>
      <c r="AA7375" s="33"/>
      <c r="AB7375" s="33"/>
      <c r="AC7375" s="33"/>
      <c r="AD7375" s="33"/>
      <c r="AE7375" s="33"/>
      <c r="AF7375" s="33"/>
      <c r="AG7375" s="35"/>
      <c r="AH7375" s="32"/>
      <c r="AI7375" s="33"/>
      <c r="AJ7375" s="33"/>
      <c r="AK7375" s="33"/>
      <c r="AL7375" s="33"/>
      <c r="AM7375" s="33"/>
      <c r="AN7375" s="33"/>
      <c r="AO7375" s="33"/>
      <c r="AP7375" s="33"/>
      <c r="AQ7375" s="33"/>
      <c r="AR7375" s="33"/>
      <c r="AS7375" s="33"/>
      <c r="AT7375" s="33"/>
      <c r="AU7375" s="33"/>
      <c r="AV7375" s="33"/>
      <c r="AW7375" s="33"/>
      <c r="AX7375" s="33"/>
      <c r="AY7375" s="33"/>
    </row>
    <row r="7376" spans="1:51" s="12" customFormat="1" ht="39.950000000000003" customHeight="1">
      <c r="A7376" s="3"/>
      <c r="B7376" s="16"/>
      <c r="C7376" s="33"/>
      <c r="D7376" s="33"/>
      <c r="E7376" s="33"/>
      <c r="F7376" s="33"/>
      <c r="G7376" s="33"/>
      <c r="H7376" s="33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  <c r="Y7376" s="33"/>
      <c r="Z7376" s="33"/>
      <c r="AA7376" s="33"/>
      <c r="AB7376" s="33"/>
      <c r="AC7376" s="33"/>
      <c r="AD7376" s="33"/>
      <c r="AE7376" s="33"/>
      <c r="AF7376" s="33"/>
      <c r="AG7376" s="35"/>
      <c r="AH7376" s="32"/>
      <c r="AI7376" s="33"/>
      <c r="AJ7376" s="33"/>
      <c r="AK7376" s="33"/>
      <c r="AL7376" s="33"/>
      <c r="AM7376" s="33"/>
      <c r="AN7376" s="33"/>
      <c r="AO7376" s="33"/>
      <c r="AP7376" s="33"/>
      <c r="AQ7376" s="33"/>
      <c r="AR7376" s="33"/>
      <c r="AS7376" s="33"/>
      <c r="AT7376" s="33"/>
      <c r="AU7376" s="33"/>
      <c r="AV7376" s="33"/>
      <c r="AW7376" s="33"/>
      <c r="AX7376" s="33"/>
      <c r="AY7376" s="33"/>
    </row>
    <row r="7377" spans="1:51" s="12" customFormat="1" ht="39.950000000000003" customHeight="1">
      <c r="A7377" s="3"/>
      <c r="B7377" s="16"/>
      <c r="C7377" s="33"/>
      <c r="D7377" s="33"/>
      <c r="E7377" s="33"/>
      <c r="F7377" s="33"/>
      <c r="G7377" s="33"/>
      <c r="H7377" s="33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  <c r="Y7377" s="33"/>
      <c r="Z7377" s="33"/>
      <c r="AA7377" s="33"/>
      <c r="AB7377" s="33"/>
      <c r="AC7377" s="33"/>
      <c r="AD7377" s="33"/>
      <c r="AE7377" s="33"/>
      <c r="AF7377" s="33"/>
      <c r="AG7377" s="35"/>
      <c r="AH7377" s="32"/>
      <c r="AI7377" s="33"/>
      <c r="AJ7377" s="33"/>
      <c r="AK7377" s="33"/>
      <c r="AL7377" s="33"/>
      <c r="AM7377" s="33"/>
      <c r="AN7377" s="33"/>
      <c r="AO7377" s="33"/>
      <c r="AP7377" s="33"/>
      <c r="AQ7377" s="33"/>
      <c r="AR7377" s="33"/>
      <c r="AS7377" s="33"/>
      <c r="AT7377" s="33"/>
      <c r="AU7377" s="33"/>
      <c r="AV7377" s="33"/>
      <c r="AW7377" s="33"/>
      <c r="AX7377" s="33"/>
      <c r="AY7377" s="33"/>
    </row>
    <row r="7378" spans="1:51" s="12" customFormat="1" ht="39.950000000000003" customHeight="1">
      <c r="A7378" s="3"/>
      <c r="B7378" s="16"/>
      <c r="C7378" s="33"/>
      <c r="D7378" s="33"/>
      <c r="E7378" s="33"/>
      <c r="F7378" s="33"/>
      <c r="G7378" s="33"/>
      <c r="H7378" s="33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  <c r="Y7378" s="33"/>
      <c r="Z7378" s="33"/>
      <c r="AA7378" s="33"/>
      <c r="AB7378" s="33"/>
      <c r="AC7378" s="33"/>
      <c r="AD7378" s="33"/>
      <c r="AE7378" s="33"/>
      <c r="AF7378" s="33"/>
      <c r="AG7378" s="35"/>
      <c r="AH7378" s="32"/>
      <c r="AI7378" s="33"/>
      <c r="AJ7378" s="33"/>
      <c r="AK7378" s="33"/>
      <c r="AL7378" s="33"/>
      <c r="AM7378" s="33"/>
      <c r="AN7378" s="33"/>
      <c r="AO7378" s="33"/>
      <c r="AP7378" s="33"/>
      <c r="AQ7378" s="33"/>
      <c r="AR7378" s="33"/>
      <c r="AS7378" s="33"/>
      <c r="AT7378" s="33"/>
      <c r="AU7378" s="33"/>
      <c r="AV7378" s="33"/>
      <c r="AW7378" s="33"/>
      <c r="AX7378" s="33"/>
      <c r="AY7378" s="33"/>
    </row>
    <row r="7379" spans="1:51" s="12" customFormat="1" ht="39.950000000000003" customHeight="1">
      <c r="A7379" s="3"/>
      <c r="B7379" s="16"/>
      <c r="C7379" s="33"/>
      <c r="D7379" s="33"/>
      <c r="E7379" s="33"/>
      <c r="F7379" s="33"/>
      <c r="G7379" s="33"/>
      <c r="H7379" s="33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  <c r="Y7379" s="33"/>
      <c r="Z7379" s="33"/>
      <c r="AA7379" s="33"/>
      <c r="AB7379" s="33"/>
      <c r="AC7379" s="33"/>
      <c r="AD7379" s="33"/>
      <c r="AE7379" s="33"/>
      <c r="AF7379" s="33"/>
      <c r="AG7379" s="35"/>
      <c r="AH7379" s="32"/>
      <c r="AI7379" s="33"/>
      <c r="AJ7379" s="33"/>
      <c r="AK7379" s="33"/>
      <c r="AL7379" s="33"/>
      <c r="AM7379" s="33"/>
      <c r="AN7379" s="33"/>
      <c r="AO7379" s="33"/>
      <c r="AP7379" s="33"/>
      <c r="AQ7379" s="33"/>
      <c r="AR7379" s="33"/>
      <c r="AS7379" s="33"/>
      <c r="AT7379" s="33"/>
      <c r="AU7379" s="33"/>
      <c r="AV7379" s="33"/>
      <c r="AW7379" s="33"/>
      <c r="AX7379" s="33"/>
      <c r="AY7379" s="33"/>
    </row>
    <row r="7380" spans="1:51" s="12" customFormat="1" ht="39.950000000000003" customHeight="1">
      <c r="A7380" s="3"/>
      <c r="B7380" s="16"/>
      <c r="C7380" s="33"/>
      <c r="D7380" s="33"/>
      <c r="E7380" s="33"/>
      <c r="F7380" s="33"/>
      <c r="G7380" s="33"/>
      <c r="H7380" s="33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  <c r="Y7380" s="33"/>
      <c r="Z7380" s="33"/>
      <c r="AA7380" s="33"/>
      <c r="AB7380" s="33"/>
      <c r="AC7380" s="33"/>
      <c r="AD7380" s="33"/>
      <c r="AE7380" s="33"/>
      <c r="AF7380" s="33"/>
      <c r="AG7380" s="35"/>
      <c r="AH7380" s="32"/>
      <c r="AI7380" s="33"/>
      <c r="AJ7380" s="33"/>
      <c r="AK7380" s="33"/>
      <c r="AL7380" s="33"/>
      <c r="AM7380" s="33"/>
      <c r="AN7380" s="33"/>
      <c r="AO7380" s="33"/>
      <c r="AP7380" s="33"/>
      <c r="AQ7380" s="33"/>
      <c r="AR7380" s="33"/>
      <c r="AS7380" s="33"/>
      <c r="AT7380" s="33"/>
      <c r="AU7380" s="33"/>
      <c r="AV7380" s="33"/>
      <c r="AW7380" s="33"/>
      <c r="AX7380" s="33"/>
      <c r="AY7380" s="33"/>
    </row>
    <row r="7381" spans="1:51" s="12" customFormat="1" ht="39.950000000000003" customHeight="1">
      <c r="A7381" s="3"/>
      <c r="B7381" s="16"/>
      <c r="C7381" s="33"/>
      <c r="D7381" s="33"/>
      <c r="E7381" s="33"/>
      <c r="F7381" s="33"/>
      <c r="G7381" s="33"/>
      <c r="H7381" s="33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  <c r="Y7381" s="33"/>
      <c r="Z7381" s="33"/>
      <c r="AA7381" s="33"/>
      <c r="AB7381" s="33"/>
      <c r="AC7381" s="33"/>
      <c r="AD7381" s="33"/>
      <c r="AE7381" s="33"/>
      <c r="AF7381" s="33"/>
      <c r="AG7381" s="35"/>
      <c r="AH7381" s="32"/>
      <c r="AI7381" s="33"/>
      <c r="AJ7381" s="33"/>
      <c r="AK7381" s="33"/>
      <c r="AL7381" s="33"/>
      <c r="AM7381" s="33"/>
      <c r="AN7381" s="33"/>
      <c r="AO7381" s="33"/>
      <c r="AP7381" s="33"/>
      <c r="AQ7381" s="33"/>
      <c r="AR7381" s="33"/>
      <c r="AS7381" s="33"/>
      <c r="AT7381" s="33"/>
      <c r="AU7381" s="33"/>
      <c r="AV7381" s="33"/>
      <c r="AW7381" s="33"/>
      <c r="AX7381" s="33"/>
      <c r="AY7381" s="33"/>
    </row>
    <row r="7382" spans="1:51" s="12" customFormat="1" ht="39.950000000000003" customHeight="1">
      <c r="A7382" s="3"/>
      <c r="B7382" s="16"/>
      <c r="C7382" s="33"/>
      <c r="D7382" s="33"/>
      <c r="E7382" s="33"/>
      <c r="F7382" s="33"/>
      <c r="G7382" s="33"/>
      <c r="H7382" s="33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  <c r="Y7382" s="33"/>
      <c r="Z7382" s="33"/>
      <c r="AA7382" s="33"/>
      <c r="AB7382" s="33"/>
      <c r="AC7382" s="33"/>
      <c r="AD7382" s="33"/>
      <c r="AE7382" s="33"/>
      <c r="AF7382" s="33"/>
      <c r="AG7382" s="35"/>
      <c r="AH7382" s="32"/>
      <c r="AI7382" s="33"/>
      <c r="AJ7382" s="33"/>
      <c r="AK7382" s="33"/>
      <c r="AL7382" s="33"/>
      <c r="AM7382" s="33"/>
      <c r="AN7382" s="33"/>
      <c r="AO7382" s="33"/>
      <c r="AP7382" s="33"/>
      <c r="AQ7382" s="33"/>
      <c r="AR7382" s="33"/>
      <c r="AS7382" s="33"/>
      <c r="AT7382" s="33"/>
      <c r="AU7382" s="33"/>
      <c r="AV7382" s="33"/>
      <c r="AW7382" s="33"/>
      <c r="AX7382" s="33"/>
      <c r="AY7382" s="33"/>
    </row>
    <row r="7383" spans="1:51" s="12" customFormat="1" ht="39.950000000000003" customHeight="1">
      <c r="A7383" s="3"/>
      <c r="B7383" s="16"/>
      <c r="C7383" s="33"/>
      <c r="D7383" s="33"/>
      <c r="E7383" s="33"/>
      <c r="F7383" s="33"/>
      <c r="G7383" s="33"/>
      <c r="H7383" s="33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  <c r="Y7383" s="33"/>
      <c r="Z7383" s="33"/>
      <c r="AA7383" s="33"/>
      <c r="AB7383" s="33"/>
      <c r="AC7383" s="33"/>
      <c r="AD7383" s="33"/>
      <c r="AE7383" s="33"/>
      <c r="AF7383" s="33"/>
      <c r="AG7383" s="35"/>
      <c r="AH7383" s="32"/>
      <c r="AI7383" s="33"/>
      <c r="AJ7383" s="33"/>
      <c r="AK7383" s="33"/>
      <c r="AL7383" s="33"/>
      <c r="AM7383" s="33"/>
      <c r="AN7383" s="33"/>
      <c r="AO7383" s="33"/>
      <c r="AP7383" s="33"/>
      <c r="AQ7383" s="33"/>
      <c r="AR7383" s="33"/>
      <c r="AS7383" s="33"/>
      <c r="AT7383" s="33"/>
      <c r="AU7383" s="33"/>
      <c r="AV7383" s="33"/>
      <c r="AW7383" s="33"/>
      <c r="AX7383" s="33"/>
      <c r="AY7383" s="33"/>
    </row>
    <row r="7384" spans="1:51" s="12" customFormat="1" ht="39.950000000000003" customHeight="1">
      <c r="A7384" s="3"/>
      <c r="B7384" s="16"/>
      <c r="C7384" s="33"/>
      <c r="D7384" s="33"/>
      <c r="E7384" s="33"/>
      <c r="F7384" s="33"/>
      <c r="G7384" s="33"/>
      <c r="H7384" s="33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  <c r="Y7384" s="33"/>
      <c r="Z7384" s="33"/>
      <c r="AA7384" s="33"/>
      <c r="AB7384" s="33"/>
      <c r="AC7384" s="33"/>
      <c r="AD7384" s="33"/>
      <c r="AE7384" s="33"/>
      <c r="AF7384" s="33"/>
      <c r="AG7384" s="35"/>
      <c r="AH7384" s="32"/>
      <c r="AI7384" s="33"/>
      <c r="AJ7384" s="33"/>
      <c r="AK7384" s="33"/>
      <c r="AL7384" s="33"/>
      <c r="AM7384" s="33"/>
      <c r="AN7384" s="33"/>
      <c r="AO7384" s="33"/>
      <c r="AP7384" s="33"/>
      <c r="AQ7384" s="33"/>
      <c r="AR7384" s="33"/>
      <c r="AS7384" s="33"/>
      <c r="AT7384" s="33"/>
      <c r="AU7384" s="33"/>
      <c r="AV7384" s="33"/>
      <c r="AW7384" s="33"/>
      <c r="AX7384" s="33"/>
      <c r="AY7384" s="33"/>
    </row>
    <row r="7385" spans="1:51" s="12" customFormat="1" ht="39.950000000000003" customHeight="1">
      <c r="A7385" s="3"/>
      <c r="B7385" s="16"/>
      <c r="C7385" s="33"/>
      <c r="D7385" s="33"/>
      <c r="E7385" s="33"/>
      <c r="F7385" s="33"/>
      <c r="G7385" s="33"/>
      <c r="H7385" s="33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  <c r="Y7385" s="33"/>
      <c r="Z7385" s="33"/>
      <c r="AA7385" s="33"/>
      <c r="AB7385" s="33"/>
      <c r="AC7385" s="33"/>
      <c r="AD7385" s="33"/>
      <c r="AE7385" s="33"/>
      <c r="AF7385" s="33"/>
      <c r="AG7385" s="35"/>
      <c r="AH7385" s="32"/>
      <c r="AI7385" s="33"/>
      <c r="AJ7385" s="33"/>
      <c r="AK7385" s="33"/>
      <c r="AL7385" s="33"/>
      <c r="AM7385" s="33"/>
      <c r="AN7385" s="33"/>
      <c r="AO7385" s="33"/>
      <c r="AP7385" s="33"/>
      <c r="AQ7385" s="33"/>
      <c r="AR7385" s="33"/>
      <c r="AS7385" s="33"/>
      <c r="AT7385" s="33"/>
      <c r="AU7385" s="33"/>
      <c r="AV7385" s="33"/>
      <c r="AW7385" s="33"/>
      <c r="AX7385" s="33"/>
      <c r="AY7385" s="33"/>
    </row>
    <row r="7386" spans="1:51" s="12" customFormat="1" ht="39.950000000000003" customHeight="1">
      <c r="A7386" s="3"/>
      <c r="B7386" s="16"/>
      <c r="C7386" s="33"/>
      <c r="D7386" s="33"/>
      <c r="E7386" s="33"/>
      <c r="F7386" s="33"/>
      <c r="G7386" s="33"/>
      <c r="H7386" s="33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  <c r="Y7386" s="33"/>
      <c r="Z7386" s="33"/>
      <c r="AA7386" s="33"/>
      <c r="AB7386" s="33"/>
      <c r="AC7386" s="33"/>
      <c r="AD7386" s="33"/>
      <c r="AE7386" s="33"/>
      <c r="AF7386" s="33"/>
      <c r="AG7386" s="35"/>
      <c r="AH7386" s="32"/>
      <c r="AI7386" s="33"/>
      <c r="AJ7386" s="33"/>
      <c r="AK7386" s="33"/>
      <c r="AL7386" s="33"/>
      <c r="AM7386" s="33"/>
      <c r="AN7386" s="33"/>
      <c r="AO7386" s="33"/>
      <c r="AP7386" s="33"/>
      <c r="AQ7386" s="33"/>
      <c r="AR7386" s="33"/>
      <c r="AS7386" s="33"/>
      <c r="AT7386" s="33"/>
      <c r="AU7386" s="33"/>
      <c r="AV7386" s="33"/>
      <c r="AW7386" s="33"/>
      <c r="AX7386" s="33"/>
      <c r="AY7386" s="33"/>
    </row>
    <row r="7387" spans="1:51" s="12" customFormat="1" ht="39.950000000000003" customHeight="1">
      <c r="A7387" s="3"/>
      <c r="B7387" s="16"/>
      <c r="C7387" s="33"/>
      <c r="D7387" s="33"/>
      <c r="E7387" s="33"/>
      <c r="F7387" s="33"/>
      <c r="G7387" s="33"/>
      <c r="H7387" s="33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  <c r="Y7387" s="33"/>
      <c r="Z7387" s="33"/>
      <c r="AA7387" s="33"/>
      <c r="AB7387" s="33"/>
      <c r="AC7387" s="33"/>
      <c r="AD7387" s="33"/>
      <c r="AE7387" s="33"/>
      <c r="AF7387" s="33"/>
      <c r="AG7387" s="35"/>
      <c r="AH7387" s="32"/>
      <c r="AI7387" s="33"/>
      <c r="AJ7387" s="33"/>
      <c r="AK7387" s="33"/>
      <c r="AL7387" s="33"/>
      <c r="AM7387" s="33"/>
      <c r="AN7387" s="33"/>
      <c r="AO7387" s="33"/>
      <c r="AP7387" s="33"/>
      <c r="AQ7387" s="33"/>
      <c r="AR7387" s="33"/>
      <c r="AS7387" s="33"/>
      <c r="AT7387" s="33"/>
      <c r="AU7387" s="33"/>
      <c r="AV7387" s="33"/>
      <c r="AW7387" s="33"/>
      <c r="AX7387" s="33"/>
      <c r="AY7387" s="33"/>
    </row>
    <row r="7388" spans="1:51" s="12" customFormat="1" ht="39.950000000000003" customHeight="1">
      <c r="A7388" s="3"/>
      <c r="B7388" s="16"/>
      <c r="C7388" s="33"/>
      <c r="D7388" s="33"/>
      <c r="E7388" s="33"/>
      <c r="F7388" s="33"/>
      <c r="G7388" s="33"/>
      <c r="H7388" s="33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  <c r="Y7388" s="33"/>
      <c r="Z7388" s="33"/>
      <c r="AA7388" s="33"/>
      <c r="AB7388" s="33"/>
      <c r="AC7388" s="33"/>
      <c r="AD7388" s="33"/>
      <c r="AE7388" s="33"/>
      <c r="AF7388" s="33"/>
      <c r="AG7388" s="35"/>
      <c r="AH7388" s="32"/>
      <c r="AI7388" s="33"/>
      <c r="AJ7388" s="33"/>
      <c r="AK7388" s="33"/>
      <c r="AL7388" s="33"/>
      <c r="AM7388" s="33"/>
      <c r="AN7388" s="33"/>
      <c r="AO7388" s="33"/>
      <c r="AP7388" s="33"/>
      <c r="AQ7388" s="33"/>
      <c r="AR7388" s="33"/>
      <c r="AS7388" s="33"/>
      <c r="AT7388" s="33"/>
      <c r="AU7388" s="33"/>
      <c r="AV7388" s="33"/>
      <c r="AW7388" s="33"/>
      <c r="AX7388" s="33"/>
      <c r="AY7388" s="33"/>
    </row>
    <row r="7389" spans="1:51" s="12" customFormat="1" ht="39.950000000000003" customHeight="1">
      <c r="A7389" s="3"/>
      <c r="B7389" s="16"/>
      <c r="C7389" s="33"/>
      <c r="D7389" s="33"/>
      <c r="E7389" s="33"/>
      <c r="F7389" s="33"/>
      <c r="G7389" s="33"/>
      <c r="H7389" s="33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  <c r="Y7389" s="33"/>
      <c r="Z7389" s="33"/>
      <c r="AA7389" s="33"/>
      <c r="AB7389" s="33"/>
      <c r="AC7389" s="33"/>
      <c r="AD7389" s="33"/>
      <c r="AE7389" s="33"/>
      <c r="AF7389" s="33"/>
      <c r="AG7389" s="35"/>
      <c r="AH7389" s="32"/>
      <c r="AI7389" s="33"/>
      <c r="AJ7389" s="33"/>
      <c r="AK7389" s="33"/>
      <c r="AL7389" s="33"/>
      <c r="AM7389" s="33"/>
      <c r="AN7389" s="33"/>
      <c r="AO7389" s="33"/>
      <c r="AP7389" s="33"/>
      <c r="AQ7389" s="33"/>
      <c r="AR7389" s="33"/>
      <c r="AS7389" s="33"/>
      <c r="AT7389" s="33"/>
      <c r="AU7389" s="33"/>
      <c r="AV7389" s="33"/>
      <c r="AW7389" s="33"/>
      <c r="AX7389" s="33"/>
      <c r="AY7389" s="33"/>
    </row>
    <row r="7390" spans="1:51" s="12" customFormat="1" ht="39.950000000000003" customHeight="1">
      <c r="A7390" s="3"/>
      <c r="B7390" s="16"/>
      <c r="C7390" s="33"/>
      <c r="D7390" s="33"/>
      <c r="E7390" s="33"/>
      <c r="F7390" s="33"/>
      <c r="G7390" s="33"/>
      <c r="H7390" s="33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  <c r="Y7390" s="33"/>
      <c r="Z7390" s="33"/>
      <c r="AA7390" s="33"/>
      <c r="AB7390" s="33"/>
      <c r="AC7390" s="33"/>
      <c r="AD7390" s="33"/>
      <c r="AE7390" s="33"/>
      <c r="AF7390" s="33"/>
      <c r="AG7390" s="35"/>
      <c r="AH7390" s="32"/>
      <c r="AI7390" s="33"/>
      <c r="AJ7390" s="33"/>
      <c r="AK7390" s="33"/>
      <c r="AL7390" s="33"/>
      <c r="AM7390" s="33"/>
      <c r="AN7390" s="33"/>
      <c r="AO7390" s="33"/>
      <c r="AP7390" s="33"/>
      <c r="AQ7390" s="33"/>
      <c r="AR7390" s="33"/>
      <c r="AS7390" s="33"/>
      <c r="AT7390" s="33"/>
      <c r="AU7390" s="33"/>
      <c r="AV7390" s="33"/>
      <c r="AW7390" s="33"/>
      <c r="AX7390" s="33"/>
      <c r="AY7390" s="33"/>
    </row>
    <row r="7391" spans="1:51" s="12" customFormat="1" ht="39.950000000000003" customHeight="1">
      <c r="A7391" s="3"/>
      <c r="B7391" s="16"/>
      <c r="C7391" s="33"/>
      <c r="D7391" s="33"/>
      <c r="E7391" s="33"/>
      <c r="F7391" s="33"/>
      <c r="G7391" s="33"/>
      <c r="H7391" s="33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  <c r="Y7391" s="33"/>
      <c r="Z7391" s="33"/>
      <c r="AA7391" s="33"/>
      <c r="AB7391" s="33"/>
      <c r="AC7391" s="33"/>
      <c r="AD7391" s="33"/>
      <c r="AE7391" s="33"/>
      <c r="AF7391" s="33"/>
      <c r="AG7391" s="35"/>
      <c r="AH7391" s="32"/>
      <c r="AI7391" s="33"/>
      <c r="AJ7391" s="33"/>
      <c r="AK7391" s="33"/>
      <c r="AL7391" s="33"/>
      <c r="AM7391" s="33"/>
      <c r="AN7391" s="33"/>
      <c r="AO7391" s="33"/>
      <c r="AP7391" s="33"/>
      <c r="AQ7391" s="33"/>
      <c r="AR7391" s="33"/>
      <c r="AS7391" s="33"/>
      <c r="AT7391" s="33"/>
      <c r="AU7391" s="33"/>
      <c r="AV7391" s="33"/>
      <c r="AW7391" s="33"/>
      <c r="AX7391" s="33"/>
      <c r="AY7391" s="33"/>
    </row>
    <row r="7392" spans="1:51" s="12" customFormat="1" ht="39.950000000000003" customHeight="1">
      <c r="A7392" s="3"/>
      <c r="B7392" s="16"/>
      <c r="C7392" s="33"/>
      <c r="D7392" s="33"/>
      <c r="E7392" s="33"/>
      <c r="F7392" s="33"/>
      <c r="G7392" s="33"/>
      <c r="H7392" s="33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  <c r="Y7392" s="33"/>
      <c r="Z7392" s="33"/>
      <c r="AA7392" s="33"/>
      <c r="AB7392" s="33"/>
      <c r="AC7392" s="33"/>
      <c r="AD7392" s="33"/>
      <c r="AE7392" s="33"/>
      <c r="AF7392" s="33"/>
      <c r="AG7392" s="35"/>
      <c r="AH7392" s="32"/>
      <c r="AI7392" s="33"/>
      <c r="AJ7392" s="33"/>
      <c r="AK7392" s="33"/>
      <c r="AL7392" s="33"/>
      <c r="AM7392" s="33"/>
      <c r="AN7392" s="33"/>
      <c r="AO7392" s="33"/>
      <c r="AP7392" s="33"/>
      <c r="AQ7392" s="33"/>
      <c r="AR7392" s="33"/>
      <c r="AS7392" s="33"/>
      <c r="AT7392" s="33"/>
      <c r="AU7392" s="33"/>
      <c r="AV7392" s="33"/>
      <c r="AW7392" s="33"/>
      <c r="AX7392" s="33"/>
      <c r="AY7392" s="33"/>
    </row>
    <row r="7393" spans="1:51" s="12" customFormat="1" ht="39.950000000000003" customHeight="1">
      <c r="A7393" s="3"/>
      <c r="B7393" s="16"/>
      <c r="C7393" s="33"/>
      <c r="D7393" s="33"/>
      <c r="E7393" s="33"/>
      <c r="F7393" s="33"/>
      <c r="G7393" s="33"/>
      <c r="H7393" s="33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  <c r="Y7393" s="33"/>
      <c r="Z7393" s="33"/>
      <c r="AA7393" s="33"/>
      <c r="AB7393" s="33"/>
      <c r="AC7393" s="33"/>
      <c r="AD7393" s="33"/>
      <c r="AE7393" s="33"/>
      <c r="AF7393" s="33"/>
      <c r="AG7393" s="35"/>
      <c r="AH7393" s="32"/>
      <c r="AI7393" s="33"/>
      <c r="AJ7393" s="33"/>
      <c r="AK7393" s="33"/>
      <c r="AL7393" s="33"/>
      <c r="AM7393" s="33"/>
      <c r="AN7393" s="33"/>
      <c r="AO7393" s="33"/>
      <c r="AP7393" s="33"/>
      <c r="AQ7393" s="33"/>
      <c r="AR7393" s="33"/>
      <c r="AS7393" s="33"/>
      <c r="AT7393" s="33"/>
      <c r="AU7393" s="33"/>
      <c r="AV7393" s="33"/>
      <c r="AW7393" s="33"/>
      <c r="AX7393" s="33"/>
      <c r="AY7393" s="33"/>
    </row>
    <row r="7394" spans="1:51" s="12" customFormat="1" ht="39.950000000000003" customHeight="1">
      <c r="A7394" s="3"/>
      <c r="B7394" s="16"/>
      <c r="C7394" s="33"/>
      <c r="D7394" s="33"/>
      <c r="E7394" s="33"/>
      <c r="F7394" s="33"/>
      <c r="G7394" s="33"/>
      <c r="H7394" s="33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  <c r="Y7394" s="33"/>
      <c r="Z7394" s="33"/>
      <c r="AA7394" s="33"/>
      <c r="AB7394" s="33"/>
      <c r="AC7394" s="33"/>
      <c r="AD7394" s="33"/>
      <c r="AE7394" s="33"/>
      <c r="AF7394" s="33"/>
      <c r="AG7394" s="35"/>
      <c r="AH7394" s="32"/>
      <c r="AI7394" s="33"/>
      <c r="AJ7394" s="33"/>
      <c r="AK7394" s="33"/>
      <c r="AL7394" s="33"/>
      <c r="AM7394" s="33"/>
      <c r="AN7394" s="33"/>
      <c r="AO7394" s="33"/>
      <c r="AP7394" s="33"/>
      <c r="AQ7394" s="33"/>
      <c r="AR7394" s="33"/>
      <c r="AS7394" s="33"/>
      <c r="AT7394" s="33"/>
      <c r="AU7394" s="33"/>
      <c r="AV7394" s="33"/>
      <c r="AW7394" s="33"/>
      <c r="AX7394" s="33"/>
      <c r="AY7394" s="33"/>
    </row>
    <row r="7395" spans="1:51" s="12" customFormat="1" ht="39.950000000000003" customHeight="1">
      <c r="A7395" s="3"/>
      <c r="B7395" s="16"/>
      <c r="C7395" s="33"/>
      <c r="D7395" s="33"/>
      <c r="E7395" s="33"/>
      <c r="F7395" s="33"/>
      <c r="G7395" s="33"/>
      <c r="H7395" s="33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  <c r="Y7395" s="33"/>
      <c r="Z7395" s="33"/>
      <c r="AA7395" s="33"/>
      <c r="AB7395" s="33"/>
      <c r="AC7395" s="33"/>
      <c r="AD7395" s="33"/>
      <c r="AE7395" s="33"/>
      <c r="AF7395" s="33"/>
      <c r="AG7395" s="35"/>
      <c r="AH7395" s="32"/>
      <c r="AI7395" s="33"/>
      <c r="AJ7395" s="33"/>
      <c r="AK7395" s="33"/>
      <c r="AL7395" s="33"/>
      <c r="AM7395" s="33"/>
      <c r="AN7395" s="33"/>
      <c r="AO7395" s="33"/>
      <c r="AP7395" s="33"/>
      <c r="AQ7395" s="33"/>
      <c r="AR7395" s="33"/>
      <c r="AS7395" s="33"/>
      <c r="AT7395" s="33"/>
      <c r="AU7395" s="33"/>
      <c r="AV7395" s="33"/>
      <c r="AW7395" s="33"/>
      <c r="AX7395" s="33"/>
      <c r="AY7395" s="33"/>
    </row>
    <row r="7396" spans="1:51" s="12" customFormat="1" ht="39.950000000000003" customHeight="1">
      <c r="A7396" s="3"/>
      <c r="B7396" s="16"/>
      <c r="C7396" s="33"/>
      <c r="D7396" s="33"/>
      <c r="E7396" s="33"/>
      <c r="F7396" s="33"/>
      <c r="G7396" s="33"/>
      <c r="H7396" s="33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  <c r="Y7396" s="33"/>
      <c r="Z7396" s="33"/>
      <c r="AA7396" s="33"/>
      <c r="AB7396" s="33"/>
      <c r="AC7396" s="33"/>
      <c r="AD7396" s="33"/>
      <c r="AE7396" s="33"/>
      <c r="AF7396" s="33"/>
      <c r="AG7396" s="35"/>
      <c r="AH7396" s="32"/>
      <c r="AI7396" s="33"/>
      <c r="AJ7396" s="33"/>
      <c r="AK7396" s="33"/>
      <c r="AL7396" s="33"/>
      <c r="AM7396" s="33"/>
      <c r="AN7396" s="33"/>
      <c r="AO7396" s="33"/>
      <c r="AP7396" s="33"/>
      <c r="AQ7396" s="33"/>
      <c r="AR7396" s="33"/>
      <c r="AS7396" s="33"/>
      <c r="AT7396" s="33"/>
      <c r="AU7396" s="33"/>
      <c r="AV7396" s="33"/>
      <c r="AW7396" s="33"/>
      <c r="AX7396" s="33"/>
      <c r="AY7396" s="33"/>
    </row>
    <row r="7397" spans="1:51" s="12" customFormat="1" ht="39.950000000000003" customHeight="1">
      <c r="A7397" s="3"/>
      <c r="B7397" s="16"/>
      <c r="C7397" s="33"/>
      <c r="D7397" s="33"/>
      <c r="E7397" s="33"/>
      <c r="F7397" s="33"/>
      <c r="G7397" s="33"/>
      <c r="H7397" s="33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  <c r="Y7397" s="33"/>
      <c r="Z7397" s="33"/>
      <c r="AA7397" s="33"/>
      <c r="AB7397" s="33"/>
      <c r="AC7397" s="33"/>
      <c r="AD7397" s="33"/>
      <c r="AE7397" s="33"/>
      <c r="AF7397" s="33"/>
      <c r="AG7397" s="35"/>
      <c r="AH7397" s="32"/>
      <c r="AI7397" s="33"/>
      <c r="AJ7397" s="33"/>
      <c r="AK7397" s="33"/>
      <c r="AL7397" s="33"/>
      <c r="AM7397" s="33"/>
      <c r="AN7397" s="33"/>
      <c r="AO7397" s="33"/>
      <c r="AP7397" s="33"/>
      <c r="AQ7397" s="33"/>
      <c r="AR7397" s="33"/>
      <c r="AS7397" s="33"/>
      <c r="AT7397" s="33"/>
      <c r="AU7397" s="33"/>
      <c r="AV7397" s="33"/>
      <c r="AW7397" s="33"/>
      <c r="AX7397" s="33"/>
      <c r="AY7397" s="33"/>
    </row>
    <row r="7398" spans="1:51" s="12" customFormat="1" ht="39.950000000000003" customHeight="1">
      <c r="A7398" s="3"/>
      <c r="B7398" s="16"/>
      <c r="C7398" s="33"/>
      <c r="D7398" s="33"/>
      <c r="E7398" s="33"/>
      <c r="F7398" s="33"/>
      <c r="G7398" s="33"/>
      <c r="H7398" s="33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  <c r="Y7398" s="33"/>
      <c r="Z7398" s="33"/>
      <c r="AA7398" s="33"/>
      <c r="AB7398" s="33"/>
      <c r="AC7398" s="33"/>
      <c r="AD7398" s="33"/>
      <c r="AE7398" s="33"/>
      <c r="AF7398" s="33"/>
      <c r="AG7398" s="35"/>
      <c r="AH7398" s="32"/>
      <c r="AI7398" s="33"/>
      <c r="AJ7398" s="33"/>
      <c r="AK7398" s="33"/>
      <c r="AL7398" s="33"/>
      <c r="AM7398" s="33"/>
      <c r="AN7398" s="33"/>
      <c r="AO7398" s="33"/>
      <c r="AP7398" s="33"/>
      <c r="AQ7398" s="33"/>
      <c r="AR7398" s="33"/>
      <c r="AS7398" s="33"/>
      <c r="AT7398" s="33"/>
      <c r="AU7398" s="33"/>
      <c r="AV7398" s="33"/>
      <c r="AW7398" s="33"/>
      <c r="AX7398" s="33"/>
      <c r="AY7398" s="33"/>
    </row>
    <row r="7399" spans="1:51" s="12" customFormat="1" ht="39.950000000000003" customHeight="1">
      <c r="A7399" s="3"/>
      <c r="B7399" s="16"/>
      <c r="C7399" s="33"/>
      <c r="D7399" s="33"/>
      <c r="E7399" s="33"/>
      <c r="F7399" s="33"/>
      <c r="G7399" s="33"/>
      <c r="H7399" s="33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  <c r="Y7399" s="33"/>
      <c r="Z7399" s="33"/>
      <c r="AA7399" s="33"/>
      <c r="AB7399" s="33"/>
      <c r="AC7399" s="33"/>
      <c r="AD7399" s="33"/>
      <c r="AE7399" s="33"/>
      <c r="AF7399" s="33"/>
      <c r="AG7399" s="35"/>
      <c r="AH7399" s="32"/>
      <c r="AI7399" s="33"/>
      <c r="AJ7399" s="33"/>
      <c r="AK7399" s="33"/>
      <c r="AL7399" s="33"/>
      <c r="AM7399" s="33"/>
      <c r="AN7399" s="33"/>
      <c r="AO7399" s="33"/>
      <c r="AP7399" s="33"/>
      <c r="AQ7399" s="33"/>
      <c r="AR7399" s="33"/>
      <c r="AS7399" s="33"/>
      <c r="AT7399" s="33"/>
      <c r="AU7399" s="33"/>
      <c r="AV7399" s="33"/>
      <c r="AW7399" s="33"/>
      <c r="AX7399" s="33"/>
      <c r="AY7399" s="33"/>
    </row>
    <row r="7400" spans="1:51" s="12" customFormat="1" ht="39.950000000000003" customHeight="1">
      <c r="A7400" s="3"/>
      <c r="B7400" s="16"/>
      <c r="C7400" s="33"/>
      <c r="D7400" s="33"/>
      <c r="E7400" s="33"/>
      <c r="F7400" s="33"/>
      <c r="G7400" s="33"/>
      <c r="H7400" s="33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  <c r="Y7400" s="33"/>
      <c r="Z7400" s="33"/>
      <c r="AA7400" s="33"/>
      <c r="AB7400" s="33"/>
      <c r="AC7400" s="33"/>
      <c r="AD7400" s="33"/>
      <c r="AE7400" s="33"/>
      <c r="AF7400" s="33"/>
      <c r="AG7400" s="35"/>
      <c r="AH7400" s="32"/>
      <c r="AI7400" s="33"/>
      <c r="AJ7400" s="33"/>
      <c r="AK7400" s="33"/>
      <c r="AL7400" s="33"/>
      <c r="AM7400" s="33"/>
      <c r="AN7400" s="33"/>
      <c r="AO7400" s="33"/>
      <c r="AP7400" s="33"/>
      <c r="AQ7400" s="33"/>
      <c r="AR7400" s="33"/>
      <c r="AS7400" s="33"/>
      <c r="AT7400" s="33"/>
      <c r="AU7400" s="33"/>
      <c r="AV7400" s="33"/>
      <c r="AW7400" s="33"/>
      <c r="AX7400" s="33"/>
      <c r="AY7400" s="33"/>
    </row>
    <row r="7401" spans="1:51" s="12" customFormat="1" ht="39.950000000000003" customHeight="1">
      <c r="A7401" s="3"/>
      <c r="B7401" s="16"/>
      <c r="C7401" s="33"/>
      <c r="D7401" s="33"/>
      <c r="E7401" s="33"/>
      <c r="F7401" s="33"/>
      <c r="G7401" s="33"/>
      <c r="H7401" s="33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  <c r="Y7401" s="33"/>
      <c r="Z7401" s="33"/>
      <c r="AA7401" s="33"/>
      <c r="AB7401" s="33"/>
      <c r="AC7401" s="33"/>
      <c r="AD7401" s="33"/>
      <c r="AE7401" s="33"/>
      <c r="AF7401" s="33"/>
      <c r="AG7401" s="35"/>
      <c r="AH7401" s="32"/>
      <c r="AI7401" s="33"/>
      <c r="AJ7401" s="33"/>
      <c r="AK7401" s="33"/>
      <c r="AL7401" s="33"/>
      <c r="AM7401" s="33"/>
      <c r="AN7401" s="33"/>
      <c r="AO7401" s="33"/>
      <c r="AP7401" s="33"/>
      <c r="AQ7401" s="33"/>
      <c r="AR7401" s="33"/>
      <c r="AS7401" s="33"/>
      <c r="AT7401" s="33"/>
      <c r="AU7401" s="33"/>
      <c r="AV7401" s="33"/>
      <c r="AW7401" s="33"/>
      <c r="AX7401" s="33"/>
      <c r="AY7401" s="33"/>
    </row>
    <row r="7402" spans="1:51" s="12" customFormat="1" ht="39.950000000000003" customHeight="1">
      <c r="A7402" s="3"/>
      <c r="B7402" s="16"/>
      <c r="C7402" s="33"/>
      <c r="D7402" s="33"/>
      <c r="E7402" s="33"/>
      <c r="F7402" s="33"/>
      <c r="G7402" s="33"/>
      <c r="H7402" s="33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  <c r="Y7402" s="33"/>
      <c r="Z7402" s="33"/>
      <c r="AA7402" s="33"/>
      <c r="AB7402" s="33"/>
      <c r="AC7402" s="33"/>
      <c r="AD7402" s="33"/>
      <c r="AE7402" s="33"/>
      <c r="AF7402" s="33"/>
      <c r="AG7402" s="35"/>
      <c r="AH7402" s="32"/>
      <c r="AI7402" s="33"/>
      <c r="AJ7402" s="33"/>
      <c r="AK7402" s="33"/>
      <c r="AL7402" s="33"/>
      <c r="AM7402" s="33"/>
      <c r="AN7402" s="33"/>
      <c r="AO7402" s="33"/>
      <c r="AP7402" s="33"/>
      <c r="AQ7402" s="33"/>
      <c r="AR7402" s="33"/>
      <c r="AS7402" s="33"/>
      <c r="AT7402" s="33"/>
      <c r="AU7402" s="33"/>
      <c r="AV7402" s="33"/>
      <c r="AW7402" s="33"/>
      <c r="AX7402" s="33"/>
      <c r="AY7402" s="33"/>
    </row>
    <row r="7403" spans="1:51" s="12" customFormat="1" ht="39.950000000000003" customHeight="1">
      <c r="A7403" s="3"/>
      <c r="B7403" s="16"/>
      <c r="C7403" s="33"/>
      <c r="D7403" s="33"/>
      <c r="E7403" s="33"/>
      <c r="F7403" s="33"/>
      <c r="G7403" s="33"/>
      <c r="H7403" s="33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  <c r="Y7403" s="33"/>
      <c r="Z7403" s="33"/>
      <c r="AA7403" s="33"/>
      <c r="AB7403" s="33"/>
      <c r="AC7403" s="33"/>
      <c r="AD7403" s="33"/>
      <c r="AE7403" s="33"/>
      <c r="AF7403" s="33"/>
      <c r="AG7403" s="35"/>
      <c r="AH7403" s="32"/>
      <c r="AI7403" s="33"/>
      <c r="AJ7403" s="33"/>
      <c r="AK7403" s="33"/>
      <c r="AL7403" s="33"/>
      <c r="AM7403" s="33"/>
      <c r="AN7403" s="33"/>
      <c r="AO7403" s="33"/>
      <c r="AP7403" s="33"/>
      <c r="AQ7403" s="33"/>
      <c r="AR7403" s="33"/>
      <c r="AS7403" s="33"/>
      <c r="AT7403" s="33"/>
      <c r="AU7403" s="33"/>
      <c r="AV7403" s="33"/>
      <c r="AW7403" s="33"/>
      <c r="AX7403" s="33"/>
      <c r="AY7403" s="33"/>
    </row>
    <row r="7404" spans="1:51" s="12" customFormat="1" ht="39.950000000000003" customHeight="1">
      <c r="A7404" s="3"/>
      <c r="B7404" s="16"/>
      <c r="C7404" s="33"/>
      <c r="D7404" s="33"/>
      <c r="E7404" s="33"/>
      <c r="F7404" s="33"/>
      <c r="G7404" s="33"/>
      <c r="H7404" s="33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  <c r="Y7404" s="33"/>
      <c r="Z7404" s="33"/>
      <c r="AA7404" s="33"/>
      <c r="AB7404" s="33"/>
      <c r="AC7404" s="33"/>
      <c r="AD7404" s="33"/>
      <c r="AE7404" s="33"/>
      <c r="AF7404" s="33"/>
      <c r="AG7404" s="35"/>
      <c r="AH7404" s="32"/>
      <c r="AI7404" s="33"/>
      <c r="AJ7404" s="33"/>
      <c r="AK7404" s="33"/>
      <c r="AL7404" s="33"/>
      <c r="AM7404" s="33"/>
      <c r="AN7404" s="33"/>
      <c r="AO7404" s="33"/>
      <c r="AP7404" s="33"/>
      <c r="AQ7404" s="33"/>
      <c r="AR7404" s="33"/>
      <c r="AS7404" s="33"/>
      <c r="AT7404" s="33"/>
      <c r="AU7404" s="33"/>
      <c r="AV7404" s="33"/>
      <c r="AW7404" s="33"/>
      <c r="AX7404" s="33"/>
      <c r="AY7404" s="33"/>
    </row>
    <row r="7405" spans="1:51" s="12" customFormat="1" ht="39.950000000000003" customHeight="1">
      <c r="A7405" s="3"/>
      <c r="B7405" s="16"/>
      <c r="C7405" s="33"/>
      <c r="D7405" s="33"/>
      <c r="E7405" s="33"/>
      <c r="F7405" s="33"/>
      <c r="G7405" s="33"/>
      <c r="H7405" s="33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  <c r="Y7405" s="33"/>
      <c r="Z7405" s="33"/>
      <c r="AA7405" s="33"/>
      <c r="AB7405" s="33"/>
      <c r="AC7405" s="33"/>
      <c r="AD7405" s="33"/>
      <c r="AE7405" s="33"/>
      <c r="AF7405" s="33"/>
      <c r="AG7405" s="35"/>
      <c r="AH7405" s="32"/>
      <c r="AI7405" s="33"/>
      <c r="AJ7405" s="33"/>
      <c r="AK7405" s="33"/>
      <c r="AL7405" s="33"/>
      <c r="AM7405" s="33"/>
      <c r="AN7405" s="33"/>
      <c r="AO7405" s="33"/>
      <c r="AP7405" s="33"/>
      <c r="AQ7405" s="33"/>
      <c r="AR7405" s="33"/>
      <c r="AS7405" s="33"/>
      <c r="AT7405" s="33"/>
      <c r="AU7405" s="33"/>
      <c r="AV7405" s="33"/>
      <c r="AW7405" s="33"/>
      <c r="AX7405" s="33"/>
      <c r="AY7405" s="33"/>
    </row>
    <row r="7406" spans="1:51" s="12" customFormat="1" ht="39.950000000000003" customHeight="1">
      <c r="A7406" s="3"/>
      <c r="B7406" s="16"/>
      <c r="C7406" s="33"/>
      <c r="D7406" s="33"/>
      <c r="E7406" s="33"/>
      <c r="F7406" s="33"/>
      <c r="G7406" s="33"/>
      <c r="H7406" s="33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  <c r="Y7406" s="33"/>
      <c r="Z7406" s="33"/>
      <c r="AA7406" s="33"/>
      <c r="AB7406" s="33"/>
      <c r="AC7406" s="33"/>
      <c r="AD7406" s="33"/>
      <c r="AE7406" s="33"/>
      <c r="AF7406" s="33"/>
      <c r="AG7406" s="35"/>
      <c r="AH7406" s="32"/>
      <c r="AI7406" s="33"/>
      <c r="AJ7406" s="33"/>
      <c r="AK7406" s="33"/>
      <c r="AL7406" s="33"/>
      <c r="AM7406" s="33"/>
      <c r="AN7406" s="33"/>
      <c r="AO7406" s="33"/>
      <c r="AP7406" s="33"/>
      <c r="AQ7406" s="33"/>
      <c r="AR7406" s="33"/>
      <c r="AS7406" s="33"/>
      <c r="AT7406" s="33"/>
      <c r="AU7406" s="33"/>
      <c r="AV7406" s="33"/>
      <c r="AW7406" s="33"/>
      <c r="AX7406" s="33"/>
      <c r="AY7406" s="33"/>
    </row>
    <row r="7407" spans="1:51" s="12" customFormat="1" ht="39.950000000000003" customHeight="1">
      <c r="A7407" s="3"/>
      <c r="B7407" s="16"/>
      <c r="C7407" s="33"/>
      <c r="D7407" s="33"/>
      <c r="E7407" s="33"/>
      <c r="F7407" s="33"/>
      <c r="G7407" s="33"/>
      <c r="H7407" s="33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  <c r="Y7407" s="33"/>
      <c r="Z7407" s="33"/>
      <c r="AA7407" s="33"/>
      <c r="AB7407" s="33"/>
      <c r="AC7407" s="33"/>
      <c r="AD7407" s="33"/>
      <c r="AE7407" s="33"/>
      <c r="AF7407" s="33"/>
      <c r="AG7407" s="35"/>
      <c r="AH7407" s="32"/>
      <c r="AI7407" s="33"/>
      <c r="AJ7407" s="33"/>
      <c r="AK7407" s="33"/>
      <c r="AL7407" s="33"/>
      <c r="AM7407" s="33"/>
      <c r="AN7407" s="33"/>
      <c r="AO7407" s="33"/>
      <c r="AP7407" s="33"/>
      <c r="AQ7407" s="33"/>
      <c r="AR7407" s="33"/>
      <c r="AS7407" s="33"/>
      <c r="AT7407" s="33"/>
      <c r="AU7407" s="33"/>
      <c r="AV7407" s="33"/>
      <c r="AW7407" s="33"/>
      <c r="AX7407" s="33"/>
      <c r="AY7407" s="33"/>
    </row>
    <row r="7408" spans="1:51" s="12" customFormat="1" ht="39.950000000000003" customHeight="1">
      <c r="A7408" s="3"/>
      <c r="B7408" s="16"/>
      <c r="C7408" s="33"/>
      <c r="D7408" s="33"/>
      <c r="E7408" s="33"/>
      <c r="F7408" s="33"/>
      <c r="G7408" s="33"/>
      <c r="H7408" s="33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  <c r="Y7408" s="33"/>
      <c r="Z7408" s="33"/>
      <c r="AA7408" s="33"/>
      <c r="AB7408" s="33"/>
      <c r="AC7408" s="33"/>
      <c r="AD7408" s="33"/>
      <c r="AE7408" s="33"/>
      <c r="AF7408" s="33"/>
      <c r="AG7408" s="35"/>
      <c r="AH7408" s="32"/>
      <c r="AI7408" s="33"/>
      <c r="AJ7408" s="33"/>
      <c r="AK7408" s="33"/>
      <c r="AL7408" s="33"/>
      <c r="AM7408" s="33"/>
      <c r="AN7408" s="33"/>
      <c r="AO7408" s="33"/>
      <c r="AP7408" s="33"/>
      <c r="AQ7408" s="33"/>
      <c r="AR7408" s="33"/>
      <c r="AS7408" s="33"/>
      <c r="AT7408" s="33"/>
      <c r="AU7408" s="33"/>
      <c r="AV7408" s="33"/>
      <c r="AW7408" s="33"/>
      <c r="AX7408" s="33"/>
      <c r="AY7408" s="33"/>
    </row>
    <row r="7409" spans="1:51" s="12" customFormat="1" ht="39.950000000000003" customHeight="1">
      <c r="A7409" s="3"/>
      <c r="B7409" s="16"/>
      <c r="C7409" s="33"/>
      <c r="D7409" s="33"/>
      <c r="E7409" s="33"/>
      <c r="F7409" s="33"/>
      <c r="G7409" s="33"/>
      <c r="H7409" s="33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  <c r="Y7409" s="33"/>
      <c r="Z7409" s="33"/>
      <c r="AA7409" s="33"/>
      <c r="AB7409" s="33"/>
      <c r="AC7409" s="33"/>
      <c r="AD7409" s="33"/>
      <c r="AE7409" s="33"/>
      <c r="AF7409" s="33"/>
      <c r="AG7409" s="35"/>
      <c r="AH7409" s="32"/>
      <c r="AI7409" s="33"/>
      <c r="AJ7409" s="33"/>
      <c r="AK7409" s="33"/>
      <c r="AL7409" s="33"/>
      <c r="AM7409" s="33"/>
      <c r="AN7409" s="33"/>
      <c r="AO7409" s="33"/>
      <c r="AP7409" s="33"/>
      <c r="AQ7409" s="33"/>
      <c r="AR7409" s="33"/>
      <c r="AS7409" s="33"/>
      <c r="AT7409" s="33"/>
      <c r="AU7409" s="33"/>
      <c r="AV7409" s="33"/>
      <c r="AW7409" s="33"/>
      <c r="AX7409" s="33"/>
      <c r="AY7409" s="33"/>
    </row>
    <row r="7410" spans="1:51" s="12" customFormat="1" ht="39.950000000000003" customHeight="1">
      <c r="A7410" s="3"/>
      <c r="B7410" s="16"/>
      <c r="C7410" s="33"/>
      <c r="D7410" s="33"/>
      <c r="E7410" s="33"/>
      <c r="F7410" s="33"/>
      <c r="G7410" s="33"/>
      <c r="H7410" s="33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  <c r="Y7410" s="33"/>
      <c r="Z7410" s="33"/>
      <c r="AA7410" s="33"/>
      <c r="AB7410" s="33"/>
      <c r="AC7410" s="33"/>
      <c r="AD7410" s="33"/>
      <c r="AE7410" s="33"/>
      <c r="AF7410" s="33"/>
      <c r="AG7410" s="35"/>
      <c r="AH7410" s="32"/>
      <c r="AI7410" s="33"/>
      <c r="AJ7410" s="33"/>
      <c r="AK7410" s="33"/>
      <c r="AL7410" s="33"/>
      <c r="AM7410" s="33"/>
      <c r="AN7410" s="33"/>
      <c r="AO7410" s="33"/>
      <c r="AP7410" s="33"/>
      <c r="AQ7410" s="33"/>
      <c r="AR7410" s="33"/>
      <c r="AS7410" s="33"/>
      <c r="AT7410" s="33"/>
      <c r="AU7410" s="33"/>
      <c r="AV7410" s="33"/>
      <c r="AW7410" s="33"/>
      <c r="AX7410" s="33"/>
      <c r="AY7410" s="33"/>
    </row>
    <row r="7411" spans="1:51" s="12" customFormat="1" ht="39.950000000000003" customHeight="1">
      <c r="A7411" s="3"/>
      <c r="B7411" s="16"/>
      <c r="C7411" s="33"/>
      <c r="D7411" s="33"/>
      <c r="E7411" s="33"/>
      <c r="F7411" s="33"/>
      <c r="G7411" s="33"/>
      <c r="H7411" s="33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  <c r="Y7411" s="33"/>
      <c r="Z7411" s="33"/>
      <c r="AA7411" s="33"/>
      <c r="AB7411" s="33"/>
      <c r="AC7411" s="33"/>
      <c r="AD7411" s="33"/>
      <c r="AE7411" s="33"/>
      <c r="AF7411" s="33"/>
      <c r="AG7411" s="35"/>
      <c r="AH7411" s="32"/>
      <c r="AI7411" s="33"/>
      <c r="AJ7411" s="33"/>
      <c r="AK7411" s="33"/>
      <c r="AL7411" s="33"/>
      <c r="AM7411" s="33"/>
      <c r="AN7411" s="33"/>
      <c r="AO7411" s="33"/>
      <c r="AP7411" s="33"/>
      <c r="AQ7411" s="33"/>
      <c r="AR7411" s="33"/>
      <c r="AS7411" s="33"/>
      <c r="AT7411" s="33"/>
      <c r="AU7411" s="33"/>
      <c r="AV7411" s="33"/>
      <c r="AW7411" s="33"/>
      <c r="AX7411" s="33"/>
      <c r="AY7411" s="33"/>
    </row>
    <row r="7412" spans="1:51" s="12" customFormat="1" ht="39.950000000000003" customHeight="1">
      <c r="A7412" s="3"/>
      <c r="B7412" s="16"/>
      <c r="C7412" s="33"/>
      <c r="D7412" s="33"/>
      <c r="E7412" s="33"/>
      <c r="F7412" s="33"/>
      <c r="G7412" s="33"/>
      <c r="H7412" s="33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  <c r="Y7412" s="33"/>
      <c r="Z7412" s="33"/>
      <c r="AA7412" s="33"/>
      <c r="AB7412" s="33"/>
      <c r="AC7412" s="33"/>
      <c r="AD7412" s="33"/>
      <c r="AE7412" s="33"/>
      <c r="AF7412" s="33"/>
      <c r="AG7412" s="35"/>
      <c r="AH7412" s="32"/>
      <c r="AI7412" s="33"/>
      <c r="AJ7412" s="33"/>
      <c r="AK7412" s="33"/>
      <c r="AL7412" s="33"/>
      <c r="AM7412" s="33"/>
      <c r="AN7412" s="33"/>
      <c r="AO7412" s="33"/>
      <c r="AP7412" s="33"/>
      <c r="AQ7412" s="33"/>
      <c r="AR7412" s="33"/>
      <c r="AS7412" s="33"/>
      <c r="AT7412" s="33"/>
      <c r="AU7412" s="33"/>
      <c r="AV7412" s="33"/>
      <c r="AW7412" s="33"/>
      <c r="AX7412" s="33"/>
      <c r="AY7412" s="33"/>
    </row>
    <row r="7413" spans="1:51" s="12" customFormat="1" ht="39.950000000000003" customHeight="1">
      <c r="A7413" s="3"/>
      <c r="B7413" s="16"/>
      <c r="C7413" s="33"/>
      <c r="D7413" s="33"/>
      <c r="E7413" s="33"/>
      <c r="F7413" s="33"/>
      <c r="G7413" s="33"/>
      <c r="H7413" s="33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  <c r="Y7413" s="33"/>
      <c r="Z7413" s="33"/>
      <c r="AA7413" s="33"/>
      <c r="AB7413" s="33"/>
      <c r="AC7413" s="33"/>
      <c r="AD7413" s="33"/>
      <c r="AE7413" s="33"/>
      <c r="AF7413" s="33"/>
      <c r="AG7413" s="35"/>
      <c r="AH7413" s="32"/>
      <c r="AI7413" s="33"/>
      <c r="AJ7413" s="33"/>
      <c r="AK7413" s="33"/>
      <c r="AL7413" s="33"/>
      <c r="AM7413" s="33"/>
      <c r="AN7413" s="33"/>
      <c r="AO7413" s="33"/>
      <c r="AP7413" s="33"/>
      <c r="AQ7413" s="33"/>
      <c r="AR7413" s="33"/>
      <c r="AS7413" s="33"/>
      <c r="AT7413" s="33"/>
      <c r="AU7413" s="33"/>
      <c r="AV7413" s="33"/>
      <c r="AW7413" s="33"/>
      <c r="AX7413" s="33"/>
      <c r="AY7413" s="33"/>
    </row>
    <row r="7414" spans="1:51" s="12" customFormat="1" ht="39.950000000000003" customHeight="1">
      <c r="A7414" s="3"/>
      <c r="B7414" s="16"/>
      <c r="C7414" s="33"/>
      <c r="D7414" s="33"/>
      <c r="E7414" s="33"/>
      <c r="F7414" s="33"/>
      <c r="G7414" s="33"/>
      <c r="H7414" s="33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  <c r="Y7414" s="33"/>
      <c r="Z7414" s="33"/>
      <c r="AA7414" s="33"/>
      <c r="AB7414" s="33"/>
      <c r="AC7414" s="33"/>
      <c r="AD7414" s="33"/>
      <c r="AE7414" s="33"/>
      <c r="AF7414" s="33"/>
      <c r="AG7414" s="35"/>
      <c r="AH7414" s="32"/>
      <c r="AI7414" s="33"/>
      <c r="AJ7414" s="33"/>
      <c r="AK7414" s="33"/>
      <c r="AL7414" s="33"/>
      <c r="AM7414" s="33"/>
      <c r="AN7414" s="33"/>
      <c r="AO7414" s="33"/>
      <c r="AP7414" s="33"/>
      <c r="AQ7414" s="33"/>
      <c r="AR7414" s="33"/>
      <c r="AS7414" s="33"/>
      <c r="AT7414" s="33"/>
      <c r="AU7414" s="33"/>
      <c r="AV7414" s="33"/>
      <c r="AW7414" s="33"/>
      <c r="AX7414" s="33"/>
      <c r="AY7414" s="33"/>
    </row>
    <row r="7415" spans="1:51" s="12" customFormat="1" ht="39.950000000000003" customHeight="1">
      <c r="A7415" s="3"/>
      <c r="B7415" s="16"/>
      <c r="C7415" s="33"/>
      <c r="D7415" s="33"/>
      <c r="E7415" s="33"/>
      <c r="F7415" s="33"/>
      <c r="G7415" s="33"/>
      <c r="H7415" s="33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  <c r="Y7415" s="33"/>
      <c r="Z7415" s="33"/>
      <c r="AA7415" s="33"/>
      <c r="AB7415" s="33"/>
      <c r="AC7415" s="33"/>
      <c r="AD7415" s="33"/>
      <c r="AE7415" s="33"/>
      <c r="AF7415" s="33"/>
      <c r="AG7415" s="35"/>
      <c r="AH7415" s="32"/>
      <c r="AI7415" s="33"/>
      <c r="AJ7415" s="33"/>
      <c r="AK7415" s="33"/>
      <c r="AL7415" s="33"/>
      <c r="AM7415" s="33"/>
      <c r="AN7415" s="33"/>
      <c r="AO7415" s="33"/>
      <c r="AP7415" s="33"/>
      <c r="AQ7415" s="33"/>
      <c r="AR7415" s="33"/>
      <c r="AS7415" s="33"/>
      <c r="AT7415" s="33"/>
      <c r="AU7415" s="33"/>
      <c r="AV7415" s="33"/>
      <c r="AW7415" s="33"/>
      <c r="AX7415" s="33"/>
      <c r="AY7415" s="33"/>
    </row>
    <row r="7416" spans="1:51" s="12" customFormat="1" ht="39.950000000000003" customHeight="1">
      <c r="A7416" s="3"/>
      <c r="B7416" s="16"/>
      <c r="C7416" s="33"/>
      <c r="D7416" s="33"/>
      <c r="E7416" s="33"/>
      <c r="F7416" s="33"/>
      <c r="G7416" s="33"/>
      <c r="H7416" s="33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  <c r="Y7416" s="33"/>
      <c r="Z7416" s="33"/>
      <c r="AA7416" s="33"/>
      <c r="AB7416" s="33"/>
      <c r="AC7416" s="33"/>
      <c r="AD7416" s="33"/>
      <c r="AE7416" s="33"/>
      <c r="AF7416" s="33"/>
      <c r="AG7416" s="35"/>
      <c r="AH7416" s="32"/>
      <c r="AI7416" s="33"/>
      <c r="AJ7416" s="33"/>
      <c r="AK7416" s="33"/>
      <c r="AL7416" s="33"/>
      <c r="AM7416" s="33"/>
      <c r="AN7416" s="33"/>
      <c r="AO7416" s="33"/>
      <c r="AP7416" s="33"/>
      <c r="AQ7416" s="33"/>
      <c r="AR7416" s="33"/>
      <c r="AS7416" s="33"/>
      <c r="AT7416" s="33"/>
      <c r="AU7416" s="33"/>
      <c r="AV7416" s="33"/>
      <c r="AW7416" s="33"/>
      <c r="AX7416" s="33"/>
      <c r="AY7416" s="33"/>
    </row>
    <row r="7417" spans="1:51" s="12" customFormat="1" ht="39.950000000000003" customHeight="1">
      <c r="A7417" s="3"/>
      <c r="B7417" s="16"/>
      <c r="C7417" s="33"/>
      <c r="D7417" s="33"/>
      <c r="E7417" s="33"/>
      <c r="F7417" s="33"/>
      <c r="G7417" s="33"/>
      <c r="H7417" s="33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  <c r="Y7417" s="33"/>
      <c r="Z7417" s="33"/>
      <c r="AA7417" s="33"/>
      <c r="AB7417" s="33"/>
      <c r="AC7417" s="33"/>
      <c r="AD7417" s="33"/>
      <c r="AE7417" s="33"/>
      <c r="AF7417" s="33"/>
      <c r="AG7417" s="35"/>
      <c r="AH7417" s="32"/>
      <c r="AI7417" s="33"/>
      <c r="AJ7417" s="33"/>
      <c r="AK7417" s="33"/>
      <c r="AL7417" s="33"/>
      <c r="AM7417" s="33"/>
      <c r="AN7417" s="33"/>
      <c r="AO7417" s="33"/>
      <c r="AP7417" s="33"/>
      <c r="AQ7417" s="33"/>
      <c r="AR7417" s="33"/>
      <c r="AS7417" s="33"/>
      <c r="AT7417" s="33"/>
      <c r="AU7417" s="33"/>
      <c r="AV7417" s="33"/>
      <c r="AW7417" s="33"/>
      <c r="AX7417" s="33"/>
      <c r="AY7417" s="33"/>
    </row>
    <row r="7418" spans="1:51" s="12" customFormat="1" ht="39.950000000000003" customHeight="1">
      <c r="A7418" s="3"/>
      <c r="B7418" s="16"/>
      <c r="C7418" s="33"/>
      <c r="D7418" s="33"/>
      <c r="E7418" s="33"/>
      <c r="F7418" s="33"/>
      <c r="G7418" s="33"/>
      <c r="H7418" s="33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  <c r="Y7418" s="33"/>
      <c r="Z7418" s="33"/>
      <c r="AA7418" s="33"/>
      <c r="AB7418" s="33"/>
      <c r="AC7418" s="33"/>
      <c r="AD7418" s="33"/>
      <c r="AE7418" s="33"/>
      <c r="AF7418" s="33"/>
      <c r="AG7418" s="35"/>
      <c r="AH7418" s="32"/>
      <c r="AI7418" s="33"/>
      <c r="AJ7418" s="33"/>
      <c r="AK7418" s="33"/>
      <c r="AL7418" s="33"/>
      <c r="AM7418" s="33"/>
      <c r="AN7418" s="33"/>
      <c r="AO7418" s="33"/>
      <c r="AP7418" s="33"/>
      <c r="AQ7418" s="33"/>
      <c r="AR7418" s="33"/>
      <c r="AS7418" s="33"/>
      <c r="AT7418" s="33"/>
      <c r="AU7418" s="33"/>
      <c r="AV7418" s="33"/>
      <c r="AW7418" s="33"/>
      <c r="AX7418" s="33"/>
      <c r="AY7418" s="33"/>
    </row>
    <row r="7419" spans="1:51" s="12" customFormat="1" ht="39.950000000000003" customHeight="1">
      <c r="A7419" s="3"/>
      <c r="B7419" s="16"/>
      <c r="C7419" s="33"/>
      <c r="D7419" s="33"/>
      <c r="E7419" s="33"/>
      <c r="F7419" s="33"/>
      <c r="G7419" s="33"/>
      <c r="H7419" s="33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  <c r="Y7419" s="33"/>
      <c r="Z7419" s="33"/>
      <c r="AA7419" s="33"/>
      <c r="AB7419" s="33"/>
      <c r="AC7419" s="33"/>
      <c r="AD7419" s="33"/>
      <c r="AE7419" s="33"/>
      <c r="AF7419" s="33"/>
      <c r="AG7419" s="35"/>
      <c r="AH7419" s="32"/>
      <c r="AI7419" s="33"/>
      <c r="AJ7419" s="33"/>
      <c r="AK7419" s="33"/>
      <c r="AL7419" s="33"/>
      <c r="AM7419" s="33"/>
      <c r="AN7419" s="33"/>
      <c r="AO7419" s="33"/>
      <c r="AP7419" s="33"/>
      <c r="AQ7419" s="33"/>
      <c r="AR7419" s="33"/>
      <c r="AS7419" s="33"/>
      <c r="AT7419" s="33"/>
      <c r="AU7419" s="33"/>
      <c r="AV7419" s="33"/>
      <c r="AW7419" s="33"/>
      <c r="AX7419" s="33"/>
      <c r="AY7419" s="33"/>
    </row>
    <row r="7420" spans="1:51" s="12" customFormat="1" ht="39.950000000000003" customHeight="1">
      <c r="A7420" s="3"/>
      <c r="B7420" s="16"/>
      <c r="C7420" s="33"/>
      <c r="D7420" s="33"/>
      <c r="E7420" s="33"/>
      <c r="F7420" s="33"/>
      <c r="G7420" s="33"/>
      <c r="H7420" s="33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  <c r="Y7420" s="33"/>
      <c r="Z7420" s="33"/>
      <c r="AA7420" s="33"/>
      <c r="AB7420" s="33"/>
      <c r="AC7420" s="33"/>
      <c r="AD7420" s="33"/>
      <c r="AE7420" s="33"/>
      <c r="AF7420" s="33"/>
      <c r="AG7420" s="35"/>
      <c r="AH7420" s="32"/>
      <c r="AI7420" s="33"/>
      <c r="AJ7420" s="33"/>
      <c r="AK7420" s="33"/>
      <c r="AL7420" s="33"/>
      <c r="AM7420" s="33"/>
      <c r="AN7420" s="33"/>
      <c r="AO7420" s="33"/>
      <c r="AP7420" s="33"/>
      <c r="AQ7420" s="33"/>
      <c r="AR7420" s="33"/>
      <c r="AS7420" s="33"/>
      <c r="AT7420" s="33"/>
      <c r="AU7420" s="33"/>
      <c r="AV7420" s="33"/>
      <c r="AW7420" s="33"/>
      <c r="AX7420" s="33"/>
      <c r="AY7420" s="33"/>
    </row>
    <row r="7421" spans="1:51" s="12" customFormat="1" ht="39.950000000000003" customHeight="1">
      <c r="A7421" s="3"/>
      <c r="B7421" s="16"/>
      <c r="C7421" s="33"/>
      <c r="D7421" s="33"/>
      <c r="E7421" s="33"/>
      <c r="F7421" s="33"/>
      <c r="G7421" s="33"/>
      <c r="H7421" s="33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  <c r="Y7421" s="33"/>
      <c r="Z7421" s="33"/>
      <c r="AA7421" s="33"/>
      <c r="AB7421" s="33"/>
      <c r="AC7421" s="33"/>
      <c r="AD7421" s="33"/>
      <c r="AE7421" s="33"/>
      <c r="AF7421" s="33"/>
      <c r="AG7421" s="35"/>
      <c r="AH7421" s="32"/>
      <c r="AI7421" s="33"/>
      <c r="AJ7421" s="33"/>
      <c r="AK7421" s="33"/>
      <c r="AL7421" s="33"/>
      <c r="AM7421" s="33"/>
      <c r="AN7421" s="33"/>
      <c r="AO7421" s="33"/>
      <c r="AP7421" s="33"/>
      <c r="AQ7421" s="33"/>
      <c r="AR7421" s="33"/>
      <c r="AS7421" s="33"/>
      <c r="AT7421" s="33"/>
      <c r="AU7421" s="33"/>
      <c r="AV7421" s="33"/>
      <c r="AW7421" s="33"/>
      <c r="AX7421" s="33"/>
      <c r="AY7421" s="33"/>
    </row>
    <row r="7422" spans="1:51" s="12" customFormat="1" ht="39.950000000000003" customHeight="1">
      <c r="A7422" s="3"/>
      <c r="B7422" s="16"/>
      <c r="C7422" s="33"/>
      <c r="D7422" s="33"/>
      <c r="E7422" s="33"/>
      <c r="F7422" s="33"/>
      <c r="G7422" s="33"/>
      <c r="H7422" s="33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  <c r="Y7422" s="33"/>
      <c r="Z7422" s="33"/>
      <c r="AA7422" s="33"/>
      <c r="AB7422" s="33"/>
      <c r="AC7422" s="33"/>
      <c r="AD7422" s="33"/>
      <c r="AE7422" s="33"/>
      <c r="AF7422" s="33"/>
      <c r="AG7422" s="35"/>
      <c r="AH7422" s="32"/>
      <c r="AI7422" s="33"/>
      <c r="AJ7422" s="33"/>
      <c r="AK7422" s="33"/>
      <c r="AL7422" s="33"/>
      <c r="AM7422" s="33"/>
      <c r="AN7422" s="33"/>
      <c r="AO7422" s="33"/>
      <c r="AP7422" s="33"/>
      <c r="AQ7422" s="33"/>
      <c r="AR7422" s="33"/>
      <c r="AS7422" s="33"/>
      <c r="AT7422" s="33"/>
      <c r="AU7422" s="33"/>
      <c r="AV7422" s="33"/>
      <c r="AW7422" s="33"/>
      <c r="AX7422" s="33"/>
      <c r="AY7422" s="33"/>
    </row>
    <row r="7423" spans="1:51" s="12" customFormat="1" ht="39.950000000000003" customHeight="1">
      <c r="A7423" s="3"/>
      <c r="B7423" s="16"/>
      <c r="C7423" s="33"/>
      <c r="D7423" s="33"/>
      <c r="E7423" s="33"/>
      <c r="F7423" s="33"/>
      <c r="G7423" s="33"/>
      <c r="H7423" s="33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  <c r="Y7423" s="33"/>
      <c r="Z7423" s="33"/>
      <c r="AA7423" s="33"/>
      <c r="AB7423" s="33"/>
      <c r="AC7423" s="33"/>
      <c r="AD7423" s="33"/>
      <c r="AE7423" s="33"/>
      <c r="AF7423" s="33"/>
      <c r="AG7423" s="35"/>
      <c r="AH7423" s="32"/>
      <c r="AI7423" s="33"/>
      <c r="AJ7423" s="33"/>
      <c r="AK7423" s="33"/>
      <c r="AL7423" s="33"/>
      <c r="AM7423" s="33"/>
      <c r="AN7423" s="33"/>
      <c r="AO7423" s="33"/>
      <c r="AP7423" s="33"/>
      <c r="AQ7423" s="33"/>
      <c r="AR7423" s="33"/>
      <c r="AS7423" s="33"/>
      <c r="AT7423" s="33"/>
      <c r="AU7423" s="33"/>
      <c r="AV7423" s="33"/>
      <c r="AW7423" s="33"/>
      <c r="AX7423" s="33"/>
      <c r="AY7423" s="33"/>
    </row>
    <row r="7424" spans="1:51" s="12" customFormat="1" ht="39.950000000000003" customHeight="1">
      <c r="A7424" s="3"/>
      <c r="B7424" s="16"/>
      <c r="C7424" s="33"/>
      <c r="D7424" s="33"/>
      <c r="E7424" s="33"/>
      <c r="F7424" s="33"/>
      <c r="G7424" s="33"/>
      <c r="H7424" s="33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  <c r="Y7424" s="33"/>
      <c r="Z7424" s="33"/>
      <c r="AA7424" s="33"/>
      <c r="AB7424" s="33"/>
      <c r="AC7424" s="33"/>
      <c r="AD7424" s="33"/>
      <c r="AE7424" s="33"/>
      <c r="AF7424" s="33"/>
      <c r="AG7424" s="35"/>
      <c r="AH7424" s="32"/>
      <c r="AI7424" s="33"/>
      <c r="AJ7424" s="33"/>
      <c r="AK7424" s="33"/>
      <c r="AL7424" s="33"/>
      <c r="AM7424" s="33"/>
      <c r="AN7424" s="33"/>
      <c r="AO7424" s="33"/>
      <c r="AP7424" s="33"/>
      <c r="AQ7424" s="33"/>
      <c r="AR7424" s="33"/>
      <c r="AS7424" s="33"/>
      <c r="AT7424" s="33"/>
      <c r="AU7424" s="33"/>
      <c r="AV7424" s="33"/>
      <c r="AW7424" s="33"/>
      <c r="AX7424" s="33"/>
      <c r="AY7424" s="33"/>
    </row>
    <row r="7425" spans="1:51" s="12" customFormat="1" ht="39.950000000000003" customHeight="1">
      <c r="A7425" s="3"/>
      <c r="B7425" s="16"/>
      <c r="C7425" s="33"/>
      <c r="D7425" s="33"/>
      <c r="E7425" s="33"/>
      <c r="F7425" s="33"/>
      <c r="G7425" s="33"/>
      <c r="H7425" s="33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  <c r="Y7425" s="33"/>
      <c r="Z7425" s="33"/>
      <c r="AA7425" s="33"/>
      <c r="AB7425" s="33"/>
      <c r="AC7425" s="33"/>
      <c r="AD7425" s="33"/>
      <c r="AE7425" s="33"/>
      <c r="AF7425" s="33"/>
      <c r="AG7425" s="35"/>
      <c r="AH7425" s="32"/>
      <c r="AI7425" s="33"/>
      <c r="AJ7425" s="33"/>
      <c r="AK7425" s="33"/>
      <c r="AL7425" s="33"/>
      <c r="AM7425" s="33"/>
      <c r="AN7425" s="33"/>
      <c r="AO7425" s="33"/>
      <c r="AP7425" s="33"/>
      <c r="AQ7425" s="33"/>
      <c r="AR7425" s="33"/>
      <c r="AS7425" s="33"/>
      <c r="AT7425" s="33"/>
      <c r="AU7425" s="33"/>
      <c r="AV7425" s="33"/>
      <c r="AW7425" s="33"/>
      <c r="AX7425" s="33"/>
      <c r="AY7425" s="33"/>
    </row>
    <row r="7426" spans="1:51" s="12" customFormat="1" ht="39.950000000000003" customHeight="1">
      <c r="A7426" s="3"/>
      <c r="B7426" s="16"/>
      <c r="C7426" s="33"/>
      <c r="D7426" s="33"/>
      <c r="E7426" s="33"/>
      <c r="F7426" s="33"/>
      <c r="G7426" s="33"/>
      <c r="H7426" s="33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  <c r="Y7426" s="33"/>
      <c r="Z7426" s="33"/>
      <c r="AA7426" s="33"/>
      <c r="AB7426" s="33"/>
      <c r="AC7426" s="33"/>
      <c r="AD7426" s="33"/>
      <c r="AE7426" s="33"/>
      <c r="AF7426" s="33"/>
      <c r="AG7426" s="35"/>
      <c r="AH7426" s="32"/>
      <c r="AI7426" s="33"/>
      <c r="AJ7426" s="33"/>
      <c r="AK7426" s="33"/>
      <c r="AL7426" s="33"/>
      <c r="AM7426" s="33"/>
      <c r="AN7426" s="33"/>
      <c r="AO7426" s="33"/>
      <c r="AP7426" s="33"/>
      <c r="AQ7426" s="33"/>
      <c r="AR7426" s="33"/>
      <c r="AS7426" s="33"/>
      <c r="AT7426" s="33"/>
      <c r="AU7426" s="33"/>
      <c r="AV7426" s="33"/>
      <c r="AW7426" s="33"/>
      <c r="AX7426" s="33"/>
      <c r="AY7426" s="33"/>
    </row>
    <row r="7427" spans="1:51" s="12" customFormat="1" ht="39.950000000000003" customHeight="1">
      <c r="A7427" s="3"/>
      <c r="B7427" s="16"/>
      <c r="C7427" s="33"/>
      <c r="D7427" s="33"/>
      <c r="E7427" s="33"/>
      <c r="F7427" s="33"/>
      <c r="G7427" s="33"/>
      <c r="H7427" s="33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  <c r="Y7427" s="33"/>
      <c r="Z7427" s="33"/>
      <c r="AA7427" s="33"/>
      <c r="AB7427" s="33"/>
      <c r="AC7427" s="33"/>
      <c r="AD7427" s="33"/>
      <c r="AE7427" s="33"/>
      <c r="AF7427" s="33"/>
      <c r="AG7427" s="35"/>
      <c r="AH7427" s="32"/>
      <c r="AI7427" s="33"/>
      <c r="AJ7427" s="33"/>
      <c r="AK7427" s="33"/>
      <c r="AL7427" s="33"/>
      <c r="AM7427" s="33"/>
      <c r="AN7427" s="33"/>
      <c r="AO7427" s="33"/>
      <c r="AP7427" s="33"/>
      <c r="AQ7427" s="33"/>
      <c r="AR7427" s="33"/>
      <c r="AS7427" s="33"/>
      <c r="AT7427" s="33"/>
      <c r="AU7427" s="33"/>
      <c r="AV7427" s="33"/>
      <c r="AW7427" s="33"/>
      <c r="AX7427" s="33"/>
      <c r="AY7427" s="33"/>
    </row>
    <row r="7428" spans="1:51" s="12" customFormat="1" ht="39.950000000000003" customHeight="1">
      <c r="A7428" s="3"/>
      <c r="B7428" s="16"/>
      <c r="C7428" s="33"/>
      <c r="D7428" s="33"/>
      <c r="E7428" s="33"/>
      <c r="F7428" s="33"/>
      <c r="G7428" s="33"/>
      <c r="H7428" s="33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  <c r="Y7428" s="33"/>
      <c r="Z7428" s="33"/>
      <c r="AA7428" s="33"/>
      <c r="AB7428" s="33"/>
      <c r="AC7428" s="33"/>
      <c r="AD7428" s="33"/>
      <c r="AE7428" s="33"/>
      <c r="AF7428" s="33"/>
      <c r="AG7428" s="35"/>
      <c r="AH7428" s="32"/>
      <c r="AI7428" s="33"/>
      <c r="AJ7428" s="33"/>
      <c r="AK7428" s="33"/>
      <c r="AL7428" s="33"/>
      <c r="AM7428" s="33"/>
      <c r="AN7428" s="33"/>
      <c r="AO7428" s="33"/>
      <c r="AP7428" s="33"/>
      <c r="AQ7428" s="33"/>
      <c r="AR7428" s="33"/>
      <c r="AS7428" s="33"/>
      <c r="AT7428" s="33"/>
      <c r="AU7428" s="33"/>
      <c r="AV7428" s="33"/>
      <c r="AW7428" s="33"/>
      <c r="AX7428" s="33"/>
      <c r="AY7428" s="33"/>
    </row>
    <row r="7429" spans="1:51" s="12" customFormat="1" ht="39.950000000000003" customHeight="1">
      <c r="A7429" s="3"/>
      <c r="B7429" s="16"/>
      <c r="C7429" s="33"/>
      <c r="D7429" s="33"/>
      <c r="E7429" s="33"/>
      <c r="F7429" s="33"/>
      <c r="G7429" s="33"/>
      <c r="H7429" s="33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  <c r="Y7429" s="33"/>
      <c r="Z7429" s="33"/>
      <c r="AA7429" s="33"/>
      <c r="AB7429" s="33"/>
      <c r="AC7429" s="33"/>
      <c r="AD7429" s="33"/>
      <c r="AE7429" s="33"/>
      <c r="AF7429" s="33"/>
      <c r="AG7429" s="35"/>
      <c r="AH7429" s="32"/>
      <c r="AI7429" s="33"/>
      <c r="AJ7429" s="33"/>
      <c r="AK7429" s="33"/>
      <c r="AL7429" s="33"/>
      <c r="AM7429" s="33"/>
      <c r="AN7429" s="33"/>
      <c r="AO7429" s="33"/>
      <c r="AP7429" s="33"/>
      <c r="AQ7429" s="33"/>
      <c r="AR7429" s="33"/>
      <c r="AS7429" s="33"/>
      <c r="AT7429" s="33"/>
      <c r="AU7429" s="33"/>
      <c r="AV7429" s="33"/>
      <c r="AW7429" s="33"/>
      <c r="AX7429" s="33"/>
      <c r="AY7429" s="33"/>
    </row>
    <row r="7430" spans="1:51" s="12" customFormat="1" ht="39.950000000000003" customHeight="1">
      <c r="A7430" s="3"/>
      <c r="B7430" s="16"/>
      <c r="C7430" s="33"/>
      <c r="D7430" s="33"/>
      <c r="E7430" s="33"/>
      <c r="F7430" s="33"/>
      <c r="G7430" s="33"/>
      <c r="H7430" s="33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  <c r="Y7430" s="33"/>
      <c r="Z7430" s="33"/>
      <c r="AA7430" s="33"/>
      <c r="AB7430" s="33"/>
      <c r="AC7430" s="33"/>
      <c r="AD7430" s="33"/>
      <c r="AE7430" s="33"/>
      <c r="AF7430" s="33"/>
      <c r="AG7430" s="35"/>
      <c r="AH7430" s="32"/>
      <c r="AI7430" s="33"/>
      <c r="AJ7430" s="33"/>
      <c r="AK7430" s="33"/>
      <c r="AL7430" s="33"/>
      <c r="AM7430" s="33"/>
      <c r="AN7430" s="33"/>
      <c r="AO7430" s="33"/>
      <c r="AP7430" s="33"/>
      <c r="AQ7430" s="33"/>
      <c r="AR7430" s="33"/>
      <c r="AS7430" s="33"/>
      <c r="AT7430" s="33"/>
      <c r="AU7430" s="33"/>
      <c r="AV7430" s="33"/>
      <c r="AW7430" s="33"/>
      <c r="AX7430" s="33"/>
      <c r="AY7430" s="33"/>
    </row>
    <row r="7431" spans="1:51" s="12" customFormat="1" ht="39.950000000000003" customHeight="1">
      <c r="A7431" s="3"/>
      <c r="B7431" s="16"/>
      <c r="C7431" s="33"/>
      <c r="D7431" s="33"/>
      <c r="E7431" s="33"/>
      <c r="F7431" s="33"/>
      <c r="G7431" s="33"/>
      <c r="H7431" s="33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  <c r="Y7431" s="33"/>
      <c r="Z7431" s="33"/>
      <c r="AA7431" s="33"/>
      <c r="AB7431" s="33"/>
      <c r="AC7431" s="33"/>
      <c r="AD7431" s="33"/>
      <c r="AE7431" s="33"/>
      <c r="AF7431" s="33"/>
      <c r="AG7431" s="35"/>
      <c r="AH7431" s="32"/>
      <c r="AI7431" s="33"/>
      <c r="AJ7431" s="33"/>
      <c r="AK7431" s="33"/>
      <c r="AL7431" s="33"/>
      <c r="AM7431" s="33"/>
      <c r="AN7431" s="33"/>
      <c r="AO7431" s="33"/>
      <c r="AP7431" s="33"/>
      <c r="AQ7431" s="33"/>
      <c r="AR7431" s="33"/>
      <c r="AS7431" s="33"/>
      <c r="AT7431" s="33"/>
      <c r="AU7431" s="33"/>
      <c r="AV7431" s="33"/>
      <c r="AW7431" s="33"/>
      <c r="AX7431" s="33"/>
      <c r="AY7431" s="33"/>
    </row>
    <row r="7432" spans="1:51" s="12" customFormat="1" ht="39.950000000000003" customHeight="1">
      <c r="A7432" s="3"/>
      <c r="B7432" s="16"/>
      <c r="C7432" s="33"/>
      <c r="D7432" s="33"/>
      <c r="E7432" s="33"/>
      <c r="F7432" s="33"/>
      <c r="G7432" s="33"/>
      <c r="H7432" s="33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  <c r="Y7432" s="33"/>
      <c r="Z7432" s="33"/>
      <c r="AA7432" s="33"/>
      <c r="AB7432" s="33"/>
      <c r="AC7432" s="33"/>
      <c r="AD7432" s="33"/>
      <c r="AE7432" s="33"/>
      <c r="AF7432" s="33"/>
      <c r="AG7432" s="35"/>
      <c r="AH7432" s="32"/>
      <c r="AI7432" s="33"/>
      <c r="AJ7432" s="33"/>
      <c r="AK7432" s="33"/>
      <c r="AL7432" s="33"/>
      <c r="AM7432" s="33"/>
      <c r="AN7432" s="33"/>
      <c r="AO7432" s="33"/>
      <c r="AP7432" s="33"/>
      <c r="AQ7432" s="33"/>
      <c r="AR7432" s="33"/>
      <c r="AS7432" s="33"/>
      <c r="AT7432" s="33"/>
      <c r="AU7432" s="33"/>
      <c r="AV7432" s="33"/>
      <c r="AW7432" s="33"/>
      <c r="AX7432" s="33"/>
      <c r="AY7432" s="33"/>
    </row>
    <row r="7433" spans="1:51" s="12" customFormat="1" ht="39.950000000000003" customHeight="1">
      <c r="A7433" s="3"/>
      <c r="B7433" s="16"/>
      <c r="C7433" s="33"/>
      <c r="D7433" s="33"/>
      <c r="E7433" s="33"/>
      <c r="F7433" s="33"/>
      <c r="G7433" s="33"/>
      <c r="H7433" s="33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  <c r="Y7433" s="33"/>
      <c r="Z7433" s="33"/>
      <c r="AA7433" s="33"/>
      <c r="AB7433" s="33"/>
      <c r="AC7433" s="33"/>
      <c r="AD7433" s="33"/>
      <c r="AE7433" s="33"/>
      <c r="AF7433" s="33"/>
      <c r="AG7433" s="35"/>
      <c r="AH7433" s="32"/>
      <c r="AI7433" s="33"/>
      <c r="AJ7433" s="33"/>
      <c r="AK7433" s="33"/>
      <c r="AL7433" s="33"/>
      <c r="AM7433" s="33"/>
      <c r="AN7433" s="33"/>
      <c r="AO7433" s="33"/>
      <c r="AP7433" s="33"/>
      <c r="AQ7433" s="33"/>
      <c r="AR7433" s="33"/>
      <c r="AS7433" s="33"/>
      <c r="AT7433" s="33"/>
      <c r="AU7433" s="33"/>
      <c r="AV7433" s="33"/>
      <c r="AW7433" s="33"/>
      <c r="AX7433" s="33"/>
      <c r="AY7433" s="33"/>
    </row>
    <row r="7434" spans="1:51" s="12" customFormat="1" ht="39.950000000000003" customHeight="1">
      <c r="A7434" s="3"/>
      <c r="B7434" s="16"/>
      <c r="C7434" s="33"/>
      <c r="D7434" s="33"/>
      <c r="E7434" s="33"/>
      <c r="F7434" s="33"/>
      <c r="G7434" s="33"/>
      <c r="H7434" s="33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  <c r="Y7434" s="33"/>
      <c r="Z7434" s="33"/>
      <c r="AA7434" s="33"/>
      <c r="AB7434" s="33"/>
      <c r="AC7434" s="33"/>
      <c r="AD7434" s="33"/>
      <c r="AE7434" s="33"/>
      <c r="AF7434" s="33"/>
      <c r="AG7434" s="35"/>
      <c r="AH7434" s="32"/>
      <c r="AI7434" s="33"/>
      <c r="AJ7434" s="33"/>
      <c r="AK7434" s="33"/>
      <c r="AL7434" s="33"/>
      <c r="AM7434" s="33"/>
      <c r="AN7434" s="33"/>
      <c r="AO7434" s="33"/>
      <c r="AP7434" s="33"/>
      <c r="AQ7434" s="33"/>
      <c r="AR7434" s="33"/>
      <c r="AS7434" s="33"/>
      <c r="AT7434" s="33"/>
      <c r="AU7434" s="33"/>
      <c r="AV7434" s="33"/>
      <c r="AW7434" s="33"/>
      <c r="AX7434" s="33"/>
      <c r="AY7434" s="33"/>
    </row>
    <row r="7435" spans="1:51" s="12" customFormat="1" ht="39.950000000000003" customHeight="1">
      <c r="A7435" s="3"/>
      <c r="B7435" s="16"/>
      <c r="C7435" s="33"/>
      <c r="D7435" s="33"/>
      <c r="E7435" s="33"/>
      <c r="F7435" s="33"/>
      <c r="G7435" s="33"/>
      <c r="H7435" s="33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  <c r="Y7435" s="33"/>
      <c r="Z7435" s="33"/>
      <c r="AA7435" s="33"/>
      <c r="AB7435" s="33"/>
      <c r="AC7435" s="33"/>
      <c r="AD7435" s="33"/>
      <c r="AE7435" s="33"/>
      <c r="AF7435" s="33"/>
      <c r="AG7435" s="35"/>
      <c r="AH7435" s="32"/>
      <c r="AI7435" s="33"/>
      <c r="AJ7435" s="33"/>
      <c r="AK7435" s="33"/>
      <c r="AL7435" s="33"/>
      <c r="AM7435" s="33"/>
      <c r="AN7435" s="33"/>
      <c r="AO7435" s="33"/>
      <c r="AP7435" s="33"/>
      <c r="AQ7435" s="33"/>
      <c r="AR7435" s="33"/>
      <c r="AS7435" s="33"/>
      <c r="AT7435" s="33"/>
      <c r="AU7435" s="33"/>
      <c r="AV7435" s="33"/>
      <c r="AW7435" s="33"/>
      <c r="AX7435" s="33"/>
      <c r="AY7435" s="33"/>
    </row>
    <row r="7436" spans="1:51" s="12" customFormat="1" ht="39.950000000000003" customHeight="1">
      <c r="A7436" s="3"/>
      <c r="B7436" s="16"/>
      <c r="C7436" s="33"/>
      <c r="D7436" s="33"/>
      <c r="E7436" s="33"/>
      <c r="F7436" s="33"/>
      <c r="G7436" s="33"/>
      <c r="H7436" s="33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  <c r="Y7436" s="33"/>
      <c r="Z7436" s="33"/>
      <c r="AA7436" s="33"/>
      <c r="AB7436" s="33"/>
      <c r="AC7436" s="33"/>
      <c r="AD7436" s="33"/>
      <c r="AE7436" s="33"/>
      <c r="AF7436" s="33"/>
      <c r="AG7436" s="35"/>
      <c r="AH7436" s="32"/>
      <c r="AI7436" s="33"/>
      <c r="AJ7436" s="33"/>
      <c r="AK7436" s="33"/>
      <c r="AL7436" s="33"/>
      <c r="AM7436" s="33"/>
      <c r="AN7436" s="33"/>
      <c r="AO7436" s="33"/>
      <c r="AP7436" s="33"/>
      <c r="AQ7436" s="33"/>
      <c r="AR7436" s="33"/>
      <c r="AS7436" s="33"/>
      <c r="AT7436" s="33"/>
      <c r="AU7436" s="33"/>
      <c r="AV7436" s="33"/>
      <c r="AW7436" s="33"/>
      <c r="AX7436" s="33"/>
      <c r="AY7436" s="33"/>
    </row>
    <row r="7437" spans="1:51" s="12" customFormat="1" ht="39.950000000000003" customHeight="1">
      <c r="A7437" s="3"/>
      <c r="B7437" s="16"/>
      <c r="C7437" s="33"/>
      <c r="D7437" s="33"/>
      <c r="E7437" s="33"/>
      <c r="F7437" s="33"/>
      <c r="G7437" s="33"/>
      <c r="H7437" s="33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  <c r="Y7437" s="33"/>
      <c r="Z7437" s="33"/>
      <c r="AA7437" s="33"/>
      <c r="AB7437" s="33"/>
      <c r="AC7437" s="33"/>
      <c r="AD7437" s="33"/>
      <c r="AE7437" s="33"/>
      <c r="AF7437" s="33"/>
      <c r="AG7437" s="35"/>
      <c r="AH7437" s="32"/>
      <c r="AI7437" s="33"/>
      <c r="AJ7437" s="33"/>
      <c r="AK7437" s="33"/>
      <c r="AL7437" s="33"/>
      <c r="AM7437" s="33"/>
      <c r="AN7437" s="33"/>
      <c r="AO7437" s="33"/>
      <c r="AP7437" s="33"/>
      <c r="AQ7437" s="33"/>
      <c r="AR7437" s="33"/>
      <c r="AS7437" s="33"/>
      <c r="AT7437" s="33"/>
      <c r="AU7437" s="33"/>
      <c r="AV7437" s="33"/>
      <c r="AW7437" s="33"/>
      <c r="AX7437" s="33"/>
      <c r="AY7437" s="33"/>
    </row>
    <row r="7438" spans="1:51" s="12" customFormat="1" ht="39.950000000000003" customHeight="1">
      <c r="A7438" s="3"/>
      <c r="B7438" s="16"/>
      <c r="C7438" s="33"/>
      <c r="D7438" s="33"/>
      <c r="E7438" s="33"/>
      <c r="F7438" s="33"/>
      <c r="G7438" s="33"/>
      <c r="H7438" s="33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  <c r="Y7438" s="33"/>
      <c r="Z7438" s="33"/>
      <c r="AA7438" s="33"/>
      <c r="AB7438" s="33"/>
      <c r="AC7438" s="33"/>
      <c r="AD7438" s="33"/>
      <c r="AE7438" s="33"/>
      <c r="AF7438" s="33"/>
      <c r="AG7438" s="35"/>
      <c r="AH7438" s="32"/>
      <c r="AI7438" s="33"/>
      <c r="AJ7438" s="33"/>
      <c r="AK7438" s="33"/>
      <c r="AL7438" s="33"/>
      <c r="AM7438" s="33"/>
      <c r="AN7438" s="33"/>
      <c r="AO7438" s="33"/>
      <c r="AP7438" s="33"/>
      <c r="AQ7438" s="33"/>
      <c r="AR7438" s="33"/>
      <c r="AS7438" s="33"/>
      <c r="AT7438" s="33"/>
      <c r="AU7438" s="33"/>
      <c r="AV7438" s="33"/>
      <c r="AW7438" s="33"/>
      <c r="AX7438" s="33"/>
      <c r="AY7438" s="33"/>
    </row>
    <row r="7439" spans="1:51" s="12" customFormat="1" ht="39.950000000000003" customHeight="1">
      <c r="A7439" s="3"/>
      <c r="B7439" s="16"/>
      <c r="C7439" s="33"/>
      <c r="D7439" s="33"/>
      <c r="E7439" s="33"/>
      <c r="F7439" s="33"/>
      <c r="G7439" s="33"/>
      <c r="H7439" s="33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  <c r="Y7439" s="33"/>
      <c r="Z7439" s="33"/>
      <c r="AA7439" s="33"/>
      <c r="AB7439" s="33"/>
      <c r="AC7439" s="33"/>
      <c r="AD7439" s="33"/>
      <c r="AE7439" s="33"/>
      <c r="AF7439" s="33"/>
      <c r="AG7439" s="35"/>
      <c r="AH7439" s="32"/>
      <c r="AI7439" s="33"/>
      <c r="AJ7439" s="33"/>
      <c r="AK7439" s="33"/>
      <c r="AL7439" s="33"/>
      <c r="AM7439" s="33"/>
      <c r="AN7439" s="33"/>
      <c r="AO7439" s="33"/>
      <c r="AP7439" s="33"/>
      <c r="AQ7439" s="33"/>
      <c r="AR7439" s="33"/>
      <c r="AS7439" s="33"/>
      <c r="AT7439" s="33"/>
      <c r="AU7439" s="33"/>
      <c r="AV7439" s="33"/>
      <c r="AW7439" s="33"/>
      <c r="AX7439" s="33"/>
      <c r="AY7439" s="33"/>
    </row>
    <row r="7440" spans="1:51" s="12" customFormat="1" ht="39.950000000000003" customHeight="1">
      <c r="A7440" s="3"/>
      <c r="B7440" s="16"/>
      <c r="C7440" s="33"/>
      <c r="D7440" s="33"/>
      <c r="E7440" s="33"/>
      <c r="F7440" s="33"/>
      <c r="G7440" s="33"/>
      <c r="H7440" s="33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  <c r="Y7440" s="33"/>
      <c r="Z7440" s="33"/>
      <c r="AA7440" s="33"/>
      <c r="AB7440" s="33"/>
      <c r="AC7440" s="33"/>
      <c r="AD7440" s="33"/>
      <c r="AE7440" s="33"/>
      <c r="AF7440" s="33"/>
      <c r="AG7440" s="35"/>
      <c r="AH7440" s="32"/>
      <c r="AI7440" s="33"/>
      <c r="AJ7440" s="33"/>
      <c r="AK7440" s="33"/>
      <c r="AL7440" s="33"/>
      <c r="AM7440" s="33"/>
      <c r="AN7440" s="33"/>
      <c r="AO7440" s="33"/>
      <c r="AP7440" s="33"/>
      <c r="AQ7440" s="33"/>
      <c r="AR7440" s="33"/>
      <c r="AS7440" s="33"/>
      <c r="AT7440" s="33"/>
      <c r="AU7440" s="33"/>
      <c r="AV7440" s="33"/>
      <c r="AW7440" s="33"/>
      <c r="AX7440" s="33"/>
      <c r="AY7440" s="33"/>
    </row>
    <row r="7441" spans="1:51" s="12" customFormat="1" ht="39.950000000000003" customHeight="1">
      <c r="A7441" s="3"/>
      <c r="B7441" s="16"/>
      <c r="C7441" s="33"/>
      <c r="D7441" s="33"/>
      <c r="E7441" s="33"/>
      <c r="F7441" s="33"/>
      <c r="G7441" s="33"/>
      <c r="H7441" s="33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  <c r="Y7441" s="33"/>
      <c r="Z7441" s="33"/>
      <c r="AA7441" s="33"/>
      <c r="AB7441" s="33"/>
      <c r="AC7441" s="33"/>
      <c r="AD7441" s="33"/>
      <c r="AE7441" s="33"/>
      <c r="AF7441" s="33"/>
      <c r="AG7441" s="35"/>
      <c r="AH7441" s="32"/>
      <c r="AI7441" s="33"/>
      <c r="AJ7441" s="33"/>
      <c r="AK7441" s="33"/>
      <c r="AL7441" s="33"/>
      <c r="AM7441" s="33"/>
      <c r="AN7441" s="33"/>
      <c r="AO7441" s="33"/>
      <c r="AP7441" s="33"/>
      <c r="AQ7441" s="33"/>
      <c r="AR7441" s="33"/>
      <c r="AS7441" s="33"/>
      <c r="AT7441" s="33"/>
      <c r="AU7441" s="33"/>
      <c r="AV7441" s="33"/>
      <c r="AW7441" s="33"/>
      <c r="AX7441" s="33"/>
      <c r="AY7441" s="33"/>
    </row>
    <row r="7442" spans="1:51" s="12" customFormat="1" ht="39.950000000000003" customHeight="1">
      <c r="A7442" s="3"/>
      <c r="B7442" s="16"/>
      <c r="C7442" s="33"/>
      <c r="D7442" s="33"/>
      <c r="E7442" s="33"/>
      <c r="F7442" s="33"/>
      <c r="G7442" s="33"/>
      <c r="H7442" s="33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  <c r="Y7442" s="33"/>
      <c r="Z7442" s="33"/>
      <c r="AA7442" s="33"/>
      <c r="AB7442" s="33"/>
      <c r="AC7442" s="33"/>
      <c r="AD7442" s="33"/>
      <c r="AE7442" s="33"/>
      <c r="AF7442" s="33"/>
      <c r="AG7442" s="35"/>
      <c r="AH7442" s="32"/>
      <c r="AI7442" s="33"/>
      <c r="AJ7442" s="33"/>
      <c r="AK7442" s="33"/>
      <c r="AL7442" s="33"/>
      <c r="AM7442" s="33"/>
      <c r="AN7442" s="33"/>
      <c r="AO7442" s="33"/>
      <c r="AP7442" s="33"/>
      <c r="AQ7442" s="33"/>
      <c r="AR7442" s="33"/>
      <c r="AS7442" s="33"/>
      <c r="AT7442" s="33"/>
      <c r="AU7442" s="33"/>
      <c r="AV7442" s="33"/>
      <c r="AW7442" s="33"/>
      <c r="AX7442" s="33"/>
      <c r="AY7442" s="33"/>
    </row>
    <row r="7443" spans="1:51" s="12" customFormat="1" ht="39.950000000000003" customHeight="1">
      <c r="A7443" s="3"/>
      <c r="B7443" s="16"/>
      <c r="C7443" s="33"/>
      <c r="D7443" s="33"/>
      <c r="E7443" s="33"/>
      <c r="F7443" s="33"/>
      <c r="G7443" s="33"/>
      <c r="H7443" s="33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  <c r="Y7443" s="33"/>
      <c r="Z7443" s="33"/>
      <c r="AA7443" s="33"/>
      <c r="AB7443" s="33"/>
      <c r="AC7443" s="33"/>
      <c r="AD7443" s="33"/>
      <c r="AE7443" s="33"/>
      <c r="AF7443" s="33"/>
      <c r="AG7443" s="35"/>
      <c r="AH7443" s="32"/>
      <c r="AI7443" s="33"/>
      <c r="AJ7443" s="33"/>
      <c r="AK7443" s="33"/>
      <c r="AL7443" s="33"/>
      <c r="AM7443" s="33"/>
      <c r="AN7443" s="33"/>
      <c r="AO7443" s="33"/>
      <c r="AP7443" s="33"/>
      <c r="AQ7443" s="33"/>
      <c r="AR7443" s="33"/>
      <c r="AS7443" s="33"/>
      <c r="AT7443" s="33"/>
      <c r="AU7443" s="33"/>
      <c r="AV7443" s="33"/>
      <c r="AW7443" s="33"/>
      <c r="AX7443" s="33"/>
      <c r="AY7443" s="33"/>
    </row>
    <row r="7444" spans="1:51" s="12" customFormat="1" ht="39.950000000000003" customHeight="1">
      <c r="A7444" s="3"/>
      <c r="B7444" s="16"/>
      <c r="C7444" s="33"/>
      <c r="D7444" s="33"/>
      <c r="E7444" s="33"/>
      <c r="F7444" s="33"/>
      <c r="G7444" s="33"/>
      <c r="H7444" s="33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  <c r="Y7444" s="33"/>
      <c r="Z7444" s="33"/>
      <c r="AA7444" s="33"/>
      <c r="AB7444" s="33"/>
      <c r="AC7444" s="33"/>
      <c r="AD7444" s="33"/>
      <c r="AE7444" s="33"/>
      <c r="AF7444" s="33"/>
      <c r="AG7444" s="35"/>
      <c r="AH7444" s="32"/>
      <c r="AI7444" s="33"/>
      <c r="AJ7444" s="33"/>
      <c r="AK7444" s="33"/>
      <c r="AL7444" s="33"/>
      <c r="AM7444" s="33"/>
      <c r="AN7444" s="33"/>
      <c r="AO7444" s="33"/>
      <c r="AP7444" s="33"/>
      <c r="AQ7444" s="33"/>
      <c r="AR7444" s="33"/>
      <c r="AS7444" s="33"/>
      <c r="AT7444" s="33"/>
      <c r="AU7444" s="33"/>
      <c r="AV7444" s="33"/>
      <c r="AW7444" s="33"/>
      <c r="AX7444" s="33"/>
      <c r="AY7444" s="33"/>
    </row>
    <row r="7445" spans="1:51" s="12" customFormat="1" ht="39.950000000000003" customHeight="1">
      <c r="A7445" s="3"/>
      <c r="B7445" s="16"/>
      <c r="C7445" s="33"/>
      <c r="D7445" s="33"/>
      <c r="E7445" s="33"/>
      <c r="F7445" s="33"/>
      <c r="G7445" s="33"/>
      <c r="H7445" s="33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  <c r="Y7445" s="33"/>
      <c r="Z7445" s="33"/>
      <c r="AA7445" s="33"/>
      <c r="AB7445" s="33"/>
      <c r="AC7445" s="33"/>
      <c r="AD7445" s="33"/>
      <c r="AE7445" s="33"/>
      <c r="AF7445" s="33"/>
      <c r="AG7445" s="35"/>
      <c r="AH7445" s="32"/>
      <c r="AI7445" s="33"/>
      <c r="AJ7445" s="33"/>
      <c r="AK7445" s="33"/>
      <c r="AL7445" s="33"/>
      <c r="AM7445" s="33"/>
      <c r="AN7445" s="33"/>
      <c r="AO7445" s="33"/>
      <c r="AP7445" s="33"/>
      <c r="AQ7445" s="33"/>
      <c r="AR7445" s="33"/>
      <c r="AS7445" s="33"/>
      <c r="AT7445" s="33"/>
      <c r="AU7445" s="33"/>
      <c r="AV7445" s="33"/>
      <c r="AW7445" s="33"/>
      <c r="AX7445" s="33"/>
      <c r="AY7445" s="33"/>
    </row>
    <row r="7446" spans="1:51" s="12" customFormat="1" ht="39.950000000000003" customHeight="1">
      <c r="A7446" s="3"/>
      <c r="B7446" s="16"/>
      <c r="C7446" s="33"/>
      <c r="D7446" s="33"/>
      <c r="E7446" s="33"/>
      <c r="F7446" s="33"/>
      <c r="G7446" s="33"/>
      <c r="H7446" s="33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  <c r="Y7446" s="33"/>
      <c r="Z7446" s="33"/>
      <c r="AA7446" s="33"/>
      <c r="AB7446" s="33"/>
      <c r="AC7446" s="33"/>
      <c r="AD7446" s="33"/>
      <c r="AE7446" s="33"/>
      <c r="AF7446" s="33"/>
      <c r="AG7446" s="35"/>
      <c r="AH7446" s="32"/>
      <c r="AI7446" s="33"/>
      <c r="AJ7446" s="33"/>
      <c r="AK7446" s="33"/>
      <c r="AL7446" s="33"/>
      <c r="AM7446" s="33"/>
      <c r="AN7446" s="33"/>
      <c r="AO7446" s="33"/>
      <c r="AP7446" s="33"/>
      <c r="AQ7446" s="33"/>
      <c r="AR7446" s="33"/>
      <c r="AS7446" s="33"/>
      <c r="AT7446" s="33"/>
      <c r="AU7446" s="33"/>
      <c r="AV7446" s="33"/>
      <c r="AW7446" s="33"/>
      <c r="AX7446" s="33"/>
      <c r="AY7446" s="33"/>
    </row>
    <row r="7447" spans="1:51" s="12" customFormat="1" ht="39.950000000000003" customHeight="1">
      <c r="A7447" s="3"/>
      <c r="B7447" s="16"/>
      <c r="C7447" s="33"/>
      <c r="D7447" s="33"/>
      <c r="E7447" s="33"/>
      <c r="F7447" s="33"/>
      <c r="G7447" s="33"/>
      <c r="H7447" s="33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  <c r="Y7447" s="33"/>
      <c r="Z7447" s="33"/>
      <c r="AA7447" s="33"/>
      <c r="AB7447" s="33"/>
      <c r="AC7447" s="33"/>
      <c r="AD7447" s="33"/>
      <c r="AE7447" s="33"/>
      <c r="AF7447" s="33"/>
      <c r="AG7447" s="35"/>
      <c r="AH7447" s="32"/>
      <c r="AI7447" s="33"/>
      <c r="AJ7447" s="33"/>
      <c r="AK7447" s="33"/>
      <c r="AL7447" s="33"/>
      <c r="AM7447" s="33"/>
      <c r="AN7447" s="33"/>
      <c r="AO7447" s="33"/>
      <c r="AP7447" s="33"/>
      <c r="AQ7447" s="33"/>
      <c r="AR7447" s="33"/>
      <c r="AS7447" s="33"/>
      <c r="AT7447" s="33"/>
      <c r="AU7447" s="33"/>
      <c r="AV7447" s="33"/>
      <c r="AW7447" s="33"/>
      <c r="AX7447" s="33"/>
      <c r="AY7447" s="33"/>
    </row>
    <row r="7448" spans="1:51" s="12" customFormat="1" ht="39.950000000000003" customHeight="1">
      <c r="A7448" s="3"/>
      <c r="B7448" s="16"/>
      <c r="C7448" s="33"/>
      <c r="D7448" s="33"/>
      <c r="E7448" s="33"/>
      <c r="F7448" s="33"/>
      <c r="G7448" s="33"/>
      <c r="H7448" s="33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  <c r="Y7448" s="33"/>
      <c r="Z7448" s="33"/>
      <c r="AA7448" s="33"/>
      <c r="AB7448" s="33"/>
      <c r="AC7448" s="33"/>
      <c r="AD7448" s="33"/>
      <c r="AE7448" s="33"/>
      <c r="AF7448" s="33"/>
      <c r="AG7448" s="35"/>
      <c r="AH7448" s="32"/>
      <c r="AI7448" s="33"/>
      <c r="AJ7448" s="33"/>
      <c r="AK7448" s="33"/>
      <c r="AL7448" s="33"/>
      <c r="AM7448" s="33"/>
      <c r="AN7448" s="33"/>
      <c r="AO7448" s="33"/>
      <c r="AP7448" s="33"/>
      <c r="AQ7448" s="33"/>
      <c r="AR7448" s="33"/>
      <c r="AS7448" s="33"/>
      <c r="AT7448" s="33"/>
      <c r="AU7448" s="33"/>
      <c r="AV7448" s="33"/>
      <c r="AW7448" s="33"/>
      <c r="AX7448" s="33"/>
      <c r="AY7448" s="33"/>
    </row>
    <row r="7449" spans="1:51" s="12" customFormat="1" ht="39.950000000000003" customHeight="1">
      <c r="A7449" s="3"/>
      <c r="B7449" s="16"/>
      <c r="C7449" s="33"/>
      <c r="D7449" s="33"/>
      <c r="E7449" s="33"/>
      <c r="F7449" s="33"/>
      <c r="G7449" s="33"/>
      <c r="H7449" s="33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  <c r="Y7449" s="33"/>
      <c r="Z7449" s="33"/>
      <c r="AA7449" s="33"/>
      <c r="AB7449" s="33"/>
      <c r="AC7449" s="33"/>
      <c r="AD7449" s="33"/>
      <c r="AE7449" s="33"/>
      <c r="AF7449" s="33"/>
      <c r="AG7449" s="35"/>
      <c r="AH7449" s="32"/>
      <c r="AI7449" s="33"/>
      <c r="AJ7449" s="33"/>
      <c r="AK7449" s="33"/>
      <c r="AL7449" s="33"/>
      <c r="AM7449" s="33"/>
      <c r="AN7449" s="33"/>
      <c r="AO7449" s="33"/>
      <c r="AP7449" s="33"/>
      <c r="AQ7449" s="33"/>
      <c r="AR7449" s="33"/>
      <c r="AS7449" s="33"/>
      <c r="AT7449" s="33"/>
      <c r="AU7449" s="33"/>
      <c r="AV7449" s="33"/>
      <c r="AW7449" s="33"/>
      <c r="AX7449" s="33"/>
      <c r="AY7449" s="33"/>
    </row>
    <row r="7450" spans="1:51" s="12" customFormat="1" ht="39.950000000000003" customHeight="1">
      <c r="A7450" s="3"/>
      <c r="B7450" s="16"/>
      <c r="C7450" s="33"/>
      <c r="D7450" s="33"/>
      <c r="E7450" s="33"/>
      <c r="F7450" s="33"/>
      <c r="G7450" s="33"/>
      <c r="H7450" s="33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  <c r="Y7450" s="33"/>
      <c r="Z7450" s="33"/>
      <c r="AA7450" s="33"/>
      <c r="AB7450" s="33"/>
      <c r="AC7450" s="33"/>
      <c r="AD7450" s="33"/>
      <c r="AE7450" s="33"/>
      <c r="AF7450" s="33"/>
      <c r="AG7450" s="35"/>
      <c r="AH7450" s="32"/>
      <c r="AI7450" s="33"/>
      <c r="AJ7450" s="33"/>
      <c r="AK7450" s="33"/>
      <c r="AL7450" s="33"/>
      <c r="AM7450" s="33"/>
      <c r="AN7450" s="33"/>
      <c r="AO7450" s="33"/>
      <c r="AP7450" s="33"/>
      <c r="AQ7450" s="33"/>
      <c r="AR7450" s="33"/>
      <c r="AS7450" s="33"/>
      <c r="AT7450" s="33"/>
      <c r="AU7450" s="33"/>
      <c r="AV7450" s="33"/>
      <c r="AW7450" s="33"/>
      <c r="AX7450" s="33"/>
      <c r="AY7450" s="33"/>
    </row>
    <row r="7451" spans="1:51" s="12" customFormat="1" ht="39.950000000000003" customHeight="1">
      <c r="A7451" s="3"/>
      <c r="B7451" s="16"/>
      <c r="C7451" s="33"/>
      <c r="D7451" s="33"/>
      <c r="E7451" s="33"/>
      <c r="F7451" s="33"/>
      <c r="G7451" s="33"/>
      <c r="H7451" s="33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  <c r="Y7451" s="33"/>
      <c r="Z7451" s="33"/>
      <c r="AA7451" s="33"/>
      <c r="AB7451" s="33"/>
      <c r="AC7451" s="33"/>
      <c r="AD7451" s="33"/>
      <c r="AE7451" s="33"/>
      <c r="AF7451" s="33"/>
      <c r="AG7451" s="35"/>
      <c r="AH7451" s="32"/>
      <c r="AI7451" s="33"/>
      <c r="AJ7451" s="33"/>
      <c r="AK7451" s="33"/>
      <c r="AL7451" s="33"/>
      <c r="AM7451" s="33"/>
      <c r="AN7451" s="33"/>
      <c r="AO7451" s="33"/>
      <c r="AP7451" s="33"/>
      <c r="AQ7451" s="33"/>
      <c r="AR7451" s="33"/>
      <c r="AS7451" s="33"/>
      <c r="AT7451" s="33"/>
      <c r="AU7451" s="33"/>
      <c r="AV7451" s="33"/>
      <c r="AW7451" s="33"/>
      <c r="AX7451" s="33"/>
      <c r="AY7451" s="33"/>
    </row>
    <row r="7452" spans="1:51" s="12" customFormat="1" ht="39.950000000000003" customHeight="1">
      <c r="A7452" s="3"/>
      <c r="B7452" s="16"/>
      <c r="C7452" s="33"/>
      <c r="D7452" s="33"/>
      <c r="E7452" s="33"/>
      <c r="F7452" s="33"/>
      <c r="G7452" s="33"/>
      <c r="H7452" s="33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  <c r="Y7452" s="33"/>
      <c r="Z7452" s="33"/>
      <c r="AA7452" s="33"/>
      <c r="AB7452" s="33"/>
      <c r="AC7452" s="33"/>
      <c r="AD7452" s="33"/>
      <c r="AE7452" s="33"/>
      <c r="AF7452" s="33"/>
      <c r="AG7452" s="35"/>
      <c r="AH7452" s="32"/>
      <c r="AI7452" s="33"/>
      <c r="AJ7452" s="33"/>
      <c r="AK7452" s="33"/>
      <c r="AL7452" s="33"/>
      <c r="AM7452" s="33"/>
      <c r="AN7452" s="33"/>
      <c r="AO7452" s="33"/>
      <c r="AP7452" s="33"/>
      <c r="AQ7452" s="33"/>
      <c r="AR7452" s="33"/>
      <c r="AS7452" s="33"/>
      <c r="AT7452" s="33"/>
      <c r="AU7452" s="33"/>
      <c r="AV7452" s="33"/>
      <c r="AW7452" s="33"/>
      <c r="AX7452" s="33"/>
      <c r="AY7452" s="33"/>
    </row>
    <row r="7453" spans="1:51" s="12" customFormat="1" ht="39.950000000000003" customHeight="1">
      <c r="A7453" s="3"/>
      <c r="B7453" s="16"/>
      <c r="C7453" s="33"/>
      <c r="D7453" s="33"/>
      <c r="E7453" s="33"/>
      <c r="F7453" s="33"/>
      <c r="G7453" s="33"/>
      <c r="H7453" s="33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  <c r="Y7453" s="33"/>
      <c r="Z7453" s="33"/>
      <c r="AA7453" s="33"/>
      <c r="AB7453" s="33"/>
      <c r="AC7453" s="33"/>
      <c r="AD7453" s="33"/>
      <c r="AE7453" s="33"/>
      <c r="AF7453" s="33"/>
      <c r="AG7453" s="35"/>
      <c r="AH7453" s="32"/>
      <c r="AI7453" s="33"/>
      <c r="AJ7453" s="33"/>
      <c r="AK7453" s="33"/>
      <c r="AL7453" s="33"/>
      <c r="AM7453" s="33"/>
      <c r="AN7453" s="33"/>
      <c r="AO7453" s="33"/>
      <c r="AP7453" s="33"/>
      <c r="AQ7453" s="33"/>
      <c r="AR7453" s="33"/>
      <c r="AS7453" s="33"/>
      <c r="AT7453" s="33"/>
      <c r="AU7453" s="33"/>
      <c r="AV7453" s="33"/>
      <c r="AW7453" s="33"/>
      <c r="AX7453" s="33"/>
      <c r="AY7453" s="33"/>
    </row>
    <row r="7454" spans="1:51" s="12" customFormat="1" ht="39.950000000000003" customHeight="1">
      <c r="A7454" s="3"/>
      <c r="B7454" s="16"/>
      <c r="C7454" s="33"/>
      <c r="D7454" s="33"/>
      <c r="E7454" s="33"/>
      <c r="F7454" s="33"/>
      <c r="G7454" s="33"/>
      <c r="H7454" s="33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  <c r="Y7454" s="33"/>
      <c r="Z7454" s="33"/>
      <c r="AA7454" s="33"/>
      <c r="AB7454" s="33"/>
      <c r="AC7454" s="33"/>
      <c r="AD7454" s="33"/>
      <c r="AE7454" s="33"/>
      <c r="AF7454" s="33"/>
      <c r="AG7454" s="35"/>
      <c r="AH7454" s="32"/>
      <c r="AI7454" s="33"/>
      <c r="AJ7454" s="33"/>
      <c r="AK7454" s="33"/>
      <c r="AL7454" s="33"/>
      <c r="AM7454" s="33"/>
      <c r="AN7454" s="33"/>
      <c r="AO7454" s="33"/>
      <c r="AP7454" s="33"/>
      <c r="AQ7454" s="33"/>
      <c r="AR7454" s="33"/>
      <c r="AS7454" s="33"/>
      <c r="AT7454" s="33"/>
      <c r="AU7454" s="33"/>
      <c r="AV7454" s="33"/>
      <c r="AW7454" s="33"/>
      <c r="AX7454" s="33"/>
      <c r="AY7454" s="33"/>
    </row>
    <row r="7455" spans="1:51" s="12" customFormat="1" ht="39.950000000000003" customHeight="1">
      <c r="A7455" s="3"/>
      <c r="B7455" s="16"/>
      <c r="C7455" s="33"/>
      <c r="D7455" s="33"/>
      <c r="E7455" s="33"/>
      <c r="F7455" s="33"/>
      <c r="G7455" s="33"/>
      <c r="H7455" s="33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  <c r="Y7455" s="33"/>
      <c r="Z7455" s="33"/>
      <c r="AA7455" s="33"/>
      <c r="AB7455" s="33"/>
      <c r="AC7455" s="33"/>
      <c r="AD7455" s="33"/>
      <c r="AE7455" s="33"/>
      <c r="AF7455" s="33"/>
      <c r="AG7455" s="35"/>
      <c r="AH7455" s="32"/>
      <c r="AI7455" s="33"/>
      <c r="AJ7455" s="33"/>
      <c r="AK7455" s="33"/>
      <c r="AL7455" s="33"/>
      <c r="AM7455" s="33"/>
      <c r="AN7455" s="33"/>
      <c r="AO7455" s="33"/>
      <c r="AP7455" s="33"/>
      <c r="AQ7455" s="33"/>
      <c r="AR7455" s="33"/>
      <c r="AS7455" s="33"/>
      <c r="AT7455" s="33"/>
      <c r="AU7455" s="33"/>
      <c r="AV7455" s="33"/>
      <c r="AW7455" s="33"/>
      <c r="AX7455" s="33"/>
      <c r="AY7455" s="33"/>
    </row>
    <row r="7456" spans="1:51" s="12" customFormat="1" ht="39.950000000000003" customHeight="1">
      <c r="A7456" s="3"/>
      <c r="B7456" s="16"/>
      <c r="C7456" s="33"/>
      <c r="D7456" s="33"/>
      <c r="E7456" s="33"/>
      <c r="F7456" s="33"/>
      <c r="G7456" s="33"/>
      <c r="H7456" s="33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  <c r="Y7456" s="33"/>
      <c r="Z7456" s="33"/>
      <c r="AA7456" s="33"/>
      <c r="AB7456" s="33"/>
      <c r="AC7456" s="33"/>
      <c r="AD7456" s="33"/>
      <c r="AE7456" s="33"/>
      <c r="AF7456" s="33"/>
      <c r="AG7456" s="35"/>
      <c r="AH7456" s="32"/>
      <c r="AI7456" s="33"/>
      <c r="AJ7456" s="33"/>
      <c r="AK7456" s="33"/>
      <c r="AL7456" s="33"/>
      <c r="AM7456" s="33"/>
      <c r="AN7456" s="33"/>
      <c r="AO7456" s="33"/>
      <c r="AP7456" s="33"/>
      <c r="AQ7456" s="33"/>
      <c r="AR7456" s="33"/>
      <c r="AS7456" s="33"/>
      <c r="AT7456" s="33"/>
      <c r="AU7456" s="33"/>
      <c r="AV7456" s="33"/>
      <c r="AW7456" s="33"/>
      <c r="AX7456" s="33"/>
      <c r="AY7456" s="33"/>
    </row>
    <row r="7457" spans="1:51" s="12" customFormat="1" ht="39.950000000000003" customHeight="1">
      <c r="A7457" s="3"/>
      <c r="B7457" s="16"/>
      <c r="C7457" s="33"/>
      <c r="D7457" s="33"/>
      <c r="E7457" s="33"/>
      <c r="F7457" s="33"/>
      <c r="G7457" s="33"/>
      <c r="H7457" s="33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  <c r="Y7457" s="33"/>
      <c r="Z7457" s="33"/>
      <c r="AA7457" s="33"/>
      <c r="AB7457" s="33"/>
      <c r="AC7457" s="33"/>
      <c r="AD7457" s="33"/>
      <c r="AE7457" s="33"/>
      <c r="AF7457" s="33"/>
      <c r="AG7457" s="35"/>
      <c r="AH7457" s="32"/>
      <c r="AI7457" s="33"/>
      <c r="AJ7457" s="33"/>
      <c r="AK7457" s="33"/>
      <c r="AL7457" s="33"/>
      <c r="AM7457" s="33"/>
      <c r="AN7457" s="33"/>
      <c r="AO7457" s="33"/>
      <c r="AP7457" s="33"/>
      <c r="AQ7457" s="33"/>
      <c r="AR7457" s="33"/>
      <c r="AS7457" s="33"/>
      <c r="AT7457" s="33"/>
      <c r="AU7457" s="33"/>
      <c r="AV7457" s="33"/>
      <c r="AW7457" s="33"/>
      <c r="AX7457" s="33"/>
      <c r="AY7457" s="33"/>
    </row>
    <row r="7458" spans="1:51" s="12" customFormat="1" ht="39.950000000000003" customHeight="1">
      <c r="A7458" s="3"/>
      <c r="B7458" s="16"/>
      <c r="C7458" s="33"/>
      <c r="D7458" s="33"/>
      <c r="E7458" s="33"/>
      <c r="F7458" s="33"/>
      <c r="G7458" s="33"/>
      <c r="H7458" s="33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  <c r="Y7458" s="33"/>
      <c r="Z7458" s="33"/>
      <c r="AA7458" s="33"/>
      <c r="AB7458" s="33"/>
      <c r="AC7458" s="33"/>
      <c r="AD7458" s="33"/>
      <c r="AE7458" s="33"/>
      <c r="AF7458" s="33"/>
      <c r="AG7458" s="35"/>
      <c r="AH7458" s="32"/>
      <c r="AI7458" s="33"/>
      <c r="AJ7458" s="33"/>
      <c r="AK7458" s="33"/>
      <c r="AL7458" s="33"/>
      <c r="AM7458" s="33"/>
      <c r="AN7458" s="33"/>
      <c r="AO7458" s="33"/>
      <c r="AP7458" s="33"/>
      <c r="AQ7458" s="33"/>
      <c r="AR7458" s="33"/>
      <c r="AS7458" s="33"/>
      <c r="AT7458" s="33"/>
      <c r="AU7458" s="33"/>
      <c r="AV7458" s="33"/>
      <c r="AW7458" s="33"/>
      <c r="AX7458" s="33"/>
      <c r="AY7458" s="33"/>
    </row>
    <row r="7459" spans="1:51" s="12" customFormat="1" ht="39.950000000000003" customHeight="1">
      <c r="A7459" s="3"/>
      <c r="B7459" s="16"/>
      <c r="C7459" s="33"/>
      <c r="D7459" s="33"/>
      <c r="E7459" s="33"/>
      <c r="F7459" s="33"/>
      <c r="G7459" s="33"/>
      <c r="H7459" s="33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  <c r="Y7459" s="33"/>
      <c r="Z7459" s="33"/>
      <c r="AA7459" s="33"/>
      <c r="AB7459" s="33"/>
      <c r="AC7459" s="33"/>
      <c r="AD7459" s="33"/>
      <c r="AE7459" s="33"/>
      <c r="AF7459" s="33"/>
      <c r="AG7459" s="35"/>
      <c r="AH7459" s="32"/>
      <c r="AI7459" s="33"/>
      <c r="AJ7459" s="33"/>
      <c r="AK7459" s="33"/>
      <c r="AL7459" s="33"/>
      <c r="AM7459" s="33"/>
      <c r="AN7459" s="33"/>
      <c r="AO7459" s="33"/>
      <c r="AP7459" s="33"/>
      <c r="AQ7459" s="33"/>
      <c r="AR7459" s="33"/>
      <c r="AS7459" s="33"/>
      <c r="AT7459" s="33"/>
      <c r="AU7459" s="33"/>
      <c r="AV7459" s="33"/>
      <c r="AW7459" s="33"/>
      <c r="AX7459" s="33"/>
      <c r="AY7459" s="33"/>
    </row>
    <row r="7460" spans="1:51" s="12" customFormat="1" ht="39.950000000000003" customHeight="1">
      <c r="A7460" s="3"/>
      <c r="B7460" s="16"/>
      <c r="C7460" s="33"/>
      <c r="D7460" s="33"/>
      <c r="E7460" s="33"/>
      <c r="F7460" s="33"/>
      <c r="G7460" s="33"/>
      <c r="H7460" s="33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  <c r="Y7460" s="33"/>
      <c r="Z7460" s="33"/>
      <c r="AA7460" s="33"/>
      <c r="AB7460" s="33"/>
      <c r="AC7460" s="33"/>
      <c r="AD7460" s="33"/>
      <c r="AE7460" s="33"/>
      <c r="AF7460" s="33"/>
      <c r="AG7460" s="35"/>
      <c r="AH7460" s="32"/>
      <c r="AI7460" s="33"/>
      <c r="AJ7460" s="33"/>
      <c r="AK7460" s="33"/>
      <c r="AL7460" s="33"/>
      <c r="AM7460" s="33"/>
      <c r="AN7460" s="33"/>
      <c r="AO7460" s="33"/>
      <c r="AP7460" s="33"/>
      <c r="AQ7460" s="33"/>
      <c r="AR7460" s="33"/>
      <c r="AS7460" s="33"/>
      <c r="AT7460" s="33"/>
      <c r="AU7460" s="33"/>
      <c r="AV7460" s="33"/>
      <c r="AW7460" s="33"/>
      <c r="AX7460" s="33"/>
      <c r="AY7460" s="33"/>
    </row>
    <row r="7461" spans="1:51" s="12" customFormat="1" ht="39.950000000000003" customHeight="1">
      <c r="A7461" s="3"/>
      <c r="B7461" s="16"/>
      <c r="C7461" s="33"/>
      <c r="D7461" s="33"/>
      <c r="E7461" s="33"/>
      <c r="F7461" s="33"/>
      <c r="G7461" s="33"/>
      <c r="H7461" s="33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  <c r="Y7461" s="33"/>
      <c r="Z7461" s="33"/>
      <c r="AA7461" s="33"/>
      <c r="AB7461" s="33"/>
      <c r="AC7461" s="33"/>
      <c r="AD7461" s="33"/>
      <c r="AE7461" s="33"/>
      <c r="AF7461" s="33"/>
      <c r="AG7461" s="35"/>
      <c r="AH7461" s="32"/>
      <c r="AI7461" s="33"/>
      <c r="AJ7461" s="33"/>
      <c r="AK7461" s="33"/>
      <c r="AL7461" s="33"/>
      <c r="AM7461" s="33"/>
      <c r="AN7461" s="33"/>
      <c r="AO7461" s="33"/>
      <c r="AP7461" s="33"/>
      <c r="AQ7461" s="33"/>
      <c r="AR7461" s="33"/>
      <c r="AS7461" s="33"/>
      <c r="AT7461" s="33"/>
      <c r="AU7461" s="33"/>
      <c r="AV7461" s="33"/>
      <c r="AW7461" s="33"/>
      <c r="AX7461" s="33"/>
      <c r="AY7461" s="33"/>
    </row>
    <row r="7462" spans="1:51" s="12" customFormat="1" ht="39.950000000000003" customHeight="1">
      <c r="A7462" s="3"/>
      <c r="B7462" s="16"/>
      <c r="C7462" s="33"/>
      <c r="D7462" s="33"/>
      <c r="E7462" s="33"/>
      <c r="F7462" s="33"/>
      <c r="G7462" s="33"/>
      <c r="H7462" s="33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  <c r="Y7462" s="33"/>
      <c r="Z7462" s="33"/>
      <c r="AA7462" s="33"/>
      <c r="AB7462" s="33"/>
      <c r="AC7462" s="33"/>
      <c r="AD7462" s="33"/>
      <c r="AE7462" s="33"/>
      <c r="AF7462" s="33"/>
      <c r="AG7462" s="35"/>
      <c r="AH7462" s="32"/>
      <c r="AI7462" s="33"/>
      <c r="AJ7462" s="33"/>
      <c r="AK7462" s="33"/>
      <c r="AL7462" s="33"/>
      <c r="AM7462" s="33"/>
      <c r="AN7462" s="33"/>
      <c r="AO7462" s="33"/>
      <c r="AP7462" s="33"/>
      <c r="AQ7462" s="33"/>
      <c r="AR7462" s="33"/>
      <c r="AS7462" s="33"/>
      <c r="AT7462" s="33"/>
      <c r="AU7462" s="33"/>
      <c r="AV7462" s="33"/>
      <c r="AW7462" s="33"/>
      <c r="AX7462" s="33"/>
      <c r="AY7462" s="33"/>
    </row>
    <row r="7463" spans="1:51" s="12" customFormat="1" ht="39.950000000000003" customHeight="1">
      <c r="A7463" s="3"/>
      <c r="B7463" s="16"/>
      <c r="C7463" s="33"/>
      <c r="D7463" s="33"/>
      <c r="E7463" s="33"/>
      <c r="F7463" s="33"/>
      <c r="G7463" s="33"/>
      <c r="H7463" s="33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  <c r="Y7463" s="33"/>
      <c r="Z7463" s="33"/>
      <c r="AA7463" s="33"/>
      <c r="AB7463" s="33"/>
      <c r="AC7463" s="33"/>
      <c r="AD7463" s="33"/>
      <c r="AE7463" s="33"/>
      <c r="AF7463" s="33"/>
      <c r="AG7463" s="35"/>
      <c r="AH7463" s="32"/>
      <c r="AI7463" s="33"/>
      <c r="AJ7463" s="33"/>
      <c r="AK7463" s="33"/>
      <c r="AL7463" s="33"/>
      <c r="AM7463" s="33"/>
      <c r="AN7463" s="33"/>
      <c r="AO7463" s="33"/>
      <c r="AP7463" s="33"/>
      <c r="AQ7463" s="33"/>
      <c r="AR7463" s="33"/>
      <c r="AS7463" s="33"/>
      <c r="AT7463" s="33"/>
      <c r="AU7463" s="33"/>
      <c r="AV7463" s="33"/>
      <c r="AW7463" s="33"/>
      <c r="AX7463" s="33"/>
      <c r="AY7463" s="33"/>
    </row>
    <row r="7464" spans="1:51" s="12" customFormat="1" ht="39.950000000000003" customHeight="1">
      <c r="A7464" s="3"/>
      <c r="B7464" s="16"/>
      <c r="C7464" s="33"/>
      <c r="D7464" s="33"/>
      <c r="E7464" s="33"/>
      <c r="F7464" s="33"/>
      <c r="G7464" s="33"/>
      <c r="H7464" s="33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  <c r="Y7464" s="33"/>
      <c r="Z7464" s="33"/>
      <c r="AA7464" s="33"/>
      <c r="AB7464" s="33"/>
      <c r="AC7464" s="33"/>
      <c r="AD7464" s="33"/>
      <c r="AE7464" s="33"/>
      <c r="AF7464" s="33"/>
      <c r="AG7464" s="35"/>
      <c r="AH7464" s="32"/>
      <c r="AI7464" s="33"/>
      <c r="AJ7464" s="33"/>
      <c r="AK7464" s="33"/>
      <c r="AL7464" s="33"/>
      <c r="AM7464" s="33"/>
      <c r="AN7464" s="33"/>
      <c r="AO7464" s="33"/>
      <c r="AP7464" s="33"/>
      <c r="AQ7464" s="33"/>
      <c r="AR7464" s="33"/>
      <c r="AS7464" s="33"/>
      <c r="AT7464" s="33"/>
      <c r="AU7464" s="33"/>
      <c r="AV7464" s="33"/>
      <c r="AW7464" s="33"/>
      <c r="AX7464" s="33"/>
      <c r="AY7464" s="33"/>
    </row>
    <row r="7465" spans="1:51" s="12" customFormat="1" ht="39.950000000000003" customHeight="1">
      <c r="A7465" s="3"/>
      <c r="B7465" s="16"/>
      <c r="C7465" s="33"/>
      <c r="D7465" s="33"/>
      <c r="E7465" s="33"/>
      <c r="F7465" s="33"/>
      <c r="G7465" s="33"/>
      <c r="H7465" s="33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  <c r="Y7465" s="33"/>
      <c r="Z7465" s="33"/>
      <c r="AA7465" s="33"/>
      <c r="AB7465" s="33"/>
      <c r="AC7465" s="33"/>
      <c r="AD7465" s="33"/>
      <c r="AE7465" s="33"/>
      <c r="AF7465" s="33"/>
      <c r="AG7465" s="35"/>
      <c r="AH7465" s="32"/>
      <c r="AI7465" s="33"/>
      <c r="AJ7465" s="33"/>
      <c r="AK7465" s="33"/>
      <c r="AL7465" s="33"/>
      <c r="AM7465" s="33"/>
      <c r="AN7465" s="33"/>
      <c r="AO7465" s="33"/>
      <c r="AP7465" s="33"/>
      <c r="AQ7465" s="33"/>
      <c r="AR7465" s="33"/>
      <c r="AS7465" s="33"/>
      <c r="AT7465" s="33"/>
      <c r="AU7465" s="33"/>
      <c r="AV7465" s="33"/>
      <c r="AW7465" s="33"/>
      <c r="AX7465" s="33"/>
      <c r="AY7465" s="33"/>
    </row>
    <row r="7466" spans="1:51" s="12" customFormat="1" ht="39.950000000000003" customHeight="1">
      <c r="A7466" s="3"/>
      <c r="B7466" s="16"/>
      <c r="C7466" s="33"/>
      <c r="D7466" s="33"/>
      <c r="E7466" s="33"/>
      <c r="F7466" s="33"/>
      <c r="G7466" s="33"/>
      <c r="H7466" s="33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  <c r="Y7466" s="33"/>
      <c r="Z7466" s="33"/>
      <c r="AA7466" s="33"/>
      <c r="AB7466" s="33"/>
      <c r="AC7466" s="33"/>
      <c r="AD7466" s="33"/>
      <c r="AE7466" s="33"/>
      <c r="AF7466" s="33"/>
      <c r="AG7466" s="35"/>
      <c r="AH7466" s="32"/>
      <c r="AI7466" s="33"/>
      <c r="AJ7466" s="33"/>
      <c r="AK7466" s="33"/>
      <c r="AL7466" s="33"/>
      <c r="AM7466" s="33"/>
      <c r="AN7466" s="33"/>
      <c r="AO7466" s="33"/>
      <c r="AP7466" s="33"/>
      <c r="AQ7466" s="33"/>
      <c r="AR7466" s="33"/>
      <c r="AS7466" s="33"/>
      <c r="AT7466" s="33"/>
      <c r="AU7466" s="33"/>
      <c r="AV7466" s="33"/>
      <c r="AW7466" s="33"/>
      <c r="AX7466" s="33"/>
      <c r="AY7466" s="33"/>
    </row>
    <row r="7467" spans="1:51" s="12" customFormat="1" ht="39.950000000000003" customHeight="1">
      <c r="A7467" s="3"/>
      <c r="B7467" s="16"/>
      <c r="C7467" s="33"/>
      <c r="D7467" s="33"/>
      <c r="E7467" s="33"/>
      <c r="F7467" s="33"/>
      <c r="G7467" s="33"/>
      <c r="H7467" s="33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  <c r="Y7467" s="33"/>
      <c r="Z7467" s="33"/>
      <c r="AA7467" s="33"/>
      <c r="AB7467" s="33"/>
      <c r="AC7467" s="33"/>
      <c r="AD7467" s="33"/>
      <c r="AE7467" s="33"/>
      <c r="AF7467" s="33"/>
      <c r="AG7467" s="35"/>
      <c r="AH7467" s="32"/>
      <c r="AI7467" s="33"/>
      <c r="AJ7467" s="33"/>
      <c r="AK7467" s="33"/>
      <c r="AL7467" s="33"/>
      <c r="AM7467" s="33"/>
      <c r="AN7467" s="33"/>
      <c r="AO7467" s="33"/>
      <c r="AP7467" s="33"/>
      <c r="AQ7467" s="33"/>
      <c r="AR7467" s="33"/>
      <c r="AS7467" s="33"/>
      <c r="AT7467" s="33"/>
      <c r="AU7467" s="33"/>
      <c r="AV7467" s="33"/>
      <c r="AW7467" s="33"/>
      <c r="AX7467" s="33"/>
      <c r="AY7467" s="33"/>
    </row>
    <row r="7468" spans="1:51" s="12" customFormat="1" ht="39.950000000000003" customHeight="1">
      <c r="A7468" s="3"/>
      <c r="B7468" s="16"/>
      <c r="C7468" s="33"/>
      <c r="D7468" s="33"/>
      <c r="E7468" s="33"/>
      <c r="F7468" s="33"/>
      <c r="G7468" s="33"/>
      <c r="H7468" s="33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  <c r="Y7468" s="33"/>
      <c r="Z7468" s="33"/>
      <c r="AA7468" s="33"/>
      <c r="AB7468" s="33"/>
      <c r="AC7468" s="33"/>
      <c r="AD7468" s="33"/>
      <c r="AE7468" s="33"/>
      <c r="AF7468" s="33"/>
      <c r="AG7468" s="35"/>
      <c r="AH7468" s="32"/>
      <c r="AI7468" s="33"/>
      <c r="AJ7468" s="33"/>
      <c r="AK7468" s="33"/>
      <c r="AL7468" s="33"/>
      <c r="AM7468" s="33"/>
      <c r="AN7468" s="33"/>
      <c r="AO7468" s="33"/>
      <c r="AP7468" s="33"/>
      <c r="AQ7468" s="33"/>
      <c r="AR7468" s="33"/>
      <c r="AS7468" s="33"/>
      <c r="AT7468" s="33"/>
      <c r="AU7468" s="33"/>
      <c r="AV7468" s="33"/>
      <c r="AW7468" s="33"/>
      <c r="AX7468" s="33"/>
      <c r="AY7468" s="33"/>
    </row>
    <row r="7469" spans="1:51" s="12" customFormat="1" ht="39.950000000000003" customHeight="1">
      <c r="A7469" s="3"/>
      <c r="B7469" s="16"/>
      <c r="C7469" s="33"/>
      <c r="D7469" s="33"/>
      <c r="E7469" s="33"/>
      <c r="F7469" s="33"/>
      <c r="G7469" s="33"/>
      <c r="H7469" s="33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  <c r="Y7469" s="33"/>
      <c r="Z7469" s="33"/>
      <c r="AA7469" s="33"/>
      <c r="AB7469" s="33"/>
      <c r="AC7469" s="33"/>
      <c r="AD7469" s="33"/>
      <c r="AE7469" s="33"/>
      <c r="AF7469" s="33"/>
      <c r="AG7469" s="35"/>
      <c r="AH7469" s="32"/>
      <c r="AI7469" s="33"/>
      <c r="AJ7469" s="33"/>
      <c r="AK7469" s="33"/>
      <c r="AL7469" s="33"/>
      <c r="AM7469" s="33"/>
      <c r="AN7469" s="33"/>
      <c r="AO7469" s="33"/>
      <c r="AP7469" s="33"/>
      <c r="AQ7469" s="33"/>
      <c r="AR7469" s="33"/>
      <c r="AS7469" s="33"/>
      <c r="AT7469" s="33"/>
      <c r="AU7469" s="33"/>
      <c r="AV7469" s="33"/>
      <c r="AW7469" s="33"/>
      <c r="AX7469" s="33"/>
      <c r="AY7469" s="33"/>
    </row>
    <row r="7470" spans="1:51" s="12" customFormat="1" ht="39.950000000000003" customHeight="1">
      <c r="A7470" s="3"/>
      <c r="B7470" s="16"/>
      <c r="C7470" s="33"/>
      <c r="D7470" s="33"/>
      <c r="E7470" s="33"/>
      <c r="F7470" s="33"/>
      <c r="G7470" s="33"/>
      <c r="H7470" s="33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  <c r="Y7470" s="33"/>
      <c r="Z7470" s="33"/>
      <c r="AA7470" s="33"/>
      <c r="AB7470" s="33"/>
      <c r="AC7470" s="33"/>
      <c r="AD7470" s="33"/>
      <c r="AE7470" s="33"/>
      <c r="AF7470" s="33"/>
      <c r="AG7470" s="35"/>
      <c r="AH7470" s="32"/>
      <c r="AI7470" s="33"/>
      <c r="AJ7470" s="33"/>
      <c r="AK7470" s="33"/>
      <c r="AL7470" s="33"/>
      <c r="AM7470" s="33"/>
      <c r="AN7470" s="33"/>
      <c r="AO7470" s="33"/>
      <c r="AP7470" s="33"/>
      <c r="AQ7470" s="33"/>
      <c r="AR7470" s="33"/>
      <c r="AS7470" s="33"/>
      <c r="AT7470" s="33"/>
      <c r="AU7470" s="33"/>
      <c r="AV7470" s="33"/>
      <c r="AW7470" s="33"/>
      <c r="AX7470" s="33"/>
      <c r="AY7470" s="33"/>
    </row>
    <row r="7471" spans="1:51" s="12" customFormat="1" ht="39.950000000000003" customHeight="1">
      <c r="A7471" s="3"/>
      <c r="B7471" s="16"/>
      <c r="C7471" s="33"/>
      <c r="D7471" s="33"/>
      <c r="E7471" s="33"/>
      <c r="F7471" s="33"/>
      <c r="G7471" s="33"/>
      <c r="H7471" s="33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  <c r="Y7471" s="33"/>
      <c r="Z7471" s="33"/>
      <c r="AA7471" s="33"/>
      <c r="AB7471" s="33"/>
      <c r="AC7471" s="33"/>
      <c r="AD7471" s="33"/>
      <c r="AE7471" s="33"/>
      <c r="AF7471" s="33"/>
      <c r="AG7471" s="35"/>
      <c r="AH7471" s="32"/>
      <c r="AI7471" s="33"/>
      <c r="AJ7471" s="33"/>
      <c r="AK7471" s="33"/>
      <c r="AL7471" s="33"/>
      <c r="AM7471" s="33"/>
      <c r="AN7471" s="33"/>
      <c r="AO7471" s="33"/>
      <c r="AP7471" s="33"/>
      <c r="AQ7471" s="33"/>
      <c r="AR7471" s="33"/>
      <c r="AS7471" s="33"/>
      <c r="AT7471" s="33"/>
      <c r="AU7471" s="33"/>
      <c r="AV7471" s="33"/>
      <c r="AW7471" s="33"/>
      <c r="AX7471" s="33"/>
      <c r="AY7471" s="33"/>
    </row>
    <row r="7472" spans="1:51" s="12" customFormat="1" ht="39.950000000000003" customHeight="1">
      <c r="A7472" s="3"/>
      <c r="B7472" s="16"/>
      <c r="C7472" s="33"/>
      <c r="D7472" s="33"/>
      <c r="E7472" s="33"/>
      <c r="F7472" s="33"/>
      <c r="G7472" s="33"/>
      <c r="H7472" s="33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  <c r="Y7472" s="33"/>
      <c r="Z7472" s="33"/>
      <c r="AA7472" s="33"/>
      <c r="AB7472" s="33"/>
      <c r="AC7472" s="33"/>
      <c r="AD7472" s="33"/>
      <c r="AE7472" s="33"/>
      <c r="AF7472" s="33"/>
      <c r="AG7472" s="35"/>
      <c r="AH7472" s="32"/>
      <c r="AI7472" s="33"/>
      <c r="AJ7472" s="33"/>
      <c r="AK7472" s="33"/>
      <c r="AL7472" s="33"/>
      <c r="AM7472" s="33"/>
      <c r="AN7472" s="33"/>
      <c r="AO7472" s="33"/>
      <c r="AP7472" s="33"/>
      <c r="AQ7472" s="33"/>
      <c r="AR7472" s="33"/>
      <c r="AS7472" s="33"/>
      <c r="AT7472" s="33"/>
      <c r="AU7472" s="33"/>
      <c r="AV7472" s="33"/>
      <c r="AW7472" s="33"/>
      <c r="AX7472" s="33"/>
      <c r="AY7472" s="33"/>
    </row>
    <row r="7473" spans="1:51" s="12" customFormat="1" ht="39.950000000000003" customHeight="1">
      <c r="A7473" s="3"/>
      <c r="B7473" s="16"/>
      <c r="C7473" s="33"/>
      <c r="D7473" s="33"/>
      <c r="E7473" s="33"/>
      <c r="F7473" s="33"/>
      <c r="G7473" s="33"/>
      <c r="H7473" s="33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  <c r="Y7473" s="33"/>
      <c r="Z7473" s="33"/>
      <c r="AA7473" s="33"/>
      <c r="AB7473" s="33"/>
      <c r="AC7473" s="33"/>
      <c r="AD7473" s="33"/>
      <c r="AE7473" s="33"/>
      <c r="AF7473" s="33"/>
      <c r="AG7473" s="35"/>
      <c r="AH7473" s="32"/>
      <c r="AI7473" s="33"/>
      <c r="AJ7473" s="33"/>
      <c r="AK7473" s="33"/>
      <c r="AL7473" s="33"/>
      <c r="AM7473" s="33"/>
      <c r="AN7473" s="33"/>
      <c r="AO7473" s="33"/>
      <c r="AP7473" s="33"/>
      <c r="AQ7473" s="33"/>
      <c r="AR7473" s="33"/>
      <c r="AS7473" s="33"/>
      <c r="AT7473" s="33"/>
      <c r="AU7473" s="33"/>
      <c r="AV7473" s="33"/>
      <c r="AW7473" s="33"/>
      <c r="AX7473" s="33"/>
      <c r="AY7473" s="33"/>
    </row>
    <row r="7474" spans="1:51" s="12" customFormat="1" ht="39.950000000000003" customHeight="1">
      <c r="A7474" s="3"/>
      <c r="B7474" s="16"/>
      <c r="C7474" s="33"/>
      <c r="D7474" s="33"/>
      <c r="E7474" s="33"/>
      <c r="F7474" s="33"/>
      <c r="G7474" s="33"/>
      <c r="H7474" s="33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  <c r="Y7474" s="33"/>
      <c r="Z7474" s="33"/>
      <c r="AA7474" s="33"/>
      <c r="AB7474" s="33"/>
      <c r="AC7474" s="33"/>
      <c r="AD7474" s="33"/>
      <c r="AE7474" s="33"/>
      <c r="AF7474" s="33"/>
      <c r="AG7474" s="35"/>
      <c r="AH7474" s="32"/>
      <c r="AI7474" s="33"/>
      <c r="AJ7474" s="33"/>
      <c r="AK7474" s="33"/>
      <c r="AL7474" s="33"/>
      <c r="AM7474" s="33"/>
      <c r="AN7474" s="33"/>
      <c r="AO7474" s="33"/>
      <c r="AP7474" s="33"/>
      <c r="AQ7474" s="33"/>
      <c r="AR7474" s="33"/>
      <c r="AS7474" s="33"/>
      <c r="AT7474" s="33"/>
      <c r="AU7474" s="33"/>
      <c r="AV7474" s="33"/>
      <c r="AW7474" s="33"/>
      <c r="AX7474" s="33"/>
      <c r="AY7474" s="33"/>
    </row>
    <row r="7475" spans="1:51" s="12" customFormat="1" ht="39.950000000000003" customHeight="1">
      <c r="A7475" s="3"/>
      <c r="B7475" s="16"/>
      <c r="C7475" s="33"/>
      <c r="D7475" s="33"/>
      <c r="E7475" s="33"/>
      <c r="F7475" s="33"/>
      <c r="G7475" s="33"/>
      <c r="H7475" s="33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  <c r="Y7475" s="33"/>
      <c r="Z7475" s="33"/>
      <c r="AA7475" s="33"/>
      <c r="AB7475" s="33"/>
      <c r="AC7475" s="33"/>
      <c r="AD7475" s="33"/>
      <c r="AE7475" s="33"/>
      <c r="AF7475" s="33"/>
      <c r="AG7475" s="35"/>
      <c r="AH7475" s="32"/>
      <c r="AI7475" s="33"/>
      <c r="AJ7475" s="33"/>
      <c r="AK7475" s="33"/>
      <c r="AL7475" s="33"/>
      <c r="AM7475" s="33"/>
      <c r="AN7475" s="33"/>
      <c r="AO7475" s="33"/>
      <c r="AP7475" s="33"/>
      <c r="AQ7475" s="33"/>
      <c r="AR7475" s="33"/>
      <c r="AS7475" s="33"/>
      <c r="AT7475" s="33"/>
      <c r="AU7475" s="33"/>
      <c r="AV7475" s="33"/>
      <c r="AW7475" s="33"/>
      <c r="AX7475" s="33"/>
      <c r="AY7475" s="33"/>
    </row>
    <row r="7476" spans="1:51" s="12" customFormat="1" ht="39.950000000000003" customHeight="1">
      <c r="A7476" s="3"/>
      <c r="B7476" s="16"/>
      <c r="C7476" s="33"/>
      <c r="D7476" s="33"/>
      <c r="E7476" s="33"/>
      <c r="F7476" s="33"/>
      <c r="G7476" s="33"/>
      <c r="H7476" s="33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  <c r="Y7476" s="33"/>
      <c r="Z7476" s="33"/>
      <c r="AA7476" s="33"/>
      <c r="AB7476" s="33"/>
      <c r="AC7476" s="33"/>
      <c r="AD7476" s="33"/>
      <c r="AE7476" s="33"/>
      <c r="AF7476" s="33"/>
      <c r="AG7476" s="35"/>
      <c r="AH7476" s="32"/>
      <c r="AI7476" s="33"/>
      <c r="AJ7476" s="33"/>
      <c r="AK7476" s="33"/>
      <c r="AL7476" s="33"/>
      <c r="AM7476" s="33"/>
      <c r="AN7476" s="33"/>
      <c r="AO7476" s="33"/>
      <c r="AP7476" s="33"/>
      <c r="AQ7476" s="33"/>
      <c r="AR7476" s="33"/>
      <c r="AS7476" s="33"/>
      <c r="AT7476" s="33"/>
      <c r="AU7476" s="33"/>
      <c r="AV7476" s="33"/>
      <c r="AW7476" s="33"/>
      <c r="AX7476" s="33"/>
      <c r="AY7476" s="33"/>
    </row>
    <row r="7477" spans="1:51" s="12" customFormat="1" ht="39.950000000000003" customHeight="1">
      <c r="A7477" s="3"/>
      <c r="B7477" s="16"/>
      <c r="C7477" s="33"/>
      <c r="D7477" s="33"/>
      <c r="E7477" s="33"/>
      <c r="F7477" s="33"/>
      <c r="G7477" s="33"/>
      <c r="H7477" s="33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  <c r="Y7477" s="33"/>
      <c r="Z7477" s="33"/>
      <c r="AA7477" s="33"/>
      <c r="AB7477" s="33"/>
      <c r="AC7477" s="33"/>
      <c r="AD7477" s="33"/>
      <c r="AE7477" s="33"/>
      <c r="AF7477" s="33"/>
      <c r="AG7477" s="35"/>
      <c r="AH7477" s="32"/>
      <c r="AI7477" s="33"/>
      <c r="AJ7477" s="33"/>
      <c r="AK7477" s="33"/>
      <c r="AL7477" s="33"/>
      <c r="AM7477" s="33"/>
      <c r="AN7477" s="33"/>
      <c r="AO7477" s="33"/>
      <c r="AP7477" s="33"/>
      <c r="AQ7477" s="33"/>
      <c r="AR7477" s="33"/>
      <c r="AS7477" s="33"/>
      <c r="AT7477" s="33"/>
      <c r="AU7477" s="33"/>
      <c r="AV7477" s="33"/>
      <c r="AW7477" s="33"/>
      <c r="AX7477" s="33"/>
      <c r="AY7477" s="33"/>
    </row>
    <row r="7478" spans="1:51" s="12" customFormat="1" ht="39.950000000000003" customHeight="1">
      <c r="A7478" s="3"/>
      <c r="B7478" s="16"/>
      <c r="C7478" s="33"/>
      <c r="D7478" s="33"/>
      <c r="E7478" s="33"/>
      <c r="F7478" s="33"/>
      <c r="G7478" s="33"/>
      <c r="H7478" s="33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  <c r="Y7478" s="33"/>
      <c r="Z7478" s="33"/>
      <c r="AA7478" s="33"/>
      <c r="AB7478" s="33"/>
      <c r="AC7478" s="33"/>
      <c r="AD7478" s="33"/>
      <c r="AE7478" s="33"/>
      <c r="AF7478" s="33"/>
      <c r="AG7478" s="35"/>
      <c r="AH7478" s="32"/>
      <c r="AI7478" s="33"/>
      <c r="AJ7478" s="33"/>
      <c r="AK7478" s="33"/>
      <c r="AL7478" s="33"/>
      <c r="AM7478" s="33"/>
      <c r="AN7478" s="33"/>
      <c r="AO7478" s="33"/>
      <c r="AP7478" s="33"/>
      <c r="AQ7478" s="33"/>
      <c r="AR7478" s="33"/>
      <c r="AS7478" s="33"/>
      <c r="AT7478" s="33"/>
      <c r="AU7478" s="33"/>
      <c r="AV7478" s="33"/>
      <c r="AW7478" s="33"/>
      <c r="AX7478" s="33"/>
      <c r="AY7478" s="33"/>
    </row>
    <row r="7479" spans="1:51" s="12" customFormat="1" ht="39.950000000000003" customHeight="1">
      <c r="A7479" s="3"/>
      <c r="B7479" s="16"/>
      <c r="C7479" s="33"/>
      <c r="D7479" s="33"/>
      <c r="E7479" s="33"/>
      <c r="F7479" s="33"/>
      <c r="G7479" s="33"/>
      <c r="H7479" s="33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  <c r="Y7479" s="33"/>
      <c r="Z7479" s="33"/>
      <c r="AA7479" s="33"/>
      <c r="AB7479" s="33"/>
      <c r="AC7479" s="33"/>
      <c r="AD7479" s="33"/>
      <c r="AE7479" s="33"/>
      <c r="AF7479" s="33"/>
      <c r="AG7479" s="35"/>
      <c r="AH7479" s="32"/>
      <c r="AI7479" s="33"/>
      <c r="AJ7479" s="33"/>
      <c r="AK7479" s="33"/>
      <c r="AL7479" s="33"/>
      <c r="AM7479" s="33"/>
      <c r="AN7479" s="33"/>
      <c r="AO7479" s="33"/>
      <c r="AP7479" s="33"/>
      <c r="AQ7479" s="33"/>
      <c r="AR7479" s="33"/>
      <c r="AS7479" s="33"/>
      <c r="AT7479" s="33"/>
      <c r="AU7479" s="33"/>
      <c r="AV7479" s="33"/>
      <c r="AW7479" s="33"/>
      <c r="AX7479" s="33"/>
      <c r="AY7479" s="33"/>
    </row>
    <row r="7480" spans="1:51" s="12" customFormat="1" ht="39.950000000000003" customHeight="1">
      <c r="A7480" s="3"/>
      <c r="B7480" s="16"/>
      <c r="C7480" s="33"/>
      <c r="D7480" s="33"/>
      <c r="E7480" s="33"/>
      <c r="F7480" s="33"/>
      <c r="G7480" s="33"/>
      <c r="H7480" s="33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  <c r="Y7480" s="33"/>
      <c r="Z7480" s="33"/>
      <c r="AA7480" s="33"/>
      <c r="AB7480" s="33"/>
      <c r="AC7480" s="33"/>
      <c r="AD7480" s="33"/>
      <c r="AE7480" s="33"/>
      <c r="AF7480" s="33"/>
      <c r="AG7480" s="35"/>
      <c r="AH7480" s="32"/>
      <c r="AI7480" s="33"/>
      <c r="AJ7480" s="33"/>
      <c r="AK7480" s="33"/>
      <c r="AL7480" s="33"/>
      <c r="AM7480" s="33"/>
      <c r="AN7480" s="33"/>
      <c r="AO7480" s="33"/>
      <c r="AP7480" s="33"/>
      <c r="AQ7480" s="33"/>
      <c r="AR7480" s="33"/>
      <c r="AS7480" s="33"/>
      <c r="AT7480" s="33"/>
      <c r="AU7480" s="33"/>
      <c r="AV7480" s="33"/>
      <c r="AW7480" s="33"/>
      <c r="AX7480" s="33"/>
      <c r="AY7480" s="33"/>
    </row>
    <row r="7481" spans="1:51" s="12" customFormat="1" ht="39.950000000000003" customHeight="1">
      <c r="A7481" s="3"/>
      <c r="B7481" s="16"/>
      <c r="C7481" s="33"/>
      <c r="D7481" s="33"/>
      <c r="E7481" s="33"/>
      <c r="F7481" s="33"/>
      <c r="G7481" s="33"/>
      <c r="H7481" s="3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  <c r="Y7481" s="33"/>
      <c r="Z7481" s="33"/>
      <c r="AA7481" s="33"/>
      <c r="AB7481" s="33"/>
      <c r="AC7481" s="33"/>
      <c r="AD7481" s="33"/>
      <c r="AE7481" s="33"/>
      <c r="AF7481" s="33"/>
      <c r="AG7481" s="35"/>
      <c r="AH7481" s="32"/>
      <c r="AI7481" s="33"/>
      <c r="AJ7481" s="33"/>
      <c r="AK7481" s="33"/>
      <c r="AL7481" s="33"/>
      <c r="AM7481" s="33"/>
      <c r="AN7481" s="33"/>
      <c r="AO7481" s="33"/>
      <c r="AP7481" s="33"/>
      <c r="AQ7481" s="33"/>
      <c r="AR7481" s="33"/>
      <c r="AS7481" s="33"/>
      <c r="AT7481" s="33"/>
      <c r="AU7481" s="33"/>
      <c r="AV7481" s="33"/>
      <c r="AW7481" s="33"/>
      <c r="AX7481" s="33"/>
      <c r="AY7481" s="33"/>
    </row>
    <row r="7482" spans="1:51" s="12" customFormat="1" ht="39.950000000000003" customHeight="1">
      <c r="A7482" s="3"/>
      <c r="B7482" s="16"/>
      <c r="C7482" s="33"/>
      <c r="D7482" s="33"/>
      <c r="E7482" s="33"/>
      <c r="F7482" s="33"/>
      <c r="G7482" s="33"/>
      <c r="H7482" s="33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  <c r="Y7482" s="33"/>
      <c r="Z7482" s="33"/>
      <c r="AA7482" s="33"/>
      <c r="AB7482" s="33"/>
      <c r="AC7482" s="33"/>
      <c r="AD7482" s="33"/>
      <c r="AE7482" s="33"/>
      <c r="AF7482" s="33"/>
      <c r="AG7482" s="35"/>
      <c r="AH7482" s="32"/>
      <c r="AI7482" s="33"/>
      <c r="AJ7482" s="33"/>
      <c r="AK7482" s="33"/>
      <c r="AL7482" s="33"/>
      <c r="AM7482" s="33"/>
      <c r="AN7482" s="33"/>
      <c r="AO7482" s="33"/>
      <c r="AP7482" s="33"/>
      <c r="AQ7482" s="33"/>
      <c r="AR7482" s="33"/>
      <c r="AS7482" s="33"/>
      <c r="AT7482" s="33"/>
      <c r="AU7482" s="33"/>
      <c r="AV7482" s="33"/>
      <c r="AW7482" s="33"/>
      <c r="AX7482" s="33"/>
      <c r="AY7482" s="33"/>
    </row>
    <row r="7483" spans="1:51" s="12" customFormat="1" ht="39.950000000000003" customHeight="1">
      <c r="A7483" s="3"/>
      <c r="B7483" s="16"/>
      <c r="C7483" s="33"/>
      <c r="D7483" s="33"/>
      <c r="E7483" s="33"/>
      <c r="F7483" s="33"/>
      <c r="G7483" s="33"/>
      <c r="H7483" s="33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  <c r="Y7483" s="33"/>
      <c r="Z7483" s="33"/>
      <c r="AA7483" s="33"/>
      <c r="AB7483" s="33"/>
      <c r="AC7483" s="33"/>
      <c r="AD7483" s="33"/>
      <c r="AE7483" s="33"/>
      <c r="AF7483" s="33"/>
      <c r="AG7483" s="35"/>
      <c r="AH7483" s="32"/>
      <c r="AI7483" s="33"/>
      <c r="AJ7483" s="33"/>
      <c r="AK7483" s="33"/>
      <c r="AL7483" s="33"/>
      <c r="AM7483" s="33"/>
      <c r="AN7483" s="33"/>
      <c r="AO7483" s="33"/>
      <c r="AP7483" s="33"/>
      <c r="AQ7483" s="33"/>
      <c r="AR7483" s="33"/>
      <c r="AS7483" s="33"/>
      <c r="AT7483" s="33"/>
      <c r="AU7483" s="33"/>
      <c r="AV7483" s="33"/>
      <c r="AW7483" s="33"/>
      <c r="AX7483" s="33"/>
      <c r="AY7483" s="33"/>
    </row>
    <row r="7484" spans="1:51" s="12" customFormat="1" ht="39.950000000000003" customHeight="1">
      <c r="A7484" s="3"/>
      <c r="B7484" s="16"/>
      <c r="C7484" s="33"/>
      <c r="D7484" s="33"/>
      <c r="E7484" s="33"/>
      <c r="F7484" s="33"/>
      <c r="G7484" s="33"/>
      <c r="H7484" s="33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  <c r="Y7484" s="33"/>
      <c r="Z7484" s="33"/>
      <c r="AA7484" s="33"/>
      <c r="AB7484" s="33"/>
      <c r="AC7484" s="33"/>
      <c r="AD7484" s="33"/>
      <c r="AE7484" s="33"/>
      <c r="AF7484" s="33"/>
      <c r="AG7484" s="35"/>
      <c r="AH7484" s="32"/>
      <c r="AI7484" s="33"/>
      <c r="AJ7484" s="33"/>
      <c r="AK7484" s="33"/>
      <c r="AL7484" s="33"/>
      <c r="AM7484" s="33"/>
      <c r="AN7484" s="33"/>
      <c r="AO7484" s="33"/>
      <c r="AP7484" s="33"/>
      <c r="AQ7484" s="33"/>
      <c r="AR7484" s="33"/>
      <c r="AS7484" s="33"/>
      <c r="AT7484" s="33"/>
      <c r="AU7484" s="33"/>
      <c r="AV7484" s="33"/>
      <c r="AW7484" s="33"/>
      <c r="AX7484" s="33"/>
      <c r="AY7484" s="33"/>
    </row>
    <row r="7485" spans="1:51" s="12" customFormat="1" ht="39.950000000000003" customHeight="1">
      <c r="A7485" s="3"/>
      <c r="B7485" s="16"/>
      <c r="C7485" s="33"/>
      <c r="D7485" s="33"/>
      <c r="E7485" s="33"/>
      <c r="F7485" s="33"/>
      <c r="G7485" s="33"/>
      <c r="H7485" s="33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  <c r="Y7485" s="33"/>
      <c r="Z7485" s="33"/>
      <c r="AA7485" s="33"/>
      <c r="AB7485" s="33"/>
      <c r="AC7485" s="33"/>
      <c r="AD7485" s="33"/>
      <c r="AE7485" s="33"/>
      <c r="AF7485" s="33"/>
      <c r="AG7485" s="35"/>
      <c r="AH7485" s="32"/>
      <c r="AI7485" s="33"/>
      <c r="AJ7485" s="33"/>
      <c r="AK7485" s="33"/>
      <c r="AL7485" s="33"/>
      <c r="AM7485" s="33"/>
      <c r="AN7485" s="33"/>
      <c r="AO7485" s="33"/>
      <c r="AP7485" s="33"/>
      <c r="AQ7485" s="33"/>
      <c r="AR7485" s="33"/>
      <c r="AS7485" s="33"/>
      <c r="AT7485" s="33"/>
      <c r="AU7485" s="33"/>
      <c r="AV7485" s="33"/>
      <c r="AW7485" s="33"/>
      <c r="AX7485" s="33"/>
      <c r="AY7485" s="33"/>
    </row>
    <row r="7486" spans="1:51" s="12" customFormat="1" ht="39.950000000000003" customHeight="1">
      <c r="A7486" s="3"/>
      <c r="B7486" s="16"/>
      <c r="C7486" s="33"/>
      <c r="D7486" s="33"/>
      <c r="E7486" s="33"/>
      <c r="F7486" s="33"/>
      <c r="G7486" s="33"/>
      <c r="H7486" s="33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  <c r="Y7486" s="33"/>
      <c r="Z7486" s="33"/>
      <c r="AA7486" s="33"/>
      <c r="AB7486" s="33"/>
      <c r="AC7486" s="33"/>
      <c r="AD7486" s="33"/>
      <c r="AE7486" s="33"/>
      <c r="AF7486" s="33"/>
      <c r="AG7486" s="35"/>
      <c r="AH7486" s="32"/>
      <c r="AI7486" s="33"/>
      <c r="AJ7486" s="33"/>
      <c r="AK7486" s="33"/>
      <c r="AL7486" s="33"/>
      <c r="AM7486" s="33"/>
      <c r="AN7486" s="33"/>
      <c r="AO7486" s="33"/>
      <c r="AP7486" s="33"/>
      <c r="AQ7486" s="33"/>
      <c r="AR7486" s="33"/>
      <c r="AS7486" s="33"/>
      <c r="AT7486" s="33"/>
      <c r="AU7486" s="33"/>
      <c r="AV7486" s="33"/>
      <c r="AW7486" s="33"/>
      <c r="AX7486" s="33"/>
      <c r="AY7486" s="33"/>
    </row>
    <row r="7487" spans="1:51" s="12" customFormat="1" ht="39.950000000000003" customHeight="1">
      <c r="A7487" s="3"/>
      <c r="B7487" s="16"/>
      <c r="C7487" s="33"/>
      <c r="D7487" s="33"/>
      <c r="E7487" s="33"/>
      <c r="F7487" s="33"/>
      <c r="G7487" s="33"/>
      <c r="H7487" s="33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  <c r="Y7487" s="33"/>
      <c r="Z7487" s="33"/>
      <c r="AA7487" s="33"/>
      <c r="AB7487" s="33"/>
      <c r="AC7487" s="33"/>
      <c r="AD7487" s="33"/>
      <c r="AE7487" s="33"/>
      <c r="AF7487" s="33"/>
      <c r="AG7487" s="35"/>
      <c r="AH7487" s="32"/>
      <c r="AI7487" s="33"/>
      <c r="AJ7487" s="33"/>
      <c r="AK7487" s="33"/>
      <c r="AL7487" s="33"/>
      <c r="AM7487" s="33"/>
      <c r="AN7487" s="33"/>
      <c r="AO7487" s="33"/>
      <c r="AP7487" s="33"/>
      <c r="AQ7487" s="33"/>
      <c r="AR7487" s="33"/>
      <c r="AS7487" s="33"/>
      <c r="AT7487" s="33"/>
      <c r="AU7487" s="33"/>
      <c r="AV7487" s="33"/>
      <c r="AW7487" s="33"/>
      <c r="AX7487" s="33"/>
      <c r="AY7487" s="33"/>
    </row>
    <row r="7488" spans="1:51" s="12" customFormat="1" ht="39.950000000000003" customHeight="1">
      <c r="A7488" s="3"/>
      <c r="B7488" s="16"/>
      <c r="C7488" s="33"/>
      <c r="D7488" s="33"/>
      <c r="E7488" s="33"/>
      <c r="F7488" s="33"/>
      <c r="G7488" s="33"/>
      <c r="H7488" s="33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  <c r="Y7488" s="33"/>
      <c r="Z7488" s="33"/>
      <c r="AA7488" s="33"/>
      <c r="AB7488" s="33"/>
      <c r="AC7488" s="33"/>
      <c r="AD7488" s="33"/>
      <c r="AE7488" s="33"/>
      <c r="AF7488" s="33"/>
      <c r="AG7488" s="35"/>
      <c r="AH7488" s="32"/>
      <c r="AI7488" s="33"/>
      <c r="AJ7488" s="33"/>
      <c r="AK7488" s="33"/>
      <c r="AL7488" s="33"/>
      <c r="AM7488" s="33"/>
      <c r="AN7488" s="33"/>
      <c r="AO7488" s="33"/>
      <c r="AP7488" s="33"/>
      <c r="AQ7488" s="33"/>
      <c r="AR7488" s="33"/>
      <c r="AS7488" s="33"/>
      <c r="AT7488" s="33"/>
      <c r="AU7488" s="33"/>
      <c r="AV7488" s="33"/>
      <c r="AW7488" s="33"/>
      <c r="AX7488" s="33"/>
      <c r="AY7488" s="33"/>
    </row>
    <row r="7489" spans="1:51" s="12" customFormat="1" ht="39.950000000000003" customHeight="1">
      <c r="A7489" s="3"/>
      <c r="B7489" s="16"/>
      <c r="C7489" s="33"/>
      <c r="D7489" s="33"/>
      <c r="E7489" s="33"/>
      <c r="F7489" s="33"/>
      <c r="G7489" s="33"/>
      <c r="H7489" s="33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  <c r="Y7489" s="33"/>
      <c r="Z7489" s="33"/>
      <c r="AA7489" s="33"/>
      <c r="AB7489" s="33"/>
      <c r="AC7489" s="33"/>
      <c r="AD7489" s="33"/>
      <c r="AE7489" s="33"/>
      <c r="AF7489" s="33"/>
      <c r="AG7489" s="35"/>
      <c r="AH7489" s="32"/>
      <c r="AI7489" s="33"/>
      <c r="AJ7489" s="33"/>
      <c r="AK7489" s="33"/>
      <c r="AL7489" s="33"/>
      <c r="AM7489" s="33"/>
      <c r="AN7489" s="33"/>
      <c r="AO7489" s="33"/>
      <c r="AP7489" s="33"/>
      <c r="AQ7489" s="33"/>
      <c r="AR7489" s="33"/>
      <c r="AS7489" s="33"/>
      <c r="AT7489" s="33"/>
      <c r="AU7489" s="33"/>
      <c r="AV7489" s="33"/>
      <c r="AW7489" s="33"/>
      <c r="AX7489" s="33"/>
      <c r="AY7489" s="33"/>
    </row>
    <row r="7490" spans="1:51" s="12" customFormat="1" ht="39.950000000000003" customHeight="1">
      <c r="A7490" s="3"/>
      <c r="B7490" s="16"/>
      <c r="C7490" s="33"/>
      <c r="D7490" s="33"/>
      <c r="E7490" s="33"/>
      <c r="F7490" s="33"/>
      <c r="G7490" s="33"/>
      <c r="H7490" s="33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  <c r="Y7490" s="33"/>
      <c r="Z7490" s="33"/>
      <c r="AA7490" s="33"/>
      <c r="AB7490" s="33"/>
      <c r="AC7490" s="33"/>
      <c r="AD7490" s="33"/>
      <c r="AE7490" s="33"/>
      <c r="AF7490" s="33"/>
      <c r="AG7490" s="35"/>
      <c r="AH7490" s="32"/>
      <c r="AI7490" s="33"/>
      <c r="AJ7490" s="33"/>
      <c r="AK7490" s="33"/>
      <c r="AL7490" s="33"/>
      <c r="AM7490" s="33"/>
      <c r="AN7490" s="33"/>
      <c r="AO7490" s="33"/>
      <c r="AP7490" s="33"/>
      <c r="AQ7490" s="33"/>
      <c r="AR7490" s="33"/>
      <c r="AS7490" s="33"/>
      <c r="AT7490" s="33"/>
      <c r="AU7490" s="33"/>
      <c r="AV7490" s="33"/>
      <c r="AW7490" s="33"/>
      <c r="AX7490" s="33"/>
      <c r="AY7490" s="33"/>
    </row>
    <row r="7491" spans="1:51" s="12" customFormat="1" ht="39.950000000000003" customHeight="1">
      <c r="A7491" s="3"/>
      <c r="B7491" s="16"/>
      <c r="C7491" s="33"/>
      <c r="D7491" s="33"/>
      <c r="E7491" s="33"/>
      <c r="F7491" s="33"/>
      <c r="G7491" s="33"/>
      <c r="H7491" s="33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  <c r="Y7491" s="33"/>
      <c r="Z7491" s="33"/>
      <c r="AA7491" s="33"/>
      <c r="AB7491" s="33"/>
      <c r="AC7491" s="33"/>
      <c r="AD7491" s="33"/>
      <c r="AE7491" s="33"/>
      <c r="AF7491" s="33"/>
      <c r="AG7491" s="35"/>
      <c r="AH7491" s="32"/>
      <c r="AI7491" s="33"/>
      <c r="AJ7491" s="33"/>
      <c r="AK7491" s="33"/>
      <c r="AL7491" s="33"/>
      <c r="AM7491" s="33"/>
      <c r="AN7491" s="33"/>
      <c r="AO7491" s="33"/>
      <c r="AP7491" s="33"/>
      <c r="AQ7491" s="33"/>
      <c r="AR7491" s="33"/>
      <c r="AS7491" s="33"/>
      <c r="AT7491" s="33"/>
      <c r="AU7491" s="33"/>
      <c r="AV7491" s="33"/>
      <c r="AW7491" s="33"/>
      <c r="AX7491" s="33"/>
      <c r="AY7491" s="33"/>
    </row>
    <row r="7492" spans="1:51" s="12" customFormat="1" ht="39.950000000000003" customHeight="1">
      <c r="A7492" s="3"/>
      <c r="B7492" s="16"/>
      <c r="C7492" s="33"/>
      <c r="D7492" s="33"/>
      <c r="E7492" s="33"/>
      <c r="F7492" s="33"/>
      <c r="G7492" s="33"/>
      <c r="H7492" s="33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  <c r="Y7492" s="33"/>
      <c r="Z7492" s="33"/>
      <c r="AA7492" s="33"/>
      <c r="AB7492" s="33"/>
      <c r="AC7492" s="33"/>
      <c r="AD7492" s="33"/>
      <c r="AE7492" s="33"/>
      <c r="AF7492" s="33"/>
      <c r="AG7492" s="35"/>
      <c r="AH7492" s="32"/>
      <c r="AI7492" s="33"/>
      <c r="AJ7492" s="33"/>
      <c r="AK7492" s="33"/>
      <c r="AL7492" s="33"/>
      <c r="AM7492" s="33"/>
      <c r="AN7492" s="33"/>
      <c r="AO7492" s="33"/>
      <c r="AP7492" s="33"/>
      <c r="AQ7492" s="33"/>
      <c r="AR7492" s="33"/>
      <c r="AS7492" s="33"/>
      <c r="AT7492" s="33"/>
      <c r="AU7492" s="33"/>
      <c r="AV7492" s="33"/>
      <c r="AW7492" s="33"/>
      <c r="AX7492" s="33"/>
      <c r="AY7492" s="33"/>
    </row>
    <row r="7493" spans="1:51" s="12" customFormat="1" ht="39.950000000000003" customHeight="1">
      <c r="A7493" s="3"/>
      <c r="B7493" s="16"/>
      <c r="C7493" s="33"/>
      <c r="D7493" s="33"/>
      <c r="E7493" s="33"/>
      <c r="F7493" s="33"/>
      <c r="G7493" s="33"/>
      <c r="H7493" s="33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  <c r="Y7493" s="33"/>
      <c r="Z7493" s="33"/>
      <c r="AA7493" s="33"/>
      <c r="AB7493" s="33"/>
      <c r="AC7493" s="33"/>
      <c r="AD7493" s="33"/>
      <c r="AE7493" s="33"/>
      <c r="AF7493" s="33"/>
      <c r="AG7493" s="35"/>
      <c r="AH7493" s="32"/>
      <c r="AI7493" s="33"/>
      <c r="AJ7493" s="33"/>
      <c r="AK7493" s="33"/>
      <c r="AL7493" s="33"/>
      <c r="AM7493" s="33"/>
      <c r="AN7493" s="33"/>
      <c r="AO7493" s="33"/>
      <c r="AP7493" s="33"/>
      <c r="AQ7493" s="33"/>
      <c r="AR7493" s="33"/>
      <c r="AS7493" s="33"/>
      <c r="AT7493" s="33"/>
      <c r="AU7493" s="33"/>
      <c r="AV7493" s="33"/>
      <c r="AW7493" s="33"/>
      <c r="AX7493" s="33"/>
      <c r="AY7493" s="33"/>
    </row>
    <row r="7494" spans="1:51" s="12" customFormat="1" ht="39.950000000000003" customHeight="1">
      <c r="A7494" s="3"/>
      <c r="B7494" s="16"/>
      <c r="C7494" s="33"/>
      <c r="D7494" s="33"/>
      <c r="E7494" s="33"/>
      <c r="F7494" s="33"/>
      <c r="G7494" s="33"/>
      <c r="H7494" s="33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  <c r="Y7494" s="33"/>
      <c r="Z7494" s="33"/>
      <c r="AA7494" s="33"/>
      <c r="AB7494" s="33"/>
      <c r="AC7494" s="33"/>
      <c r="AD7494" s="33"/>
      <c r="AE7494" s="33"/>
      <c r="AF7494" s="33"/>
      <c r="AG7494" s="35"/>
      <c r="AH7494" s="32"/>
      <c r="AI7494" s="33"/>
      <c r="AJ7494" s="33"/>
      <c r="AK7494" s="33"/>
      <c r="AL7494" s="33"/>
      <c r="AM7494" s="33"/>
      <c r="AN7494" s="33"/>
      <c r="AO7494" s="33"/>
      <c r="AP7494" s="33"/>
      <c r="AQ7494" s="33"/>
      <c r="AR7494" s="33"/>
      <c r="AS7494" s="33"/>
      <c r="AT7494" s="33"/>
      <c r="AU7494" s="33"/>
      <c r="AV7494" s="33"/>
      <c r="AW7494" s="33"/>
      <c r="AX7494" s="33"/>
      <c r="AY7494" s="33"/>
    </row>
    <row r="7495" spans="1:51" s="12" customFormat="1" ht="39.950000000000003" customHeight="1">
      <c r="A7495" s="3"/>
      <c r="B7495" s="16"/>
      <c r="C7495" s="33"/>
      <c r="D7495" s="33"/>
      <c r="E7495" s="33"/>
      <c r="F7495" s="33"/>
      <c r="G7495" s="33"/>
      <c r="H7495" s="33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  <c r="Y7495" s="33"/>
      <c r="Z7495" s="33"/>
      <c r="AA7495" s="33"/>
      <c r="AB7495" s="33"/>
      <c r="AC7495" s="33"/>
      <c r="AD7495" s="33"/>
      <c r="AE7495" s="33"/>
      <c r="AF7495" s="33"/>
      <c r="AG7495" s="35"/>
      <c r="AH7495" s="32"/>
      <c r="AI7495" s="33"/>
      <c r="AJ7495" s="33"/>
      <c r="AK7495" s="33"/>
      <c r="AL7495" s="33"/>
      <c r="AM7495" s="33"/>
      <c r="AN7495" s="33"/>
      <c r="AO7495" s="33"/>
      <c r="AP7495" s="33"/>
      <c r="AQ7495" s="33"/>
      <c r="AR7495" s="33"/>
      <c r="AS7495" s="33"/>
      <c r="AT7495" s="33"/>
      <c r="AU7495" s="33"/>
      <c r="AV7495" s="33"/>
      <c r="AW7495" s="33"/>
      <c r="AX7495" s="33"/>
      <c r="AY7495" s="33"/>
    </row>
    <row r="7496" spans="1:51" s="12" customFormat="1" ht="39.950000000000003" customHeight="1">
      <c r="A7496" s="3"/>
      <c r="B7496" s="16"/>
      <c r="C7496" s="33"/>
      <c r="D7496" s="33"/>
      <c r="E7496" s="33"/>
      <c r="F7496" s="33"/>
      <c r="G7496" s="33"/>
      <c r="H7496" s="33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  <c r="Y7496" s="33"/>
      <c r="Z7496" s="33"/>
      <c r="AA7496" s="33"/>
      <c r="AB7496" s="33"/>
      <c r="AC7496" s="33"/>
      <c r="AD7496" s="33"/>
      <c r="AE7496" s="33"/>
      <c r="AF7496" s="33"/>
      <c r="AG7496" s="35"/>
      <c r="AH7496" s="32"/>
      <c r="AI7496" s="33"/>
      <c r="AJ7496" s="33"/>
      <c r="AK7496" s="33"/>
      <c r="AL7496" s="33"/>
      <c r="AM7496" s="33"/>
      <c r="AN7496" s="33"/>
      <c r="AO7496" s="33"/>
      <c r="AP7496" s="33"/>
      <c r="AQ7496" s="33"/>
      <c r="AR7496" s="33"/>
      <c r="AS7496" s="33"/>
      <c r="AT7496" s="33"/>
      <c r="AU7496" s="33"/>
      <c r="AV7496" s="33"/>
      <c r="AW7496" s="33"/>
      <c r="AX7496" s="33"/>
      <c r="AY7496" s="33"/>
    </row>
    <row r="7497" spans="1:51" s="12" customFormat="1" ht="39.950000000000003" customHeight="1">
      <c r="A7497" s="3"/>
      <c r="B7497" s="16"/>
      <c r="C7497" s="33"/>
      <c r="D7497" s="33"/>
      <c r="E7497" s="33"/>
      <c r="F7497" s="33"/>
      <c r="G7497" s="33"/>
      <c r="H7497" s="33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  <c r="Y7497" s="33"/>
      <c r="Z7497" s="33"/>
      <c r="AA7497" s="33"/>
      <c r="AB7497" s="33"/>
      <c r="AC7497" s="33"/>
      <c r="AD7497" s="33"/>
      <c r="AE7497" s="33"/>
      <c r="AF7497" s="33"/>
      <c r="AG7497" s="35"/>
      <c r="AH7497" s="32"/>
      <c r="AI7497" s="33"/>
      <c r="AJ7497" s="33"/>
      <c r="AK7497" s="33"/>
      <c r="AL7497" s="33"/>
      <c r="AM7497" s="33"/>
      <c r="AN7497" s="33"/>
      <c r="AO7497" s="33"/>
      <c r="AP7497" s="33"/>
      <c r="AQ7497" s="33"/>
      <c r="AR7497" s="33"/>
      <c r="AS7497" s="33"/>
      <c r="AT7497" s="33"/>
      <c r="AU7497" s="33"/>
      <c r="AV7497" s="33"/>
      <c r="AW7497" s="33"/>
      <c r="AX7497" s="33"/>
      <c r="AY7497" s="33"/>
    </row>
    <row r="7498" spans="1:51" s="12" customFormat="1" ht="39.950000000000003" customHeight="1">
      <c r="A7498" s="3"/>
      <c r="B7498" s="16"/>
      <c r="C7498" s="33"/>
      <c r="D7498" s="33"/>
      <c r="E7498" s="33"/>
      <c r="F7498" s="33"/>
      <c r="G7498" s="33"/>
      <c r="H7498" s="33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  <c r="Y7498" s="33"/>
      <c r="Z7498" s="33"/>
      <c r="AA7498" s="33"/>
      <c r="AB7498" s="33"/>
      <c r="AC7498" s="33"/>
      <c r="AD7498" s="33"/>
      <c r="AE7498" s="33"/>
      <c r="AF7498" s="33"/>
      <c r="AG7498" s="35"/>
      <c r="AH7498" s="32"/>
      <c r="AI7498" s="33"/>
      <c r="AJ7498" s="33"/>
      <c r="AK7498" s="33"/>
      <c r="AL7498" s="33"/>
      <c r="AM7498" s="33"/>
      <c r="AN7498" s="33"/>
      <c r="AO7498" s="33"/>
      <c r="AP7498" s="33"/>
      <c r="AQ7498" s="33"/>
      <c r="AR7498" s="33"/>
      <c r="AS7498" s="33"/>
      <c r="AT7498" s="33"/>
      <c r="AU7498" s="33"/>
      <c r="AV7498" s="33"/>
      <c r="AW7498" s="33"/>
      <c r="AX7498" s="33"/>
      <c r="AY7498" s="33"/>
    </row>
    <row r="7499" spans="1:51" s="12" customFormat="1" ht="39.950000000000003" customHeight="1">
      <c r="A7499" s="3"/>
      <c r="B7499" s="16"/>
      <c r="C7499" s="33"/>
      <c r="D7499" s="33"/>
      <c r="E7499" s="33"/>
      <c r="F7499" s="33"/>
      <c r="G7499" s="33"/>
      <c r="H7499" s="33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  <c r="Y7499" s="33"/>
      <c r="Z7499" s="33"/>
      <c r="AA7499" s="33"/>
      <c r="AB7499" s="33"/>
      <c r="AC7499" s="33"/>
      <c r="AD7499" s="33"/>
      <c r="AE7499" s="33"/>
      <c r="AF7499" s="33"/>
      <c r="AG7499" s="35"/>
      <c r="AH7499" s="32"/>
      <c r="AI7499" s="33"/>
      <c r="AJ7499" s="33"/>
      <c r="AK7499" s="33"/>
      <c r="AL7499" s="33"/>
      <c r="AM7499" s="33"/>
      <c r="AN7499" s="33"/>
      <c r="AO7499" s="33"/>
      <c r="AP7499" s="33"/>
      <c r="AQ7499" s="33"/>
      <c r="AR7499" s="33"/>
      <c r="AS7499" s="33"/>
      <c r="AT7499" s="33"/>
      <c r="AU7499" s="33"/>
      <c r="AV7499" s="33"/>
      <c r="AW7499" s="33"/>
      <c r="AX7499" s="33"/>
      <c r="AY7499" s="33"/>
    </row>
    <row r="7500" spans="1:51" s="12" customFormat="1" ht="39.950000000000003" customHeight="1">
      <c r="A7500" s="3"/>
      <c r="B7500" s="16"/>
      <c r="C7500" s="33"/>
      <c r="D7500" s="33"/>
      <c r="E7500" s="33"/>
      <c r="F7500" s="33"/>
      <c r="G7500" s="33"/>
      <c r="H7500" s="33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  <c r="Y7500" s="33"/>
      <c r="Z7500" s="33"/>
      <c r="AA7500" s="33"/>
      <c r="AB7500" s="33"/>
      <c r="AC7500" s="33"/>
      <c r="AD7500" s="33"/>
      <c r="AE7500" s="33"/>
      <c r="AF7500" s="33"/>
      <c r="AG7500" s="35"/>
      <c r="AH7500" s="32"/>
      <c r="AI7500" s="33"/>
      <c r="AJ7500" s="33"/>
      <c r="AK7500" s="33"/>
      <c r="AL7500" s="33"/>
      <c r="AM7500" s="33"/>
      <c r="AN7500" s="33"/>
      <c r="AO7500" s="33"/>
      <c r="AP7500" s="33"/>
      <c r="AQ7500" s="33"/>
      <c r="AR7500" s="33"/>
      <c r="AS7500" s="33"/>
      <c r="AT7500" s="33"/>
      <c r="AU7500" s="33"/>
      <c r="AV7500" s="33"/>
      <c r="AW7500" s="33"/>
      <c r="AX7500" s="33"/>
      <c r="AY7500" s="33"/>
    </row>
    <row r="7501" spans="1:51" s="12" customFormat="1" ht="39.950000000000003" customHeight="1">
      <c r="A7501" s="3"/>
      <c r="B7501" s="16"/>
      <c r="C7501" s="33"/>
      <c r="D7501" s="33"/>
      <c r="E7501" s="33"/>
      <c r="F7501" s="33"/>
      <c r="G7501" s="33"/>
      <c r="H7501" s="33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  <c r="Y7501" s="33"/>
      <c r="Z7501" s="33"/>
      <c r="AA7501" s="33"/>
      <c r="AB7501" s="33"/>
      <c r="AC7501" s="33"/>
      <c r="AD7501" s="33"/>
      <c r="AE7501" s="33"/>
      <c r="AF7501" s="33"/>
      <c r="AG7501" s="35"/>
      <c r="AH7501" s="32"/>
      <c r="AI7501" s="33"/>
      <c r="AJ7501" s="33"/>
      <c r="AK7501" s="33"/>
      <c r="AL7501" s="33"/>
      <c r="AM7501" s="33"/>
      <c r="AN7501" s="33"/>
      <c r="AO7501" s="33"/>
      <c r="AP7501" s="33"/>
      <c r="AQ7501" s="33"/>
      <c r="AR7501" s="33"/>
      <c r="AS7501" s="33"/>
      <c r="AT7501" s="33"/>
      <c r="AU7501" s="33"/>
      <c r="AV7501" s="33"/>
      <c r="AW7501" s="33"/>
      <c r="AX7501" s="33"/>
      <c r="AY7501" s="33"/>
    </row>
    <row r="7502" spans="1:51" s="12" customFormat="1" ht="39.950000000000003" customHeight="1">
      <c r="A7502" s="3"/>
      <c r="B7502" s="16"/>
      <c r="C7502" s="33"/>
      <c r="D7502" s="33"/>
      <c r="E7502" s="33"/>
      <c r="F7502" s="33"/>
      <c r="G7502" s="33"/>
      <c r="H7502" s="33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  <c r="Y7502" s="33"/>
      <c r="Z7502" s="33"/>
      <c r="AA7502" s="33"/>
      <c r="AB7502" s="33"/>
      <c r="AC7502" s="33"/>
      <c r="AD7502" s="33"/>
      <c r="AE7502" s="33"/>
      <c r="AF7502" s="33"/>
      <c r="AG7502" s="35"/>
      <c r="AH7502" s="32"/>
      <c r="AI7502" s="33"/>
      <c r="AJ7502" s="33"/>
      <c r="AK7502" s="33"/>
      <c r="AL7502" s="33"/>
      <c r="AM7502" s="33"/>
      <c r="AN7502" s="33"/>
      <c r="AO7502" s="33"/>
      <c r="AP7502" s="33"/>
      <c r="AQ7502" s="33"/>
      <c r="AR7502" s="33"/>
      <c r="AS7502" s="33"/>
      <c r="AT7502" s="33"/>
      <c r="AU7502" s="33"/>
      <c r="AV7502" s="33"/>
      <c r="AW7502" s="33"/>
      <c r="AX7502" s="33"/>
      <c r="AY7502" s="33"/>
    </row>
    <row r="7503" spans="1:51" s="12" customFormat="1" ht="39.950000000000003" customHeight="1">
      <c r="A7503" s="3"/>
      <c r="B7503" s="16"/>
      <c r="C7503" s="33"/>
      <c r="D7503" s="33"/>
      <c r="E7503" s="33"/>
      <c r="F7503" s="33"/>
      <c r="G7503" s="33"/>
      <c r="H7503" s="33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  <c r="Y7503" s="33"/>
      <c r="Z7503" s="33"/>
      <c r="AA7503" s="33"/>
      <c r="AB7503" s="33"/>
      <c r="AC7503" s="33"/>
      <c r="AD7503" s="33"/>
      <c r="AE7503" s="33"/>
      <c r="AF7503" s="33"/>
      <c r="AG7503" s="35"/>
      <c r="AH7503" s="32"/>
      <c r="AI7503" s="33"/>
      <c r="AJ7503" s="33"/>
      <c r="AK7503" s="33"/>
      <c r="AL7503" s="33"/>
      <c r="AM7503" s="33"/>
      <c r="AN7503" s="33"/>
      <c r="AO7503" s="33"/>
      <c r="AP7503" s="33"/>
      <c r="AQ7503" s="33"/>
      <c r="AR7503" s="33"/>
      <c r="AS7503" s="33"/>
      <c r="AT7503" s="33"/>
      <c r="AU7503" s="33"/>
      <c r="AV7503" s="33"/>
      <c r="AW7503" s="33"/>
      <c r="AX7503" s="33"/>
      <c r="AY7503" s="33"/>
    </row>
    <row r="7504" spans="1:51" s="12" customFormat="1" ht="39.950000000000003" customHeight="1">
      <c r="A7504" s="3"/>
      <c r="B7504" s="16"/>
      <c r="C7504" s="33"/>
      <c r="D7504" s="33"/>
      <c r="E7504" s="33"/>
      <c r="F7504" s="33"/>
      <c r="G7504" s="33"/>
      <c r="H7504" s="33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  <c r="Y7504" s="33"/>
      <c r="Z7504" s="33"/>
      <c r="AA7504" s="33"/>
      <c r="AB7504" s="33"/>
      <c r="AC7504" s="33"/>
      <c r="AD7504" s="33"/>
      <c r="AE7504" s="33"/>
      <c r="AF7504" s="33"/>
      <c r="AG7504" s="35"/>
      <c r="AH7504" s="32"/>
      <c r="AI7504" s="33"/>
      <c r="AJ7504" s="33"/>
      <c r="AK7504" s="33"/>
      <c r="AL7504" s="33"/>
      <c r="AM7504" s="33"/>
      <c r="AN7504" s="33"/>
      <c r="AO7504" s="33"/>
      <c r="AP7504" s="33"/>
      <c r="AQ7504" s="33"/>
      <c r="AR7504" s="33"/>
      <c r="AS7504" s="33"/>
      <c r="AT7504" s="33"/>
      <c r="AU7504" s="33"/>
      <c r="AV7504" s="33"/>
      <c r="AW7504" s="33"/>
      <c r="AX7504" s="33"/>
      <c r="AY7504" s="33"/>
    </row>
    <row r="7505" spans="1:51" s="12" customFormat="1" ht="39.950000000000003" customHeight="1">
      <c r="A7505" s="3"/>
      <c r="B7505" s="16"/>
      <c r="C7505" s="33"/>
      <c r="D7505" s="33"/>
      <c r="E7505" s="33"/>
      <c r="F7505" s="33"/>
      <c r="G7505" s="33"/>
      <c r="H7505" s="33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  <c r="Y7505" s="33"/>
      <c r="Z7505" s="33"/>
      <c r="AA7505" s="33"/>
      <c r="AB7505" s="33"/>
      <c r="AC7505" s="33"/>
      <c r="AD7505" s="33"/>
      <c r="AE7505" s="33"/>
      <c r="AF7505" s="33"/>
      <c r="AG7505" s="35"/>
      <c r="AH7505" s="32"/>
      <c r="AI7505" s="33"/>
      <c r="AJ7505" s="33"/>
      <c r="AK7505" s="33"/>
      <c r="AL7505" s="33"/>
      <c r="AM7505" s="33"/>
      <c r="AN7505" s="33"/>
      <c r="AO7505" s="33"/>
      <c r="AP7505" s="33"/>
      <c r="AQ7505" s="33"/>
      <c r="AR7505" s="33"/>
      <c r="AS7505" s="33"/>
      <c r="AT7505" s="33"/>
      <c r="AU7505" s="33"/>
      <c r="AV7505" s="33"/>
      <c r="AW7505" s="33"/>
      <c r="AX7505" s="33"/>
      <c r="AY7505" s="33"/>
    </row>
    <row r="7506" spans="1:51" s="12" customFormat="1" ht="39.950000000000003" customHeight="1">
      <c r="A7506" s="3"/>
      <c r="B7506" s="16"/>
      <c r="C7506" s="33"/>
      <c r="D7506" s="33"/>
      <c r="E7506" s="33"/>
      <c r="F7506" s="33"/>
      <c r="G7506" s="33"/>
      <c r="H7506" s="33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  <c r="Y7506" s="33"/>
      <c r="Z7506" s="33"/>
      <c r="AA7506" s="33"/>
      <c r="AB7506" s="33"/>
      <c r="AC7506" s="33"/>
      <c r="AD7506" s="33"/>
      <c r="AE7506" s="33"/>
      <c r="AF7506" s="33"/>
      <c r="AG7506" s="35"/>
      <c r="AH7506" s="32"/>
      <c r="AI7506" s="33"/>
      <c r="AJ7506" s="33"/>
      <c r="AK7506" s="33"/>
      <c r="AL7506" s="33"/>
      <c r="AM7506" s="33"/>
      <c r="AN7506" s="33"/>
      <c r="AO7506" s="33"/>
      <c r="AP7506" s="33"/>
      <c r="AQ7506" s="33"/>
      <c r="AR7506" s="33"/>
      <c r="AS7506" s="33"/>
      <c r="AT7506" s="33"/>
      <c r="AU7506" s="33"/>
      <c r="AV7506" s="33"/>
      <c r="AW7506" s="33"/>
      <c r="AX7506" s="33"/>
      <c r="AY7506" s="33"/>
    </row>
    <row r="7507" spans="1:51" s="12" customFormat="1" ht="39.950000000000003" customHeight="1">
      <c r="A7507" s="3"/>
      <c r="B7507" s="16"/>
      <c r="C7507" s="33"/>
      <c r="D7507" s="33"/>
      <c r="E7507" s="33"/>
      <c r="F7507" s="33"/>
      <c r="G7507" s="33"/>
      <c r="H7507" s="33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  <c r="Y7507" s="33"/>
      <c r="Z7507" s="33"/>
      <c r="AA7507" s="33"/>
      <c r="AB7507" s="33"/>
      <c r="AC7507" s="33"/>
      <c r="AD7507" s="33"/>
      <c r="AE7507" s="33"/>
      <c r="AF7507" s="33"/>
      <c r="AG7507" s="35"/>
      <c r="AH7507" s="32"/>
      <c r="AI7507" s="33"/>
      <c r="AJ7507" s="33"/>
      <c r="AK7507" s="33"/>
      <c r="AL7507" s="33"/>
      <c r="AM7507" s="33"/>
      <c r="AN7507" s="33"/>
      <c r="AO7507" s="33"/>
      <c r="AP7507" s="33"/>
      <c r="AQ7507" s="33"/>
      <c r="AR7507" s="33"/>
      <c r="AS7507" s="33"/>
      <c r="AT7507" s="33"/>
      <c r="AU7507" s="33"/>
      <c r="AV7507" s="33"/>
      <c r="AW7507" s="33"/>
      <c r="AX7507" s="33"/>
      <c r="AY7507" s="33"/>
    </row>
    <row r="7508" spans="1:51" s="12" customFormat="1" ht="39.950000000000003" customHeight="1">
      <c r="A7508" s="3"/>
      <c r="B7508" s="16"/>
      <c r="C7508" s="33"/>
      <c r="D7508" s="33"/>
      <c r="E7508" s="33"/>
      <c r="F7508" s="33"/>
      <c r="G7508" s="33"/>
      <c r="H7508" s="33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  <c r="Y7508" s="33"/>
      <c r="Z7508" s="33"/>
      <c r="AA7508" s="33"/>
      <c r="AB7508" s="33"/>
      <c r="AC7508" s="33"/>
      <c r="AD7508" s="33"/>
      <c r="AE7508" s="33"/>
      <c r="AF7508" s="33"/>
      <c r="AG7508" s="35"/>
      <c r="AH7508" s="32"/>
      <c r="AI7508" s="33"/>
      <c r="AJ7508" s="33"/>
      <c r="AK7508" s="33"/>
      <c r="AL7508" s="33"/>
      <c r="AM7508" s="33"/>
      <c r="AN7508" s="33"/>
      <c r="AO7508" s="33"/>
      <c r="AP7508" s="33"/>
      <c r="AQ7508" s="33"/>
      <c r="AR7508" s="33"/>
      <c r="AS7508" s="33"/>
      <c r="AT7508" s="33"/>
      <c r="AU7508" s="33"/>
      <c r="AV7508" s="33"/>
      <c r="AW7508" s="33"/>
      <c r="AX7508" s="33"/>
      <c r="AY7508" s="33"/>
    </row>
    <row r="7509" spans="1:51" s="12" customFormat="1" ht="39.950000000000003" customHeight="1">
      <c r="A7509" s="3"/>
      <c r="B7509" s="16"/>
      <c r="C7509" s="33"/>
      <c r="D7509" s="33"/>
      <c r="E7509" s="33"/>
      <c r="F7509" s="33"/>
      <c r="G7509" s="33"/>
      <c r="H7509" s="33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  <c r="Y7509" s="33"/>
      <c r="Z7509" s="33"/>
      <c r="AA7509" s="33"/>
      <c r="AB7509" s="33"/>
      <c r="AC7509" s="33"/>
      <c r="AD7509" s="33"/>
      <c r="AE7509" s="33"/>
      <c r="AF7509" s="33"/>
      <c r="AG7509" s="35"/>
      <c r="AH7509" s="32"/>
      <c r="AI7509" s="33"/>
      <c r="AJ7509" s="33"/>
      <c r="AK7509" s="33"/>
      <c r="AL7509" s="33"/>
      <c r="AM7509" s="33"/>
      <c r="AN7509" s="33"/>
      <c r="AO7509" s="33"/>
      <c r="AP7509" s="33"/>
      <c r="AQ7509" s="33"/>
      <c r="AR7509" s="33"/>
      <c r="AS7509" s="33"/>
      <c r="AT7509" s="33"/>
      <c r="AU7509" s="33"/>
      <c r="AV7509" s="33"/>
      <c r="AW7509" s="33"/>
      <c r="AX7509" s="33"/>
      <c r="AY7509" s="33"/>
    </row>
    <row r="7510" spans="1:51" s="12" customFormat="1" ht="39.950000000000003" customHeight="1">
      <c r="A7510" s="3"/>
      <c r="B7510" s="16"/>
      <c r="C7510" s="33"/>
      <c r="D7510" s="33"/>
      <c r="E7510" s="33"/>
      <c r="F7510" s="33"/>
      <c r="G7510" s="33"/>
      <c r="H7510" s="33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  <c r="Y7510" s="33"/>
      <c r="Z7510" s="33"/>
      <c r="AA7510" s="33"/>
      <c r="AB7510" s="33"/>
      <c r="AC7510" s="33"/>
      <c r="AD7510" s="33"/>
      <c r="AE7510" s="33"/>
      <c r="AF7510" s="33"/>
      <c r="AG7510" s="35"/>
      <c r="AH7510" s="32"/>
      <c r="AI7510" s="33"/>
      <c r="AJ7510" s="33"/>
      <c r="AK7510" s="33"/>
      <c r="AL7510" s="33"/>
      <c r="AM7510" s="33"/>
      <c r="AN7510" s="33"/>
      <c r="AO7510" s="33"/>
      <c r="AP7510" s="33"/>
      <c r="AQ7510" s="33"/>
      <c r="AR7510" s="33"/>
      <c r="AS7510" s="33"/>
      <c r="AT7510" s="33"/>
      <c r="AU7510" s="33"/>
      <c r="AV7510" s="33"/>
      <c r="AW7510" s="33"/>
      <c r="AX7510" s="33"/>
      <c r="AY7510" s="33"/>
    </row>
    <row r="7511" spans="1:51" s="12" customFormat="1" ht="39.950000000000003" customHeight="1">
      <c r="A7511" s="3"/>
      <c r="B7511" s="16"/>
      <c r="C7511" s="33"/>
      <c r="D7511" s="33"/>
      <c r="E7511" s="33"/>
      <c r="F7511" s="33"/>
      <c r="G7511" s="33"/>
      <c r="H7511" s="33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  <c r="Y7511" s="33"/>
      <c r="Z7511" s="33"/>
      <c r="AA7511" s="33"/>
      <c r="AB7511" s="33"/>
      <c r="AC7511" s="33"/>
      <c r="AD7511" s="33"/>
      <c r="AE7511" s="33"/>
      <c r="AF7511" s="33"/>
      <c r="AG7511" s="35"/>
      <c r="AH7511" s="32"/>
      <c r="AI7511" s="33"/>
      <c r="AJ7511" s="33"/>
      <c r="AK7511" s="33"/>
      <c r="AL7511" s="33"/>
      <c r="AM7511" s="33"/>
      <c r="AN7511" s="33"/>
      <c r="AO7511" s="33"/>
      <c r="AP7511" s="33"/>
      <c r="AQ7511" s="33"/>
      <c r="AR7511" s="33"/>
      <c r="AS7511" s="33"/>
      <c r="AT7511" s="33"/>
      <c r="AU7511" s="33"/>
      <c r="AV7511" s="33"/>
      <c r="AW7511" s="33"/>
      <c r="AX7511" s="33"/>
      <c r="AY7511" s="33"/>
    </row>
    <row r="7512" spans="1:51" s="12" customFormat="1" ht="39.950000000000003" customHeight="1">
      <c r="A7512" s="3"/>
      <c r="B7512" s="16"/>
      <c r="C7512" s="33"/>
      <c r="D7512" s="33"/>
      <c r="E7512" s="33"/>
      <c r="F7512" s="33"/>
      <c r="G7512" s="33"/>
      <c r="H7512" s="33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  <c r="Y7512" s="33"/>
      <c r="Z7512" s="33"/>
      <c r="AA7512" s="33"/>
      <c r="AB7512" s="33"/>
      <c r="AC7512" s="33"/>
      <c r="AD7512" s="33"/>
      <c r="AE7512" s="33"/>
      <c r="AF7512" s="33"/>
      <c r="AG7512" s="35"/>
      <c r="AH7512" s="32"/>
      <c r="AI7512" s="33"/>
      <c r="AJ7512" s="33"/>
      <c r="AK7512" s="33"/>
      <c r="AL7512" s="33"/>
      <c r="AM7512" s="33"/>
      <c r="AN7512" s="33"/>
      <c r="AO7512" s="33"/>
      <c r="AP7512" s="33"/>
      <c r="AQ7512" s="33"/>
      <c r="AR7512" s="33"/>
      <c r="AS7512" s="33"/>
      <c r="AT7512" s="33"/>
      <c r="AU7512" s="33"/>
      <c r="AV7512" s="33"/>
      <c r="AW7512" s="33"/>
      <c r="AX7512" s="33"/>
      <c r="AY7512" s="33"/>
    </row>
    <row r="7513" spans="1:51" s="12" customFormat="1" ht="39.950000000000003" customHeight="1">
      <c r="A7513" s="3"/>
      <c r="B7513" s="16"/>
      <c r="C7513" s="33"/>
      <c r="D7513" s="33"/>
      <c r="E7513" s="33"/>
      <c r="F7513" s="33"/>
      <c r="G7513" s="33"/>
      <c r="H7513" s="33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  <c r="Y7513" s="33"/>
      <c r="Z7513" s="33"/>
      <c r="AA7513" s="33"/>
      <c r="AB7513" s="33"/>
      <c r="AC7513" s="33"/>
      <c r="AD7513" s="33"/>
      <c r="AE7513" s="33"/>
      <c r="AF7513" s="33"/>
      <c r="AG7513" s="35"/>
      <c r="AH7513" s="32"/>
      <c r="AI7513" s="33"/>
      <c r="AJ7513" s="33"/>
      <c r="AK7513" s="33"/>
      <c r="AL7513" s="33"/>
      <c r="AM7513" s="33"/>
      <c r="AN7513" s="33"/>
      <c r="AO7513" s="33"/>
      <c r="AP7513" s="33"/>
      <c r="AQ7513" s="33"/>
      <c r="AR7513" s="33"/>
      <c r="AS7513" s="33"/>
      <c r="AT7513" s="33"/>
      <c r="AU7513" s="33"/>
      <c r="AV7513" s="33"/>
      <c r="AW7513" s="33"/>
      <c r="AX7513" s="33"/>
      <c r="AY7513" s="33"/>
    </row>
    <row r="7514" spans="1:51" s="12" customFormat="1" ht="39.950000000000003" customHeight="1">
      <c r="A7514" s="3"/>
      <c r="B7514" s="16"/>
      <c r="C7514" s="33"/>
      <c r="D7514" s="33"/>
      <c r="E7514" s="33"/>
      <c r="F7514" s="33"/>
      <c r="G7514" s="33"/>
      <c r="H7514" s="33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  <c r="Y7514" s="33"/>
      <c r="Z7514" s="33"/>
      <c r="AA7514" s="33"/>
      <c r="AB7514" s="33"/>
      <c r="AC7514" s="33"/>
      <c r="AD7514" s="33"/>
      <c r="AE7514" s="33"/>
      <c r="AF7514" s="33"/>
      <c r="AG7514" s="35"/>
      <c r="AH7514" s="32"/>
      <c r="AI7514" s="33"/>
      <c r="AJ7514" s="33"/>
      <c r="AK7514" s="33"/>
      <c r="AL7514" s="33"/>
      <c r="AM7514" s="33"/>
      <c r="AN7514" s="33"/>
      <c r="AO7514" s="33"/>
      <c r="AP7514" s="33"/>
      <c r="AQ7514" s="33"/>
      <c r="AR7514" s="33"/>
      <c r="AS7514" s="33"/>
      <c r="AT7514" s="33"/>
      <c r="AU7514" s="33"/>
      <c r="AV7514" s="33"/>
      <c r="AW7514" s="33"/>
      <c r="AX7514" s="33"/>
      <c r="AY7514" s="33"/>
    </row>
    <row r="7515" spans="1:51" s="12" customFormat="1" ht="39.950000000000003" customHeight="1">
      <c r="A7515" s="3"/>
      <c r="B7515" s="16"/>
      <c r="C7515" s="33"/>
      <c r="D7515" s="33"/>
      <c r="E7515" s="33"/>
      <c r="F7515" s="33"/>
      <c r="G7515" s="33"/>
      <c r="H7515" s="33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  <c r="Y7515" s="33"/>
      <c r="Z7515" s="33"/>
      <c r="AA7515" s="33"/>
      <c r="AB7515" s="33"/>
      <c r="AC7515" s="33"/>
      <c r="AD7515" s="33"/>
      <c r="AE7515" s="33"/>
      <c r="AF7515" s="33"/>
      <c r="AG7515" s="35"/>
      <c r="AH7515" s="32"/>
      <c r="AI7515" s="33"/>
      <c r="AJ7515" s="33"/>
      <c r="AK7515" s="33"/>
      <c r="AL7515" s="33"/>
      <c r="AM7515" s="33"/>
      <c r="AN7515" s="33"/>
      <c r="AO7515" s="33"/>
      <c r="AP7515" s="33"/>
      <c r="AQ7515" s="33"/>
      <c r="AR7515" s="33"/>
      <c r="AS7515" s="33"/>
      <c r="AT7515" s="33"/>
      <c r="AU7515" s="33"/>
      <c r="AV7515" s="33"/>
      <c r="AW7515" s="33"/>
      <c r="AX7515" s="33"/>
      <c r="AY7515" s="33"/>
    </row>
    <row r="7516" spans="1:51" s="12" customFormat="1" ht="39.950000000000003" customHeight="1">
      <c r="A7516" s="3"/>
      <c r="B7516" s="16"/>
      <c r="C7516" s="33"/>
      <c r="D7516" s="33"/>
      <c r="E7516" s="33"/>
      <c r="F7516" s="33"/>
      <c r="G7516" s="33"/>
      <c r="H7516" s="33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  <c r="Y7516" s="33"/>
      <c r="Z7516" s="33"/>
      <c r="AA7516" s="33"/>
      <c r="AB7516" s="33"/>
      <c r="AC7516" s="33"/>
      <c r="AD7516" s="33"/>
      <c r="AE7516" s="33"/>
      <c r="AF7516" s="33"/>
      <c r="AG7516" s="35"/>
      <c r="AH7516" s="32"/>
      <c r="AI7516" s="33"/>
      <c r="AJ7516" s="33"/>
      <c r="AK7516" s="33"/>
      <c r="AL7516" s="33"/>
      <c r="AM7516" s="33"/>
      <c r="AN7516" s="33"/>
      <c r="AO7516" s="33"/>
      <c r="AP7516" s="33"/>
      <c r="AQ7516" s="33"/>
      <c r="AR7516" s="33"/>
      <c r="AS7516" s="33"/>
      <c r="AT7516" s="33"/>
      <c r="AU7516" s="33"/>
      <c r="AV7516" s="33"/>
      <c r="AW7516" s="33"/>
      <c r="AX7516" s="33"/>
      <c r="AY7516" s="33"/>
    </row>
    <row r="7517" spans="1:51" s="12" customFormat="1" ht="39.950000000000003" customHeight="1">
      <c r="A7517" s="3"/>
      <c r="B7517" s="16"/>
      <c r="C7517" s="33"/>
      <c r="D7517" s="33"/>
      <c r="E7517" s="33"/>
      <c r="F7517" s="33"/>
      <c r="G7517" s="33"/>
      <c r="H7517" s="33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  <c r="Y7517" s="33"/>
      <c r="Z7517" s="33"/>
      <c r="AA7517" s="33"/>
      <c r="AB7517" s="33"/>
      <c r="AC7517" s="33"/>
      <c r="AD7517" s="33"/>
      <c r="AE7517" s="33"/>
      <c r="AF7517" s="33"/>
      <c r="AG7517" s="35"/>
      <c r="AH7517" s="32"/>
      <c r="AI7517" s="33"/>
      <c r="AJ7517" s="33"/>
      <c r="AK7517" s="33"/>
      <c r="AL7517" s="33"/>
      <c r="AM7517" s="33"/>
      <c r="AN7517" s="33"/>
      <c r="AO7517" s="33"/>
      <c r="AP7517" s="33"/>
      <c r="AQ7517" s="33"/>
      <c r="AR7517" s="33"/>
      <c r="AS7517" s="33"/>
      <c r="AT7517" s="33"/>
      <c r="AU7517" s="33"/>
      <c r="AV7517" s="33"/>
      <c r="AW7517" s="33"/>
      <c r="AX7517" s="33"/>
      <c r="AY7517" s="33"/>
    </row>
    <row r="7518" spans="1:51" s="12" customFormat="1" ht="39.950000000000003" customHeight="1">
      <c r="A7518" s="3"/>
      <c r="B7518" s="16"/>
      <c r="C7518" s="33"/>
      <c r="D7518" s="33"/>
      <c r="E7518" s="33"/>
      <c r="F7518" s="33"/>
      <c r="G7518" s="33"/>
      <c r="H7518" s="33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  <c r="Y7518" s="33"/>
      <c r="Z7518" s="33"/>
      <c r="AA7518" s="33"/>
      <c r="AB7518" s="33"/>
      <c r="AC7518" s="33"/>
      <c r="AD7518" s="33"/>
      <c r="AE7518" s="33"/>
      <c r="AF7518" s="33"/>
      <c r="AG7518" s="35"/>
      <c r="AH7518" s="32"/>
      <c r="AI7518" s="33"/>
      <c r="AJ7518" s="33"/>
      <c r="AK7518" s="33"/>
      <c r="AL7518" s="33"/>
      <c r="AM7518" s="33"/>
      <c r="AN7518" s="33"/>
      <c r="AO7518" s="33"/>
      <c r="AP7518" s="33"/>
      <c r="AQ7518" s="33"/>
      <c r="AR7518" s="33"/>
      <c r="AS7518" s="33"/>
      <c r="AT7518" s="33"/>
      <c r="AU7518" s="33"/>
      <c r="AV7518" s="33"/>
      <c r="AW7518" s="33"/>
      <c r="AX7518" s="33"/>
      <c r="AY7518" s="33"/>
    </row>
    <row r="7519" spans="1:51" s="12" customFormat="1" ht="39.950000000000003" customHeight="1">
      <c r="A7519" s="3"/>
      <c r="B7519" s="16"/>
      <c r="C7519" s="33"/>
      <c r="D7519" s="33"/>
      <c r="E7519" s="33"/>
      <c r="F7519" s="33"/>
      <c r="G7519" s="33"/>
      <c r="H7519" s="33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  <c r="Y7519" s="33"/>
      <c r="Z7519" s="33"/>
      <c r="AA7519" s="33"/>
      <c r="AB7519" s="33"/>
      <c r="AC7519" s="33"/>
      <c r="AD7519" s="33"/>
      <c r="AE7519" s="33"/>
      <c r="AF7519" s="33"/>
      <c r="AG7519" s="35"/>
      <c r="AH7519" s="32"/>
      <c r="AI7519" s="33"/>
      <c r="AJ7519" s="33"/>
      <c r="AK7519" s="33"/>
      <c r="AL7519" s="33"/>
      <c r="AM7519" s="33"/>
      <c r="AN7519" s="33"/>
      <c r="AO7519" s="33"/>
      <c r="AP7519" s="33"/>
      <c r="AQ7519" s="33"/>
      <c r="AR7519" s="33"/>
      <c r="AS7519" s="33"/>
      <c r="AT7519" s="33"/>
      <c r="AU7519" s="33"/>
      <c r="AV7519" s="33"/>
      <c r="AW7519" s="33"/>
      <c r="AX7519" s="33"/>
      <c r="AY7519" s="33"/>
    </row>
    <row r="7520" spans="1:51" s="12" customFormat="1" ht="39.950000000000003" customHeight="1">
      <c r="A7520" s="3"/>
      <c r="B7520" s="16"/>
      <c r="C7520" s="33"/>
      <c r="D7520" s="33"/>
      <c r="E7520" s="33"/>
      <c r="F7520" s="33"/>
      <c r="G7520" s="33"/>
      <c r="H7520" s="33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  <c r="Y7520" s="33"/>
      <c r="Z7520" s="33"/>
      <c r="AA7520" s="33"/>
      <c r="AB7520" s="33"/>
      <c r="AC7520" s="33"/>
      <c r="AD7520" s="33"/>
      <c r="AE7520" s="33"/>
      <c r="AF7520" s="33"/>
      <c r="AG7520" s="35"/>
      <c r="AH7520" s="32"/>
      <c r="AI7520" s="33"/>
      <c r="AJ7520" s="33"/>
      <c r="AK7520" s="33"/>
      <c r="AL7520" s="33"/>
      <c r="AM7520" s="33"/>
      <c r="AN7520" s="33"/>
      <c r="AO7520" s="33"/>
      <c r="AP7520" s="33"/>
      <c r="AQ7520" s="33"/>
      <c r="AR7520" s="33"/>
      <c r="AS7520" s="33"/>
      <c r="AT7520" s="33"/>
      <c r="AU7520" s="33"/>
      <c r="AV7520" s="33"/>
      <c r="AW7520" s="33"/>
      <c r="AX7520" s="33"/>
      <c r="AY7520" s="33"/>
    </row>
    <row r="7521" spans="1:51" s="12" customFormat="1" ht="39.950000000000003" customHeight="1">
      <c r="A7521" s="3"/>
      <c r="B7521" s="16"/>
      <c r="C7521" s="33"/>
      <c r="D7521" s="33"/>
      <c r="E7521" s="33"/>
      <c r="F7521" s="33"/>
      <c r="G7521" s="33"/>
      <c r="H7521" s="33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  <c r="Y7521" s="33"/>
      <c r="Z7521" s="33"/>
      <c r="AA7521" s="33"/>
      <c r="AB7521" s="33"/>
      <c r="AC7521" s="33"/>
      <c r="AD7521" s="33"/>
      <c r="AE7521" s="33"/>
      <c r="AF7521" s="33"/>
      <c r="AG7521" s="35"/>
      <c r="AH7521" s="32"/>
      <c r="AI7521" s="33"/>
      <c r="AJ7521" s="33"/>
      <c r="AK7521" s="33"/>
      <c r="AL7521" s="33"/>
      <c r="AM7521" s="33"/>
      <c r="AN7521" s="33"/>
      <c r="AO7521" s="33"/>
      <c r="AP7521" s="33"/>
      <c r="AQ7521" s="33"/>
      <c r="AR7521" s="33"/>
      <c r="AS7521" s="33"/>
      <c r="AT7521" s="33"/>
      <c r="AU7521" s="33"/>
      <c r="AV7521" s="33"/>
      <c r="AW7521" s="33"/>
      <c r="AX7521" s="33"/>
      <c r="AY7521" s="33"/>
    </row>
    <row r="7522" spans="1:51" s="12" customFormat="1" ht="39.950000000000003" customHeight="1">
      <c r="A7522" s="3"/>
      <c r="B7522" s="16"/>
      <c r="C7522" s="33"/>
      <c r="D7522" s="33"/>
      <c r="E7522" s="33"/>
      <c r="F7522" s="33"/>
      <c r="G7522" s="33"/>
      <c r="H7522" s="33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  <c r="Y7522" s="33"/>
      <c r="Z7522" s="33"/>
      <c r="AA7522" s="33"/>
      <c r="AB7522" s="33"/>
      <c r="AC7522" s="33"/>
      <c r="AD7522" s="33"/>
      <c r="AE7522" s="33"/>
      <c r="AF7522" s="33"/>
      <c r="AG7522" s="35"/>
      <c r="AH7522" s="32"/>
      <c r="AI7522" s="33"/>
      <c r="AJ7522" s="33"/>
      <c r="AK7522" s="33"/>
      <c r="AL7522" s="33"/>
      <c r="AM7522" s="33"/>
      <c r="AN7522" s="33"/>
      <c r="AO7522" s="33"/>
      <c r="AP7522" s="33"/>
      <c r="AQ7522" s="33"/>
      <c r="AR7522" s="33"/>
      <c r="AS7522" s="33"/>
      <c r="AT7522" s="33"/>
      <c r="AU7522" s="33"/>
      <c r="AV7522" s="33"/>
      <c r="AW7522" s="33"/>
      <c r="AX7522" s="33"/>
      <c r="AY7522" s="33"/>
    </row>
    <row r="7523" spans="1:51" s="12" customFormat="1" ht="39.950000000000003" customHeight="1">
      <c r="A7523" s="3"/>
      <c r="B7523" s="16"/>
      <c r="C7523" s="33"/>
      <c r="D7523" s="33"/>
      <c r="E7523" s="33"/>
      <c r="F7523" s="33"/>
      <c r="G7523" s="33"/>
      <c r="H7523" s="33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  <c r="Y7523" s="33"/>
      <c r="Z7523" s="33"/>
      <c r="AA7523" s="33"/>
      <c r="AB7523" s="33"/>
      <c r="AC7523" s="33"/>
      <c r="AD7523" s="33"/>
      <c r="AE7523" s="33"/>
      <c r="AF7523" s="33"/>
      <c r="AG7523" s="35"/>
      <c r="AH7523" s="32"/>
      <c r="AI7523" s="33"/>
      <c r="AJ7523" s="33"/>
      <c r="AK7523" s="33"/>
      <c r="AL7523" s="33"/>
      <c r="AM7523" s="33"/>
      <c r="AN7523" s="33"/>
      <c r="AO7523" s="33"/>
      <c r="AP7523" s="33"/>
      <c r="AQ7523" s="33"/>
      <c r="AR7523" s="33"/>
      <c r="AS7523" s="33"/>
      <c r="AT7523" s="33"/>
      <c r="AU7523" s="33"/>
      <c r="AV7523" s="33"/>
      <c r="AW7523" s="33"/>
      <c r="AX7523" s="33"/>
      <c r="AY7523" s="33"/>
    </row>
    <row r="7524" spans="1:51" s="12" customFormat="1" ht="39.950000000000003" customHeight="1">
      <c r="A7524" s="3"/>
      <c r="B7524" s="16"/>
      <c r="C7524" s="33"/>
      <c r="D7524" s="33"/>
      <c r="E7524" s="33"/>
      <c r="F7524" s="33"/>
      <c r="G7524" s="33"/>
      <c r="H7524" s="33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  <c r="Y7524" s="33"/>
      <c r="Z7524" s="33"/>
      <c r="AA7524" s="33"/>
      <c r="AB7524" s="33"/>
      <c r="AC7524" s="33"/>
      <c r="AD7524" s="33"/>
      <c r="AE7524" s="33"/>
      <c r="AF7524" s="33"/>
      <c r="AG7524" s="35"/>
      <c r="AH7524" s="32"/>
      <c r="AI7524" s="33"/>
      <c r="AJ7524" s="33"/>
      <c r="AK7524" s="33"/>
      <c r="AL7524" s="33"/>
      <c r="AM7524" s="33"/>
      <c r="AN7524" s="33"/>
      <c r="AO7524" s="33"/>
      <c r="AP7524" s="33"/>
      <c r="AQ7524" s="33"/>
      <c r="AR7524" s="33"/>
      <c r="AS7524" s="33"/>
      <c r="AT7524" s="33"/>
      <c r="AU7524" s="33"/>
      <c r="AV7524" s="33"/>
      <c r="AW7524" s="33"/>
      <c r="AX7524" s="33"/>
      <c r="AY7524" s="33"/>
    </row>
    <row r="7525" spans="1:51" s="12" customFormat="1" ht="39.950000000000003" customHeight="1">
      <c r="A7525" s="3"/>
      <c r="B7525" s="16"/>
      <c r="C7525" s="33"/>
      <c r="D7525" s="33"/>
      <c r="E7525" s="33"/>
      <c r="F7525" s="33"/>
      <c r="G7525" s="33"/>
      <c r="H7525" s="33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  <c r="Y7525" s="33"/>
      <c r="Z7525" s="33"/>
      <c r="AA7525" s="33"/>
      <c r="AB7525" s="33"/>
      <c r="AC7525" s="33"/>
      <c r="AD7525" s="33"/>
      <c r="AE7525" s="33"/>
      <c r="AF7525" s="33"/>
      <c r="AG7525" s="35"/>
      <c r="AH7525" s="32"/>
      <c r="AI7525" s="33"/>
      <c r="AJ7525" s="33"/>
      <c r="AK7525" s="33"/>
      <c r="AL7525" s="33"/>
      <c r="AM7525" s="33"/>
      <c r="AN7525" s="33"/>
      <c r="AO7525" s="33"/>
      <c r="AP7525" s="33"/>
      <c r="AQ7525" s="33"/>
      <c r="AR7525" s="33"/>
      <c r="AS7525" s="33"/>
      <c r="AT7525" s="33"/>
      <c r="AU7525" s="33"/>
      <c r="AV7525" s="33"/>
      <c r="AW7525" s="33"/>
      <c r="AX7525" s="33"/>
      <c r="AY7525" s="33"/>
    </row>
    <row r="7526" spans="1:51" s="12" customFormat="1" ht="39.950000000000003" customHeight="1">
      <c r="A7526" s="3"/>
      <c r="B7526" s="16"/>
      <c r="C7526" s="33"/>
      <c r="D7526" s="33"/>
      <c r="E7526" s="33"/>
      <c r="F7526" s="33"/>
      <c r="G7526" s="33"/>
      <c r="H7526" s="33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  <c r="Y7526" s="33"/>
      <c r="Z7526" s="33"/>
      <c r="AA7526" s="33"/>
      <c r="AB7526" s="33"/>
      <c r="AC7526" s="33"/>
      <c r="AD7526" s="33"/>
      <c r="AE7526" s="33"/>
      <c r="AF7526" s="33"/>
      <c r="AG7526" s="35"/>
      <c r="AH7526" s="32"/>
      <c r="AI7526" s="33"/>
      <c r="AJ7526" s="33"/>
      <c r="AK7526" s="33"/>
      <c r="AL7526" s="33"/>
      <c r="AM7526" s="33"/>
      <c r="AN7526" s="33"/>
      <c r="AO7526" s="33"/>
      <c r="AP7526" s="33"/>
      <c r="AQ7526" s="33"/>
      <c r="AR7526" s="33"/>
      <c r="AS7526" s="33"/>
      <c r="AT7526" s="33"/>
      <c r="AU7526" s="33"/>
      <c r="AV7526" s="33"/>
      <c r="AW7526" s="33"/>
      <c r="AX7526" s="33"/>
      <c r="AY7526" s="33"/>
    </row>
    <row r="7527" spans="1:51" s="12" customFormat="1" ht="39.950000000000003" customHeight="1">
      <c r="A7527" s="3"/>
      <c r="B7527" s="16"/>
      <c r="C7527" s="33"/>
      <c r="D7527" s="33"/>
      <c r="E7527" s="33"/>
      <c r="F7527" s="33"/>
      <c r="G7527" s="33"/>
      <c r="H7527" s="33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  <c r="Y7527" s="33"/>
      <c r="Z7527" s="33"/>
      <c r="AA7527" s="33"/>
      <c r="AB7527" s="33"/>
      <c r="AC7527" s="33"/>
      <c r="AD7527" s="33"/>
      <c r="AE7527" s="33"/>
      <c r="AF7527" s="33"/>
      <c r="AG7527" s="35"/>
      <c r="AH7527" s="32"/>
      <c r="AI7527" s="33"/>
      <c r="AJ7527" s="33"/>
      <c r="AK7527" s="33"/>
      <c r="AL7527" s="33"/>
      <c r="AM7527" s="33"/>
      <c r="AN7527" s="33"/>
      <c r="AO7527" s="33"/>
      <c r="AP7527" s="33"/>
      <c r="AQ7527" s="33"/>
      <c r="AR7527" s="33"/>
      <c r="AS7527" s="33"/>
      <c r="AT7527" s="33"/>
      <c r="AU7527" s="33"/>
      <c r="AV7527" s="33"/>
      <c r="AW7527" s="33"/>
      <c r="AX7527" s="33"/>
      <c r="AY7527" s="33"/>
    </row>
    <row r="7528" spans="1:51" s="12" customFormat="1" ht="39.950000000000003" customHeight="1">
      <c r="A7528" s="3"/>
      <c r="B7528" s="16"/>
      <c r="C7528" s="33"/>
      <c r="D7528" s="33"/>
      <c r="E7528" s="33"/>
      <c r="F7528" s="33"/>
      <c r="G7528" s="33"/>
      <c r="H7528" s="33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  <c r="Y7528" s="33"/>
      <c r="Z7528" s="33"/>
      <c r="AA7528" s="33"/>
      <c r="AB7528" s="33"/>
      <c r="AC7528" s="33"/>
      <c r="AD7528" s="33"/>
      <c r="AE7528" s="33"/>
      <c r="AF7528" s="33"/>
      <c r="AG7528" s="35"/>
      <c r="AH7528" s="32"/>
      <c r="AI7528" s="33"/>
      <c r="AJ7528" s="33"/>
      <c r="AK7528" s="33"/>
      <c r="AL7528" s="33"/>
      <c r="AM7528" s="33"/>
      <c r="AN7528" s="33"/>
      <c r="AO7528" s="33"/>
      <c r="AP7528" s="33"/>
      <c r="AQ7528" s="33"/>
      <c r="AR7528" s="33"/>
      <c r="AS7528" s="33"/>
      <c r="AT7528" s="33"/>
      <c r="AU7528" s="33"/>
      <c r="AV7528" s="33"/>
      <c r="AW7528" s="33"/>
      <c r="AX7528" s="33"/>
      <c r="AY7528" s="33"/>
    </row>
    <row r="7529" spans="1:51" s="12" customFormat="1" ht="39.950000000000003" customHeight="1">
      <c r="A7529" s="3"/>
      <c r="B7529" s="16"/>
      <c r="C7529" s="33"/>
      <c r="D7529" s="33"/>
      <c r="E7529" s="33"/>
      <c r="F7529" s="33"/>
      <c r="G7529" s="33"/>
      <c r="H7529" s="33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  <c r="Y7529" s="33"/>
      <c r="Z7529" s="33"/>
      <c r="AA7529" s="33"/>
      <c r="AB7529" s="33"/>
      <c r="AC7529" s="33"/>
      <c r="AD7529" s="33"/>
      <c r="AE7529" s="33"/>
      <c r="AF7529" s="33"/>
      <c r="AG7529" s="35"/>
      <c r="AH7529" s="32"/>
      <c r="AI7529" s="33"/>
      <c r="AJ7529" s="33"/>
      <c r="AK7529" s="33"/>
      <c r="AL7529" s="33"/>
      <c r="AM7529" s="33"/>
      <c r="AN7529" s="33"/>
      <c r="AO7529" s="33"/>
      <c r="AP7529" s="33"/>
      <c r="AQ7529" s="33"/>
      <c r="AR7529" s="33"/>
      <c r="AS7529" s="33"/>
      <c r="AT7529" s="33"/>
      <c r="AU7529" s="33"/>
      <c r="AV7529" s="33"/>
      <c r="AW7529" s="33"/>
      <c r="AX7529" s="33"/>
      <c r="AY7529" s="33"/>
    </row>
    <row r="7530" spans="1:51" s="12" customFormat="1" ht="39.950000000000003" customHeight="1">
      <c r="A7530" s="3"/>
      <c r="B7530" s="16"/>
      <c r="C7530" s="33"/>
      <c r="D7530" s="33"/>
      <c r="E7530" s="33"/>
      <c r="F7530" s="33"/>
      <c r="G7530" s="33"/>
      <c r="H7530" s="33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  <c r="Y7530" s="33"/>
      <c r="Z7530" s="33"/>
      <c r="AA7530" s="33"/>
      <c r="AB7530" s="33"/>
      <c r="AC7530" s="33"/>
      <c r="AD7530" s="33"/>
      <c r="AE7530" s="33"/>
      <c r="AF7530" s="33"/>
      <c r="AG7530" s="35"/>
      <c r="AH7530" s="32"/>
      <c r="AI7530" s="33"/>
      <c r="AJ7530" s="33"/>
      <c r="AK7530" s="33"/>
      <c r="AL7530" s="33"/>
      <c r="AM7530" s="33"/>
      <c r="AN7530" s="33"/>
      <c r="AO7530" s="33"/>
      <c r="AP7530" s="33"/>
      <c r="AQ7530" s="33"/>
      <c r="AR7530" s="33"/>
      <c r="AS7530" s="33"/>
      <c r="AT7530" s="33"/>
      <c r="AU7530" s="33"/>
      <c r="AV7530" s="33"/>
      <c r="AW7530" s="33"/>
      <c r="AX7530" s="33"/>
      <c r="AY7530" s="33"/>
    </row>
    <row r="7531" spans="1:51" s="12" customFormat="1" ht="39.950000000000003" customHeight="1">
      <c r="A7531" s="3"/>
      <c r="B7531" s="16"/>
      <c r="C7531" s="33"/>
      <c r="D7531" s="33"/>
      <c r="E7531" s="33"/>
      <c r="F7531" s="33"/>
      <c r="G7531" s="33"/>
      <c r="H7531" s="33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  <c r="Y7531" s="33"/>
      <c r="Z7531" s="33"/>
      <c r="AA7531" s="33"/>
      <c r="AB7531" s="33"/>
      <c r="AC7531" s="33"/>
      <c r="AD7531" s="33"/>
      <c r="AE7531" s="33"/>
      <c r="AF7531" s="33"/>
      <c r="AG7531" s="35"/>
      <c r="AH7531" s="32"/>
      <c r="AI7531" s="33"/>
      <c r="AJ7531" s="33"/>
      <c r="AK7531" s="33"/>
      <c r="AL7531" s="33"/>
      <c r="AM7531" s="33"/>
      <c r="AN7531" s="33"/>
      <c r="AO7531" s="33"/>
      <c r="AP7531" s="33"/>
      <c r="AQ7531" s="33"/>
      <c r="AR7531" s="33"/>
      <c r="AS7531" s="33"/>
      <c r="AT7531" s="33"/>
      <c r="AU7531" s="33"/>
      <c r="AV7531" s="33"/>
      <c r="AW7531" s="33"/>
      <c r="AX7531" s="33"/>
      <c r="AY7531" s="33"/>
    </row>
    <row r="7532" spans="1:51" s="12" customFormat="1" ht="39.950000000000003" customHeight="1">
      <c r="A7532" s="3"/>
      <c r="B7532" s="16"/>
      <c r="C7532" s="33"/>
      <c r="D7532" s="33"/>
      <c r="E7532" s="33"/>
      <c r="F7532" s="33"/>
      <c r="G7532" s="33"/>
      <c r="H7532" s="33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  <c r="Y7532" s="33"/>
      <c r="Z7532" s="33"/>
      <c r="AA7532" s="33"/>
      <c r="AB7532" s="33"/>
      <c r="AC7532" s="33"/>
      <c r="AD7532" s="33"/>
      <c r="AE7532" s="33"/>
      <c r="AF7532" s="33"/>
      <c r="AG7532" s="35"/>
      <c r="AH7532" s="32"/>
      <c r="AI7532" s="33"/>
      <c r="AJ7532" s="33"/>
      <c r="AK7532" s="33"/>
      <c r="AL7532" s="33"/>
      <c r="AM7532" s="33"/>
      <c r="AN7532" s="33"/>
      <c r="AO7532" s="33"/>
      <c r="AP7532" s="33"/>
      <c r="AQ7532" s="33"/>
      <c r="AR7532" s="33"/>
      <c r="AS7532" s="33"/>
      <c r="AT7532" s="33"/>
      <c r="AU7532" s="33"/>
      <c r="AV7532" s="33"/>
      <c r="AW7532" s="33"/>
      <c r="AX7532" s="33"/>
      <c r="AY7532" s="33"/>
    </row>
    <row r="7533" spans="1:51" s="12" customFormat="1" ht="39.950000000000003" customHeight="1">
      <c r="A7533" s="3"/>
      <c r="B7533" s="16"/>
      <c r="C7533" s="33"/>
      <c r="D7533" s="33"/>
      <c r="E7533" s="33"/>
      <c r="F7533" s="33"/>
      <c r="G7533" s="33"/>
      <c r="H7533" s="33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  <c r="Y7533" s="33"/>
      <c r="Z7533" s="33"/>
      <c r="AA7533" s="33"/>
      <c r="AB7533" s="33"/>
      <c r="AC7533" s="33"/>
      <c r="AD7533" s="33"/>
      <c r="AE7533" s="33"/>
      <c r="AF7533" s="33"/>
      <c r="AG7533" s="35"/>
      <c r="AH7533" s="32"/>
      <c r="AI7533" s="33"/>
      <c r="AJ7533" s="33"/>
      <c r="AK7533" s="33"/>
      <c r="AL7533" s="33"/>
      <c r="AM7533" s="33"/>
      <c r="AN7533" s="33"/>
      <c r="AO7533" s="33"/>
      <c r="AP7533" s="33"/>
      <c r="AQ7533" s="33"/>
      <c r="AR7533" s="33"/>
      <c r="AS7533" s="33"/>
      <c r="AT7533" s="33"/>
      <c r="AU7533" s="33"/>
      <c r="AV7533" s="33"/>
      <c r="AW7533" s="33"/>
      <c r="AX7533" s="33"/>
      <c r="AY7533" s="33"/>
    </row>
    <row r="7534" spans="1:51" s="12" customFormat="1" ht="39.950000000000003" customHeight="1">
      <c r="A7534" s="3"/>
      <c r="B7534" s="16"/>
      <c r="C7534" s="33"/>
      <c r="D7534" s="33"/>
      <c r="E7534" s="33"/>
      <c r="F7534" s="33"/>
      <c r="G7534" s="33"/>
      <c r="H7534" s="33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  <c r="Y7534" s="33"/>
      <c r="Z7534" s="33"/>
      <c r="AA7534" s="33"/>
      <c r="AB7534" s="33"/>
      <c r="AC7534" s="33"/>
      <c r="AD7534" s="33"/>
      <c r="AE7534" s="33"/>
      <c r="AF7534" s="33"/>
      <c r="AG7534" s="35"/>
      <c r="AH7534" s="32"/>
      <c r="AI7534" s="33"/>
      <c r="AJ7534" s="33"/>
      <c r="AK7534" s="33"/>
      <c r="AL7534" s="33"/>
      <c r="AM7534" s="33"/>
      <c r="AN7534" s="33"/>
      <c r="AO7534" s="33"/>
      <c r="AP7534" s="33"/>
      <c r="AQ7534" s="33"/>
      <c r="AR7534" s="33"/>
      <c r="AS7534" s="33"/>
      <c r="AT7534" s="33"/>
      <c r="AU7534" s="33"/>
      <c r="AV7534" s="33"/>
      <c r="AW7534" s="33"/>
      <c r="AX7534" s="33"/>
      <c r="AY7534" s="33"/>
    </row>
    <row r="7535" spans="1:51" s="12" customFormat="1" ht="39.950000000000003" customHeight="1">
      <c r="A7535" s="3"/>
      <c r="B7535" s="16"/>
      <c r="C7535" s="33"/>
      <c r="D7535" s="33"/>
      <c r="E7535" s="33"/>
      <c r="F7535" s="33"/>
      <c r="G7535" s="33"/>
      <c r="H7535" s="33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  <c r="Y7535" s="33"/>
      <c r="Z7535" s="33"/>
      <c r="AA7535" s="33"/>
      <c r="AB7535" s="33"/>
      <c r="AC7535" s="33"/>
      <c r="AD7535" s="33"/>
      <c r="AE7535" s="33"/>
      <c r="AF7535" s="33"/>
      <c r="AG7535" s="35"/>
      <c r="AH7535" s="32"/>
      <c r="AI7535" s="33"/>
      <c r="AJ7535" s="33"/>
      <c r="AK7535" s="33"/>
      <c r="AL7535" s="33"/>
      <c r="AM7535" s="33"/>
      <c r="AN7535" s="33"/>
      <c r="AO7535" s="33"/>
      <c r="AP7535" s="33"/>
      <c r="AQ7535" s="33"/>
      <c r="AR7535" s="33"/>
      <c r="AS7535" s="33"/>
      <c r="AT7535" s="33"/>
      <c r="AU7535" s="33"/>
      <c r="AV7535" s="33"/>
      <c r="AW7535" s="33"/>
      <c r="AX7535" s="33"/>
      <c r="AY7535" s="33"/>
    </row>
    <row r="7536" spans="1:51" s="12" customFormat="1" ht="39.950000000000003" customHeight="1">
      <c r="A7536" s="3"/>
      <c r="B7536" s="16"/>
      <c r="C7536" s="33"/>
      <c r="D7536" s="33"/>
      <c r="E7536" s="33"/>
      <c r="F7536" s="33"/>
      <c r="G7536" s="33"/>
      <c r="H7536" s="33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  <c r="Y7536" s="33"/>
      <c r="Z7536" s="33"/>
      <c r="AA7536" s="33"/>
      <c r="AB7536" s="33"/>
      <c r="AC7536" s="33"/>
      <c r="AD7536" s="33"/>
      <c r="AE7536" s="33"/>
      <c r="AF7536" s="33"/>
      <c r="AG7536" s="35"/>
      <c r="AH7536" s="32"/>
      <c r="AI7536" s="33"/>
      <c r="AJ7536" s="33"/>
      <c r="AK7536" s="33"/>
      <c r="AL7536" s="33"/>
      <c r="AM7536" s="33"/>
      <c r="AN7536" s="33"/>
      <c r="AO7536" s="33"/>
      <c r="AP7536" s="33"/>
      <c r="AQ7536" s="33"/>
      <c r="AR7536" s="33"/>
      <c r="AS7536" s="33"/>
      <c r="AT7536" s="33"/>
      <c r="AU7536" s="33"/>
      <c r="AV7536" s="33"/>
      <c r="AW7536" s="33"/>
      <c r="AX7536" s="33"/>
      <c r="AY7536" s="33"/>
    </row>
    <row r="7537" spans="1:51" s="12" customFormat="1" ht="39.950000000000003" customHeight="1">
      <c r="A7537" s="3"/>
      <c r="B7537" s="16"/>
      <c r="C7537" s="33"/>
      <c r="D7537" s="33"/>
      <c r="E7537" s="33"/>
      <c r="F7537" s="33"/>
      <c r="G7537" s="33"/>
      <c r="H7537" s="33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  <c r="Y7537" s="33"/>
      <c r="Z7537" s="33"/>
      <c r="AA7537" s="33"/>
      <c r="AB7537" s="33"/>
      <c r="AC7537" s="33"/>
      <c r="AD7537" s="33"/>
      <c r="AE7537" s="33"/>
      <c r="AF7537" s="33"/>
      <c r="AG7537" s="35"/>
      <c r="AH7537" s="32"/>
      <c r="AI7537" s="33"/>
      <c r="AJ7537" s="33"/>
      <c r="AK7537" s="33"/>
      <c r="AL7537" s="33"/>
      <c r="AM7537" s="33"/>
      <c r="AN7537" s="33"/>
      <c r="AO7537" s="33"/>
      <c r="AP7537" s="33"/>
      <c r="AQ7537" s="33"/>
      <c r="AR7537" s="33"/>
      <c r="AS7537" s="33"/>
      <c r="AT7537" s="33"/>
      <c r="AU7537" s="33"/>
      <c r="AV7537" s="33"/>
      <c r="AW7537" s="33"/>
      <c r="AX7537" s="33"/>
      <c r="AY7537" s="33"/>
    </row>
    <row r="7538" spans="1:51" s="12" customFormat="1" ht="39.950000000000003" customHeight="1">
      <c r="A7538" s="3"/>
      <c r="B7538" s="16"/>
      <c r="C7538" s="33"/>
      <c r="D7538" s="33"/>
      <c r="E7538" s="33"/>
      <c r="F7538" s="33"/>
      <c r="G7538" s="33"/>
      <c r="H7538" s="33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  <c r="Y7538" s="33"/>
      <c r="Z7538" s="33"/>
      <c r="AA7538" s="33"/>
      <c r="AB7538" s="33"/>
      <c r="AC7538" s="33"/>
      <c r="AD7538" s="33"/>
      <c r="AE7538" s="33"/>
      <c r="AF7538" s="33"/>
      <c r="AG7538" s="35"/>
      <c r="AH7538" s="32"/>
      <c r="AI7538" s="33"/>
      <c r="AJ7538" s="33"/>
      <c r="AK7538" s="33"/>
      <c r="AL7538" s="33"/>
      <c r="AM7538" s="33"/>
      <c r="AN7538" s="33"/>
      <c r="AO7538" s="33"/>
      <c r="AP7538" s="33"/>
      <c r="AQ7538" s="33"/>
      <c r="AR7538" s="33"/>
      <c r="AS7538" s="33"/>
      <c r="AT7538" s="33"/>
      <c r="AU7538" s="33"/>
      <c r="AV7538" s="33"/>
      <c r="AW7538" s="33"/>
      <c r="AX7538" s="33"/>
      <c r="AY7538" s="33"/>
    </row>
    <row r="7539" spans="1:51" s="12" customFormat="1" ht="39.950000000000003" customHeight="1">
      <c r="A7539" s="3"/>
      <c r="B7539" s="16"/>
      <c r="C7539" s="33"/>
      <c r="D7539" s="33"/>
      <c r="E7539" s="33"/>
      <c r="F7539" s="33"/>
      <c r="G7539" s="33"/>
      <c r="H7539" s="33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  <c r="Y7539" s="33"/>
      <c r="Z7539" s="33"/>
      <c r="AA7539" s="33"/>
      <c r="AB7539" s="33"/>
      <c r="AC7539" s="33"/>
      <c r="AD7539" s="33"/>
      <c r="AE7539" s="33"/>
      <c r="AF7539" s="33"/>
      <c r="AG7539" s="35"/>
      <c r="AH7539" s="32"/>
      <c r="AI7539" s="33"/>
      <c r="AJ7539" s="33"/>
      <c r="AK7539" s="33"/>
      <c r="AL7539" s="33"/>
      <c r="AM7539" s="33"/>
      <c r="AN7539" s="33"/>
      <c r="AO7539" s="33"/>
      <c r="AP7539" s="33"/>
      <c r="AQ7539" s="33"/>
      <c r="AR7539" s="33"/>
      <c r="AS7539" s="33"/>
      <c r="AT7539" s="33"/>
      <c r="AU7539" s="33"/>
      <c r="AV7539" s="33"/>
      <c r="AW7539" s="33"/>
      <c r="AX7539" s="33"/>
      <c r="AY7539" s="33"/>
    </row>
    <row r="7540" spans="1:51" s="12" customFormat="1" ht="39.950000000000003" customHeight="1">
      <c r="A7540" s="3"/>
      <c r="B7540" s="16"/>
      <c r="C7540" s="33"/>
      <c r="D7540" s="33"/>
      <c r="E7540" s="33"/>
      <c r="F7540" s="33"/>
      <c r="G7540" s="33"/>
      <c r="H7540" s="33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  <c r="Y7540" s="33"/>
      <c r="Z7540" s="33"/>
      <c r="AA7540" s="33"/>
      <c r="AB7540" s="33"/>
      <c r="AC7540" s="33"/>
      <c r="AD7540" s="33"/>
      <c r="AE7540" s="33"/>
      <c r="AF7540" s="33"/>
      <c r="AG7540" s="35"/>
      <c r="AH7540" s="32"/>
      <c r="AI7540" s="33"/>
      <c r="AJ7540" s="33"/>
      <c r="AK7540" s="33"/>
      <c r="AL7540" s="33"/>
      <c r="AM7540" s="33"/>
      <c r="AN7540" s="33"/>
      <c r="AO7540" s="33"/>
      <c r="AP7540" s="33"/>
      <c r="AQ7540" s="33"/>
      <c r="AR7540" s="33"/>
      <c r="AS7540" s="33"/>
      <c r="AT7540" s="33"/>
      <c r="AU7540" s="33"/>
      <c r="AV7540" s="33"/>
      <c r="AW7540" s="33"/>
      <c r="AX7540" s="33"/>
      <c r="AY7540" s="33"/>
    </row>
    <row r="7541" spans="1:51" s="12" customFormat="1" ht="39.950000000000003" customHeight="1">
      <c r="A7541" s="3"/>
      <c r="B7541" s="16"/>
      <c r="C7541" s="33"/>
      <c r="D7541" s="33"/>
      <c r="E7541" s="33"/>
      <c r="F7541" s="33"/>
      <c r="G7541" s="33"/>
      <c r="H7541" s="33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  <c r="Y7541" s="33"/>
      <c r="Z7541" s="33"/>
      <c r="AA7541" s="33"/>
      <c r="AB7541" s="33"/>
      <c r="AC7541" s="33"/>
      <c r="AD7541" s="33"/>
      <c r="AE7541" s="33"/>
      <c r="AF7541" s="33"/>
      <c r="AG7541" s="35"/>
      <c r="AH7541" s="32"/>
      <c r="AI7541" s="33"/>
      <c r="AJ7541" s="33"/>
      <c r="AK7541" s="33"/>
      <c r="AL7541" s="33"/>
      <c r="AM7541" s="33"/>
      <c r="AN7541" s="33"/>
      <c r="AO7541" s="33"/>
      <c r="AP7541" s="33"/>
      <c r="AQ7541" s="33"/>
      <c r="AR7541" s="33"/>
      <c r="AS7541" s="33"/>
      <c r="AT7541" s="33"/>
      <c r="AU7541" s="33"/>
      <c r="AV7541" s="33"/>
      <c r="AW7541" s="33"/>
      <c r="AX7541" s="33"/>
      <c r="AY7541" s="33"/>
    </row>
    <row r="7542" spans="1:51" s="12" customFormat="1" ht="39.950000000000003" customHeight="1">
      <c r="A7542" s="3"/>
      <c r="B7542" s="16"/>
      <c r="C7542" s="33"/>
      <c r="D7542" s="33"/>
      <c r="E7542" s="33"/>
      <c r="F7542" s="33"/>
      <c r="G7542" s="33"/>
      <c r="H7542" s="33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  <c r="Y7542" s="33"/>
      <c r="Z7542" s="33"/>
      <c r="AA7542" s="33"/>
      <c r="AB7542" s="33"/>
      <c r="AC7542" s="33"/>
      <c r="AD7542" s="33"/>
      <c r="AE7542" s="33"/>
      <c r="AF7542" s="33"/>
      <c r="AG7542" s="35"/>
      <c r="AH7542" s="32"/>
      <c r="AI7542" s="33"/>
      <c r="AJ7542" s="33"/>
      <c r="AK7542" s="33"/>
      <c r="AL7542" s="33"/>
      <c r="AM7542" s="33"/>
      <c r="AN7542" s="33"/>
      <c r="AO7542" s="33"/>
      <c r="AP7542" s="33"/>
      <c r="AQ7542" s="33"/>
      <c r="AR7542" s="33"/>
      <c r="AS7542" s="33"/>
      <c r="AT7542" s="33"/>
      <c r="AU7542" s="33"/>
      <c r="AV7542" s="33"/>
      <c r="AW7542" s="33"/>
      <c r="AX7542" s="33"/>
      <c r="AY7542" s="33"/>
    </row>
    <row r="7543" spans="1:51" s="12" customFormat="1" ht="39.950000000000003" customHeight="1">
      <c r="A7543" s="3"/>
      <c r="B7543" s="16"/>
      <c r="C7543" s="33"/>
      <c r="D7543" s="33"/>
      <c r="E7543" s="33"/>
      <c r="F7543" s="33"/>
      <c r="G7543" s="33"/>
      <c r="H7543" s="33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  <c r="Y7543" s="33"/>
      <c r="Z7543" s="33"/>
      <c r="AA7543" s="33"/>
      <c r="AB7543" s="33"/>
      <c r="AC7543" s="33"/>
      <c r="AD7543" s="33"/>
      <c r="AE7543" s="33"/>
      <c r="AF7543" s="33"/>
      <c r="AG7543" s="35"/>
      <c r="AH7543" s="32"/>
      <c r="AI7543" s="33"/>
      <c r="AJ7543" s="33"/>
      <c r="AK7543" s="33"/>
      <c r="AL7543" s="33"/>
      <c r="AM7543" s="33"/>
      <c r="AN7543" s="33"/>
      <c r="AO7543" s="33"/>
      <c r="AP7543" s="33"/>
      <c r="AQ7543" s="33"/>
      <c r="AR7543" s="33"/>
      <c r="AS7543" s="33"/>
      <c r="AT7543" s="33"/>
      <c r="AU7543" s="33"/>
      <c r="AV7543" s="33"/>
      <c r="AW7543" s="33"/>
      <c r="AX7543" s="33"/>
      <c r="AY7543" s="33"/>
    </row>
    <row r="7544" spans="1:51" s="12" customFormat="1" ht="39.950000000000003" customHeight="1">
      <c r="A7544" s="3"/>
      <c r="B7544" s="16"/>
      <c r="C7544" s="33"/>
      <c r="D7544" s="33"/>
      <c r="E7544" s="33"/>
      <c r="F7544" s="33"/>
      <c r="G7544" s="33"/>
      <c r="H7544" s="33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  <c r="Y7544" s="33"/>
      <c r="Z7544" s="33"/>
      <c r="AA7544" s="33"/>
      <c r="AB7544" s="33"/>
      <c r="AC7544" s="33"/>
      <c r="AD7544" s="33"/>
      <c r="AE7544" s="33"/>
      <c r="AF7544" s="33"/>
      <c r="AG7544" s="35"/>
      <c r="AH7544" s="32"/>
      <c r="AI7544" s="33"/>
      <c r="AJ7544" s="33"/>
      <c r="AK7544" s="33"/>
      <c r="AL7544" s="33"/>
      <c r="AM7544" s="33"/>
      <c r="AN7544" s="33"/>
      <c r="AO7544" s="33"/>
      <c r="AP7544" s="33"/>
      <c r="AQ7544" s="33"/>
      <c r="AR7544" s="33"/>
      <c r="AS7544" s="33"/>
      <c r="AT7544" s="33"/>
      <c r="AU7544" s="33"/>
      <c r="AV7544" s="33"/>
      <c r="AW7544" s="33"/>
      <c r="AX7544" s="33"/>
      <c r="AY7544" s="33"/>
    </row>
    <row r="7545" spans="1:51" s="12" customFormat="1" ht="39.950000000000003" customHeight="1">
      <c r="A7545" s="3"/>
      <c r="B7545" s="16"/>
      <c r="C7545" s="33"/>
      <c r="D7545" s="33"/>
      <c r="E7545" s="33"/>
      <c r="F7545" s="33"/>
      <c r="G7545" s="33"/>
      <c r="H7545" s="33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  <c r="Y7545" s="33"/>
      <c r="Z7545" s="33"/>
      <c r="AA7545" s="33"/>
      <c r="AB7545" s="33"/>
      <c r="AC7545" s="33"/>
      <c r="AD7545" s="33"/>
      <c r="AE7545" s="33"/>
      <c r="AF7545" s="33"/>
      <c r="AG7545" s="35"/>
      <c r="AH7545" s="32"/>
      <c r="AI7545" s="33"/>
      <c r="AJ7545" s="33"/>
      <c r="AK7545" s="33"/>
      <c r="AL7545" s="33"/>
      <c r="AM7545" s="33"/>
      <c r="AN7545" s="33"/>
      <c r="AO7545" s="33"/>
      <c r="AP7545" s="33"/>
      <c r="AQ7545" s="33"/>
      <c r="AR7545" s="33"/>
      <c r="AS7545" s="33"/>
      <c r="AT7545" s="33"/>
      <c r="AU7545" s="33"/>
      <c r="AV7545" s="33"/>
      <c r="AW7545" s="33"/>
      <c r="AX7545" s="33"/>
      <c r="AY7545" s="33"/>
    </row>
    <row r="7546" spans="1:51" s="12" customFormat="1" ht="39.950000000000003" customHeight="1">
      <c r="A7546" s="3"/>
      <c r="B7546" s="16"/>
      <c r="C7546" s="33"/>
      <c r="D7546" s="33"/>
      <c r="E7546" s="33"/>
      <c r="F7546" s="33"/>
      <c r="G7546" s="33"/>
      <c r="H7546" s="33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  <c r="Y7546" s="33"/>
      <c r="Z7546" s="33"/>
      <c r="AA7546" s="33"/>
      <c r="AB7546" s="33"/>
      <c r="AC7546" s="33"/>
      <c r="AD7546" s="33"/>
      <c r="AE7546" s="33"/>
      <c r="AF7546" s="33"/>
      <c r="AG7546" s="35"/>
      <c r="AH7546" s="32"/>
      <c r="AI7546" s="33"/>
      <c r="AJ7546" s="33"/>
      <c r="AK7546" s="33"/>
      <c r="AL7546" s="33"/>
      <c r="AM7546" s="33"/>
      <c r="AN7546" s="33"/>
      <c r="AO7546" s="33"/>
      <c r="AP7546" s="33"/>
      <c r="AQ7546" s="33"/>
      <c r="AR7546" s="33"/>
      <c r="AS7546" s="33"/>
      <c r="AT7546" s="33"/>
      <c r="AU7546" s="33"/>
      <c r="AV7546" s="33"/>
      <c r="AW7546" s="33"/>
      <c r="AX7546" s="33"/>
      <c r="AY7546" s="33"/>
    </row>
    <row r="7547" spans="1:51" s="12" customFormat="1" ht="39.950000000000003" customHeight="1">
      <c r="A7547" s="3"/>
      <c r="B7547" s="16"/>
      <c r="C7547" s="33"/>
      <c r="D7547" s="33"/>
      <c r="E7547" s="33"/>
      <c r="F7547" s="33"/>
      <c r="G7547" s="33"/>
      <c r="H7547" s="33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  <c r="Y7547" s="33"/>
      <c r="Z7547" s="33"/>
      <c r="AA7547" s="33"/>
      <c r="AB7547" s="33"/>
      <c r="AC7547" s="33"/>
      <c r="AD7547" s="33"/>
      <c r="AE7547" s="33"/>
      <c r="AF7547" s="33"/>
      <c r="AG7547" s="35"/>
      <c r="AH7547" s="32"/>
      <c r="AI7547" s="33"/>
      <c r="AJ7547" s="33"/>
      <c r="AK7547" s="33"/>
      <c r="AL7547" s="33"/>
      <c r="AM7547" s="33"/>
      <c r="AN7547" s="33"/>
      <c r="AO7547" s="33"/>
      <c r="AP7547" s="33"/>
      <c r="AQ7547" s="33"/>
      <c r="AR7547" s="33"/>
      <c r="AS7547" s="33"/>
      <c r="AT7547" s="33"/>
      <c r="AU7547" s="33"/>
      <c r="AV7547" s="33"/>
      <c r="AW7547" s="33"/>
      <c r="AX7547" s="33"/>
      <c r="AY7547" s="33"/>
    </row>
    <row r="7548" spans="1:51" s="12" customFormat="1" ht="39.950000000000003" customHeight="1">
      <c r="A7548" s="3"/>
      <c r="B7548" s="16"/>
      <c r="C7548" s="33"/>
      <c r="D7548" s="33"/>
      <c r="E7548" s="33"/>
      <c r="F7548" s="33"/>
      <c r="G7548" s="33"/>
      <c r="H7548" s="33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  <c r="Y7548" s="33"/>
      <c r="Z7548" s="33"/>
      <c r="AA7548" s="33"/>
      <c r="AB7548" s="33"/>
      <c r="AC7548" s="33"/>
      <c r="AD7548" s="33"/>
      <c r="AE7548" s="33"/>
      <c r="AF7548" s="33"/>
      <c r="AG7548" s="35"/>
      <c r="AH7548" s="32"/>
      <c r="AI7548" s="33"/>
      <c r="AJ7548" s="33"/>
      <c r="AK7548" s="33"/>
      <c r="AL7548" s="33"/>
      <c r="AM7548" s="33"/>
      <c r="AN7548" s="33"/>
      <c r="AO7548" s="33"/>
      <c r="AP7548" s="33"/>
      <c r="AQ7548" s="33"/>
      <c r="AR7548" s="33"/>
      <c r="AS7548" s="33"/>
      <c r="AT7548" s="33"/>
      <c r="AU7548" s="33"/>
      <c r="AV7548" s="33"/>
      <c r="AW7548" s="33"/>
      <c r="AX7548" s="33"/>
      <c r="AY7548" s="33"/>
    </row>
    <row r="7549" spans="1:51" s="12" customFormat="1" ht="39.950000000000003" customHeight="1">
      <c r="A7549" s="3"/>
      <c r="B7549" s="16"/>
      <c r="C7549" s="33"/>
      <c r="D7549" s="33"/>
      <c r="E7549" s="33"/>
      <c r="F7549" s="33"/>
      <c r="G7549" s="33"/>
      <c r="H7549" s="33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  <c r="Y7549" s="33"/>
      <c r="Z7549" s="33"/>
      <c r="AA7549" s="33"/>
      <c r="AB7549" s="33"/>
      <c r="AC7549" s="33"/>
      <c r="AD7549" s="33"/>
      <c r="AE7549" s="33"/>
      <c r="AF7549" s="33"/>
      <c r="AG7549" s="35"/>
      <c r="AH7549" s="32"/>
      <c r="AI7549" s="33"/>
      <c r="AJ7549" s="33"/>
      <c r="AK7549" s="33"/>
      <c r="AL7549" s="33"/>
      <c r="AM7549" s="33"/>
      <c r="AN7549" s="33"/>
      <c r="AO7549" s="33"/>
      <c r="AP7549" s="33"/>
      <c r="AQ7549" s="33"/>
      <c r="AR7549" s="33"/>
      <c r="AS7549" s="33"/>
      <c r="AT7549" s="33"/>
      <c r="AU7549" s="33"/>
      <c r="AV7549" s="33"/>
      <c r="AW7549" s="33"/>
      <c r="AX7549" s="33"/>
      <c r="AY7549" s="33"/>
    </row>
    <row r="7550" spans="1:51" s="12" customFormat="1" ht="39.950000000000003" customHeight="1">
      <c r="A7550" s="3"/>
      <c r="B7550" s="16"/>
      <c r="C7550" s="33"/>
      <c r="D7550" s="33"/>
      <c r="E7550" s="33"/>
      <c r="F7550" s="33"/>
      <c r="G7550" s="33"/>
      <c r="H7550" s="33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  <c r="Y7550" s="33"/>
      <c r="Z7550" s="33"/>
      <c r="AA7550" s="33"/>
      <c r="AB7550" s="33"/>
      <c r="AC7550" s="33"/>
      <c r="AD7550" s="33"/>
      <c r="AE7550" s="33"/>
      <c r="AF7550" s="33"/>
      <c r="AG7550" s="35"/>
      <c r="AH7550" s="32"/>
      <c r="AI7550" s="33"/>
      <c r="AJ7550" s="33"/>
      <c r="AK7550" s="33"/>
      <c r="AL7550" s="33"/>
      <c r="AM7550" s="33"/>
      <c r="AN7550" s="33"/>
      <c r="AO7550" s="33"/>
      <c r="AP7550" s="33"/>
      <c r="AQ7550" s="33"/>
      <c r="AR7550" s="33"/>
      <c r="AS7550" s="33"/>
      <c r="AT7550" s="33"/>
      <c r="AU7550" s="33"/>
      <c r="AV7550" s="33"/>
      <c r="AW7550" s="33"/>
      <c r="AX7550" s="33"/>
      <c r="AY7550" s="33"/>
    </row>
    <row r="7551" spans="1:51" s="12" customFormat="1" ht="39.950000000000003" customHeight="1">
      <c r="A7551" s="3"/>
      <c r="B7551" s="16"/>
      <c r="C7551" s="33"/>
      <c r="D7551" s="33"/>
      <c r="E7551" s="33"/>
      <c r="F7551" s="33"/>
      <c r="G7551" s="33"/>
      <c r="H7551" s="33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  <c r="Y7551" s="33"/>
      <c r="Z7551" s="33"/>
      <c r="AA7551" s="33"/>
      <c r="AB7551" s="33"/>
      <c r="AC7551" s="33"/>
      <c r="AD7551" s="33"/>
      <c r="AE7551" s="33"/>
      <c r="AF7551" s="33"/>
      <c r="AG7551" s="35"/>
      <c r="AH7551" s="32"/>
      <c r="AI7551" s="33"/>
      <c r="AJ7551" s="33"/>
      <c r="AK7551" s="33"/>
      <c r="AL7551" s="33"/>
      <c r="AM7551" s="33"/>
      <c r="AN7551" s="33"/>
      <c r="AO7551" s="33"/>
      <c r="AP7551" s="33"/>
      <c r="AQ7551" s="33"/>
      <c r="AR7551" s="33"/>
      <c r="AS7551" s="33"/>
      <c r="AT7551" s="33"/>
      <c r="AU7551" s="33"/>
      <c r="AV7551" s="33"/>
      <c r="AW7551" s="33"/>
      <c r="AX7551" s="33"/>
      <c r="AY7551" s="33"/>
    </row>
    <row r="7552" spans="1:51" s="12" customFormat="1" ht="39.950000000000003" customHeight="1">
      <c r="A7552" s="3"/>
      <c r="B7552" s="16"/>
      <c r="C7552" s="33"/>
      <c r="D7552" s="33"/>
      <c r="E7552" s="33"/>
      <c r="F7552" s="33"/>
      <c r="G7552" s="33"/>
      <c r="H7552" s="33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  <c r="Y7552" s="33"/>
      <c r="Z7552" s="33"/>
      <c r="AA7552" s="33"/>
      <c r="AB7552" s="33"/>
      <c r="AC7552" s="33"/>
      <c r="AD7552" s="33"/>
      <c r="AE7552" s="33"/>
      <c r="AF7552" s="33"/>
      <c r="AG7552" s="35"/>
      <c r="AH7552" s="32"/>
      <c r="AI7552" s="33"/>
      <c r="AJ7552" s="33"/>
      <c r="AK7552" s="33"/>
      <c r="AL7552" s="33"/>
      <c r="AM7552" s="33"/>
      <c r="AN7552" s="33"/>
      <c r="AO7552" s="33"/>
      <c r="AP7552" s="33"/>
      <c r="AQ7552" s="33"/>
      <c r="AR7552" s="33"/>
      <c r="AS7552" s="33"/>
      <c r="AT7552" s="33"/>
      <c r="AU7552" s="33"/>
      <c r="AV7552" s="33"/>
      <c r="AW7552" s="33"/>
      <c r="AX7552" s="33"/>
      <c r="AY7552" s="33"/>
    </row>
    <row r="7553" spans="1:51" s="12" customFormat="1" ht="39.950000000000003" customHeight="1">
      <c r="A7553" s="3"/>
      <c r="B7553" s="16"/>
      <c r="C7553" s="33"/>
      <c r="D7553" s="33"/>
      <c r="E7553" s="33"/>
      <c r="F7553" s="33"/>
      <c r="G7553" s="33"/>
      <c r="H7553" s="33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  <c r="Y7553" s="33"/>
      <c r="Z7553" s="33"/>
      <c r="AA7553" s="33"/>
      <c r="AB7553" s="33"/>
      <c r="AC7553" s="33"/>
      <c r="AD7553" s="33"/>
      <c r="AE7553" s="33"/>
      <c r="AF7553" s="33"/>
      <c r="AG7553" s="35"/>
      <c r="AH7553" s="32"/>
      <c r="AI7553" s="33"/>
      <c r="AJ7553" s="33"/>
      <c r="AK7553" s="33"/>
      <c r="AL7553" s="33"/>
      <c r="AM7553" s="33"/>
      <c r="AN7553" s="33"/>
      <c r="AO7553" s="33"/>
      <c r="AP7553" s="33"/>
      <c r="AQ7553" s="33"/>
      <c r="AR7553" s="33"/>
      <c r="AS7553" s="33"/>
      <c r="AT7553" s="33"/>
      <c r="AU7553" s="33"/>
      <c r="AV7553" s="33"/>
      <c r="AW7553" s="33"/>
      <c r="AX7553" s="33"/>
      <c r="AY7553" s="33"/>
    </row>
    <row r="7554" spans="1:51" s="12" customFormat="1" ht="39.950000000000003" customHeight="1">
      <c r="A7554" s="3"/>
      <c r="B7554" s="16"/>
      <c r="C7554" s="33"/>
      <c r="D7554" s="33"/>
      <c r="E7554" s="33"/>
      <c r="F7554" s="33"/>
      <c r="G7554" s="33"/>
      <c r="H7554" s="33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  <c r="Y7554" s="33"/>
      <c r="Z7554" s="33"/>
      <c r="AA7554" s="33"/>
      <c r="AB7554" s="33"/>
      <c r="AC7554" s="33"/>
      <c r="AD7554" s="33"/>
      <c r="AE7554" s="33"/>
      <c r="AF7554" s="33"/>
      <c r="AG7554" s="35"/>
      <c r="AH7554" s="32"/>
      <c r="AI7554" s="33"/>
      <c r="AJ7554" s="33"/>
      <c r="AK7554" s="33"/>
      <c r="AL7554" s="33"/>
      <c r="AM7554" s="33"/>
      <c r="AN7554" s="33"/>
      <c r="AO7554" s="33"/>
      <c r="AP7554" s="33"/>
      <c r="AQ7554" s="33"/>
      <c r="AR7554" s="33"/>
      <c r="AS7554" s="33"/>
      <c r="AT7554" s="33"/>
      <c r="AU7554" s="33"/>
      <c r="AV7554" s="33"/>
      <c r="AW7554" s="33"/>
      <c r="AX7554" s="33"/>
      <c r="AY7554" s="33"/>
    </row>
    <row r="7555" spans="1:51" s="12" customFormat="1" ht="39.950000000000003" customHeight="1">
      <c r="A7555" s="3"/>
      <c r="B7555" s="16"/>
      <c r="C7555" s="33"/>
      <c r="D7555" s="33"/>
      <c r="E7555" s="33"/>
      <c r="F7555" s="33"/>
      <c r="G7555" s="33"/>
      <c r="H7555" s="33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  <c r="Y7555" s="33"/>
      <c r="Z7555" s="33"/>
      <c r="AA7555" s="33"/>
      <c r="AB7555" s="33"/>
      <c r="AC7555" s="33"/>
      <c r="AD7555" s="33"/>
      <c r="AE7555" s="33"/>
      <c r="AF7555" s="33"/>
      <c r="AG7555" s="35"/>
      <c r="AH7555" s="32"/>
      <c r="AI7555" s="33"/>
      <c r="AJ7555" s="33"/>
      <c r="AK7555" s="33"/>
      <c r="AL7555" s="33"/>
      <c r="AM7555" s="33"/>
      <c r="AN7555" s="33"/>
      <c r="AO7555" s="33"/>
      <c r="AP7555" s="33"/>
      <c r="AQ7555" s="33"/>
      <c r="AR7555" s="33"/>
      <c r="AS7555" s="33"/>
      <c r="AT7555" s="33"/>
      <c r="AU7555" s="33"/>
      <c r="AV7555" s="33"/>
      <c r="AW7555" s="33"/>
      <c r="AX7555" s="33"/>
      <c r="AY7555" s="33"/>
    </row>
    <row r="7556" spans="1:51" s="12" customFormat="1" ht="39.950000000000003" customHeight="1">
      <c r="A7556" s="3"/>
      <c r="B7556" s="16"/>
      <c r="C7556" s="33"/>
      <c r="D7556" s="33"/>
      <c r="E7556" s="33"/>
      <c r="F7556" s="33"/>
      <c r="G7556" s="33"/>
      <c r="H7556" s="33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  <c r="Y7556" s="33"/>
      <c r="Z7556" s="33"/>
      <c r="AA7556" s="33"/>
      <c r="AB7556" s="33"/>
      <c r="AC7556" s="33"/>
      <c r="AD7556" s="33"/>
      <c r="AE7556" s="33"/>
      <c r="AF7556" s="33"/>
      <c r="AG7556" s="35"/>
      <c r="AH7556" s="32"/>
      <c r="AI7556" s="33"/>
      <c r="AJ7556" s="33"/>
      <c r="AK7556" s="33"/>
      <c r="AL7556" s="33"/>
      <c r="AM7556" s="33"/>
      <c r="AN7556" s="33"/>
      <c r="AO7556" s="33"/>
      <c r="AP7556" s="33"/>
      <c r="AQ7556" s="33"/>
      <c r="AR7556" s="33"/>
      <c r="AS7556" s="33"/>
      <c r="AT7556" s="33"/>
      <c r="AU7556" s="33"/>
      <c r="AV7556" s="33"/>
      <c r="AW7556" s="33"/>
      <c r="AX7556" s="33"/>
      <c r="AY7556" s="33"/>
    </row>
    <row r="7557" spans="1:51" s="12" customFormat="1" ht="39.950000000000003" customHeight="1">
      <c r="A7557" s="3"/>
      <c r="B7557" s="16"/>
      <c r="C7557" s="33"/>
      <c r="D7557" s="33"/>
      <c r="E7557" s="33"/>
      <c r="F7557" s="33"/>
      <c r="G7557" s="33"/>
      <c r="H7557" s="33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  <c r="Y7557" s="33"/>
      <c r="Z7557" s="33"/>
      <c r="AA7557" s="33"/>
      <c r="AB7557" s="33"/>
      <c r="AC7557" s="33"/>
      <c r="AD7557" s="33"/>
      <c r="AE7557" s="33"/>
      <c r="AF7557" s="33"/>
      <c r="AG7557" s="35"/>
      <c r="AH7557" s="32"/>
      <c r="AI7557" s="33"/>
      <c r="AJ7557" s="33"/>
      <c r="AK7557" s="33"/>
      <c r="AL7557" s="33"/>
      <c r="AM7557" s="33"/>
      <c r="AN7557" s="33"/>
      <c r="AO7557" s="33"/>
      <c r="AP7557" s="33"/>
      <c r="AQ7557" s="33"/>
      <c r="AR7557" s="33"/>
      <c r="AS7557" s="33"/>
      <c r="AT7557" s="33"/>
      <c r="AU7557" s="33"/>
      <c r="AV7557" s="33"/>
      <c r="AW7557" s="33"/>
      <c r="AX7557" s="33"/>
      <c r="AY7557" s="33"/>
    </row>
    <row r="7558" spans="1:51" s="12" customFormat="1" ht="39.950000000000003" customHeight="1">
      <c r="A7558" s="3"/>
      <c r="B7558" s="16"/>
      <c r="C7558" s="33"/>
      <c r="D7558" s="33"/>
      <c r="E7558" s="33"/>
      <c r="F7558" s="33"/>
      <c r="G7558" s="33"/>
      <c r="H7558" s="33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  <c r="Y7558" s="33"/>
      <c r="Z7558" s="33"/>
      <c r="AA7558" s="33"/>
      <c r="AB7558" s="33"/>
      <c r="AC7558" s="33"/>
      <c r="AD7558" s="33"/>
      <c r="AE7558" s="33"/>
      <c r="AF7558" s="33"/>
      <c r="AG7558" s="35"/>
      <c r="AH7558" s="32"/>
      <c r="AI7558" s="33"/>
      <c r="AJ7558" s="33"/>
      <c r="AK7558" s="33"/>
      <c r="AL7558" s="33"/>
      <c r="AM7558" s="33"/>
      <c r="AN7558" s="33"/>
      <c r="AO7558" s="33"/>
      <c r="AP7558" s="33"/>
      <c r="AQ7558" s="33"/>
      <c r="AR7558" s="33"/>
      <c r="AS7558" s="33"/>
      <c r="AT7558" s="33"/>
      <c r="AU7558" s="33"/>
      <c r="AV7558" s="33"/>
      <c r="AW7558" s="33"/>
      <c r="AX7558" s="33"/>
      <c r="AY7558" s="33"/>
    </row>
    <row r="7559" spans="1:51" s="12" customFormat="1" ht="39.950000000000003" customHeight="1">
      <c r="A7559" s="3"/>
      <c r="B7559" s="16"/>
      <c r="C7559" s="33"/>
      <c r="D7559" s="33"/>
      <c r="E7559" s="33"/>
      <c r="F7559" s="33"/>
      <c r="G7559" s="33"/>
      <c r="H7559" s="33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  <c r="Y7559" s="33"/>
      <c r="Z7559" s="33"/>
      <c r="AA7559" s="33"/>
      <c r="AB7559" s="33"/>
      <c r="AC7559" s="33"/>
      <c r="AD7559" s="33"/>
      <c r="AE7559" s="33"/>
      <c r="AF7559" s="33"/>
      <c r="AG7559" s="35"/>
      <c r="AH7559" s="32"/>
      <c r="AI7559" s="33"/>
      <c r="AJ7559" s="33"/>
      <c r="AK7559" s="33"/>
      <c r="AL7559" s="33"/>
      <c r="AM7559" s="33"/>
      <c r="AN7559" s="33"/>
      <c r="AO7559" s="33"/>
      <c r="AP7559" s="33"/>
      <c r="AQ7559" s="33"/>
      <c r="AR7559" s="33"/>
      <c r="AS7559" s="33"/>
      <c r="AT7559" s="33"/>
      <c r="AU7559" s="33"/>
      <c r="AV7559" s="33"/>
      <c r="AW7559" s="33"/>
      <c r="AX7559" s="33"/>
      <c r="AY7559" s="33"/>
    </row>
    <row r="7560" spans="1:51" s="12" customFormat="1" ht="39.950000000000003" customHeight="1">
      <c r="A7560" s="3"/>
      <c r="B7560" s="16"/>
      <c r="C7560" s="33"/>
      <c r="D7560" s="33"/>
      <c r="E7560" s="33"/>
      <c r="F7560" s="33"/>
      <c r="G7560" s="33"/>
      <c r="H7560" s="33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  <c r="Y7560" s="33"/>
      <c r="Z7560" s="33"/>
      <c r="AA7560" s="33"/>
      <c r="AB7560" s="33"/>
      <c r="AC7560" s="33"/>
      <c r="AD7560" s="33"/>
      <c r="AE7560" s="33"/>
      <c r="AF7560" s="33"/>
      <c r="AG7560" s="35"/>
      <c r="AH7560" s="32"/>
      <c r="AI7560" s="33"/>
      <c r="AJ7560" s="33"/>
      <c r="AK7560" s="33"/>
      <c r="AL7560" s="33"/>
      <c r="AM7560" s="33"/>
      <c r="AN7560" s="33"/>
      <c r="AO7560" s="33"/>
      <c r="AP7560" s="33"/>
      <c r="AQ7560" s="33"/>
      <c r="AR7560" s="33"/>
      <c r="AS7560" s="33"/>
      <c r="AT7560" s="33"/>
      <c r="AU7560" s="33"/>
      <c r="AV7560" s="33"/>
      <c r="AW7560" s="33"/>
      <c r="AX7560" s="33"/>
      <c r="AY7560" s="33"/>
    </row>
    <row r="7561" spans="1:51" s="12" customFormat="1" ht="39.950000000000003" customHeight="1">
      <c r="A7561" s="3"/>
      <c r="B7561" s="16"/>
      <c r="C7561" s="33"/>
      <c r="D7561" s="33"/>
      <c r="E7561" s="33"/>
      <c r="F7561" s="33"/>
      <c r="G7561" s="33"/>
      <c r="H7561" s="33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  <c r="Y7561" s="33"/>
      <c r="Z7561" s="33"/>
      <c r="AA7561" s="33"/>
      <c r="AB7561" s="33"/>
      <c r="AC7561" s="33"/>
      <c r="AD7561" s="33"/>
      <c r="AE7561" s="33"/>
      <c r="AF7561" s="33"/>
      <c r="AG7561" s="35"/>
      <c r="AH7561" s="32"/>
      <c r="AI7561" s="33"/>
      <c r="AJ7561" s="33"/>
      <c r="AK7561" s="33"/>
      <c r="AL7561" s="33"/>
      <c r="AM7561" s="33"/>
      <c r="AN7561" s="33"/>
      <c r="AO7561" s="33"/>
      <c r="AP7561" s="33"/>
      <c r="AQ7561" s="33"/>
      <c r="AR7561" s="33"/>
      <c r="AS7561" s="33"/>
      <c r="AT7561" s="33"/>
      <c r="AU7561" s="33"/>
      <c r="AV7561" s="33"/>
      <c r="AW7561" s="33"/>
      <c r="AX7561" s="33"/>
      <c r="AY7561" s="33"/>
    </row>
    <row r="7562" spans="1:51" s="12" customFormat="1" ht="39.950000000000003" customHeight="1">
      <c r="A7562" s="3"/>
      <c r="B7562" s="16"/>
      <c r="C7562" s="33"/>
      <c r="D7562" s="33"/>
      <c r="E7562" s="33"/>
      <c r="F7562" s="33"/>
      <c r="G7562" s="33"/>
      <c r="H7562" s="33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  <c r="Y7562" s="33"/>
      <c r="Z7562" s="33"/>
      <c r="AA7562" s="33"/>
      <c r="AB7562" s="33"/>
      <c r="AC7562" s="33"/>
      <c r="AD7562" s="33"/>
      <c r="AE7562" s="33"/>
      <c r="AF7562" s="33"/>
      <c r="AG7562" s="35"/>
      <c r="AH7562" s="32"/>
      <c r="AI7562" s="33"/>
      <c r="AJ7562" s="33"/>
      <c r="AK7562" s="33"/>
      <c r="AL7562" s="33"/>
      <c r="AM7562" s="33"/>
      <c r="AN7562" s="33"/>
      <c r="AO7562" s="33"/>
      <c r="AP7562" s="33"/>
      <c r="AQ7562" s="33"/>
      <c r="AR7562" s="33"/>
      <c r="AS7562" s="33"/>
      <c r="AT7562" s="33"/>
      <c r="AU7562" s="33"/>
      <c r="AV7562" s="33"/>
      <c r="AW7562" s="33"/>
      <c r="AX7562" s="33"/>
      <c r="AY7562" s="33"/>
    </row>
    <row r="7563" spans="1:51" s="12" customFormat="1" ht="39.950000000000003" customHeight="1">
      <c r="A7563" s="3"/>
      <c r="B7563" s="16"/>
      <c r="C7563" s="33"/>
      <c r="D7563" s="33"/>
      <c r="E7563" s="33"/>
      <c r="F7563" s="33"/>
      <c r="G7563" s="33"/>
      <c r="H7563" s="33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  <c r="Y7563" s="33"/>
      <c r="Z7563" s="33"/>
      <c r="AA7563" s="33"/>
      <c r="AB7563" s="33"/>
      <c r="AC7563" s="33"/>
      <c r="AD7563" s="33"/>
      <c r="AE7563" s="33"/>
      <c r="AF7563" s="33"/>
      <c r="AG7563" s="35"/>
      <c r="AH7563" s="32"/>
      <c r="AI7563" s="33"/>
      <c r="AJ7563" s="33"/>
      <c r="AK7563" s="33"/>
      <c r="AL7563" s="33"/>
      <c r="AM7563" s="33"/>
      <c r="AN7563" s="33"/>
      <c r="AO7563" s="33"/>
      <c r="AP7563" s="33"/>
      <c r="AQ7563" s="33"/>
      <c r="AR7563" s="33"/>
      <c r="AS7563" s="33"/>
      <c r="AT7563" s="33"/>
      <c r="AU7563" s="33"/>
      <c r="AV7563" s="33"/>
      <c r="AW7563" s="33"/>
      <c r="AX7563" s="33"/>
      <c r="AY7563" s="33"/>
    </row>
    <row r="7564" spans="1:51" s="12" customFormat="1" ht="39.950000000000003" customHeight="1">
      <c r="A7564" s="3"/>
      <c r="B7564" s="16"/>
      <c r="C7564" s="33"/>
      <c r="D7564" s="33"/>
      <c r="E7564" s="33"/>
      <c r="F7564" s="33"/>
      <c r="G7564" s="33"/>
      <c r="H7564" s="33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  <c r="Y7564" s="33"/>
      <c r="Z7564" s="33"/>
      <c r="AA7564" s="33"/>
      <c r="AB7564" s="33"/>
      <c r="AC7564" s="33"/>
      <c r="AD7564" s="33"/>
      <c r="AE7564" s="33"/>
      <c r="AF7564" s="33"/>
      <c r="AG7564" s="35"/>
      <c r="AH7564" s="32"/>
      <c r="AI7564" s="33"/>
      <c r="AJ7564" s="33"/>
      <c r="AK7564" s="33"/>
      <c r="AL7564" s="33"/>
      <c r="AM7564" s="33"/>
      <c r="AN7564" s="33"/>
      <c r="AO7564" s="33"/>
      <c r="AP7564" s="33"/>
      <c r="AQ7564" s="33"/>
      <c r="AR7564" s="33"/>
      <c r="AS7564" s="33"/>
      <c r="AT7564" s="33"/>
      <c r="AU7564" s="33"/>
      <c r="AV7564" s="33"/>
      <c r="AW7564" s="33"/>
      <c r="AX7564" s="33"/>
      <c r="AY7564" s="33"/>
    </row>
    <row r="7565" spans="1:51" s="12" customFormat="1" ht="39.950000000000003" customHeight="1">
      <c r="A7565" s="3"/>
      <c r="B7565" s="16"/>
      <c r="C7565" s="33"/>
      <c r="D7565" s="33"/>
      <c r="E7565" s="33"/>
      <c r="F7565" s="33"/>
      <c r="G7565" s="33"/>
      <c r="H7565" s="33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  <c r="Y7565" s="33"/>
      <c r="Z7565" s="33"/>
      <c r="AA7565" s="33"/>
      <c r="AB7565" s="33"/>
      <c r="AC7565" s="33"/>
      <c r="AD7565" s="33"/>
      <c r="AE7565" s="33"/>
      <c r="AF7565" s="33"/>
      <c r="AG7565" s="35"/>
      <c r="AH7565" s="32"/>
      <c r="AI7565" s="33"/>
      <c r="AJ7565" s="33"/>
      <c r="AK7565" s="33"/>
      <c r="AL7565" s="33"/>
      <c r="AM7565" s="33"/>
      <c r="AN7565" s="33"/>
      <c r="AO7565" s="33"/>
      <c r="AP7565" s="33"/>
      <c r="AQ7565" s="33"/>
      <c r="AR7565" s="33"/>
      <c r="AS7565" s="33"/>
      <c r="AT7565" s="33"/>
      <c r="AU7565" s="33"/>
      <c r="AV7565" s="33"/>
      <c r="AW7565" s="33"/>
      <c r="AX7565" s="33"/>
      <c r="AY7565" s="33"/>
    </row>
    <row r="7566" spans="1:51" s="12" customFormat="1" ht="39.950000000000003" customHeight="1">
      <c r="A7566" s="3"/>
      <c r="B7566" s="16"/>
      <c r="C7566" s="33"/>
      <c r="D7566" s="33"/>
      <c r="E7566" s="33"/>
      <c r="F7566" s="33"/>
      <c r="G7566" s="33"/>
      <c r="H7566" s="33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  <c r="Y7566" s="33"/>
      <c r="Z7566" s="33"/>
      <c r="AA7566" s="33"/>
      <c r="AB7566" s="33"/>
      <c r="AC7566" s="33"/>
      <c r="AD7566" s="33"/>
      <c r="AE7566" s="33"/>
      <c r="AF7566" s="33"/>
      <c r="AG7566" s="35"/>
      <c r="AH7566" s="32"/>
      <c r="AI7566" s="33"/>
      <c r="AJ7566" s="33"/>
      <c r="AK7566" s="33"/>
      <c r="AL7566" s="33"/>
      <c r="AM7566" s="33"/>
      <c r="AN7566" s="33"/>
      <c r="AO7566" s="33"/>
      <c r="AP7566" s="33"/>
      <c r="AQ7566" s="33"/>
      <c r="AR7566" s="33"/>
      <c r="AS7566" s="33"/>
      <c r="AT7566" s="33"/>
      <c r="AU7566" s="33"/>
      <c r="AV7566" s="33"/>
      <c r="AW7566" s="33"/>
      <c r="AX7566" s="33"/>
      <c r="AY7566" s="33"/>
    </row>
    <row r="7567" spans="1:51" s="12" customFormat="1" ht="39.950000000000003" customHeight="1">
      <c r="A7567" s="3"/>
      <c r="B7567" s="16"/>
      <c r="C7567" s="33"/>
      <c r="D7567" s="33"/>
      <c r="E7567" s="33"/>
      <c r="F7567" s="33"/>
      <c r="G7567" s="33"/>
      <c r="H7567" s="33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  <c r="Y7567" s="33"/>
      <c r="Z7567" s="33"/>
      <c r="AA7567" s="33"/>
      <c r="AB7567" s="33"/>
      <c r="AC7567" s="33"/>
      <c r="AD7567" s="33"/>
      <c r="AE7567" s="33"/>
      <c r="AF7567" s="33"/>
      <c r="AG7567" s="35"/>
      <c r="AH7567" s="32"/>
      <c r="AI7567" s="33"/>
      <c r="AJ7567" s="33"/>
      <c r="AK7567" s="33"/>
      <c r="AL7567" s="33"/>
      <c r="AM7567" s="33"/>
      <c r="AN7567" s="33"/>
      <c r="AO7567" s="33"/>
      <c r="AP7567" s="33"/>
      <c r="AQ7567" s="33"/>
      <c r="AR7567" s="33"/>
      <c r="AS7567" s="33"/>
      <c r="AT7567" s="33"/>
      <c r="AU7567" s="33"/>
      <c r="AV7567" s="33"/>
      <c r="AW7567" s="33"/>
      <c r="AX7567" s="33"/>
      <c r="AY7567" s="33"/>
    </row>
    <row r="7568" spans="1:51" s="12" customFormat="1" ht="39.950000000000003" customHeight="1">
      <c r="A7568" s="3"/>
      <c r="B7568" s="16"/>
      <c r="C7568" s="33"/>
      <c r="D7568" s="33"/>
      <c r="E7568" s="33"/>
      <c r="F7568" s="33"/>
      <c r="G7568" s="33"/>
      <c r="H7568" s="33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  <c r="Y7568" s="33"/>
      <c r="Z7568" s="33"/>
      <c r="AA7568" s="33"/>
      <c r="AB7568" s="33"/>
      <c r="AC7568" s="33"/>
      <c r="AD7568" s="33"/>
      <c r="AE7568" s="33"/>
      <c r="AF7568" s="33"/>
      <c r="AG7568" s="35"/>
      <c r="AH7568" s="32"/>
      <c r="AI7568" s="33"/>
      <c r="AJ7568" s="33"/>
      <c r="AK7568" s="33"/>
      <c r="AL7568" s="33"/>
      <c r="AM7568" s="33"/>
      <c r="AN7568" s="33"/>
      <c r="AO7568" s="33"/>
      <c r="AP7568" s="33"/>
      <c r="AQ7568" s="33"/>
      <c r="AR7568" s="33"/>
      <c r="AS7568" s="33"/>
      <c r="AT7568" s="33"/>
      <c r="AU7568" s="33"/>
      <c r="AV7568" s="33"/>
      <c r="AW7568" s="33"/>
      <c r="AX7568" s="33"/>
      <c r="AY7568" s="33"/>
    </row>
    <row r="7569" spans="1:51" s="12" customFormat="1" ht="39.950000000000003" customHeight="1">
      <c r="A7569" s="3"/>
      <c r="B7569" s="16"/>
      <c r="C7569" s="33"/>
      <c r="D7569" s="33"/>
      <c r="E7569" s="33"/>
      <c r="F7569" s="33"/>
      <c r="G7569" s="33"/>
      <c r="H7569" s="33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  <c r="Y7569" s="33"/>
      <c r="Z7569" s="33"/>
      <c r="AA7569" s="33"/>
      <c r="AB7569" s="33"/>
      <c r="AC7569" s="33"/>
      <c r="AD7569" s="33"/>
      <c r="AE7569" s="33"/>
      <c r="AF7569" s="33"/>
      <c r="AG7569" s="35"/>
      <c r="AH7569" s="32"/>
      <c r="AI7569" s="33"/>
      <c r="AJ7569" s="33"/>
      <c r="AK7569" s="33"/>
      <c r="AL7569" s="33"/>
      <c r="AM7569" s="33"/>
      <c r="AN7569" s="33"/>
      <c r="AO7569" s="33"/>
      <c r="AP7569" s="33"/>
      <c r="AQ7569" s="33"/>
      <c r="AR7569" s="33"/>
      <c r="AS7569" s="33"/>
      <c r="AT7569" s="33"/>
      <c r="AU7569" s="33"/>
      <c r="AV7569" s="33"/>
      <c r="AW7569" s="33"/>
      <c r="AX7569" s="33"/>
      <c r="AY7569" s="33"/>
    </row>
    <row r="7570" spans="1:51" s="12" customFormat="1" ht="39.950000000000003" customHeight="1">
      <c r="A7570" s="3"/>
      <c r="B7570" s="16"/>
      <c r="C7570" s="33"/>
      <c r="D7570" s="33"/>
      <c r="E7570" s="33"/>
      <c r="F7570" s="33"/>
      <c r="G7570" s="33"/>
      <c r="H7570" s="33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  <c r="Y7570" s="33"/>
      <c r="Z7570" s="33"/>
      <c r="AA7570" s="33"/>
      <c r="AB7570" s="33"/>
      <c r="AC7570" s="33"/>
      <c r="AD7570" s="33"/>
      <c r="AE7570" s="33"/>
      <c r="AF7570" s="33"/>
      <c r="AG7570" s="35"/>
      <c r="AH7570" s="32"/>
      <c r="AI7570" s="33"/>
      <c r="AJ7570" s="33"/>
      <c r="AK7570" s="33"/>
      <c r="AL7570" s="33"/>
      <c r="AM7570" s="33"/>
      <c r="AN7570" s="33"/>
      <c r="AO7570" s="33"/>
      <c r="AP7570" s="33"/>
      <c r="AQ7570" s="33"/>
      <c r="AR7570" s="33"/>
      <c r="AS7570" s="33"/>
      <c r="AT7570" s="33"/>
      <c r="AU7570" s="33"/>
      <c r="AV7570" s="33"/>
      <c r="AW7570" s="33"/>
      <c r="AX7570" s="33"/>
      <c r="AY7570" s="33"/>
    </row>
    <row r="7571" spans="1:51" s="12" customFormat="1" ht="39.950000000000003" customHeight="1">
      <c r="A7571" s="3"/>
      <c r="B7571" s="16"/>
      <c r="C7571" s="33"/>
      <c r="D7571" s="33"/>
      <c r="E7571" s="33"/>
      <c r="F7571" s="33"/>
      <c r="G7571" s="33"/>
      <c r="H7571" s="33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  <c r="Y7571" s="33"/>
      <c r="Z7571" s="33"/>
      <c r="AA7571" s="33"/>
      <c r="AB7571" s="33"/>
      <c r="AC7571" s="33"/>
      <c r="AD7571" s="33"/>
      <c r="AE7571" s="33"/>
      <c r="AF7571" s="33"/>
      <c r="AG7571" s="35"/>
      <c r="AH7571" s="32"/>
      <c r="AI7571" s="33"/>
      <c r="AJ7571" s="33"/>
      <c r="AK7571" s="33"/>
      <c r="AL7571" s="33"/>
      <c r="AM7571" s="33"/>
      <c r="AN7571" s="33"/>
      <c r="AO7571" s="33"/>
      <c r="AP7571" s="33"/>
      <c r="AQ7571" s="33"/>
      <c r="AR7571" s="33"/>
      <c r="AS7571" s="33"/>
      <c r="AT7571" s="33"/>
      <c r="AU7571" s="33"/>
      <c r="AV7571" s="33"/>
      <c r="AW7571" s="33"/>
      <c r="AX7571" s="33"/>
      <c r="AY7571" s="33"/>
    </row>
    <row r="7572" spans="1:51" s="12" customFormat="1" ht="39.950000000000003" customHeight="1">
      <c r="A7572" s="3"/>
      <c r="B7572" s="16"/>
      <c r="C7572" s="33"/>
      <c r="D7572" s="33"/>
      <c r="E7572" s="33"/>
      <c r="F7572" s="33"/>
      <c r="G7572" s="33"/>
      <c r="H7572" s="33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  <c r="Y7572" s="33"/>
      <c r="Z7572" s="33"/>
      <c r="AA7572" s="33"/>
      <c r="AB7572" s="33"/>
      <c r="AC7572" s="33"/>
      <c r="AD7572" s="33"/>
      <c r="AE7572" s="33"/>
      <c r="AF7572" s="33"/>
      <c r="AG7572" s="35"/>
      <c r="AH7572" s="32"/>
      <c r="AI7572" s="33"/>
      <c r="AJ7572" s="33"/>
      <c r="AK7572" s="33"/>
      <c r="AL7572" s="33"/>
      <c r="AM7572" s="33"/>
      <c r="AN7572" s="33"/>
      <c r="AO7572" s="33"/>
      <c r="AP7572" s="33"/>
      <c r="AQ7572" s="33"/>
      <c r="AR7572" s="33"/>
      <c r="AS7572" s="33"/>
      <c r="AT7572" s="33"/>
      <c r="AU7572" s="33"/>
      <c r="AV7572" s="33"/>
      <c r="AW7572" s="33"/>
      <c r="AX7572" s="33"/>
      <c r="AY7572" s="33"/>
    </row>
    <row r="7573" spans="1:51" s="12" customFormat="1" ht="39.950000000000003" customHeight="1">
      <c r="A7573" s="3"/>
      <c r="B7573" s="16"/>
      <c r="C7573" s="33"/>
      <c r="D7573" s="33"/>
      <c r="E7573" s="33"/>
      <c r="F7573" s="33"/>
      <c r="G7573" s="33"/>
      <c r="H7573" s="33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  <c r="Y7573" s="33"/>
      <c r="Z7573" s="33"/>
      <c r="AA7573" s="33"/>
      <c r="AB7573" s="33"/>
      <c r="AC7573" s="33"/>
      <c r="AD7573" s="33"/>
      <c r="AE7573" s="33"/>
      <c r="AF7573" s="33"/>
      <c r="AG7573" s="35"/>
      <c r="AH7573" s="32"/>
      <c r="AI7573" s="33"/>
      <c r="AJ7573" s="33"/>
      <c r="AK7573" s="33"/>
      <c r="AL7573" s="33"/>
      <c r="AM7573" s="33"/>
      <c r="AN7573" s="33"/>
      <c r="AO7573" s="33"/>
      <c r="AP7573" s="33"/>
      <c r="AQ7573" s="33"/>
      <c r="AR7573" s="33"/>
      <c r="AS7573" s="33"/>
      <c r="AT7573" s="33"/>
      <c r="AU7573" s="33"/>
      <c r="AV7573" s="33"/>
      <c r="AW7573" s="33"/>
      <c r="AX7573" s="33"/>
      <c r="AY7573" s="33"/>
    </row>
    <row r="7574" spans="1:51" s="12" customFormat="1" ht="39.950000000000003" customHeight="1">
      <c r="A7574" s="3"/>
      <c r="B7574" s="16"/>
      <c r="C7574" s="33"/>
      <c r="D7574" s="33"/>
      <c r="E7574" s="33"/>
      <c r="F7574" s="33"/>
      <c r="G7574" s="33"/>
      <c r="H7574" s="33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  <c r="Y7574" s="33"/>
      <c r="Z7574" s="33"/>
      <c r="AA7574" s="33"/>
      <c r="AB7574" s="33"/>
      <c r="AC7574" s="33"/>
      <c r="AD7574" s="33"/>
      <c r="AE7574" s="33"/>
      <c r="AF7574" s="33"/>
      <c r="AG7574" s="35"/>
      <c r="AH7574" s="32"/>
      <c r="AI7574" s="33"/>
      <c r="AJ7574" s="33"/>
      <c r="AK7574" s="33"/>
      <c r="AL7574" s="33"/>
      <c r="AM7574" s="33"/>
      <c r="AN7574" s="33"/>
      <c r="AO7574" s="33"/>
      <c r="AP7574" s="33"/>
      <c r="AQ7574" s="33"/>
      <c r="AR7574" s="33"/>
      <c r="AS7574" s="33"/>
      <c r="AT7574" s="33"/>
      <c r="AU7574" s="33"/>
      <c r="AV7574" s="33"/>
      <c r="AW7574" s="33"/>
      <c r="AX7574" s="33"/>
      <c r="AY7574" s="33"/>
    </row>
    <row r="7575" spans="1:51" s="12" customFormat="1" ht="39.950000000000003" customHeight="1">
      <c r="A7575" s="3"/>
      <c r="B7575" s="16"/>
      <c r="C7575" s="33"/>
      <c r="D7575" s="33"/>
      <c r="E7575" s="33"/>
      <c r="F7575" s="33"/>
      <c r="G7575" s="33"/>
      <c r="H7575" s="33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  <c r="Y7575" s="33"/>
      <c r="Z7575" s="33"/>
      <c r="AA7575" s="33"/>
      <c r="AB7575" s="33"/>
      <c r="AC7575" s="33"/>
      <c r="AD7575" s="33"/>
      <c r="AE7575" s="33"/>
      <c r="AF7575" s="33"/>
      <c r="AG7575" s="35"/>
      <c r="AH7575" s="32"/>
      <c r="AI7575" s="33"/>
      <c r="AJ7575" s="33"/>
      <c r="AK7575" s="33"/>
      <c r="AL7575" s="33"/>
      <c r="AM7575" s="33"/>
      <c r="AN7575" s="33"/>
      <c r="AO7575" s="33"/>
      <c r="AP7575" s="33"/>
      <c r="AQ7575" s="33"/>
      <c r="AR7575" s="33"/>
      <c r="AS7575" s="33"/>
      <c r="AT7575" s="33"/>
      <c r="AU7575" s="33"/>
      <c r="AV7575" s="33"/>
      <c r="AW7575" s="33"/>
      <c r="AX7575" s="33"/>
      <c r="AY7575" s="33"/>
    </row>
    <row r="7576" spans="1:51" s="12" customFormat="1" ht="39.950000000000003" customHeight="1">
      <c r="A7576" s="3"/>
      <c r="B7576" s="16"/>
      <c r="C7576" s="33"/>
      <c r="D7576" s="33"/>
      <c r="E7576" s="33"/>
      <c r="F7576" s="33"/>
      <c r="G7576" s="33"/>
      <c r="H7576" s="33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  <c r="Y7576" s="33"/>
      <c r="Z7576" s="33"/>
      <c r="AA7576" s="33"/>
      <c r="AB7576" s="33"/>
      <c r="AC7576" s="33"/>
      <c r="AD7576" s="33"/>
      <c r="AE7576" s="33"/>
      <c r="AF7576" s="33"/>
      <c r="AG7576" s="35"/>
      <c r="AH7576" s="32"/>
      <c r="AI7576" s="33"/>
      <c r="AJ7576" s="33"/>
      <c r="AK7576" s="33"/>
      <c r="AL7576" s="33"/>
      <c r="AM7576" s="33"/>
      <c r="AN7576" s="33"/>
      <c r="AO7576" s="33"/>
      <c r="AP7576" s="33"/>
      <c r="AQ7576" s="33"/>
      <c r="AR7576" s="33"/>
      <c r="AS7576" s="33"/>
      <c r="AT7576" s="33"/>
      <c r="AU7576" s="33"/>
      <c r="AV7576" s="33"/>
      <c r="AW7576" s="33"/>
      <c r="AX7576" s="33"/>
      <c r="AY7576" s="33"/>
    </row>
    <row r="7577" spans="1:51" s="12" customFormat="1" ht="39.950000000000003" customHeight="1">
      <c r="A7577" s="3"/>
      <c r="B7577" s="16"/>
      <c r="C7577" s="33"/>
      <c r="D7577" s="33"/>
      <c r="E7577" s="33"/>
      <c r="F7577" s="33"/>
      <c r="G7577" s="33"/>
      <c r="H7577" s="33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  <c r="Y7577" s="33"/>
      <c r="Z7577" s="33"/>
      <c r="AA7577" s="33"/>
      <c r="AB7577" s="33"/>
      <c r="AC7577" s="33"/>
      <c r="AD7577" s="33"/>
      <c r="AE7577" s="33"/>
      <c r="AF7577" s="33"/>
      <c r="AG7577" s="35"/>
      <c r="AH7577" s="32"/>
      <c r="AI7577" s="33"/>
      <c r="AJ7577" s="33"/>
      <c r="AK7577" s="33"/>
      <c r="AL7577" s="33"/>
      <c r="AM7577" s="33"/>
      <c r="AN7577" s="33"/>
      <c r="AO7577" s="33"/>
      <c r="AP7577" s="33"/>
      <c r="AQ7577" s="33"/>
      <c r="AR7577" s="33"/>
      <c r="AS7577" s="33"/>
      <c r="AT7577" s="33"/>
      <c r="AU7577" s="33"/>
      <c r="AV7577" s="33"/>
      <c r="AW7577" s="33"/>
      <c r="AX7577" s="33"/>
      <c r="AY7577" s="33"/>
    </row>
    <row r="7578" spans="1:51" s="12" customFormat="1" ht="39.950000000000003" customHeight="1">
      <c r="A7578" s="3"/>
      <c r="B7578" s="16"/>
      <c r="C7578" s="33"/>
      <c r="D7578" s="33"/>
      <c r="E7578" s="33"/>
      <c r="F7578" s="33"/>
      <c r="G7578" s="33"/>
      <c r="H7578" s="33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  <c r="Y7578" s="33"/>
      <c r="Z7578" s="33"/>
      <c r="AA7578" s="33"/>
      <c r="AB7578" s="33"/>
      <c r="AC7578" s="33"/>
      <c r="AD7578" s="33"/>
      <c r="AE7578" s="33"/>
      <c r="AF7578" s="33"/>
      <c r="AG7578" s="35"/>
      <c r="AH7578" s="32"/>
      <c r="AI7578" s="33"/>
      <c r="AJ7578" s="33"/>
      <c r="AK7578" s="33"/>
      <c r="AL7578" s="33"/>
      <c r="AM7578" s="33"/>
      <c r="AN7578" s="33"/>
      <c r="AO7578" s="33"/>
      <c r="AP7578" s="33"/>
      <c r="AQ7578" s="33"/>
      <c r="AR7578" s="33"/>
      <c r="AS7578" s="33"/>
      <c r="AT7578" s="33"/>
      <c r="AU7578" s="33"/>
      <c r="AV7578" s="33"/>
      <c r="AW7578" s="33"/>
      <c r="AX7578" s="33"/>
      <c r="AY7578" s="33"/>
    </row>
    <row r="7579" spans="1:51" s="12" customFormat="1" ht="39.950000000000003" customHeight="1">
      <c r="A7579" s="3"/>
      <c r="B7579" s="16"/>
      <c r="C7579" s="33"/>
      <c r="D7579" s="33"/>
      <c r="E7579" s="33"/>
      <c r="F7579" s="33"/>
      <c r="G7579" s="33"/>
      <c r="H7579" s="33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  <c r="Y7579" s="33"/>
      <c r="Z7579" s="33"/>
      <c r="AA7579" s="33"/>
      <c r="AB7579" s="33"/>
      <c r="AC7579" s="33"/>
      <c r="AD7579" s="33"/>
      <c r="AE7579" s="33"/>
      <c r="AF7579" s="33"/>
      <c r="AG7579" s="35"/>
      <c r="AH7579" s="32"/>
      <c r="AI7579" s="33"/>
      <c r="AJ7579" s="33"/>
      <c r="AK7579" s="33"/>
      <c r="AL7579" s="33"/>
      <c r="AM7579" s="33"/>
      <c r="AN7579" s="33"/>
      <c r="AO7579" s="33"/>
      <c r="AP7579" s="33"/>
      <c r="AQ7579" s="33"/>
      <c r="AR7579" s="33"/>
      <c r="AS7579" s="33"/>
      <c r="AT7579" s="33"/>
      <c r="AU7579" s="33"/>
      <c r="AV7579" s="33"/>
      <c r="AW7579" s="33"/>
      <c r="AX7579" s="33"/>
      <c r="AY7579" s="33"/>
    </row>
    <row r="7580" spans="1:51" s="12" customFormat="1" ht="39.950000000000003" customHeight="1">
      <c r="A7580" s="3"/>
      <c r="B7580" s="16"/>
      <c r="C7580" s="33"/>
      <c r="D7580" s="33"/>
      <c r="E7580" s="33"/>
      <c r="F7580" s="33"/>
      <c r="G7580" s="33"/>
      <c r="H7580" s="33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  <c r="Y7580" s="33"/>
      <c r="Z7580" s="33"/>
      <c r="AA7580" s="33"/>
      <c r="AB7580" s="33"/>
      <c r="AC7580" s="33"/>
      <c r="AD7580" s="33"/>
      <c r="AE7580" s="33"/>
      <c r="AF7580" s="33"/>
      <c r="AG7580" s="35"/>
      <c r="AH7580" s="32"/>
      <c r="AI7580" s="33"/>
      <c r="AJ7580" s="33"/>
      <c r="AK7580" s="33"/>
      <c r="AL7580" s="33"/>
      <c r="AM7580" s="33"/>
      <c r="AN7580" s="33"/>
      <c r="AO7580" s="33"/>
      <c r="AP7580" s="33"/>
      <c r="AQ7580" s="33"/>
      <c r="AR7580" s="33"/>
      <c r="AS7580" s="33"/>
      <c r="AT7580" s="33"/>
      <c r="AU7580" s="33"/>
      <c r="AV7580" s="33"/>
      <c r="AW7580" s="33"/>
      <c r="AX7580" s="33"/>
      <c r="AY7580" s="33"/>
    </row>
    <row r="7581" spans="1:51" s="12" customFormat="1" ht="39.950000000000003" customHeight="1">
      <c r="A7581" s="3"/>
      <c r="B7581" s="16"/>
      <c r="C7581" s="33"/>
      <c r="D7581" s="33"/>
      <c r="E7581" s="33"/>
      <c r="F7581" s="33"/>
      <c r="G7581" s="33"/>
      <c r="H7581" s="33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  <c r="Y7581" s="33"/>
      <c r="Z7581" s="33"/>
      <c r="AA7581" s="33"/>
      <c r="AB7581" s="33"/>
      <c r="AC7581" s="33"/>
      <c r="AD7581" s="33"/>
      <c r="AE7581" s="33"/>
      <c r="AF7581" s="33"/>
      <c r="AG7581" s="35"/>
      <c r="AH7581" s="32"/>
      <c r="AI7581" s="33"/>
      <c r="AJ7581" s="33"/>
      <c r="AK7581" s="33"/>
      <c r="AL7581" s="33"/>
      <c r="AM7581" s="33"/>
      <c r="AN7581" s="33"/>
      <c r="AO7581" s="33"/>
      <c r="AP7581" s="33"/>
      <c r="AQ7581" s="33"/>
      <c r="AR7581" s="33"/>
      <c r="AS7581" s="33"/>
      <c r="AT7581" s="33"/>
      <c r="AU7581" s="33"/>
      <c r="AV7581" s="33"/>
      <c r="AW7581" s="33"/>
      <c r="AX7581" s="33"/>
      <c r="AY7581" s="33"/>
    </row>
    <row r="7582" spans="1:51" s="12" customFormat="1" ht="39.950000000000003" customHeight="1">
      <c r="A7582" s="3"/>
      <c r="B7582" s="16"/>
      <c r="C7582" s="33"/>
      <c r="D7582" s="33"/>
      <c r="E7582" s="33"/>
      <c r="F7582" s="33"/>
      <c r="G7582" s="33"/>
      <c r="H7582" s="33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  <c r="Y7582" s="33"/>
      <c r="Z7582" s="33"/>
      <c r="AA7582" s="33"/>
      <c r="AB7582" s="33"/>
      <c r="AC7582" s="33"/>
      <c r="AD7582" s="33"/>
      <c r="AE7582" s="33"/>
      <c r="AF7582" s="33"/>
      <c r="AG7582" s="35"/>
      <c r="AH7582" s="32"/>
      <c r="AI7582" s="33"/>
      <c r="AJ7582" s="33"/>
      <c r="AK7582" s="33"/>
      <c r="AL7582" s="33"/>
      <c r="AM7582" s="33"/>
      <c r="AN7582" s="33"/>
      <c r="AO7582" s="33"/>
      <c r="AP7582" s="33"/>
      <c r="AQ7582" s="33"/>
      <c r="AR7582" s="33"/>
      <c r="AS7582" s="33"/>
      <c r="AT7582" s="33"/>
      <c r="AU7582" s="33"/>
      <c r="AV7582" s="33"/>
      <c r="AW7582" s="33"/>
      <c r="AX7582" s="33"/>
      <c r="AY7582" s="33"/>
    </row>
    <row r="7583" spans="1:51" s="12" customFormat="1" ht="39.950000000000003" customHeight="1">
      <c r="A7583" s="3"/>
      <c r="B7583" s="16"/>
      <c r="C7583" s="33"/>
      <c r="D7583" s="33"/>
      <c r="E7583" s="33"/>
      <c r="F7583" s="33"/>
      <c r="G7583" s="33"/>
      <c r="H7583" s="33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  <c r="Y7583" s="33"/>
      <c r="Z7583" s="33"/>
      <c r="AA7583" s="33"/>
      <c r="AB7583" s="33"/>
      <c r="AC7583" s="33"/>
      <c r="AD7583" s="33"/>
      <c r="AE7583" s="33"/>
      <c r="AF7583" s="33"/>
      <c r="AG7583" s="35"/>
      <c r="AH7583" s="32"/>
      <c r="AI7583" s="33"/>
      <c r="AJ7583" s="33"/>
      <c r="AK7583" s="33"/>
      <c r="AL7583" s="33"/>
      <c r="AM7583" s="33"/>
      <c r="AN7583" s="33"/>
      <c r="AO7583" s="33"/>
      <c r="AP7583" s="33"/>
      <c r="AQ7583" s="33"/>
      <c r="AR7583" s="33"/>
      <c r="AS7583" s="33"/>
      <c r="AT7583" s="33"/>
      <c r="AU7583" s="33"/>
      <c r="AV7583" s="33"/>
      <c r="AW7583" s="33"/>
      <c r="AX7583" s="33"/>
      <c r="AY7583" s="33"/>
    </row>
    <row r="7584" spans="1:51" s="12" customFormat="1" ht="39.950000000000003" customHeight="1">
      <c r="A7584" s="3"/>
      <c r="B7584" s="16"/>
      <c r="C7584" s="33"/>
      <c r="D7584" s="33"/>
      <c r="E7584" s="33"/>
      <c r="F7584" s="33"/>
      <c r="G7584" s="33"/>
      <c r="H7584" s="33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  <c r="Y7584" s="33"/>
      <c r="Z7584" s="33"/>
      <c r="AA7584" s="33"/>
      <c r="AB7584" s="33"/>
      <c r="AC7584" s="33"/>
      <c r="AD7584" s="33"/>
      <c r="AE7584" s="33"/>
      <c r="AF7584" s="33"/>
      <c r="AG7584" s="35"/>
      <c r="AH7584" s="32"/>
      <c r="AI7584" s="33"/>
      <c r="AJ7584" s="33"/>
      <c r="AK7584" s="33"/>
      <c r="AL7584" s="33"/>
      <c r="AM7584" s="33"/>
      <c r="AN7584" s="33"/>
      <c r="AO7584" s="33"/>
      <c r="AP7584" s="33"/>
      <c r="AQ7584" s="33"/>
      <c r="AR7584" s="33"/>
      <c r="AS7584" s="33"/>
      <c r="AT7584" s="33"/>
      <c r="AU7584" s="33"/>
      <c r="AV7584" s="33"/>
      <c r="AW7584" s="33"/>
      <c r="AX7584" s="33"/>
      <c r="AY7584" s="33"/>
    </row>
    <row r="7585" spans="1:51" s="12" customFormat="1" ht="39.950000000000003" customHeight="1">
      <c r="A7585" s="3"/>
      <c r="B7585" s="16"/>
      <c r="C7585" s="33"/>
      <c r="D7585" s="33"/>
      <c r="E7585" s="33"/>
      <c r="F7585" s="33"/>
      <c r="G7585" s="33"/>
      <c r="H7585" s="33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  <c r="Y7585" s="33"/>
      <c r="Z7585" s="33"/>
      <c r="AA7585" s="33"/>
      <c r="AB7585" s="33"/>
      <c r="AC7585" s="33"/>
      <c r="AD7585" s="33"/>
      <c r="AE7585" s="33"/>
      <c r="AF7585" s="33"/>
      <c r="AG7585" s="35"/>
      <c r="AH7585" s="32"/>
      <c r="AI7585" s="33"/>
      <c r="AJ7585" s="33"/>
      <c r="AK7585" s="33"/>
      <c r="AL7585" s="33"/>
      <c r="AM7585" s="33"/>
      <c r="AN7585" s="33"/>
      <c r="AO7585" s="33"/>
      <c r="AP7585" s="33"/>
      <c r="AQ7585" s="33"/>
      <c r="AR7585" s="33"/>
      <c r="AS7585" s="33"/>
      <c r="AT7585" s="33"/>
      <c r="AU7585" s="33"/>
      <c r="AV7585" s="33"/>
      <c r="AW7585" s="33"/>
      <c r="AX7585" s="33"/>
      <c r="AY7585" s="33"/>
    </row>
    <row r="7586" spans="1:51" s="12" customFormat="1" ht="39.950000000000003" customHeight="1">
      <c r="A7586" s="3"/>
      <c r="B7586" s="16"/>
      <c r="C7586" s="33"/>
      <c r="D7586" s="33"/>
      <c r="E7586" s="33"/>
      <c r="F7586" s="33"/>
      <c r="G7586" s="33"/>
      <c r="H7586" s="33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  <c r="Y7586" s="33"/>
      <c r="Z7586" s="33"/>
      <c r="AA7586" s="33"/>
      <c r="AB7586" s="33"/>
      <c r="AC7586" s="33"/>
      <c r="AD7586" s="33"/>
      <c r="AE7586" s="33"/>
      <c r="AF7586" s="33"/>
      <c r="AG7586" s="35"/>
      <c r="AH7586" s="32"/>
      <c r="AI7586" s="33"/>
      <c r="AJ7586" s="33"/>
      <c r="AK7586" s="33"/>
      <c r="AL7586" s="33"/>
      <c r="AM7586" s="33"/>
      <c r="AN7586" s="33"/>
      <c r="AO7586" s="33"/>
      <c r="AP7586" s="33"/>
      <c r="AQ7586" s="33"/>
      <c r="AR7586" s="33"/>
      <c r="AS7586" s="33"/>
      <c r="AT7586" s="33"/>
      <c r="AU7586" s="33"/>
      <c r="AV7586" s="33"/>
      <c r="AW7586" s="33"/>
      <c r="AX7586" s="33"/>
      <c r="AY7586" s="33"/>
    </row>
    <row r="7587" spans="1:51" s="12" customFormat="1" ht="39.950000000000003" customHeight="1">
      <c r="A7587" s="3"/>
      <c r="B7587" s="16"/>
      <c r="C7587" s="33"/>
      <c r="D7587" s="33"/>
      <c r="E7587" s="33"/>
      <c r="F7587" s="33"/>
      <c r="G7587" s="33"/>
      <c r="H7587" s="33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  <c r="Y7587" s="33"/>
      <c r="Z7587" s="33"/>
      <c r="AA7587" s="33"/>
      <c r="AB7587" s="33"/>
      <c r="AC7587" s="33"/>
      <c r="AD7587" s="33"/>
      <c r="AE7587" s="33"/>
      <c r="AF7587" s="33"/>
      <c r="AG7587" s="35"/>
      <c r="AH7587" s="32"/>
      <c r="AI7587" s="33"/>
      <c r="AJ7587" s="33"/>
      <c r="AK7587" s="33"/>
      <c r="AL7587" s="33"/>
      <c r="AM7587" s="33"/>
      <c r="AN7587" s="33"/>
      <c r="AO7587" s="33"/>
      <c r="AP7587" s="33"/>
      <c r="AQ7587" s="33"/>
      <c r="AR7587" s="33"/>
      <c r="AS7587" s="33"/>
      <c r="AT7587" s="33"/>
      <c r="AU7587" s="33"/>
      <c r="AV7587" s="33"/>
      <c r="AW7587" s="33"/>
      <c r="AX7587" s="33"/>
      <c r="AY7587" s="33"/>
    </row>
    <row r="7588" spans="1:51" s="12" customFormat="1" ht="39.950000000000003" customHeight="1">
      <c r="A7588" s="3"/>
      <c r="B7588" s="16"/>
      <c r="C7588" s="33"/>
      <c r="D7588" s="33"/>
      <c r="E7588" s="33"/>
      <c r="F7588" s="33"/>
      <c r="G7588" s="33"/>
      <c r="H7588" s="33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  <c r="Y7588" s="33"/>
      <c r="Z7588" s="33"/>
      <c r="AA7588" s="33"/>
      <c r="AB7588" s="33"/>
      <c r="AC7588" s="33"/>
      <c r="AD7588" s="33"/>
      <c r="AE7588" s="33"/>
      <c r="AF7588" s="33"/>
      <c r="AG7588" s="35"/>
      <c r="AH7588" s="32"/>
      <c r="AI7588" s="33"/>
      <c r="AJ7588" s="33"/>
      <c r="AK7588" s="33"/>
      <c r="AL7588" s="33"/>
      <c r="AM7588" s="33"/>
      <c r="AN7588" s="33"/>
      <c r="AO7588" s="33"/>
      <c r="AP7588" s="33"/>
      <c r="AQ7588" s="33"/>
      <c r="AR7588" s="33"/>
      <c r="AS7588" s="33"/>
      <c r="AT7588" s="33"/>
      <c r="AU7588" s="33"/>
      <c r="AV7588" s="33"/>
      <c r="AW7588" s="33"/>
      <c r="AX7588" s="33"/>
      <c r="AY7588" s="33"/>
    </row>
    <row r="7589" spans="1:51" s="12" customFormat="1" ht="39.950000000000003" customHeight="1">
      <c r="A7589" s="3"/>
      <c r="B7589" s="16"/>
      <c r="C7589" s="33"/>
      <c r="D7589" s="33"/>
      <c r="E7589" s="33"/>
      <c r="F7589" s="33"/>
      <c r="G7589" s="33"/>
      <c r="H7589" s="33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  <c r="Y7589" s="33"/>
      <c r="Z7589" s="33"/>
      <c r="AA7589" s="33"/>
      <c r="AB7589" s="33"/>
      <c r="AC7589" s="33"/>
      <c r="AD7589" s="33"/>
      <c r="AE7589" s="33"/>
      <c r="AF7589" s="33"/>
      <c r="AG7589" s="35"/>
      <c r="AH7589" s="32"/>
      <c r="AI7589" s="33"/>
      <c r="AJ7589" s="33"/>
      <c r="AK7589" s="33"/>
      <c r="AL7589" s="33"/>
      <c r="AM7589" s="33"/>
      <c r="AN7589" s="33"/>
      <c r="AO7589" s="33"/>
      <c r="AP7589" s="33"/>
      <c r="AQ7589" s="33"/>
      <c r="AR7589" s="33"/>
      <c r="AS7589" s="33"/>
      <c r="AT7589" s="33"/>
      <c r="AU7589" s="33"/>
      <c r="AV7589" s="33"/>
      <c r="AW7589" s="33"/>
      <c r="AX7589" s="33"/>
      <c r="AY7589" s="33"/>
    </row>
    <row r="7590" spans="1:51" s="12" customFormat="1" ht="39.950000000000003" customHeight="1">
      <c r="A7590" s="3"/>
      <c r="B7590" s="16"/>
      <c r="C7590" s="33"/>
      <c r="D7590" s="33"/>
      <c r="E7590" s="33"/>
      <c r="F7590" s="33"/>
      <c r="G7590" s="33"/>
      <c r="H7590" s="33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  <c r="Y7590" s="33"/>
      <c r="Z7590" s="33"/>
      <c r="AA7590" s="33"/>
      <c r="AB7590" s="33"/>
      <c r="AC7590" s="33"/>
      <c r="AD7590" s="33"/>
      <c r="AE7590" s="33"/>
      <c r="AF7590" s="33"/>
      <c r="AG7590" s="35"/>
      <c r="AH7590" s="32"/>
      <c r="AI7590" s="33"/>
      <c r="AJ7590" s="33"/>
      <c r="AK7590" s="33"/>
      <c r="AL7590" s="33"/>
      <c r="AM7590" s="33"/>
      <c r="AN7590" s="33"/>
      <c r="AO7590" s="33"/>
      <c r="AP7590" s="33"/>
      <c r="AQ7590" s="33"/>
      <c r="AR7590" s="33"/>
      <c r="AS7590" s="33"/>
      <c r="AT7590" s="33"/>
      <c r="AU7590" s="33"/>
      <c r="AV7590" s="33"/>
      <c r="AW7590" s="33"/>
      <c r="AX7590" s="33"/>
      <c r="AY7590" s="33"/>
    </row>
    <row r="7591" spans="1:51" s="12" customFormat="1" ht="39.950000000000003" customHeight="1">
      <c r="A7591" s="3"/>
      <c r="B7591" s="16"/>
      <c r="C7591" s="33"/>
      <c r="D7591" s="33"/>
      <c r="E7591" s="33"/>
      <c r="F7591" s="33"/>
      <c r="G7591" s="33"/>
      <c r="H7591" s="33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  <c r="Y7591" s="33"/>
      <c r="Z7591" s="33"/>
      <c r="AA7591" s="33"/>
      <c r="AB7591" s="33"/>
      <c r="AC7591" s="33"/>
      <c r="AD7591" s="33"/>
      <c r="AE7591" s="33"/>
      <c r="AF7591" s="33"/>
      <c r="AG7591" s="35"/>
      <c r="AH7591" s="32"/>
      <c r="AI7591" s="33"/>
      <c r="AJ7591" s="33"/>
      <c r="AK7591" s="33"/>
      <c r="AL7591" s="33"/>
      <c r="AM7591" s="33"/>
      <c r="AN7591" s="33"/>
      <c r="AO7591" s="33"/>
      <c r="AP7591" s="33"/>
      <c r="AQ7591" s="33"/>
      <c r="AR7591" s="33"/>
      <c r="AS7591" s="33"/>
      <c r="AT7591" s="33"/>
      <c r="AU7591" s="33"/>
      <c r="AV7591" s="33"/>
      <c r="AW7591" s="33"/>
      <c r="AX7591" s="33"/>
      <c r="AY7591" s="33"/>
    </row>
    <row r="7592" spans="1:51" s="12" customFormat="1" ht="39.950000000000003" customHeight="1">
      <c r="A7592" s="3"/>
      <c r="B7592" s="16"/>
      <c r="C7592" s="33"/>
      <c r="D7592" s="33"/>
      <c r="E7592" s="33"/>
      <c r="F7592" s="33"/>
      <c r="G7592" s="33"/>
      <c r="H7592" s="33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  <c r="Y7592" s="33"/>
      <c r="Z7592" s="33"/>
      <c r="AA7592" s="33"/>
      <c r="AB7592" s="33"/>
      <c r="AC7592" s="33"/>
      <c r="AD7592" s="33"/>
      <c r="AE7592" s="33"/>
      <c r="AF7592" s="33"/>
      <c r="AG7592" s="35"/>
      <c r="AH7592" s="32"/>
      <c r="AI7592" s="33"/>
      <c r="AJ7592" s="33"/>
      <c r="AK7592" s="33"/>
      <c r="AL7592" s="33"/>
      <c r="AM7592" s="33"/>
      <c r="AN7592" s="33"/>
      <c r="AO7592" s="33"/>
      <c r="AP7592" s="33"/>
      <c r="AQ7592" s="33"/>
      <c r="AR7592" s="33"/>
      <c r="AS7592" s="33"/>
      <c r="AT7592" s="33"/>
      <c r="AU7592" s="33"/>
      <c r="AV7592" s="33"/>
      <c r="AW7592" s="33"/>
      <c r="AX7592" s="33"/>
      <c r="AY7592" s="33"/>
    </row>
    <row r="7593" spans="1:51" s="12" customFormat="1" ht="39.950000000000003" customHeight="1">
      <c r="A7593" s="3"/>
      <c r="B7593" s="16"/>
      <c r="C7593" s="33"/>
      <c r="D7593" s="33"/>
      <c r="E7593" s="33"/>
      <c r="F7593" s="33"/>
      <c r="G7593" s="33"/>
      <c r="H7593" s="33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  <c r="Y7593" s="33"/>
      <c r="Z7593" s="33"/>
      <c r="AA7593" s="33"/>
      <c r="AB7593" s="33"/>
      <c r="AC7593" s="33"/>
      <c r="AD7593" s="33"/>
      <c r="AE7593" s="33"/>
      <c r="AF7593" s="33"/>
      <c r="AG7593" s="35"/>
      <c r="AH7593" s="32"/>
      <c r="AI7593" s="33"/>
      <c r="AJ7593" s="33"/>
      <c r="AK7593" s="33"/>
      <c r="AL7593" s="33"/>
      <c r="AM7593" s="33"/>
      <c r="AN7593" s="33"/>
      <c r="AO7593" s="33"/>
      <c r="AP7593" s="33"/>
      <c r="AQ7593" s="33"/>
      <c r="AR7593" s="33"/>
      <c r="AS7593" s="33"/>
      <c r="AT7593" s="33"/>
      <c r="AU7593" s="33"/>
      <c r="AV7593" s="33"/>
      <c r="AW7593" s="33"/>
      <c r="AX7593" s="33"/>
      <c r="AY7593" s="33"/>
    </row>
    <row r="7594" spans="1:51" s="12" customFormat="1" ht="39.950000000000003" customHeight="1">
      <c r="A7594" s="3"/>
      <c r="B7594" s="16"/>
      <c r="C7594" s="33"/>
      <c r="D7594" s="33"/>
      <c r="E7594" s="33"/>
      <c r="F7594" s="33"/>
      <c r="G7594" s="33"/>
      <c r="H7594" s="33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  <c r="Y7594" s="33"/>
      <c r="Z7594" s="33"/>
      <c r="AA7594" s="33"/>
      <c r="AB7594" s="33"/>
      <c r="AC7594" s="33"/>
      <c r="AD7594" s="33"/>
      <c r="AE7594" s="33"/>
      <c r="AF7594" s="33"/>
      <c r="AG7594" s="35"/>
      <c r="AH7594" s="32"/>
      <c r="AI7594" s="33"/>
      <c r="AJ7594" s="33"/>
      <c r="AK7594" s="33"/>
      <c r="AL7594" s="33"/>
      <c r="AM7594" s="33"/>
      <c r="AN7594" s="33"/>
      <c r="AO7594" s="33"/>
      <c r="AP7594" s="33"/>
      <c r="AQ7594" s="33"/>
      <c r="AR7594" s="33"/>
      <c r="AS7594" s="33"/>
      <c r="AT7594" s="33"/>
      <c r="AU7594" s="33"/>
      <c r="AV7594" s="33"/>
      <c r="AW7594" s="33"/>
      <c r="AX7594" s="33"/>
      <c r="AY7594" s="33"/>
    </row>
    <row r="7595" spans="1:51" s="12" customFormat="1" ht="39.950000000000003" customHeight="1">
      <c r="A7595" s="3"/>
      <c r="B7595" s="16"/>
      <c r="C7595" s="33"/>
      <c r="D7595" s="33"/>
      <c r="E7595" s="33"/>
      <c r="F7595" s="33"/>
      <c r="G7595" s="33"/>
      <c r="H7595" s="33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  <c r="Y7595" s="33"/>
      <c r="Z7595" s="33"/>
      <c r="AA7595" s="33"/>
      <c r="AB7595" s="33"/>
      <c r="AC7595" s="33"/>
      <c r="AD7595" s="33"/>
      <c r="AE7595" s="33"/>
      <c r="AF7595" s="33"/>
      <c r="AG7595" s="35"/>
      <c r="AH7595" s="32"/>
      <c r="AI7595" s="33"/>
      <c r="AJ7595" s="33"/>
      <c r="AK7595" s="33"/>
      <c r="AL7595" s="33"/>
      <c r="AM7595" s="33"/>
      <c r="AN7595" s="33"/>
      <c r="AO7595" s="33"/>
      <c r="AP7595" s="33"/>
      <c r="AQ7595" s="33"/>
      <c r="AR7595" s="33"/>
      <c r="AS7595" s="33"/>
      <c r="AT7595" s="33"/>
      <c r="AU7595" s="33"/>
      <c r="AV7595" s="33"/>
      <c r="AW7595" s="33"/>
      <c r="AX7595" s="33"/>
      <c r="AY7595" s="33"/>
    </row>
    <row r="7596" spans="1:51" s="12" customFormat="1" ht="39.950000000000003" customHeight="1">
      <c r="A7596" s="3"/>
      <c r="B7596" s="16"/>
      <c r="C7596" s="33"/>
      <c r="D7596" s="33"/>
      <c r="E7596" s="33"/>
      <c r="F7596" s="33"/>
      <c r="G7596" s="33"/>
      <c r="H7596" s="33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  <c r="Y7596" s="33"/>
      <c r="Z7596" s="33"/>
      <c r="AA7596" s="33"/>
      <c r="AB7596" s="33"/>
      <c r="AC7596" s="33"/>
      <c r="AD7596" s="33"/>
      <c r="AE7596" s="33"/>
      <c r="AF7596" s="33"/>
      <c r="AG7596" s="35"/>
      <c r="AH7596" s="32"/>
      <c r="AI7596" s="33"/>
      <c r="AJ7596" s="33"/>
      <c r="AK7596" s="33"/>
      <c r="AL7596" s="33"/>
      <c r="AM7596" s="33"/>
      <c r="AN7596" s="33"/>
      <c r="AO7596" s="33"/>
      <c r="AP7596" s="33"/>
      <c r="AQ7596" s="33"/>
      <c r="AR7596" s="33"/>
      <c r="AS7596" s="33"/>
      <c r="AT7596" s="33"/>
      <c r="AU7596" s="33"/>
      <c r="AV7596" s="33"/>
      <c r="AW7596" s="33"/>
      <c r="AX7596" s="33"/>
      <c r="AY7596" s="33"/>
    </row>
    <row r="7597" spans="1:51" s="12" customFormat="1" ht="39.950000000000003" customHeight="1">
      <c r="A7597" s="3"/>
      <c r="B7597" s="16"/>
      <c r="C7597" s="33"/>
      <c r="D7597" s="33"/>
      <c r="E7597" s="33"/>
      <c r="F7597" s="33"/>
      <c r="G7597" s="33"/>
      <c r="H7597" s="33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  <c r="Y7597" s="33"/>
      <c r="Z7597" s="33"/>
      <c r="AA7597" s="33"/>
      <c r="AB7597" s="33"/>
      <c r="AC7597" s="33"/>
      <c r="AD7597" s="33"/>
      <c r="AE7597" s="33"/>
      <c r="AF7597" s="33"/>
      <c r="AG7597" s="35"/>
      <c r="AH7597" s="32"/>
      <c r="AI7597" s="33"/>
      <c r="AJ7597" s="33"/>
      <c r="AK7597" s="33"/>
      <c r="AL7597" s="33"/>
      <c r="AM7597" s="33"/>
      <c r="AN7597" s="33"/>
      <c r="AO7597" s="33"/>
      <c r="AP7597" s="33"/>
      <c r="AQ7597" s="33"/>
      <c r="AR7597" s="33"/>
      <c r="AS7597" s="33"/>
      <c r="AT7597" s="33"/>
      <c r="AU7597" s="33"/>
      <c r="AV7597" s="33"/>
      <c r="AW7597" s="33"/>
      <c r="AX7597" s="33"/>
      <c r="AY7597" s="33"/>
    </row>
    <row r="7598" spans="1:51" s="12" customFormat="1" ht="39.950000000000003" customHeight="1">
      <c r="A7598" s="3"/>
      <c r="B7598" s="16"/>
      <c r="C7598" s="33"/>
      <c r="D7598" s="33"/>
      <c r="E7598" s="33"/>
      <c r="F7598" s="33"/>
      <c r="G7598" s="33"/>
      <c r="H7598" s="33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  <c r="Y7598" s="33"/>
      <c r="Z7598" s="33"/>
      <c r="AA7598" s="33"/>
      <c r="AB7598" s="33"/>
      <c r="AC7598" s="33"/>
      <c r="AD7598" s="33"/>
      <c r="AE7598" s="33"/>
      <c r="AF7598" s="33"/>
      <c r="AG7598" s="35"/>
      <c r="AH7598" s="32"/>
      <c r="AI7598" s="33"/>
      <c r="AJ7598" s="33"/>
      <c r="AK7598" s="33"/>
      <c r="AL7598" s="33"/>
      <c r="AM7598" s="33"/>
      <c r="AN7598" s="33"/>
      <c r="AO7598" s="33"/>
      <c r="AP7598" s="33"/>
      <c r="AQ7598" s="33"/>
      <c r="AR7598" s="33"/>
      <c r="AS7598" s="33"/>
      <c r="AT7598" s="33"/>
      <c r="AU7598" s="33"/>
      <c r="AV7598" s="33"/>
      <c r="AW7598" s="33"/>
      <c r="AX7598" s="33"/>
      <c r="AY7598" s="33"/>
    </row>
    <row r="7599" spans="1:51" s="12" customFormat="1" ht="39.950000000000003" customHeight="1">
      <c r="A7599" s="3"/>
      <c r="B7599" s="16"/>
      <c r="C7599" s="33"/>
      <c r="D7599" s="33"/>
      <c r="E7599" s="33"/>
      <c r="F7599" s="33"/>
      <c r="G7599" s="33"/>
      <c r="H7599" s="33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  <c r="Y7599" s="33"/>
      <c r="Z7599" s="33"/>
      <c r="AA7599" s="33"/>
      <c r="AB7599" s="33"/>
      <c r="AC7599" s="33"/>
      <c r="AD7599" s="33"/>
      <c r="AE7599" s="33"/>
      <c r="AF7599" s="33"/>
      <c r="AG7599" s="35"/>
      <c r="AH7599" s="32"/>
      <c r="AI7599" s="33"/>
      <c r="AJ7599" s="33"/>
      <c r="AK7599" s="33"/>
      <c r="AL7599" s="33"/>
      <c r="AM7599" s="33"/>
      <c r="AN7599" s="33"/>
      <c r="AO7599" s="33"/>
      <c r="AP7599" s="33"/>
      <c r="AQ7599" s="33"/>
      <c r="AR7599" s="33"/>
      <c r="AS7599" s="33"/>
      <c r="AT7599" s="33"/>
      <c r="AU7599" s="33"/>
      <c r="AV7599" s="33"/>
      <c r="AW7599" s="33"/>
      <c r="AX7599" s="33"/>
      <c r="AY7599" s="33"/>
    </row>
    <row r="7600" spans="1:51" s="12" customFormat="1" ht="39.950000000000003" customHeight="1">
      <c r="A7600" s="3"/>
      <c r="B7600" s="16"/>
      <c r="C7600" s="33"/>
      <c r="D7600" s="33"/>
      <c r="E7600" s="33"/>
      <c r="F7600" s="33"/>
      <c r="G7600" s="33"/>
      <c r="H7600" s="33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  <c r="Y7600" s="33"/>
      <c r="Z7600" s="33"/>
      <c r="AA7600" s="33"/>
      <c r="AB7600" s="33"/>
      <c r="AC7600" s="33"/>
      <c r="AD7600" s="33"/>
      <c r="AE7600" s="33"/>
      <c r="AF7600" s="33"/>
      <c r="AG7600" s="35"/>
      <c r="AH7600" s="32"/>
      <c r="AI7600" s="33"/>
      <c r="AJ7600" s="33"/>
      <c r="AK7600" s="33"/>
      <c r="AL7600" s="33"/>
      <c r="AM7600" s="33"/>
      <c r="AN7600" s="33"/>
      <c r="AO7600" s="33"/>
      <c r="AP7600" s="33"/>
      <c r="AQ7600" s="33"/>
      <c r="AR7600" s="33"/>
      <c r="AS7600" s="33"/>
      <c r="AT7600" s="33"/>
      <c r="AU7600" s="33"/>
      <c r="AV7600" s="33"/>
      <c r="AW7600" s="33"/>
      <c r="AX7600" s="33"/>
      <c r="AY7600" s="33"/>
    </row>
    <row r="7601" spans="1:51" s="12" customFormat="1" ht="39.950000000000003" customHeight="1">
      <c r="A7601" s="3"/>
      <c r="B7601" s="16"/>
      <c r="C7601" s="33"/>
      <c r="D7601" s="33"/>
      <c r="E7601" s="33"/>
      <c r="F7601" s="33"/>
      <c r="G7601" s="33"/>
      <c r="H7601" s="33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  <c r="Y7601" s="33"/>
      <c r="Z7601" s="33"/>
      <c r="AA7601" s="33"/>
      <c r="AB7601" s="33"/>
      <c r="AC7601" s="33"/>
      <c r="AD7601" s="33"/>
      <c r="AE7601" s="33"/>
      <c r="AF7601" s="33"/>
      <c r="AG7601" s="35"/>
      <c r="AH7601" s="32"/>
      <c r="AI7601" s="33"/>
      <c r="AJ7601" s="33"/>
      <c r="AK7601" s="33"/>
      <c r="AL7601" s="33"/>
      <c r="AM7601" s="33"/>
      <c r="AN7601" s="33"/>
      <c r="AO7601" s="33"/>
      <c r="AP7601" s="33"/>
      <c r="AQ7601" s="33"/>
      <c r="AR7601" s="33"/>
      <c r="AS7601" s="33"/>
      <c r="AT7601" s="33"/>
      <c r="AU7601" s="33"/>
      <c r="AV7601" s="33"/>
      <c r="AW7601" s="33"/>
      <c r="AX7601" s="33"/>
      <c r="AY7601" s="33"/>
    </row>
    <row r="7602" spans="1:51" s="12" customFormat="1" ht="39.950000000000003" customHeight="1">
      <c r="A7602" s="3"/>
      <c r="B7602" s="16"/>
      <c r="C7602" s="33"/>
      <c r="D7602" s="33"/>
      <c r="E7602" s="33"/>
      <c r="F7602" s="33"/>
      <c r="G7602" s="33"/>
      <c r="H7602" s="33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  <c r="Y7602" s="33"/>
      <c r="Z7602" s="33"/>
      <c r="AA7602" s="33"/>
      <c r="AB7602" s="33"/>
      <c r="AC7602" s="33"/>
      <c r="AD7602" s="33"/>
      <c r="AE7602" s="33"/>
      <c r="AF7602" s="33"/>
      <c r="AG7602" s="35"/>
      <c r="AH7602" s="32"/>
      <c r="AI7602" s="33"/>
      <c r="AJ7602" s="33"/>
      <c r="AK7602" s="33"/>
      <c r="AL7602" s="33"/>
      <c r="AM7602" s="33"/>
      <c r="AN7602" s="33"/>
      <c r="AO7602" s="33"/>
      <c r="AP7602" s="33"/>
      <c r="AQ7602" s="33"/>
      <c r="AR7602" s="33"/>
      <c r="AS7602" s="33"/>
      <c r="AT7602" s="33"/>
      <c r="AU7602" s="33"/>
      <c r="AV7602" s="33"/>
      <c r="AW7602" s="33"/>
      <c r="AX7602" s="33"/>
      <c r="AY7602" s="33"/>
    </row>
    <row r="7603" spans="1:51" s="12" customFormat="1" ht="39.950000000000003" customHeight="1">
      <c r="A7603" s="3"/>
      <c r="B7603" s="16"/>
      <c r="C7603" s="33"/>
      <c r="D7603" s="33"/>
      <c r="E7603" s="33"/>
      <c r="F7603" s="33"/>
      <c r="G7603" s="33"/>
      <c r="H7603" s="33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  <c r="Y7603" s="33"/>
      <c r="Z7603" s="33"/>
      <c r="AA7603" s="33"/>
      <c r="AB7603" s="33"/>
      <c r="AC7603" s="33"/>
      <c r="AD7603" s="33"/>
      <c r="AE7603" s="33"/>
      <c r="AF7603" s="33"/>
      <c r="AG7603" s="35"/>
      <c r="AH7603" s="32"/>
      <c r="AI7603" s="33"/>
      <c r="AJ7603" s="33"/>
      <c r="AK7603" s="33"/>
      <c r="AL7603" s="33"/>
      <c r="AM7603" s="33"/>
      <c r="AN7603" s="33"/>
      <c r="AO7603" s="33"/>
      <c r="AP7603" s="33"/>
      <c r="AQ7603" s="33"/>
      <c r="AR7603" s="33"/>
      <c r="AS7603" s="33"/>
      <c r="AT7603" s="33"/>
      <c r="AU7603" s="33"/>
      <c r="AV7603" s="33"/>
      <c r="AW7603" s="33"/>
      <c r="AX7603" s="33"/>
      <c r="AY7603" s="33"/>
    </row>
    <row r="7604" spans="1:51" s="12" customFormat="1" ht="39.950000000000003" customHeight="1">
      <c r="A7604" s="3"/>
      <c r="B7604" s="16"/>
      <c r="C7604" s="33"/>
      <c r="D7604" s="33"/>
      <c r="E7604" s="33"/>
      <c r="F7604" s="33"/>
      <c r="G7604" s="33"/>
      <c r="H7604" s="33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  <c r="Y7604" s="33"/>
      <c r="Z7604" s="33"/>
      <c r="AA7604" s="33"/>
      <c r="AB7604" s="33"/>
      <c r="AC7604" s="33"/>
      <c r="AD7604" s="33"/>
      <c r="AE7604" s="33"/>
      <c r="AF7604" s="33"/>
      <c r="AG7604" s="35"/>
      <c r="AH7604" s="32"/>
      <c r="AI7604" s="33"/>
      <c r="AJ7604" s="33"/>
      <c r="AK7604" s="33"/>
      <c r="AL7604" s="33"/>
      <c r="AM7604" s="33"/>
      <c r="AN7604" s="33"/>
      <c r="AO7604" s="33"/>
      <c r="AP7604" s="33"/>
      <c r="AQ7604" s="33"/>
      <c r="AR7604" s="33"/>
      <c r="AS7604" s="33"/>
      <c r="AT7604" s="33"/>
      <c r="AU7604" s="33"/>
      <c r="AV7604" s="33"/>
      <c r="AW7604" s="33"/>
      <c r="AX7604" s="33"/>
      <c r="AY7604" s="33"/>
    </row>
    <row r="7605" spans="1:51" s="12" customFormat="1" ht="39.950000000000003" customHeight="1">
      <c r="A7605" s="3"/>
      <c r="B7605" s="16"/>
      <c r="C7605" s="33"/>
      <c r="D7605" s="33"/>
      <c r="E7605" s="33"/>
      <c r="F7605" s="33"/>
      <c r="G7605" s="33"/>
      <c r="H7605" s="33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  <c r="Y7605" s="33"/>
      <c r="Z7605" s="33"/>
      <c r="AA7605" s="33"/>
      <c r="AB7605" s="33"/>
      <c r="AC7605" s="33"/>
      <c r="AD7605" s="33"/>
      <c r="AE7605" s="33"/>
      <c r="AF7605" s="33"/>
      <c r="AG7605" s="35"/>
      <c r="AH7605" s="32"/>
      <c r="AI7605" s="33"/>
      <c r="AJ7605" s="33"/>
      <c r="AK7605" s="33"/>
      <c r="AL7605" s="33"/>
      <c r="AM7605" s="33"/>
      <c r="AN7605" s="33"/>
      <c r="AO7605" s="33"/>
      <c r="AP7605" s="33"/>
      <c r="AQ7605" s="33"/>
      <c r="AR7605" s="33"/>
      <c r="AS7605" s="33"/>
      <c r="AT7605" s="33"/>
      <c r="AU7605" s="33"/>
      <c r="AV7605" s="33"/>
      <c r="AW7605" s="33"/>
      <c r="AX7605" s="33"/>
      <c r="AY7605" s="33"/>
    </row>
    <row r="7606" spans="1:51" s="12" customFormat="1" ht="39.950000000000003" customHeight="1">
      <c r="A7606" s="3"/>
      <c r="B7606" s="16"/>
      <c r="C7606" s="33"/>
      <c r="D7606" s="33"/>
      <c r="E7606" s="33"/>
      <c r="F7606" s="33"/>
      <c r="G7606" s="33"/>
      <c r="H7606" s="33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  <c r="Y7606" s="33"/>
      <c r="Z7606" s="33"/>
      <c r="AA7606" s="33"/>
      <c r="AB7606" s="33"/>
      <c r="AC7606" s="33"/>
      <c r="AD7606" s="33"/>
      <c r="AE7606" s="33"/>
      <c r="AF7606" s="33"/>
      <c r="AG7606" s="35"/>
      <c r="AH7606" s="32"/>
      <c r="AI7606" s="33"/>
      <c r="AJ7606" s="33"/>
      <c r="AK7606" s="33"/>
      <c r="AL7606" s="33"/>
      <c r="AM7606" s="33"/>
      <c r="AN7606" s="33"/>
      <c r="AO7606" s="33"/>
      <c r="AP7606" s="33"/>
      <c r="AQ7606" s="33"/>
      <c r="AR7606" s="33"/>
      <c r="AS7606" s="33"/>
      <c r="AT7606" s="33"/>
      <c r="AU7606" s="33"/>
      <c r="AV7606" s="33"/>
      <c r="AW7606" s="33"/>
      <c r="AX7606" s="33"/>
      <c r="AY7606" s="33"/>
    </row>
    <row r="7607" spans="1:51" s="12" customFormat="1" ht="39.950000000000003" customHeight="1">
      <c r="A7607" s="3"/>
      <c r="B7607" s="16"/>
      <c r="C7607" s="33"/>
      <c r="D7607" s="33"/>
      <c r="E7607" s="33"/>
      <c r="F7607" s="33"/>
      <c r="G7607" s="33"/>
      <c r="H7607" s="33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  <c r="Y7607" s="33"/>
      <c r="Z7607" s="33"/>
      <c r="AA7607" s="33"/>
      <c r="AB7607" s="33"/>
      <c r="AC7607" s="33"/>
      <c r="AD7607" s="33"/>
      <c r="AE7607" s="33"/>
      <c r="AF7607" s="33"/>
      <c r="AG7607" s="35"/>
      <c r="AH7607" s="32"/>
      <c r="AI7607" s="33"/>
      <c r="AJ7607" s="33"/>
      <c r="AK7607" s="33"/>
      <c r="AL7607" s="33"/>
      <c r="AM7607" s="33"/>
      <c r="AN7607" s="33"/>
      <c r="AO7607" s="33"/>
      <c r="AP7607" s="33"/>
      <c r="AQ7607" s="33"/>
      <c r="AR7607" s="33"/>
      <c r="AS7607" s="33"/>
      <c r="AT7607" s="33"/>
      <c r="AU7607" s="33"/>
      <c r="AV7607" s="33"/>
      <c r="AW7607" s="33"/>
      <c r="AX7607" s="33"/>
      <c r="AY7607" s="33"/>
    </row>
    <row r="7608" spans="1:51" s="12" customFormat="1" ht="39.950000000000003" customHeight="1">
      <c r="A7608" s="3"/>
      <c r="B7608" s="16"/>
      <c r="C7608" s="33"/>
      <c r="D7608" s="33"/>
      <c r="E7608" s="33"/>
      <c r="F7608" s="33"/>
      <c r="G7608" s="33"/>
      <c r="H7608" s="33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  <c r="Y7608" s="33"/>
      <c r="Z7608" s="33"/>
      <c r="AA7608" s="33"/>
      <c r="AB7608" s="33"/>
      <c r="AC7608" s="33"/>
      <c r="AD7608" s="33"/>
      <c r="AE7608" s="33"/>
      <c r="AF7608" s="33"/>
      <c r="AG7608" s="35"/>
      <c r="AH7608" s="32"/>
      <c r="AI7608" s="33"/>
      <c r="AJ7608" s="33"/>
      <c r="AK7608" s="33"/>
      <c r="AL7608" s="33"/>
      <c r="AM7608" s="33"/>
      <c r="AN7608" s="33"/>
      <c r="AO7608" s="33"/>
      <c r="AP7608" s="33"/>
      <c r="AQ7608" s="33"/>
      <c r="AR7608" s="33"/>
      <c r="AS7608" s="33"/>
      <c r="AT7608" s="33"/>
      <c r="AU7608" s="33"/>
      <c r="AV7608" s="33"/>
      <c r="AW7608" s="33"/>
      <c r="AX7608" s="33"/>
      <c r="AY7608" s="33"/>
    </row>
    <row r="7609" spans="1:51" s="12" customFormat="1" ht="39.950000000000003" customHeight="1">
      <c r="A7609" s="3"/>
      <c r="B7609" s="16"/>
      <c r="C7609" s="33"/>
      <c r="D7609" s="33"/>
      <c r="E7609" s="33"/>
      <c r="F7609" s="33"/>
      <c r="G7609" s="33"/>
      <c r="H7609" s="33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  <c r="Y7609" s="33"/>
      <c r="Z7609" s="33"/>
      <c r="AA7609" s="33"/>
      <c r="AB7609" s="33"/>
      <c r="AC7609" s="33"/>
      <c r="AD7609" s="33"/>
      <c r="AE7609" s="33"/>
      <c r="AF7609" s="33"/>
      <c r="AG7609" s="35"/>
      <c r="AH7609" s="32"/>
      <c r="AI7609" s="33"/>
      <c r="AJ7609" s="33"/>
      <c r="AK7609" s="33"/>
      <c r="AL7609" s="33"/>
      <c r="AM7609" s="33"/>
      <c r="AN7609" s="33"/>
      <c r="AO7609" s="33"/>
      <c r="AP7609" s="33"/>
      <c r="AQ7609" s="33"/>
      <c r="AR7609" s="33"/>
      <c r="AS7609" s="33"/>
      <c r="AT7609" s="33"/>
      <c r="AU7609" s="33"/>
      <c r="AV7609" s="33"/>
      <c r="AW7609" s="33"/>
      <c r="AX7609" s="33"/>
      <c r="AY7609" s="33"/>
    </row>
    <row r="7610" spans="1:51" s="12" customFormat="1" ht="39.950000000000003" customHeight="1">
      <c r="A7610" s="3"/>
      <c r="B7610" s="16"/>
      <c r="C7610" s="33"/>
      <c r="D7610" s="33"/>
      <c r="E7610" s="33"/>
      <c r="F7610" s="33"/>
      <c r="G7610" s="33"/>
      <c r="H7610" s="33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  <c r="Y7610" s="33"/>
      <c r="Z7610" s="33"/>
      <c r="AA7610" s="33"/>
      <c r="AB7610" s="33"/>
      <c r="AC7610" s="33"/>
      <c r="AD7610" s="33"/>
      <c r="AE7610" s="33"/>
      <c r="AF7610" s="33"/>
      <c r="AG7610" s="35"/>
      <c r="AH7610" s="32"/>
      <c r="AI7610" s="33"/>
      <c r="AJ7610" s="33"/>
      <c r="AK7610" s="33"/>
      <c r="AL7610" s="33"/>
      <c r="AM7610" s="33"/>
      <c r="AN7610" s="33"/>
      <c r="AO7610" s="33"/>
      <c r="AP7610" s="33"/>
      <c r="AQ7610" s="33"/>
      <c r="AR7610" s="33"/>
      <c r="AS7610" s="33"/>
      <c r="AT7610" s="33"/>
      <c r="AU7610" s="33"/>
      <c r="AV7610" s="33"/>
      <c r="AW7610" s="33"/>
      <c r="AX7610" s="33"/>
      <c r="AY7610" s="33"/>
    </row>
    <row r="7611" spans="1:51" s="12" customFormat="1" ht="39.950000000000003" customHeight="1">
      <c r="A7611" s="3"/>
      <c r="B7611" s="16"/>
      <c r="C7611" s="33"/>
      <c r="D7611" s="33"/>
      <c r="E7611" s="33"/>
      <c r="F7611" s="33"/>
      <c r="G7611" s="33"/>
      <c r="H7611" s="33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  <c r="Y7611" s="33"/>
      <c r="Z7611" s="33"/>
      <c r="AA7611" s="33"/>
      <c r="AB7611" s="33"/>
      <c r="AC7611" s="33"/>
      <c r="AD7611" s="33"/>
      <c r="AE7611" s="33"/>
      <c r="AF7611" s="33"/>
      <c r="AG7611" s="35"/>
      <c r="AH7611" s="32"/>
      <c r="AI7611" s="33"/>
      <c r="AJ7611" s="33"/>
      <c r="AK7611" s="33"/>
      <c r="AL7611" s="33"/>
      <c r="AM7611" s="33"/>
      <c r="AN7611" s="33"/>
      <c r="AO7611" s="33"/>
      <c r="AP7611" s="33"/>
      <c r="AQ7611" s="33"/>
      <c r="AR7611" s="33"/>
      <c r="AS7611" s="33"/>
      <c r="AT7611" s="33"/>
      <c r="AU7611" s="33"/>
      <c r="AV7611" s="33"/>
      <c r="AW7611" s="33"/>
      <c r="AX7611" s="33"/>
      <c r="AY7611" s="33"/>
    </row>
    <row r="7612" spans="1:51" s="12" customFormat="1" ht="39.950000000000003" customHeight="1">
      <c r="A7612" s="3"/>
      <c r="B7612" s="16"/>
      <c r="C7612" s="33"/>
      <c r="D7612" s="33"/>
      <c r="E7612" s="33"/>
      <c r="F7612" s="33"/>
      <c r="G7612" s="33"/>
      <c r="H7612" s="33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  <c r="Y7612" s="33"/>
      <c r="Z7612" s="33"/>
      <c r="AA7612" s="33"/>
      <c r="AB7612" s="33"/>
      <c r="AC7612" s="33"/>
      <c r="AD7612" s="33"/>
      <c r="AE7612" s="33"/>
      <c r="AF7612" s="33"/>
      <c r="AG7612" s="35"/>
      <c r="AH7612" s="32"/>
      <c r="AI7612" s="33"/>
      <c r="AJ7612" s="33"/>
      <c r="AK7612" s="33"/>
      <c r="AL7612" s="33"/>
      <c r="AM7612" s="33"/>
      <c r="AN7612" s="33"/>
      <c r="AO7612" s="33"/>
      <c r="AP7612" s="33"/>
      <c r="AQ7612" s="33"/>
      <c r="AR7612" s="33"/>
      <c r="AS7612" s="33"/>
      <c r="AT7612" s="33"/>
      <c r="AU7612" s="33"/>
      <c r="AV7612" s="33"/>
      <c r="AW7612" s="33"/>
      <c r="AX7612" s="33"/>
      <c r="AY7612" s="33"/>
    </row>
    <row r="7613" spans="1:51" s="12" customFormat="1" ht="39.950000000000003" customHeight="1">
      <c r="A7613" s="3"/>
      <c r="B7613" s="16"/>
      <c r="C7613" s="33"/>
      <c r="D7613" s="33"/>
      <c r="E7613" s="33"/>
      <c r="F7613" s="33"/>
      <c r="G7613" s="33"/>
      <c r="H7613" s="33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  <c r="Y7613" s="33"/>
      <c r="Z7613" s="33"/>
      <c r="AA7613" s="33"/>
      <c r="AB7613" s="33"/>
      <c r="AC7613" s="33"/>
      <c r="AD7613" s="33"/>
      <c r="AE7613" s="33"/>
      <c r="AF7613" s="33"/>
      <c r="AG7613" s="35"/>
      <c r="AH7613" s="32"/>
      <c r="AI7613" s="33"/>
      <c r="AJ7613" s="33"/>
      <c r="AK7613" s="33"/>
      <c r="AL7613" s="33"/>
      <c r="AM7613" s="33"/>
      <c r="AN7613" s="33"/>
      <c r="AO7613" s="33"/>
      <c r="AP7613" s="33"/>
      <c r="AQ7613" s="33"/>
      <c r="AR7613" s="33"/>
      <c r="AS7613" s="33"/>
      <c r="AT7613" s="33"/>
      <c r="AU7613" s="33"/>
      <c r="AV7613" s="33"/>
      <c r="AW7613" s="33"/>
      <c r="AX7613" s="33"/>
      <c r="AY7613" s="33"/>
    </row>
    <row r="7614" spans="1:51" s="12" customFormat="1" ht="39.950000000000003" customHeight="1">
      <c r="A7614" s="3"/>
      <c r="B7614" s="16"/>
      <c r="C7614" s="33"/>
      <c r="D7614" s="33"/>
      <c r="E7614" s="33"/>
      <c r="F7614" s="33"/>
      <c r="G7614" s="33"/>
      <c r="H7614" s="33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  <c r="Y7614" s="33"/>
      <c r="Z7614" s="33"/>
      <c r="AA7614" s="33"/>
      <c r="AB7614" s="33"/>
      <c r="AC7614" s="33"/>
      <c r="AD7614" s="33"/>
      <c r="AE7614" s="33"/>
      <c r="AF7614" s="33"/>
      <c r="AG7614" s="35"/>
      <c r="AH7614" s="32"/>
      <c r="AI7614" s="33"/>
      <c r="AJ7614" s="33"/>
      <c r="AK7614" s="33"/>
      <c r="AL7614" s="33"/>
      <c r="AM7614" s="33"/>
      <c r="AN7614" s="33"/>
      <c r="AO7614" s="33"/>
      <c r="AP7614" s="33"/>
      <c r="AQ7614" s="33"/>
      <c r="AR7614" s="33"/>
      <c r="AS7614" s="33"/>
      <c r="AT7614" s="33"/>
      <c r="AU7614" s="33"/>
      <c r="AV7614" s="33"/>
      <c r="AW7614" s="33"/>
      <c r="AX7614" s="33"/>
      <c r="AY7614" s="33"/>
    </row>
    <row r="7615" spans="1:51" s="12" customFormat="1" ht="39.950000000000003" customHeight="1">
      <c r="A7615" s="3"/>
      <c r="B7615" s="16"/>
      <c r="C7615" s="33"/>
      <c r="D7615" s="33"/>
      <c r="E7615" s="33"/>
      <c r="F7615" s="33"/>
      <c r="G7615" s="33"/>
      <c r="H7615" s="33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  <c r="Y7615" s="33"/>
      <c r="Z7615" s="33"/>
      <c r="AA7615" s="33"/>
      <c r="AB7615" s="33"/>
      <c r="AC7615" s="33"/>
      <c r="AD7615" s="33"/>
      <c r="AE7615" s="33"/>
      <c r="AF7615" s="33"/>
      <c r="AG7615" s="35"/>
      <c r="AH7615" s="32"/>
      <c r="AI7615" s="33"/>
      <c r="AJ7615" s="33"/>
      <c r="AK7615" s="33"/>
      <c r="AL7615" s="33"/>
      <c r="AM7615" s="33"/>
      <c r="AN7615" s="33"/>
      <c r="AO7615" s="33"/>
      <c r="AP7615" s="33"/>
      <c r="AQ7615" s="33"/>
      <c r="AR7615" s="33"/>
      <c r="AS7615" s="33"/>
      <c r="AT7615" s="33"/>
      <c r="AU7615" s="33"/>
      <c r="AV7615" s="33"/>
      <c r="AW7615" s="33"/>
      <c r="AX7615" s="33"/>
      <c r="AY7615" s="33"/>
    </row>
    <row r="7616" spans="1:51" s="12" customFormat="1" ht="39.950000000000003" customHeight="1">
      <c r="A7616" s="3"/>
      <c r="B7616" s="16"/>
      <c r="C7616" s="33"/>
      <c r="D7616" s="33"/>
      <c r="E7616" s="33"/>
      <c r="F7616" s="33"/>
      <c r="G7616" s="33"/>
      <c r="H7616" s="33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  <c r="Y7616" s="33"/>
      <c r="Z7616" s="33"/>
      <c r="AA7616" s="33"/>
      <c r="AB7616" s="33"/>
      <c r="AC7616" s="33"/>
      <c r="AD7616" s="33"/>
      <c r="AE7616" s="33"/>
      <c r="AF7616" s="33"/>
      <c r="AG7616" s="35"/>
      <c r="AH7616" s="32"/>
      <c r="AI7616" s="33"/>
      <c r="AJ7616" s="33"/>
      <c r="AK7616" s="33"/>
      <c r="AL7616" s="33"/>
      <c r="AM7616" s="33"/>
      <c r="AN7616" s="33"/>
      <c r="AO7616" s="33"/>
      <c r="AP7616" s="33"/>
      <c r="AQ7616" s="33"/>
      <c r="AR7616" s="33"/>
      <c r="AS7616" s="33"/>
      <c r="AT7616" s="33"/>
      <c r="AU7616" s="33"/>
      <c r="AV7616" s="33"/>
      <c r="AW7616" s="33"/>
      <c r="AX7616" s="33"/>
      <c r="AY7616" s="33"/>
    </row>
    <row r="7617" spans="1:51" s="12" customFormat="1" ht="39.950000000000003" customHeight="1">
      <c r="A7617" s="3"/>
      <c r="B7617" s="16"/>
      <c r="C7617" s="33"/>
      <c r="D7617" s="33"/>
      <c r="E7617" s="33"/>
      <c r="F7617" s="33"/>
      <c r="G7617" s="33"/>
      <c r="H7617" s="33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  <c r="Y7617" s="33"/>
      <c r="Z7617" s="33"/>
      <c r="AA7617" s="33"/>
      <c r="AB7617" s="33"/>
      <c r="AC7617" s="33"/>
      <c r="AD7617" s="33"/>
      <c r="AE7617" s="33"/>
      <c r="AF7617" s="33"/>
      <c r="AG7617" s="35"/>
      <c r="AH7617" s="32"/>
      <c r="AI7617" s="33"/>
      <c r="AJ7617" s="33"/>
      <c r="AK7617" s="33"/>
      <c r="AL7617" s="33"/>
      <c r="AM7617" s="33"/>
      <c r="AN7617" s="33"/>
      <c r="AO7617" s="33"/>
      <c r="AP7617" s="33"/>
      <c r="AQ7617" s="33"/>
      <c r="AR7617" s="33"/>
      <c r="AS7617" s="33"/>
      <c r="AT7617" s="33"/>
      <c r="AU7617" s="33"/>
      <c r="AV7617" s="33"/>
      <c r="AW7617" s="33"/>
      <c r="AX7617" s="33"/>
      <c r="AY7617" s="33"/>
    </row>
    <row r="7618" spans="1:51" s="12" customFormat="1" ht="39.950000000000003" customHeight="1">
      <c r="A7618" s="3"/>
      <c r="B7618" s="16"/>
      <c r="C7618" s="33"/>
      <c r="D7618" s="33"/>
      <c r="E7618" s="33"/>
      <c r="F7618" s="33"/>
      <c r="G7618" s="33"/>
      <c r="H7618" s="33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  <c r="Y7618" s="33"/>
      <c r="Z7618" s="33"/>
      <c r="AA7618" s="33"/>
      <c r="AB7618" s="33"/>
      <c r="AC7618" s="33"/>
      <c r="AD7618" s="33"/>
      <c r="AE7618" s="33"/>
      <c r="AF7618" s="33"/>
      <c r="AG7618" s="35"/>
      <c r="AH7618" s="32"/>
      <c r="AI7618" s="33"/>
      <c r="AJ7618" s="33"/>
      <c r="AK7618" s="33"/>
      <c r="AL7618" s="33"/>
      <c r="AM7618" s="33"/>
      <c r="AN7618" s="33"/>
      <c r="AO7618" s="33"/>
      <c r="AP7618" s="33"/>
      <c r="AQ7618" s="33"/>
      <c r="AR7618" s="33"/>
      <c r="AS7618" s="33"/>
      <c r="AT7618" s="33"/>
      <c r="AU7618" s="33"/>
      <c r="AV7618" s="33"/>
      <c r="AW7618" s="33"/>
      <c r="AX7618" s="33"/>
      <c r="AY7618" s="33"/>
    </row>
    <row r="7619" spans="1:51" s="12" customFormat="1" ht="39.950000000000003" customHeight="1">
      <c r="A7619" s="3"/>
      <c r="B7619" s="16"/>
      <c r="C7619" s="33"/>
      <c r="D7619" s="33"/>
      <c r="E7619" s="33"/>
      <c r="F7619" s="33"/>
      <c r="G7619" s="33"/>
      <c r="H7619" s="33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  <c r="Y7619" s="33"/>
      <c r="Z7619" s="33"/>
      <c r="AA7619" s="33"/>
      <c r="AB7619" s="33"/>
      <c r="AC7619" s="33"/>
      <c r="AD7619" s="33"/>
      <c r="AE7619" s="33"/>
      <c r="AF7619" s="33"/>
      <c r="AG7619" s="35"/>
      <c r="AH7619" s="32"/>
      <c r="AI7619" s="33"/>
      <c r="AJ7619" s="33"/>
      <c r="AK7619" s="33"/>
      <c r="AL7619" s="33"/>
      <c r="AM7619" s="33"/>
      <c r="AN7619" s="33"/>
      <c r="AO7619" s="33"/>
      <c r="AP7619" s="33"/>
      <c r="AQ7619" s="33"/>
      <c r="AR7619" s="33"/>
      <c r="AS7619" s="33"/>
      <c r="AT7619" s="33"/>
      <c r="AU7619" s="33"/>
      <c r="AV7619" s="33"/>
      <c r="AW7619" s="33"/>
      <c r="AX7619" s="33"/>
      <c r="AY7619" s="33"/>
    </row>
    <row r="7620" spans="1:51" s="12" customFormat="1" ht="39.950000000000003" customHeight="1">
      <c r="A7620" s="3"/>
      <c r="B7620" s="16"/>
      <c r="C7620" s="33"/>
      <c r="D7620" s="33"/>
      <c r="E7620" s="33"/>
      <c r="F7620" s="33"/>
      <c r="G7620" s="33"/>
      <c r="H7620" s="33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  <c r="Y7620" s="33"/>
      <c r="Z7620" s="33"/>
      <c r="AA7620" s="33"/>
      <c r="AB7620" s="33"/>
      <c r="AC7620" s="33"/>
      <c r="AD7620" s="33"/>
      <c r="AE7620" s="33"/>
      <c r="AF7620" s="33"/>
      <c r="AG7620" s="35"/>
      <c r="AH7620" s="32"/>
      <c r="AI7620" s="33"/>
      <c r="AJ7620" s="33"/>
      <c r="AK7620" s="33"/>
      <c r="AL7620" s="33"/>
      <c r="AM7620" s="33"/>
      <c r="AN7620" s="33"/>
      <c r="AO7620" s="33"/>
      <c r="AP7620" s="33"/>
      <c r="AQ7620" s="33"/>
      <c r="AR7620" s="33"/>
      <c r="AS7620" s="33"/>
      <c r="AT7620" s="33"/>
      <c r="AU7620" s="33"/>
      <c r="AV7620" s="33"/>
      <c r="AW7620" s="33"/>
      <c r="AX7620" s="33"/>
      <c r="AY7620" s="33"/>
    </row>
    <row r="7621" spans="1:51" s="12" customFormat="1" ht="39.950000000000003" customHeight="1">
      <c r="A7621" s="3"/>
      <c r="B7621" s="16"/>
      <c r="C7621" s="33"/>
      <c r="D7621" s="33"/>
      <c r="E7621" s="33"/>
      <c r="F7621" s="33"/>
      <c r="G7621" s="33"/>
      <c r="H7621" s="33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  <c r="Y7621" s="33"/>
      <c r="Z7621" s="33"/>
      <c r="AA7621" s="33"/>
      <c r="AB7621" s="33"/>
      <c r="AC7621" s="33"/>
      <c r="AD7621" s="33"/>
      <c r="AE7621" s="33"/>
      <c r="AF7621" s="33"/>
      <c r="AG7621" s="35"/>
      <c r="AH7621" s="32"/>
      <c r="AI7621" s="33"/>
      <c r="AJ7621" s="33"/>
      <c r="AK7621" s="33"/>
      <c r="AL7621" s="33"/>
      <c r="AM7621" s="33"/>
      <c r="AN7621" s="33"/>
      <c r="AO7621" s="33"/>
      <c r="AP7621" s="33"/>
      <c r="AQ7621" s="33"/>
      <c r="AR7621" s="33"/>
      <c r="AS7621" s="33"/>
      <c r="AT7621" s="33"/>
      <c r="AU7621" s="33"/>
      <c r="AV7621" s="33"/>
      <c r="AW7621" s="33"/>
      <c r="AX7621" s="33"/>
      <c r="AY7621" s="33"/>
    </row>
    <row r="7622" spans="1:51" s="12" customFormat="1" ht="39.950000000000003" customHeight="1">
      <c r="A7622" s="3"/>
      <c r="B7622" s="16"/>
      <c r="C7622" s="33"/>
      <c r="D7622" s="33"/>
      <c r="E7622" s="33"/>
      <c r="F7622" s="33"/>
      <c r="G7622" s="33"/>
      <c r="H7622" s="33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  <c r="Y7622" s="33"/>
      <c r="Z7622" s="33"/>
      <c r="AA7622" s="33"/>
      <c r="AB7622" s="33"/>
      <c r="AC7622" s="33"/>
      <c r="AD7622" s="33"/>
      <c r="AE7622" s="33"/>
      <c r="AF7622" s="33"/>
      <c r="AG7622" s="35"/>
      <c r="AH7622" s="32"/>
      <c r="AI7622" s="33"/>
      <c r="AJ7622" s="33"/>
      <c r="AK7622" s="33"/>
      <c r="AL7622" s="33"/>
      <c r="AM7622" s="33"/>
      <c r="AN7622" s="33"/>
      <c r="AO7622" s="33"/>
      <c r="AP7622" s="33"/>
      <c r="AQ7622" s="33"/>
      <c r="AR7622" s="33"/>
      <c r="AS7622" s="33"/>
      <c r="AT7622" s="33"/>
      <c r="AU7622" s="33"/>
      <c r="AV7622" s="33"/>
      <c r="AW7622" s="33"/>
      <c r="AX7622" s="33"/>
      <c r="AY7622" s="33"/>
    </row>
    <row r="7623" spans="1:51" s="12" customFormat="1" ht="39.950000000000003" customHeight="1">
      <c r="A7623" s="3"/>
      <c r="B7623" s="16"/>
      <c r="C7623" s="33"/>
      <c r="D7623" s="33"/>
      <c r="E7623" s="33"/>
      <c r="F7623" s="33"/>
      <c r="G7623" s="33"/>
      <c r="H7623" s="33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  <c r="Y7623" s="33"/>
      <c r="Z7623" s="33"/>
      <c r="AA7623" s="33"/>
      <c r="AB7623" s="33"/>
      <c r="AC7623" s="33"/>
      <c r="AD7623" s="33"/>
      <c r="AE7623" s="33"/>
      <c r="AF7623" s="33"/>
      <c r="AG7623" s="35"/>
      <c r="AH7623" s="32"/>
      <c r="AI7623" s="33"/>
      <c r="AJ7623" s="33"/>
      <c r="AK7623" s="33"/>
      <c r="AL7623" s="33"/>
      <c r="AM7623" s="33"/>
      <c r="AN7623" s="33"/>
      <c r="AO7623" s="33"/>
      <c r="AP7623" s="33"/>
      <c r="AQ7623" s="33"/>
      <c r="AR7623" s="33"/>
      <c r="AS7623" s="33"/>
      <c r="AT7623" s="33"/>
      <c r="AU7623" s="33"/>
      <c r="AV7623" s="33"/>
      <c r="AW7623" s="33"/>
      <c r="AX7623" s="33"/>
      <c r="AY7623" s="33"/>
    </row>
    <row r="7624" spans="1:51" s="12" customFormat="1" ht="39.950000000000003" customHeight="1">
      <c r="A7624" s="3"/>
      <c r="B7624" s="16"/>
      <c r="C7624" s="33"/>
      <c r="D7624" s="33"/>
      <c r="E7624" s="33"/>
      <c r="F7624" s="33"/>
      <c r="G7624" s="33"/>
      <c r="H7624" s="33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  <c r="Y7624" s="33"/>
      <c r="Z7624" s="33"/>
      <c r="AA7624" s="33"/>
      <c r="AB7624" s="33"/>
      <c r="AC7624" s="33"/>
      <c r="AD7624" s="33"/>
      <c r="AE7624" s="33"/>
      <c r="AF7624" s="33"/>
      <c r="AG7624" s="35"/>
      <c r="AH7624" s="32"/>
      <c r="AI7624" s="33"/>
      <c r="AJ7624" s="33"/>
      <c r="AK7624" s="33"/>
      <c r="AL7624" s="33"/>
      <c r="AM7624" s="33"/>
      <c r="AN7624" s="33"/>
      <c r="AO7624" s="33"/>
      <c r="AP7624" s="33"/>
      <c r="AQ7624" s="33"/>
      <c r="AR7624" s="33"/>
      <c r="AS7624" s="33"/>
      <c r="AT7624" s="33"/>
      <c r="AU7624" s="33"/>
      <c r="AV7624" s="33"/>
      <c r="AW7624" s="33"/>
      <c r="AX7624" s="33"/>
      <c r="AY7624" s="33"/>
    </row>
    <row r="7625" spans="1:51" s="12" customFormat="1" ht="39.950000000000003" customHeight="1">
      <c r="A7625" s="3"/>
      <c r="B7625" s="16"/>
      <c r="C7625" s="33"/>
      <c r="D7625" s="33"/>
      <c r="E7625" s="33"/>
      <c r="F7625" s="33"/>
      <c r="G7625" s="33"/>
      <c r="H7625" s="33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  <c r="Y7625" s="33"/>
      <c r="Z7625" s="33"/>
      <c r="AA7625" s="33"/>
      <c r="AB7625" s="33"/>
      <c r="AC7625" s="33"/>
      <c r="AD7625" s="33"/>
      <c r="AE7625" s="33"/>
      <c r="AF7625" s="33"/>
      <c r="AG7625" s="35"/>
      <c r="AH7625" s="32"/>
      <c r="AI7625" s="33"/>
      <c r="AJ7625" s="33"/>
      <c r="AK7625" s="33"/>
      <c r="AL7625" s="33"/>
      <c r="AM7625" s="33"/>
      <c r="AN7625" s="33"/>
      <c r="AO7625" s="33"/>
      <c r="AP7625" s="33"/>
      <c r="AQ7625" s="33"/>
      <c r="AR7625" s="33"/>
      <c r="AS7625" s="33"/>
      <c r="AT7625" s="33"/>
      <c r="AU7625" s="33"/>
      <c r="AV7625" s="33"/>
      <c r="AW7625" s="33"/>
      <c r="AX7625" s="33"/>
      <c r="AY7625" s="33"/>
    </row>
    <row r="7626" spans="1:51" s="12" customFormat="1" ht="39.950000000000003" customHeight="1">
      <c r="A7626" s="3"/>
      <c r="B7626" s="16"/>
      <c r="C7626" s="33"/>
      <c r="D7626" s="33"/>
      <c r="E7626" s="33"/>
      <c r="F7626" s="33"/>
      <c r="G7626" s="33"/>
      <c r="H7626" s="33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  <c r="Y7626" s="33"/>
      <c r="Z7626" s="33"/>
      <c r="AA7626" s="33"/>
      <c r="AB7626" s="33"/>
      <c r="AC7626" s="33"/>
      <c r="AD7626" s="33"/>
      <c r="AE7626" s="33"/>
      <c r="AF7626" s="33"/>
      <c r="AG7626" s="35"/>
      <c r="AH7626" s="32"/>
      <c r="AI7626" s="33"/>
      <c r="AJ7626" s="33"/>
      <c r="AK7626" s="33"/>
      <c r="AL7626" s="33"/>
      <c r="AM7626" s="33"/>
      <c r="AN7626" s="33"/>
      <c r="AO7626" s="33"/>
      <c r="AP7626" s="33"/>
      <c r="AQ7626" s="33"/>
      <c r="AR7626" s="33"/>
      <c r="AS7626" s="33"/>
      <c r="AT7626" s="33"/>
      <c r="AU7626" s="33"/>
      <c r="AV7626" s="33"/>
      <c r="AW7626" s="33"/>
      <c r="AX7626" s="33"/>
      <c r="AY7626" s="33"/>
    </row>
    <row r="7627" spans="1:51" s="12" customFormat="1" ht="39.950000000000003" customHeight="1">
      <c r="A7627" s="3"/>
      <c r="B7627" s="16"/>
      <c r="C7627" s="33"/>
      <c r="D7627" s="33"/>
      <c r="E7627" s="33"/>
      <c r="F7627" s="33"/>
      <c r="G7627" s="33"/>
      <c r="H7627" s="33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  <c r="Y7627" s="33"/>
      <c r="Z7627" s="33"/>
      <c r="AA7627" s="33"/>
      <c r="AB7627" s="33"/>
      <c r="AC7627" s="33"/>
      <c r="AD7627" s="33"/>
      <c r="AE7627" s="33"/>
      <c r="AF7627" s="33"/>
      <c r="AG7627" s="35"/>
      <c r="AH7627" s="32"/>
      <c r="AI7627" s="33"/>
      <c r="AJ7627" s="33"/>
      <c r="AK7627" s="33"/>
      <c r="AL7627" s="33"/>
      <c r="AM7627" s="33"/>
      <c r="AN7627" s="33"/>
      <c r="AO7627" s="33"/>
      <c r="AP7627" s="33"/>
      <c r="AQ7627" s="33"/>
      <c r="AR7627" s="33"/>
      <c r="AS7627" s="33"/>
      <c r="AT7627" s="33"/>
      <c r="AU7627" s="33"/>
      <c r="AV7627" s="33"/>
      <c r="AW7627" s="33"/>
      <c r="AX7627" s="33"/>
      <c r="AY7627" s="33"/>
    </row>
    <row r="7628" spans="1:51" s="12" customFormat="1" ht="39.950000000000003" customHeight="1">
      <c r="A7628" s="3"/>
      <c r="B7628" s="16"/>
      <c r="C7628" s="33"/>
      <c r="D7628" s="33"/>
      <c r="E7628" s="33"/>
      <c r="F7628" s="33"/>
      <c r="G7628" s="33"/>
      <c r="H7628" s="33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  <c r="Y7628" s="33"/>
      <c r="Z7628" s="33"/>
      <c r="AA7628" s="33"/>
      <c r="AB7628" s="33"/>
      <c r="AC7628" s="33"/>
      <c r="AD7628" s="33"/>
      <c r="AE7628" s="33"/>
      <c r="AF7628" s="33"/>
      <c r="AG7628" s="35"/>
      <c r="AH7628" s="32"/>
      <c r="AI7628" s="33"/>
      <c r="AJ7628" s="33"/>
      <c r="AK7628" s="33"/>
      <c r="AL7628" s="33"/>
      <c r="AM7628" s="33"/>
      <c r="AN7628" s="33"/>
      <c r="AO7628" s="33"/>
      <c r="AP7628" s="33"/>
      <c r="AQ7628" s="33"/>
      <c r="AR7628" s="33"/>
      <c r="AS7628" s="33"/>
      <c r="AT7628" s="33"/>
      <c r="AU7628" s="33"/>
      <c r="AV7628" s="33"/>
      <c r="AW7628" s="33"/>
      <c r="AX7628" s="33"/>
      <c r="AY7628" s="33"/>
    </row>
    <row r="7629" spans="1:51" s="12" customFormat="1" ht="39.950000000000003" customHeight="1">
      <c r="A7629" s="3"/>
      <c r="B7629" s="16"/>
      <c r="C7629" s="33"/>
      <c r="D7629" s="33"/>
      <c r="E7629" s="33"/>
      <c r="F7629" s="33"/>
      <c r="G7629" s="33"/>
      <c r="H7629" s="33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  <c r="Y7629" s="33"/>
      <c r="Z7629" s="33"/>
      <c r="AA7629" s="33"/>
      <c r="AB7629" s="33"/>
      <c r="AC7629" s="33"/>
      <c r="AD7629" s="33"/>
      <c r="AE7629" s="33"/>
      <c r="AF7629" s="33"/>
      <c r="AG7629" s="35"/>
      <c r="AH7629" s="32"/>
      <c r="AI7629" s="33"/>
      <c r="AJ7629" s="33"/>
      <c r="AK7629" s="33"/>
      <c r="AL7629" s="33"/>
      <c r="AM7629" s="33"/>
      <c r="AN7629" s="33"/>
      <c r="AO7629" s="33"/>
      <c r="AP7629" s="33"/>
      <c r="AQ7629" s="33"/>
      <c r="AR7629" s="33"/>
      <c r="AS7629" s="33"/>
      <c r="AT7629" s="33"/>
      <c r="AU7629" s="33"/>
      <c r="AV7629" s="33"/>
      <c r="AW7629" s="33"/>
      <c r="AX7629" s="33"/>
      <c r="AY7629" s="33"/>
    </row>
    <row r="7630" spans="1:51" s="12" customFormat="1" ht="39.950000000000003" customHeight="1">
      <c r="A7630" s="3"/>
      <c r="B7630" s="16"/>
      <c r="C7630" s="33"/>
      <c r="D7630" s="33"/>
      <c r="E7630" s="33"/>
      <c r="F7630" s="33"/>
      <c r="G7630" s="33"/>
      <c r="H7630" s="33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  <c r="Y7630" s="33"/>
      <c r="Z7630" s="33"/>
      <c r="AA7630" s="33"/>
      <c r="AB7630" s="33"/>
      <c r="AC7630" s="33"/>
      <c r="AD7630" s="33"/>
      <c r="AE7630" s="33"/>
      <c r="AF7630" s="33"/>
      <c r="AG7630" s="35"/>
      <c r="AH7630" s="32"/>
      <c r="AI7630" s="33"/>
      <c r="AJ7630" s="33"/>
      <c r="AK7630" s="33"/>
      <c r="AL7630" s="33"/>
      <c r="AM7630" s="33"/>
      <c r="AN7630" s="33"/>
      <c r="AO7630" s="33"/>
      <c r="AP7630" s="33"/>
      <c r="AQ7630" s="33"/>
      <c r="AR7630" s="33"/>
      <c r="AS7630" s="33"/>
      <c r="AT7630" s="33"/>
      <c r="AU7630" s="33"/>
      <c r="AV7630" s="33"/>
      <c r="AW7630" s="33"/>
      <c r="AX7630" s="33"/>
      <c r="AY7630" s="33"/>
    </row>
    <row r="7631" spans="1:51" s="12" customFormat="1" ht="39.950000000000003" customHeight="1">
      <c r="A7631" s="3"/>
      <c r="B7631" s="16"/>
      <c r="C7631" s="33"/>
      <c r="D7631" s="33"/>
      <c r="E7631" s="33"/>
      <c r="F7631" s="33"/>
      <c r="G7631" s="33"/>
      <c r="H7631" s="33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  <c r="Y7631" s="33"/>
      <c r="Z7631" s="33"/>
      <c r="AA7631" s="33"/>
      <c r="AB7631" s="33"/>
      <c r="AC7631" s="33"/>
      <c r="AD7631" s="33"/>
      <c r="AE7631" s="33"/>
      <c r="AF7631" s="33"/>
      <c r="AG7631" s="35"/>
      <c r="AH7631" s="32"/>
      <c r="AI7631" s="33"/>
      <c r="AJ7631" s="33"/>
      <c r="AK7631" s="33"/>
      <c r="AL7631" s="33"/>
      <c r="AM7631" s="33"/>
      <c r="AN7631" s="33"/>
      <c r="AO7631" s="33"/>
      <c r="AP7631" s="33"/>
      <c r="AQ7631" s="33"/>
      <c r="AR7631" s="33"/>
      <c r="AS7631" s="33"/>
      <c r="AT7631" s="33"/>
      <c r="AU7631" s="33"/>
      <c r="AV7631" s="33"/>
      <c r="AW7631" s="33"/>
      <c r="AX7631" s="33"/>
      <c r="AY7631" s="33"/>
    </row>
    <row r="7632" spans="1:51" s="12" customFormat="1" ht="39.950000000000003" customHeight="1">
      <c r="A7632" s="3"/>
      <c r="B7632" s="16"/>
      <c r="C7632" s="33"/>
      <c r="D7632" s="33"/>
      <c r="E7632" s="33"/>
      <c r="F7632" s="33"/>
      <c r="G7632" s="33"/>
      <c r="H7632" s="33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  <c r="Y7632" s="33"/>
      <c r="Z7632" s="33"/>
      <c r="AA7632" s="33"/>
      <c r="AB7632" s="33"/>
      <c r="AC7632" s="33"/>
      <c r="AD7632" s="33"/>
      <c r="AE7632" s="33"/>
      <c r="AF7632" s="33"/>
      <c r="AG7632" s="35"/>
      <c r="AH7632" s="32"/>
      <c r="AI7632" s="33"/>
      <c r="AJ7632" s="33"/>
      <c r="AK7632" s="33"/>
      <c r="AL7632" s="33"/>
      <c r="AM7632" s="33"/>
      <c r="AN7632" s="33"/>
      <c r="AO7632" s="33"/>
      <c r="AP7632" s="33"/>
      <c r="AQ7632" s="33"/>
      <c r="AR7632" s="33"/>
      <c r="AS7632" s="33"/>
      <c r="AT7632" s="33"/>
      <c r="AU7632" s="33"/>
      <c r="AV7632" s="33"/>
      <c r="AW7632" s="33"/>
      <c r="AX7632" s="33"/>
      <c r="AY7632" s="33"/>
    </row>
    <row r="7633" spans="1:51" s="12" customFormat="1" ht="39.950000000000003" customHeight="1">
      <c r="A7633" s="3"/>
      <c r="B7633" s="16"/>
      <c r="C7633" s="33"/>
      <c r="D7633" s="33"/>
      <c r="E7633" s="33"/>
      <c r="F7633" s="33"/>
      <c r="G7633" s="33"/>
      <c r="H7633" s="33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  <c r="Y7633" s="33"/>
      <c r="Z7633" s="33"/>
      <c r="AA7633" s="33"/>
      <c r="AB7633" s="33"/>
      <c r="AC7633" s="33"/>
      <c r="AD7633" s="33"/>
      <c r="AE7633" s="33"/>
      <c r="AF7633" s="33"/>
      <c r="AG7633" s="35"/>
      <c r="AH7633" s="32"/>
      <c r="AI7633" s="33"/>
      <c r="AJ7633" s="33"/>
      <c r="AK7633" s="33"/>
      <c r="AL7633" s="33"/>
      <c r="AM7633" s="33"/>
      <c r="AN7633" s="33"/>
      <c r="AO7633" s="33"/>
      <c r="AP7633" s="33"/>
      <c r="AQ7633" s="33"/>
      <c r="AR7633" s="33"/>
      <c r="AS7633" s="33"/>
      <c r="AT7633" s="33"/>
      <c r="AU7633" s="33"/>
      <c r="AV7633" s="33"/>
      <c r="AW7633" s="33"/>
      <c r="AX7633" s="33"/>
      <c r="AY7633" s="33"/>
    </row>
    <row r="7634" spans="1:51" s="12" customFormat="1" ht="39.950000000000003" customHeight="1">
      <c r="A7634" s="3"/>
      <c r="B7634" s="16"/>
      <c r="C7634" s="33"/>
      <c r="D7634" s="33"/>
      <c r="E7634" s="33"/>
      <c r="F7634" s="33"/>
      <c r="G7634" s="33"/>
      <c r="H7634" s="33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  <c r="Y7634" s="33"/>
      <c r="Z7634" s="33"/>
      <c r="AA7634" s="33"/>
      <c r="AB7634" s="33"/>
      <c r="AC7634" s="33"/>
      <c r="AD7634" s="33"/>
      <c r="AE7634" s="33"/>
      <c r="AF7634" s="33"/>
      <c r="AG7634" s="35"/>
      <c r="AH7634" s="32"/>
      <c r="AI7634" s="33"/>
      <c r="AJ7634" s="33"/>
      <c r="AK7634" s="33"/>
      <c r="AL7634" s="33"/>
      <c r="AM7634" s="33"/>
      <c r="AN7634" s="33"/>
      <c r="AO7634" s="33"/>
      <c r="AP7634" s="33"/>
      <c r="AQ7634" s="33"/>
      <c r="AR7634" s="33"/>
      <c r="AS7634" s="33"/>
      <c r="AT7634" s="33"/>
      <c r="AU7634" s="33"/>
      <c r="AV7634" s="33"/>
      <c r="AW7634" s="33"/>
      <c r="AX7634" s="33"/>
      <c r="AY7634" s="33"/>
    </row>
    <row r="7635" spans="1:51" s="12" customFormat="1" ht="39.950000000000003" customHeight="1">
      <c r="A7635" s="3"/>
      <c r="B7635" s="16"/>
      <c r="C7635" s="33"/>
      <c r="D7635" s="33"/>
      <c r="E7635" s="33"/>
      <c r="F7635" s="33"/>
      <c r="G7635" s="33"/>
      <c r="H7635" s="33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  <c r="Y7635" s="33"/>
      <c r="Z7635" s="33"/>
      <c r="AA7635" s="33"/>
      <c r="AB7635" s="33"/>
      <c r="AC7635" s="33"/>
      <c r="AD7635" s="33"/>
      <c r="AE7635" s="33"/>
      <c r="AF7635" s="33"/>
      <c r="AG7635" s="35"/>
      <c r="AH7635" s="32"/>
      <c r="AI7635" s="33"/>
      <c r="AJ7635" s="33"/>
      <c r="AK7635" s="33"/>
      <c r="AL7635" s="33"/>
      <c r="AM7635" s="33"/>
      <c r="AN7635" s="33"/>
      <c r="AO7635" s="33"/>
      <c r="AP7635" s="33"/>
      <c r="AQ7635" s="33"/>
      <c r="AR7635" s="33"/>
      <c r="AS7635" s="33"/>
      <c r="AT7635" s="33"/>
      <c r="AU7635" s="33"/>
      <c r="AV7635" s="33"/>
      <c r="AW7635" s="33"/>
      <c r="AX7635" s="33"/>
      <c r="AY7635" s="33"/>
    </row>
    <row r="7636" spans="1:51" s="12" customFormat="1" ht="39.950000000000003" customHeight="1">
      <c r="A7636" s="3"/>
      <c r="B7636" s="16"/>
      <c r="C7636" s="33"/>
      <c r="D7636" s="33"/>
      <c r="E7636" s="33"/>
      <c r="F7636" s="33"/>
      <c r="G7636" s="33"/>
      <c r="H7636" s="33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  <c r="Y7636" s="33"/>
      <c r="Z7636" s="33"/>
      <c r="AA7636" s="33"/>
      <c r="AB7636" s="33"/>
      <c r="AC7636" s="33"/>
      <c r="AD7636" s="33"/>
      <c r="AE7636" s="33"/>
      <c r="AF7636" s="33"/>
      <c r="AG7636" s="35"/>
      <c r="AH7636" s="32"/>
      <c r="AI7636" s="33"/>
      <c r="AJ7636" s="33"/>
      <c r="AK7636" s="33"/>
      <c r="AL7636" s="33"/>
      <c r="AM7636" s="33"/>
      <c r="AN7636" s="33"/>
      <c r="AO7636" s="33"/>
      <c r="AP7636" s="33"/>
      <c r="AQ7636" s="33"/>
      <c r="AR7636" s="33"/>
      <c r="AS7636" s="33"/>
      <c r="AT7636" s="33"/>
      <c r="AU7636" s="33"/>
      <c r="AV7636" s="33"/>
      <c r="AW7636" s="33"/>
      <c r="AX7636" s="33"/>
      <c r="AY7636" s="33"/>
    </row>
    <row r="7637" spans="1:51" s="12" customFormat="1" ht="39.950000000000003" customHeight="1">
      <c r="A7637" s="3"/>
      <c r="B7637" s="16"/>
      <c r="C7637" s="33"/>
      <c r="D7637" s="33"/>
      <c r="E7637" s="33"/>
      <c r="F7637" s="33"/>
      <c r="G7637" s="33"/>
      <c r="H7637" s="33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  <c r="Y7637" s="33"/>
      <c r="Z7637" s="33"/>
      <c r="AA7637" s="33"/>
      <c r="AB7637" s="33"/>
      <c r="AC7637" s="33"/>
      <c r="AD7637" s="33"/>
      <c r="AE7637" s="33"/>
      <c r="AF7637" s="33"/>
      <c r="AG7637" s="35"/>
      <c r="AH7637" s="32"/>
      <c r="AI7637" s="33"/>
      <c r="AJ7637" s="33"/>
      <c r="AK7637" s="33"/>
      <c r="AL7637" s="33"/>
      <c r="AM7637" s="33"/>
      <c r="AN7637" s="33"/>
      <c r="AO7637" s="33"/>
      <c r="AP7637" s="33"/>
      <c r="AQ7637" s="33"/>
      <c r="AR7637" s="33"/>
      <c r="AS7637" s="33"/>
      <c r="AT7637" s="33"/>
      <c r="AU7637" s="33"/>
      <c r="AV7637" s="33"/>
      <c r="AW7637" s="33"/>
      <c r="AX7637" s="33"/>
      <c r="AY7637" s="33"/>
    </row>
    <row r="7638" spans="1:51" s="12" customFormat="1" ht="39.950000000000003" customHeight="1">
      <c r="A7638" s="3"/>
      <c r="B7638" s="16"/>
      <c r="C7638" s="33"/>
      <c r="D7638" s="33"/>
      <c r="E7638" s="33"/>
      <c r="F7638" s="33"/>
      <c r="G7638" s="33"/>
      <c r="H7638" s="33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  <c r="Y7638" s="33"/>
      <c r="Z7638" s="33"/>
      <c r="AA7638" s="33"/>
      <c r="AB7638" s="33"/>
      <c r="AC7638" s="33"/>
      <c r="AD7638" s="33"/>
      <c r="AE7638" s="33"/>
      <c r="AF7638" s="33"/>
      <c r="AG7638" s="35"/>
      <c r="AH7638" s="32"/>
      <c r="AI7638" s="33"/>
      <c r="AJ7638" s="33"/>
      <c r="AK7638" s="33"/>
      <c r="AL7638" s="33"/>
      <c r="AM7638" s="33"/>
      <c r="AN7638" s="33"/>
      <c r="AO7638" s="33"/>
      <c r="AP7638" s="33"/>
      <c r="AQ7638" s="33"/>
      <c r="AR7638" s="33"/>
      <c r="AS7638" s="33"/>
      <c r="AT7638" s="33"/>
      <c r="AU7638" s="33"/>
      <c r="AV7638" s="33"/>
      <c r="AW7638" s="33"/>
      <c r="AX7638" s="33"/>
      <c r="AY7638" s="33"/>
    </row>
    <row r="7639" spans="1:51" s="12" customFormat="1" ht="39.950000000000003" customHeight="1">
      <c r="A7639" s="3"/>
      <c r="B7639" s="16"/>
      <c r="C7639" s="33"/>
      <c r="D7639" s="33"/>
      <c r="E7639" s="33"/>
      <c r="F7639" s="33"/>
      <c r="G7639" s="33"/>
      <c r="H7639" s="33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  <c r="Y7639" s="33"/>
      <c r="Z7639" s="33"/>
      <c r="AA7639" s="33"/>
      <c r="AB7639" s="33"/>
      <c r="AC7639" s="33"/>
      <c r="AD7639" s="33"/>
      <c r="AE7639" s="33"/>
      <c r="AF7639" s="33"/>
      <c r="AG7639" s="35"/>
      <c r="AH7639" s="32"/>
      <c r="AI7639" s="33"/>
      <c r="AJ7639" s="33"/>
      <c r="AK7639" s="33"/>
      <c r="AL7639" s="33"/>
      <c r="AM7639" s="33"/>
      <c r="AN7639" s="33"/>
      <c r="AO7639" s="33"/>
      <c r="AP7639" s="33"/>
      <c r="AQ7639" s="33"/>
      <c r="AR7639" s="33"/>
      <c r="AS7639" s="33"/>
      <c r="AT7639" s="33"/>
      <c r="AU7639" s="33"/>
      <c r="AV7639" s="33"/>
      <c r="AW7639" s="33"/>
      <c r="AX7639" s="33"/>
      <c r="AY7639" s="33"/>
    </row>
    <row r="7640" spans="1:51" s="12" customFormat="1" ht="39.950000000000003" customHeight="1">
      <c r="A7640" s="3"/>
      <c r="B7640" s="16"/>
      <c r="C7640" s="33"/>
      <c r="D7640" s="33"/>
      <c r="E7640" s="33"/>
      <c r="F7640" s="33"/>
      <c r="G7640" s="33"/>
      <c r="H7640" s="33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  <c r="Y7640" s="33"/>
      <c r="Z7640" s="33"/>
      <c r="AA7640" s="33"/>
      <c r="AB7640" s="33"/>
      <c r="AC7640" s="33"/>
      <c r="AD7640" s="33"/>
      <c r="AE7640" s="33"/>
      <c r="AF7640" s="33"/>
      <c r="AG7640" s="35"/>
      <c r="AH7640" s="32"/>
      <c r="AI7640" s="33"/>
      <c r="AJ7640" s="33"/>
      <c r="AK7640" s="33"/>
      <c r="AL7640" s="33"/>
      <c r="AM7640" s="33"/>
      <c r="AN7640" s="33"/>
      <c r="AO7640" s="33"/>
      <c r="AP7640" s="33"/>
      <c r="AQ7640" s="33"/>
      <c r="AR7640" s="33"/>
      <c r="AS7640" s="33"/>
      <c r="AT7640" s="33"/>
      <c r="AU7640" s="33"/>
      <c r="AV7640" s="33"/>
      <c r="AW7640" s="33"/>
      <c r="AX7640" s="33"/>
      <c r="AY7640" s="33"/>
    </row>
    <row r="7641" spans="1:51" s="12" customFormat="1" ht="39.950000000000003" customHeight="1">
      <c r="A7641" s="3"/>
      <c r="B7641" s="16"/>
      <c r="C7641" s="33"/>
      <c r="D7641" s="33"/>
      <c r="E7641" s="33"/>
      <c r="F7641" s="33"/>
      <c r="G7641" s="33"/>
      <c r="H7641" s="33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  <c r="Y7641" s="33"/>
      <c r="Z7641" s="33"/>
      <c r="AA7641" s="33"/>
      <c r="AB7641" s="33"/>
      <c r="AC7641" s="33"/>
      <c r="AD7641" s="33"/>
      <c r="AE7641" s="33"/>
      <c r="AF7641" s="33"/>
      <c r="AG7641" s="35"/>
      <c r="AH7641" s="32"/>
      <c r="AI7641" s="33"/>
      <c r="AJ7641" s="33"/>
      <c r="AK7641" s="33"/>
      <c r="AL7641" s="33"/>
      <c r="AM7641" s="33"/>
      <c r="AN7641" s="33"/>
      <c r="AO7641" s="33"/>
      <c r="AP7641" s="33"/>
      <c r="AQ7641" s="33"/>
      <c r="AR7641" s="33"/>
      <c r="AS7641" s="33"/>
      <c r="AT7641" s="33"/>
      <c r="AU7641" s="33"/>
      <c r="AV7641" s="33"/>
      <c r="AW7641" s="33"/>
      <c r="AX7641" s="33"/>
      <c r="AY7641" s="33"/>
    </row>
    <row r="7642" spans="1:51" s="12" customFormat="1" ht="39.950000000000003" customHeight="1">
      <c r="A7642" s="3"/>
      <c r="B7642" s="16"/>
      <c r="C7642" s="33"/>
      <c r="D7642" s="33"/>
      <c r="E7642" s="33"/>
      <c r="F7642" s="33"/>
      <c r="G7642" s="33"/>
      <c r="H7642" s="33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  <c r="Y7642" s="33"/>
      <c r="Z7642" s="33"/>
      <c r="AA7642" s="33"/>
      <c r="AB7642" s="33"/>
      <c r="AC7642" s="33"/>
      <c r="AD7642" s="33"/>
      <c r="AE7642" s="33"/>
      <c r="AF7642" s="33"/>
      <c r="AG7642" s="35"/>
      <c r="AH7642" s="32"/>
      <c r="AI7642" s="33"/>
      <c r="AJ7642" s="33"/>
      <c r="AK7642" s="33"/>
      <c r="AL7642" s="33"/>
      <c r="AM7642" s="33"/>
      <c r="AN7642" s="33"/>
      <c r="AO7642" s="33"/>
      <c r="AP7642" s="33"/>
      <c r="AQ7642" s="33"/>
      <c r="AR7642" s="33"/>
      <c r="AS7642" s="33"/>
      <c r="AT7642" s="33"/>
      <c r="AU7642" s="33"/>
      <c r="AV7642" s="33"/>
      <c r="AW7642" s="33"/>
      <c r="AX7642" s="33"/>
      <c r="AY7642" s="33"/>
    </row>
    <row r="7643" spans="1:51" s="12" customFormat="1" ht="39.950000000000003" customHeight="1">
      <c r="A7643" s="3"/>
      <c r="B7643" s="16"/>
      <c r="C7643" s="33"/>
      <c r="D7643" s="33"/>
      <c r="E7643" s="33"/>
      <c r="F7643" s="33"/>
      <c r="G7643" s="33"/>
      <c r="H7643" s="33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  <c r="Y7643" s="33"/>
      <c r="Z7643" s="33"/>
      <c r="AA7643" s="33"/>
      <c r="AB7643" s="33"/>
      <c r="AC7643" s="33"/>
      <c r="AD7643" s="33"/>
      <c r="AE7643" s="33"/>
      <c r="AF7643" s="33"/>
      <c r="AG7643" s="35"/>
      <c r="AH7643" s="32"/>
      <c r="AI7643" s="33"/>
      <c r="AJ7643" s="33"/>
      <c r="AK7643" s="33"/>
      <c r="AL7643" s="33"/>
      <c r="AM7643" s="33"/>
      <c r="AN7643" s="33"/>
      <c r="AO7643" s="33"/>
      <c r="AP7643" s="33"/>
      <c r="AQ7643" s="33"/>
      <c r="AR7643" s="33"/>
      <c r="AS7643" s="33"/>
      <c r="AT7643" s="33"/>
      <c r="AU7643" s="33"/>
      <c r="AV7643" s="33"/>
      <c r="AW7643" s="33"/>
      <c r="AX7643" s="33"/>
      <c r="AY7643" s="33"/>
    </row>
    <row r="7644" spans="1:51" s="12" customFormat="1" ht="39.950000000000003" customHeight="1">
      <c r="A7644" s="3"/>
      <c r="B7644" s="16"/>
      <c r="C7644" s="33"/>
      <c r="D7644" s="33"/>
      <c r="E7644" s="33"/>
      <c r="F7644" s="33"/>
      <c r="G7644" s="33"/>
      <c r="H7644" s="33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  <c r="Y7644" s="33"/>
      <c r="Z7644" s="33"/>
      <c r="AA7644" s="33"/>
      <c r="AB7644" s="33"/>
      <c r="AC7644" s="33"/>
      <c r="AD7644" s="33"/>
      <c r="AE7644" s="33"/>
      <c r="AF7644" s="33"/>
      <c r="AG7644" s="35"/>
      <c r="AH7644" s="32"/>
      <c r="AI7644" s="33"/>
      <c r="AJ7644" s="33"/>
      <c r="AK7644" s="33"/>
      <c r="AL7644" s="33"/>
      <c r="AM7644" s="33"/>
      <c r="AN7644" s="33"/>
      <c r="AO7644" s="33"/>
      <c r="AP7644" s="33"/>
      <c r="AQ7644" s="33"/>
      <c r="AR7644" s="33"/>
      <c r="AS7644" s="33"/>
      <c r="AT7644" s="33"/>
      <c r="AU7644" s="33"/>
      <c r="AV7644" s="33"/>
      <c r="AW7644" s="33"/>
      <c r="AX7644" s="33"/>
      <c r="AY7644" s="33"/>
    </row>
    <row r="7645" spans="1:51" s="12" customFormat="1" ht="39.950000000000003" customHeight="1">
      <c r="A7645" s="3"/>
      <c r="B7645" s="16"/>
      <c r="C7645" s="33"/>
      <c r="D7645" s="33"/>
      <c r="E7645" s="33"/>
      <c r="F7645" s="33"/>
      <c r="G7645" s="33"/>
      <c r="H7645" s="33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  <c r="Y7645" s="33"/>
      <c r="Z7645" s="33"/>
      <c r="AA7645" s="33"/>
      <c r="AB7645" s="33"/>
      <c r="AC7645" s="33"/>
      <c r="AD7645" s="33"/>
      <c r="AE7645" s="33"/>
      <c r="AF7645" s="33"/>
      <c r="AG7645" s="35"/>
      <c r="AH7645" s="32"/>
      <c r="AI7645" s="33"/>
      <c r="AJ7645" s="33"/>
      <c r="AK7645" s="33"/>
      <c r="AL7645" s="33"/>
      <c r="AM7645" s="33"/>
      <c r="AN7645" s="33"/>
      <c r="AO7645" s="33"/>
      <c r="AP7645" s="33"/>
      <c r="AQ7645" s="33"/>
      <c r="AR7645" s="33"/>
      <c r="AS7645" s="33"/>
      <c r="AT7645" s="33"/>
      <c r="AU7645" s="33"/>
      <c r="AV7645" s="33"/>
      <c r="AW7645" s="33"/>
      <c r="AX7645" s="33"/>
      <c r="AY7645" s="33"/>
    </row>
    <row r="7646" spans="1:51" s="12" customFormat="1" ht="39.950000000000003" customHeight="1">
      <c r="A7646" s="3"/>
      <c r="B7646" s="16"/>
      <c r="C7646" s="33"/>
      <c r="D7646" s="33"/>
      <c r="E7646" s="33"/>
      <c r="F7646" s="33"/>
      <c r="G7646" s="33"/>
      <c r="H7646" s="33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  <c r="Y7646" s="33"/>
      <c r="Z7646" s="33"/>
      <c r="AA7646" s="33"/>
      <c r="AB7646" s="33"/>
      <c r="AC7646" s="33"/>
      <c r="AD7646" s="33"/>
      <c r="AE7646" s="33"/>
      <c r="AF7646" s="33"/>
      <c r="AG7646" s="35"/>
      <c r="AH7646" s="32"/>
      <c r="AI7646" s="33"/>
      <c r="AJ7646" s="33"/>
      <c r="AK7646" s="33"/>
      <c r="AL7646" s="33"/>
      <c r="AM7646" s="33"/>
      <c r="AN7646" s="33"/>
      <c r="AO7646" s="33"/>
      <c r="AP7646" s="33"/>
      <c r="AQ7646" s="33"/>
      <c r="AR7646" s="33"/>
      <c r="AS7646" s="33"/>
      <c r="AT7646" s="33"/>
      <c r="AU7646" s="33"/>
      <c r="AV7646" s="33"/>
      <c r="AW7646" s="33"/>
      <c r="AX7646" s="33"/>
      <c r="AY7646" s="33"/>
    </row>
    <row r="7647" spans="1:51" s="12" customFormat="1" ht="39.950000000000003" customHeight="1">
      <c r="A7647" s="3"/>
      <c r="B7647" s="16"/>
      <c r="C7647" s="33"/>
      <c r="D7647" s="33"/>
      <c r="E7647" s="33"/>
      <c r="F7647" s="33"/>
      <c r="G7647" s="33"/>
      <c r="H7647" s="33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  <c r="Y7647" s="33"/>
      <c r="Z7647" s="33"/>
      <c r="AA7647" s="33"/>
      <c r="AB7647" s="33"/>
      <c r="AC7647" s="33"/>
      <c r="AD7647" s="33"/>
      <c r="AE7647" s="33"/>
      <c r="AF7647" s="33"/>
      <c r="AG7647" s="35"/>
      <c r="AH7647" s="32"/>
      <c r="AI7647" s="33"/>
      <c r="AJ7647" s="33"/>
      <c r="AK7647" s="33"/>
      <c r="AL7647" s="33"/>
      <c r="AM7647" s="33"/>
      <c r="AN7647" s="33"/>
      <c r="AO7647" s="33"/>
      <c r="AP7647" s="33"/>
      <c r="AQ7647" s="33"/>
      <c r="AR7647" s="33"/>
      <c r="AS7647" s="33"/>
      <c r="AT7647" s="33"/>
      <c r="AU7647" s="33"/>
      <c r="AV7647" s="33"/>
      <c r="AW7647" s="33"/>
      <c r="AX7647" s="33"/>
      <c r="AY7647" s="33"/>
    </row>
    <row r="7648" spans="1:51" s="12" customFormat="1" ht="39.950000000000003" customHeight="1">
      <c r="A7648" s="3"/>
      <c r="B7648" s="16"/>
      <c r="C7648" s="33"/>
      <c r="D7648" s="33"/>
      <c r="E7648" s="33"/>
      <c r="F7648" s="33"/>
      <c r="G7648" s="33"/>
      <c r="H7648" s="33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  <c r="Y7648" s="33"/>
      <c r="Z7648" s="33"/>
      <c r="AA7648" s="33"/>
      <c r="AB7648" s="33"/>
      <c r="AC7648" s="33"/>
      <c r="AD7648" s="33"/>
      <c r="AE7648" s="33"/>
      <c r="AF7648" s="33"/>
      <c r="AG7648" s="35"/>
      <c r="AH7648" s="32"/>
      <c r="AI7648" s="33"/>
      <c r="AJ7648" s="33"/>
      <c r="AK7648" s="33"/>
      <c r="AL7648" s="33"/>
      <c r="AM7648" s="33"/>
      <c r="AN7648" s="33"/>
      <c r="AO7648" s="33"/>
      <c r="AP7648" s="33"/>
      <c r="AQ7648" s="33"/>
      <c r="AR7648" s="33"/>
      <c r="AS7648" s="33"/>
      <c r="AT7648" s="33"/>
      <c r="AU7648" s="33"/>
      <c r="AV7648" s="33"/>
      <c r="AW7648" s="33"/>
      <c r="AX7648" s="33"/>
      <c r="AY7648" s="33"/>
    </row>
    <row r="7649" spans="1:51" s="12" customFormat="1" ht="39.950000000000003" customHeight="1">
      <c r="A7649" s="3"/>
      <c r="B7649" s="16"/>
      <c r="C7649" s="33"/>
      <c r="D7649" s="33"/>
      <c r="E7649" s="33"/>
      <c r="F7649" s="33"/>
      <c r="G7649" s="33"/>
      <c r="H7649" s="33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  <c r="Y7649" s="33"/>
      <c r="Z7649" s="33"/>
      <c r="AA7649" s="33"/>
      <c r="AB7649" s="33"/>
      <c r="AC7649" s="33"/>
      <c r="AD7649" s="33"/>
      <c r="AE7649" s="33"/>
      <c r="AF7649" s="33"/>
      <c r="AG7649" s="35"/>
      <c r="AH7649" s="32"/>
      <c r="AI7649" s="33"/>
      <c r="AJ7649" s="33"/>
      <c r="AK7649" s="33"/>
      <c r="AL7649" s="33"/>
      <c r="AM7649" s="33"/>
      <c r="AN7649" s="33"/>
      <c r="AO7649" s="33"/>
      <c r="AP7649" s="33"/>
      <c r="AQ7649" s="33"/>
      <c r="AR7649" s="33"/>
      <c r="AS7649" s="33"/>
      <c r="AT7649" s="33"/>
      <c r="AU7649" s="33"/>
      <c r="AV7649" s="33"/>
      <c r="AW7649" s="33"/>
      <c r="AX7649" s="33"/>
      <c r="AY7649" s="33"/>
    </row>
    <row r="7650" spans="1:51" s="12" customFormat="1" ht="39.950000000000003" customHeight="1">
      <c r="A7650" s="3"/>
      <c r="B7650" s="16"/>
      <c r="C7650" s="33"/>
      <c r="D7650" s="33"/>
      <c r="E7650" s="33"/>
      <c r="F7650" s="33"/>
      <c r="G7650" s="33"/>
      <c r="H7650" s="33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  <c r="Y7650" s="33"/>
      <c r="Z7650" s="33"/>
      <c r="AA7650" s="33"/>
      <c r="AB7650" s="33"/>
      <c r="AC7650" s="33"/>
      <c r="AD7650" s="33"/>
      <c r="AE7650" s="33"/>
      <c r="AF7650" s="33"/>
      <c r="AG7650" s="35"/>
      <c r="AH7650" s="32"/>
      <c r="AI7650" s="33"/>
      <c r="AJ7650" s="33"/>
      <c r="AK7650" s="33"/>
      <c r="AL7650" s="33"/>
      <c r="AM7650" s="33"/>
      <c r="AN7650" s="33"/>
      <c r="AO7650" s="33"/>
      <c r="AP7650" s="33"/>
      <c r="AQ7650" s="33"/>
      <c r="AR7650" s="33"/>
      <c r="AS7650" s="33"/>
      <c r="AT7650" s="33"/>
      <c r="AU7650" s="33"/>
      <c r="AV7650" s="33"/>
      <c r="AW7650" s="33"/>
      <c r="AX7650" s="33"/>
      <c r="AY7650" s="33"/>
    </row>
    <row r="7651" spans="1:51" s="12" customFormat="1" ht="39.950000000000003" customHeight="1">
      <c r="A7651" s="3"/>
      <c r="B7651" s="16"/>
      <c r="C7651" s="33"/>
      <c r="D7651" s="33"/>
      <c r="E7651" s="33"/>
      <c r="F7651" s="33"/>
      <c r="G7651" s="33"/>
      <c r="H7651" s="33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  <c r="Y7651" s="33"/>
      <c r="Z7651" s="33"/>
      <c r="AA7651" s="33"/>
      <c r="AB7651" s="33"/>
      <c r="AC7651" s="33"/>
      <c r="AD7651" s="33"/>
      <c r="AE7651" s="33"/>
      <c r="AF7651" s="33"/>
      <c r="AG7651" s="35"/>
      <c r="AH7651" s="32"/>
      <c r="AI7651" s="33"/>
      <c r="AJ7651" s="33"/>
      <c r="AK7651" s="33"/>
      <c r="AL7651" s="33"/>
      <c r="AM7651" s="33"/>
      <c r="AN7651" s="33"/>
      <c r="AO7651" s="33"/>
      <c r="AP7651" s="33"/>
      <c r="AQ7651" s="33"/>
      <c r="AR7651" s="33"/>
      <c r="AS7651" s="33"/>
      <c r="AT7651" s="33"/>
      <c r="AU7651" s="33"/>
      <c r="AV7651" s="33"/>
      <c r="AW7651" s="33"/>
      <c r="AX7651" s="33"/>
      <c r="AY7651" s="33"/>
    </row>
    <row r="7652" spans="1:51" s="12" customFormat="1" ht="39.950000000000003" customHeight="1">
      <c r="A7652" s="3"/>
      <c r="B7652" s="16"/>
      <c r="C7652" s="33"/>
      <c r="D7652" s="33"/>
      <c r="E7652" s="33"/>
      <c r="F7652" s="33"/>
      <c r="G7652" s="33"/>
      <c r="H7652" s="33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  <c r="Y7652" s="33"/>
      <c r="Z7652" s="33"/>
      <c r="AA7652" s="33"/>
      <c r="AB7652" s="33"/>
      <c r="AC7652" s="33"/>
      <c r="AD7652" s="33"/>
      <c r="AE7652" s="33"/>
      <c r="AF7652" s="33"/>
      <c r="AG7652" s="35"/>
      <c r="AH7652" s="32"/>
      <c r="AI7652" s="33"/>
      <c r="AJ7652" s="33"/>
      <c r="AK7652" s="33"/>
      <c r="AL7652" s="33"/>
      <c r="AM7652" s="33"/>
      <c r="AN7652" s="33"/>
      <c r="AO7652" s="33"/>
      <c r="AP7652" s="33"/>
      <c r="AQ7652" s="33"/>
      <c r="AR7652" s="33"/>
      <c r="AS7652" s="33"/>
      <c r="AT7652" s="33"/>
      <c r="AU7652" s="33"/>
      <c r="AV7652" s="33"/>
      <c r="AW7652" s="33"/>
      <c r="AX7652" s="33"/>
      <c r="AY7652" s="33"/>
    </row>
    <row r="7653" spans="1:51" s="12" customFormat="1" ht="39.950000000000003" customHeight="1">
      <c r="A7653" s="3"/>
      <c r="B7653" s="16"/>
      <c r="C7653" s="33"/>
      <c r="D7653" s="33"/>
      <c r="E7653" s="33"/>
      <c r="F7653" s="33"/>
      <c r="G7653" s="33"/>
      <c r="H7653" s="33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  <c r="Y7653" s="33"/>
      <c r="Z7653" s="33"/>
      <c r="AA7653" s="33"/>
      <c r="AB7653" s="33"/>
      <c r="AC7653" s="33"/>
      <c r="AD7653" s="33"/>
      <c r="AE7653" s="33"/>
      <c r="AF7653" s="33"/>
      <c r="AG7653" s="35"/>
      <c r="AH7653" s="32"/>
      <c r="AI7653" s="33"/>
      <c r="AJ7653" s="33"/>
      <c r="AK7653" s="33"/>
      <c r="AL7653" s="33"/>
      <c r="AM7653" s="33"/>
      <c r="AN7653" s="33"/>
      <c r="AO7653" s="33"/>
      <c r="AP7653" s="33"/>
      <c r="AQ7653" s="33"/>
      <c r="AR7653" s="33"/>
      <c r="AS7653" s="33"/>
      <c r="AT7653" s="33"/>
      <c r="AU7653" s="33"/>
      <c r="AV7653" s="33"/>
      <c r="AW7653" s="33"/>
      <c r="AX7653" s="33"/>
      <c r="AY7653" s="33"/>
    </row>
    <row r="7654" spans="1:51" s="12" customFormat="1" ht="39.950000000000003" customHeight="1">
      <c r="A7654" s="3"/>
      <c r="B7654" s="16"/>
      <c r="C7654" s="33"/>
      <c r="D7654" s="33"/>
      <c r="E7654" s="33"/>
      <c r="F7654" s="33"/>
      <c r="G7654" s="33"/>
      <c r="H7654" s="33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  <c r="Y7654" s="33"/>
      <c r="Z7654" s="33"/>
      <c r="AA7654" s="33"/>
      <c r="AB7654" s="33"/>
      <c r="AC7654" s="33"/>
      <c r="AD7654" s="33"/>
      <c r="AE7654" s="33"/>
      <c r="AF7654" s="33"/>
      <c r="AG7654" s="35"/>
      <c r="AH7654" s="32"/>
      <c r="AI7654" s="33"/>
      <c r="AJ7654" s="33"/>
      <c r="AK7654" s="33"/>
      <c r="AL7654" s="33"/>
      <c r="AM7654" s="33"/>
      <c r="AN7654" s="33"/>
      <c r="AO7654" s="33"/>
      <c r="AP7654" s="33"/>
      <c r="AQ7654" s="33"/>
      <c r="AR7654" s="33"/>
      <c r="AS7654" s="33"/>
      <c r="AT7654" s="33"/>
      <c r="AU7654" s="33"/>
      <c r="AV7654" s="33"/>
      <c r="AW7654" s="33"/>
      <c r="AX7654" s="33"/>
      <c r="AY7654" s="33"/>
    </row>
    <row r="7655" spans="1:51" s="12" customFormat="1" ht="39.950000000000003" customHeight="1">
      <c r="A7655" s="3"/>
      <c r="B7655" s="16"/>
      <c r="C7655" s="33"/>
      <c r="D7655" s="33"/>
      <c r="E7655" s="33"/>
      <c r="F7655" s="33"/>
      <c r="G7655" s="33"/>
      <c r="H7655" s="33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  <c r="Y7655" s="33"/>
      <c r="Z7655" s="33"/>
      <c r="AA7655" s="33"/>
      <c r="AB7655" s="33"/>
      <c r="AC7655" s="33"/>
      <c r="AD7655" s="33"/>
      <c r="AE7655" s="33"/>
      <c r="AF7655" s="33"/>
      <c r="AG7655" s="35"/>
      <c r="AH7655" s="32"/>
      <c r="AI7655" s="33"/>
      <c r="AJ7655" s="33"/>
      <c r="AK7655" s="33"/>
      <c r="AL7655" s="33"/>
      <c r="AM7655" s="33"/>
      <c r="AN7655" s="33"/>
      <c r="AO7655" s="33"/>
      <c r="AP7655" s="33"/>
      <c r="AQ7655" s="33"/>
      <c r="AR7655" s="33"/>
      <c r="AS7655" s="33"/>
      <c r="AT7655" s="33"/>
      <c r="AU7655" s="33"/>
      <c r="AV7655" s="33"/>
      <c r="AW7655" s="33"/>
      <c r="AX7655" s="33"/>
      <c r="AY7655" s="33"/>
    </row>
    <row r="7656" spans="1:51" s="12" customFormat="1" ht="39.950000000000003" customHeight="1">
      <c r="A7656" s="3"/>
      <c r="B7656" s="16"/>
      <c r="C7656" s="33"/>
      <c r="D7656" s="33"/>
      <c r="E7656" s="33"/>
      <c r="F7656" s="33"/>
      <c r="G7656" s="33"/>
      <c r="H7656" s="33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  <c r="Y7656" s="33"/>
      <c r="Z7656" s="33"/>
      <c r="AA7656" s="33"/>
      <c r="AB7656" s="33"/>
      <c r="AC7656" s="33"/>
      <c r="AD7656" s="33"/>
      <c r="AE7656" s="33"/>
      <c r="AF7656" s="33"/>
      <c r="AG7656" s="35"/>
      <c r="AH7656" s="32"/>
      <c r="AI7656" s="33"/>
      <c r="AJ7656" s="33"/>
      <c r="AK7656" s="33"/>
      <c r="AL7656" s="33"/>
      <c r="AM7656" s="33"/>
      <c r="AN7656" s="33"/>
      <c r="AO7656" s="33"/>
      <c r="AP7656" s="33"/>
      <c r="AQ7656" s="33"/>
      <c r="AR7656" s="33"/>
      <c r="AS7656" s="33"/>
      <c r="AT7656" s="33"/>
      <c r="AU7656" s="33"/>
      <c r="AV7656" s="33"/>
      <c r="AW7656" s="33"/>
      <c r="AX7656" s="33"/>
      <c r="AY7656" s="33"/>
    </row>
    <row r="7657" spans="1:51" s="12" customFormat="1" ht="39.950000000000003" customHeight="1">
      <c r="A7657" s="3"/>
      <c r="B7657" s="16"/>
      <c r="C7657" s="33"/>
      <c r="D7657" s="33"/>
      <c r="E7657" s="33"/>
      <c r="F7657" s="33"/>
      <c r="G7657" s="33"/>
      <c r="H7657" s="33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  <c r="Y7657" s="33"/>
      <c r="Z7657" s="33"/>
      <c r="AA7657" s="33"/>
      <c r="AB7657" s="33"/>
      <c r="AC7657" s="33"/>
      <c r="AD7657" s="33"/>
      <c r="AE7657" s="33"/>
      <c r="AF7657" s="33"/>
      <c r="AG7657" s="35"/>
      <c r="AH7657" s="32"/>
      <c r="AI7657" s="33"/>
      <c r="AJ7657" s="33"/>
      <c r="AK7657" s="33"/>
      <c r="AL7657" s="33"/>
      <c r="AM7657" s="33"/>
      <c r="AN7657" s="33"/>
      <c r="AO7657" s="33"/>
      <c r="AP7657" s="33"/>
      <c r="AQ7657" s="33"/>
      <c r="AR7657" s="33"/>
      <c r="AS7657" s="33"/>
      <c r="AT7657" s="33"/>
      <c r="AU7657" s="33"/>
      <c r="AV7657" s="33"/>
      <c r="AW7657" s="33"/>
      <c r="AX7657" s="33"/>
      <c r="AY7657" s="33"/>
    </row>
    <row r="7658" spans="1:51" s="12" customFormat="1" ht="39.950000000000003" customHeight="1">
      <c r="A7658" s="3"/>
      <c r="B7658" s="16"/>
      <c r="C7658" s="33"/>
      <c r="D7658" s="33"/>
      <c r="E7658" s="33"/>
      <c r="F7658" s="33"/>
      <c r="G7658" s="33"/>
      <c r="H7658" s="33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  <c r="Y7658" s="33"/>
      <c r="Z7658" s="33"/>
      <c r="AA7658" s="33"/>
      <c r="AB7658" s="33"/>
      <c r="AC7658" s="33"/>
      <c r="AD7658" s="33"/>
      <c r="AE7658" s="33"/>
      <c r="AF7658" s="33"/>
      <c r="AG7658" s="35"/>
      <c r="AH7658" s="32"/>
      <c r="AI7658" s="33"/>
      <c r="AJ7658" s="33"/>
      <c r="AK7658" s="33"/>
      <c r="AL7658" s="33"/>
      <c r="AM7658" s="33"/>
      <c r="AN7658" s="33"/>
      <c r="AO7658" s="33"/>
      <c r="AP7658" s="33"/>
      <c r="AQ7658" s="33"/>
      <c r="AR7658" s="33"/>
      <c r="AS7658" s="33"/>
      <c r="AT7658" s="33"/>
      <c r="AU7658" s="33"/>
      <c r="AV7658" s="33"/>
      <c r="AW7658" s="33"/>
      <c r="AX7658" s="33"/>
      <c r="AY7658" s="33"/>
    </row>
    <row r="7659" spans="1:51" s="12" customFormat="1" ht="39.950000000000003" customHeight="1">
      <c r="A7659" s="3"/>
      <c r="B7659" s="16"/>
      <c r="C7659" s="33"/>
      <c r="D7659" s="33"/>
      <c r="E7659" s="33"/>
      <c r="F7659" s="33"/>
      <c r="G7659" s="33"/>
      <c r="H7659" s="33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  <c r="Y7659" s="33"/>
      <c r="Z7659" s="33"/>
      <c r="AA7659" s="33"/>
      <c r="AB7659" s="33"/>
      <c r="AC7659" s="33"/>
      <c r="AD7659" s="33"/>
      <c r="AE7659" s="33"/>
      <c r="AF7659" s="33"/>
      <c r="AG7659" s="35"/>
      <c r="AH7659" s="32"/>
      <c r="AI7659" s="33"/>
      <c r="AJ7659" s="33"/>
      <c r="AK7659" s="33"/>
      <c r="AL7659" s="33"/>
      <c r="AM7659" s="33"/>
      <c r="AN7659" s="33"/>
      <c r="AO7659" s="33"/>
      <c r="AP7659" s="33"/>
      <c r="AQ7659" s="33"/>
      <c r="AR7659" s="33"/>
      <c r="AS7659" s="33"/>
      <c r="AT7659" s="33"/>
      <c r="AU7659" s="33"/>
      <c r="AV7659" s="33"/>
      <c r="AW7659" s="33"/>
      <c r="AX7659" s="33"/>
      <c r="AY7659" s="33"/>
    </row>
    <row r="7660" spans="1:51" s="12" customFormat="1" ht="39.950000000000003" customHeight="1">
      <c r="A7660" s="3"/>
      <c r="B7660" s="16"/>
      <c r="C7660" s="33"/>
      <c r="D7660" s="33"/>
      <c r="E7660" s="33"/>
      <c r="F7660" s="33"/>
      <c r="G7660" s="33"/>
      <c r="H7660" s="33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  <c r="Y7660" s="33"/>
      <c r="Z7660" s="33"/>
      <c r="AA7660" s="33"/>
      <c r="AB7660" s="33"/>
      <c r="AC7660" s="33"/>
      <c r="AD7660" s="33"/>
      <c r="AE7660" s="33"/>
      <c r="AF7660" s="33"/>
      <c r="AG7660" s="35"/>
      <c r="AH7660" s="32"/>
      <c r="AI7660" s="33"/>
      <c r="AJ7660" s="33"/>
      <c r="AK7660" s="33"/>
      <c r="AL7660" s="33"/>
      <c r="AM7660" s="33"/>
      <c r="AN7660" s="33"/>
      <c r="AO7660" s="33"/>
      <c r="AP7660" s="33"/>
      <c r="AQ7660" s="33"/>
      <c r="AR7660" s="33"/>
      <c r="AS7660" s="33"/>
      <c r="AT7660" s="33"/>
      <c r="AU7660" s="33"/>
      <c r="AV7660" s="33"/>
      <c r="AW7660" s="33"/>
      <c r="AX7660" s="33"/>
      <c r="AY7660" s="33"/>
    </row>
    <row r="7661" spans="1:51" s="12" customFormat="1" ht="39.950000000000003" customHeight="1">
      <c r="A7661" s="3"/>
      <c r="B7661" s="16"/>
      <c r="C7661" s="33"/>
      <c r="D7661" s="33"/>
      <c r="E7661" s="33"/>
      <c r="F7661" s="33"/>
      <c r="G7661" s="33"/>
      <c r="H7661" s="33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  <c r="Y7661" s="33"/>
      <c r="Z7661" s="33"/>
      <c r="AA7661" s="33"/>
      <c r="AB7661" s="33"/>
      <c r="AC7661" s="33"/>
      <c r="AD7661" s="33"/>
      <c r="AE7661" s="33"/>
      <c r="AF7661" s="33"/>
      <c r="AG7661" s="35"/>
      <c r="AH7661" s="32"/>
      <c r="AI7661" s="33"/>
      <c r="AJ7661" s="33"/>
      <c r="AK7661" s="33"/>
      <c r="AL7661" s="33"/>
      <c r="AM7661" s="33"/>
      <c r="AN7661" s="33"/>
      <c r="AO7661" s="33"/>
      <c r="AP7661" s="33"/>
      <c r="AQ7661" s="33"/>
      <c r="AR7661" s="33"/>
      <c r="AS7661" s="33"/>
      <c r="AT7661" s="33"/>
      <c r="AU7661" s="33"/>
      <c r="AV7661" s="33"/>
      <c r="AW7661" s="33"/>
      <c r="AX7661" s="33"/>
      <c r="AY7661" s="33"/>
    </row>
    <row r="7662" spans="1:51" s="12" customFormat="1" ht="39.950000000000003" customHeight="1">
      <c r="A7662" s="3"/>
      <c r="B7662" s="16"/>
      <c r="C7662" s="33"/>
      <c r="D7662" s="33"/>
      <c r="E7662" s="33"/>
      <c r="F7662" s="33"/>
      <c r="G7662" s="33"/>
      <c r="H7662" s="33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  <c r="Y7662" s="33"/>
      <c r="Z7662" s="33"/>
      <c r="AA7662" s="33"/>
      <c r="AB7662" s="33"/>
      <c r="AC7662" s="33"/>
      <c r="AD7662" s="33"/>
      <c r="AE7662" s="33"/>
      <c r="AF7662" s="33"/>
      <c r="AG7662" s="35"/>
      <c r="AH7662" s="32"/>
      <c r="AI7662" s="33"/>
      <c r="AJ7662" s="33"/>
      <c r="AK7662" s="33"/>
      <c r="AL7662" s="33"/>
      <c r="AM7662" s="33"/>
      <c r="AN7662" s="33"/>
      <c r="AO7662" s="33"/>
      <c r="AP7662" s="33"/>
      <c r="AQ7662" s="33"/>
      <c r="AR7662" s="33"/>
      <c r="AS7662" s="33"/>
      <c r="AT7662" s="33"/>
      <c r="AU7662" s="33"/>
      <c r="AV7662" s="33"/>
      <c r="AW7662" s="33"/>
      <c r="AX7662" s="33"/>
      <c r="AY7662" s="33"/>
    </row>
    <row r="7663" spans="1:51" s="12" customFormat="1" ht="39.950000000000003" customHeight="1">
      <c r="A7663" s="3"/>
      <c r="B7663" s="16"/>
      <c r="C7663" s="33"/>
      <c r="D7663" s="33"/>
      <c r="E7663" s="33"/>
      <c r="F7663" s="33"/>
      <c r="G7663" s="33"/>
      <c r="H7663" s="33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  <c r="AB7663" s="33"/>
      <c r="AC7663" s="33"/>
      <c r="AD7663" s="33"/>
      <c r="AE7663" s="33"/>
      <c r="AF7663" s="33"/>
      <c r="AG7663" s="35"/>
      <c r="AH7663" s="32"/>
      <c r="AI7663" s="33"/>
      <c r="AJ7663" s="33"/>
      <c r="AK7663" s="33"/>
      <c r="AL7663" s="33"/>
      <c r="AM7663" s="33"/>
      <c r="AN7663" s="33"/>
      <c r="AO7663" s="33"/>
      <c r="AP7663" s="33"/>
      <c r="AQ7663" s="33"/>
      <c r="AR7663" s="33"/>
      <c r="AS7663" s="33"/>
      <c r="AT7663" s="33"/>
      <c r="AU7663" s="33"/>
      <c r="AV7663" s="33"/>
      <c r="AW7663" s="33"/>
      <c r="AX7663" s="33"/>
      <c r="AY7663" s="33"/>
    </row>
    <row r="7664" spans="1:51" s="12" customFormat="1" ht="39.950000000000003" customHeight="1">
      <c r="A7664" s="3"/>
      <c r="B7664" s="16"/>
      <c r="C7664" s="33"/>
      <c r="D7664" s="33"/>
      <c r="E7664" s="33"/>
      <c r="F7664" s="33"/>
      <c r="G7664" s="33"/>
      <c r="H7664" s="33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  <c r="Y7664" s="33"/>
      <c r="Z7664" s="33"/>
      <c r="AA7664" s="33"/>
      <c r="AB7664" s="33"/>
      <c r="AC7664" s="33"/>
      <c r="AD7664" s="33"/>
      <c r="AE7664" s="33"/>
      <c r="AF7664" s="33"/>
      <c r="AG7664" s="35"/>
      <c r="AH7664" s="32"/>
      <c r="AI7664" s="33"/>
      <c r="AJ7664" s="33"/>
      <c r="AK7664" s="33"/>
      <c r="AL7664" s="33"/>
      <c r="AM7664" s="33"/>
      <c r="AN7664" s="33"/>
      <c r="AO7664" s="33"/>
      <c r="AP7664" s="33"/>
      <c r="AQ7664" s="33"/>
      <c r="AR7664" s="33"/>
      <c r="AS7664" s="33"/>
      <c r="AT7664" s="33"/>
      <c r="AU7664" s="33"/>
      <c r="AV7664" s="33"/>
      <c r="AW7664" s="33"/>
      <c r="AX7664" s="33"/>
      <c r="AY7664" s="33"/>
    </row>
    <row r="7665" spans="1:51" s="12" customFormat="1" ht="39.950000000000003" customHeight="1">
      <c r="A7665" s="3"/>
      <c r="B7665" s="16"/>
      <c r="C7665" s="33"/>
      <c r="D7665" s="33"/>
      <c r="E7665" s="33"/>
      <c r="F7665" s="33"/>
      <c r="G7665" s="33"/>
      <c r="H7665" s="33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  <c r="Y7665" s="33"/>
      <c r="Z7665" s="33"/>
      <c r="AA7665" s="33"/>
      <c r="AB7665" s="33"/>
      <c r="AC7665" s="33"/>
      <c r="AD7665" s="33"/>
      <c r="AE7665" s="33"/>
      <c r="AF7665" s="33"/>
      <c r="AG7665" s="35"/>
      <c r="AH7665" s="32"/>
      <c r="AI7665" s="33"/>
      <c r="AJ7665" s="33"/>
      <c r="AK7665" s="33"/>
      <c r="AL7665" s="33"/>
      <c r="AM7665" s="33"/>
      <c r="AN7665" s="33"/>
      <c r="AO7665" s="33"/>
      <c r="AP7665" s="33"/>
      <c r="AQ7665" s="33"/>
      <c r="AR7665" s="33"/>
      <c r="AS7665" s="33"/>
      <c r="AT7665" s="33"/>
      <c r="AU7665" s="33"/>
      <c r="AV7665" s="33"/>
      <c r="AW7665" s="33"/>
      <c r="AX7665" s="33"/>
      <c r="AY7665" s="33"/>
    </row>
    <row r="7666" spans="1:51" s="12" customFormat="1" ht="39.950000000000003" customHeight="1">
      <c r="A7666" s="3"/>
      <c r="B7666" s="16"/>
      <c r="C7666" s="33"/>
      <c r="D7666" s="33"/>
      <c r="E7666" s="33"/>
      <c r="F7666" s="33"/>
      <c r="G7666" s="33"/>
      <c r="H7666" s="33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  <c r="Y7666" s="33"/>
      <c r="Z7666" s="33"/>
      <c r="AA7666" s="33"/>
      <c r="AB7666" s="33"/>
      <c r="AC7666" s="33"/>
      <c r="AD7666" s="33"/>
      <c r="AE7666" s="33"/>
      <c r="AF7666" s="33"/>
      <c r="AG7666" s="35"/>
      <c r="AH7666" s="32"/>
      <c r="AI7666" s="33"/>
      <c r="AJ7666" s="33"/>
      <c r="AK7666" s="33"/>
      <c r="AL7666" s="33"/>
      <c r="AM7666" s="33"/>
      <c r="AN7666" s="33"/>
      <c r="AO7666" s="33"/>
      <c r="AP7666" s="33"/>
      <c r="AQ7666" s="33"/>
      <c r="AR7666" s="33"/>
      <c r="AS7666" s="33"/>
      <c r="AT7666" s="33"/>
      <c r="AU7666" s="33"/>
      <c r="AV7666" s="33"/>
      <c r="AW7666" s="33"/>
      <c r="AX7666" s="33"/>
      <c r="AY7666" s="33"/>
    </row>
    <row r="7667" spans="1:51" s="12" customFormat="1" ht="39.950000000000003" customHeight="1">
      <c r="A7667" s="3"/>
      <c r="B7667" s="16"/>
      <c r="C7667" s="33"/>
      <c r="D7667" s="33"/>
      <c r="E7667" s="33"/>
      <c r="F7667" s="33"/>
      <c r="G7667" s="33"/>
      <c r="H7667" s="33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  <c r="Y7667" s="33"/>
      <c r="Z7667" s="33"/>
      <c r="AA7667" s="33"/>
      <c r="AB7667" s="33"/>
      <c r="AC7667" s="33"/>
      <c r="AD7667" s="33"/>
      <c r="AE7667" s="33"/>
      <c r="AF7667" s="33"/>
      <c r="AG7667" s="35"/>
      <c r="AH7667" s="32"/>
      <c r="AI7667" s="33"/>
      <c r="AJ7667" s="33"/>
      <c r="AK7667" s="33"/>
      <c r="AL7667" s="33"/>
      <c r="AM7667" s="33"/>
      <c r="AN7667" s="33"/>
      <c r="AO7667" s="33"/>
      <c r="AP7667" s="33"/>
      <c r="AQ7667" s="33"/>
      <c r="AR7667" s="33"/>
      <c r="AS7667" s="33"/>
      <c r="AT7667" s="33"/>
      <c r="AU7667" s="33"/>
      <c r="AV7667" s="33"/>
      <c r="AW7667" s="33"/>
      <c r="AX7667" s="33"/>
      <c r="AY7667" s="33"/>
    </row>
    <row r="7668" spans="1:51" s="12" customFormat="1" ht="39.950000000000003" customHeight="1">
      <c r="A7668" s="3"/>
      <c r="B7668" s="16"/>
      <c r="C7668" s="33"/>
      <c r="D7668" s="33"/>
      <c r="E7668" s="33"/>
      <c r="F7668" s="33"/>
      <c r="G7668" s="33"/>
      <c r="H7668" s="33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  <c r="Y7668" s="33"/>
      <c r="Z7668" s="33"/>
      <c r="AA7668" s="33"/>
      <c r="AB7668" s="33"/>
      <c r="AC7668" s="33"/>
      <c r="AD7668" s="33"/>
      <c r="AE7668" s="33"/>
      <c r="AF7668" s="33"/>
      <c r="AG7668" s="35"/>
      <c r="AH7668" s="32"/>
      <c r="AI7668" s="33"/>
      <c r="AJ7668" s="33"/>
      <c r="AK7668" s="33"/>
      <c r="AL7668" s="33"/>
      <c r="AM7668" s="33"/>
      <c r="AN7668" s="33"/>
      <c r="AO7668" s="33"/>
      <c r="AP7668" s="33"/>
      <c r="AQ7668" s="33"/>
      <c r="AR7668" s="33"/>
      <c r="AS7668" s="33"/>
      <c r="AT7668" s="33"/>
      <c r="AU7668" s="33"/>
      <c r="AV7668" s="33"/>
      <c r="AW7668" s="33"/>
      <c r="AX7668" s="33"/>
      <c r="AY7668" s="33"/>
    </row>
    <row r="7669" spans="1:51" s="12" customFormat="1" ht="39.950000000000003" customHeight="1">
      <c r="A7669" s="3"/>
      <c r="B7669" s="16"/>
      <c r="C7669" s="33"/>
      <c r="D7669" s="33"/>
      <c r="E7669" s="33"/>
      <c r="F7669" s="33"/>
      <c r="G7669" s="33"/>
      <c r="H7669" s="33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  <c r="Y7669" s="33"/>
      <c r="Z7669" s="33"/>
      <c r="AA7669" s="33"/>
      <c r="AB7669" s="33"/>
      <c r="AC7669" s="33"/>
      <c r="AD7669" s="33"/>
      <c r="AE7669" s="33"/>
      <c r="AF7669" s="33"/>
      <c r="AG7669" s="35"/>
      <c r="AH7669" s="32"/>
      <c r="AI7669" s="33"/>
      <c r="AJ7669" s="33"/>
      <c r="AK7669" s="33"/>
      <c r="AL7669" s="33"/>
      <c r="AM7669" s="33"/>
      <c r="AN7669" s="33"/>
      <c r="AO7669" s="33"/>
      <c r="AP7669" s="33"/>
      <c r="AQ7669" s="33"/>
      <c r="AR7669" s="33"/>
      <c r="AS7669" s="33"/>
      <c r="AT7669" s="33"/>
      <c r="AU7669" s="33"/>
      <c r="AV7669" s="33"/>
      <c r="AW7669" s="33"/>
      <c r="AX7669" s="33"/>
      <c r="AY7669" s="33"/>
    </row>
    <row r="7670" spans="1:51" s="12" customFormat="1" ht="39.950000000000003" customHeight="1">
      <c r="A7670" s="3"/>
      <c r="B7670" s="16"/>
      <c r="C7670" s="33"/>
      <c r="D7670" s="33"/>
      <c r="E7670" s="33"/>
      <c r="F7670" s="33"/>
      <c r="G7670" s="33"/>
      <c r="H7670" s="33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  <c r="Y7670" s="33"/>
      <c r="Z7670" s="33"/>
      <c r="AA7670" s="33"/>
      <c r="AB7670" s="33"/>
      <c r="AC7670" s="33"/>
      <c r="AD7670" s="33"/>
      <c r="AE7670" s="33"/>
      <c r="AF7670" s="33"/>
      <c r="AG7670" s="35"/>
      <c r="AH7670" s="32"/>
      <c r="AI7670" s="33"/>
      <c r="AJ7670" s="33"/>
      <c r="AK7670" s="33"/>
      <c r="AL7670" s="33"/>
      <c r="AM7670" s="33"/>
      <c r="AN7670" s="33"/>
      <c r="AO7670" s="33"/>
      <c r="AP7670" s="33"/>
      <c r="AQ7670" s="33"/>
      <c r="AR7670" s="33"/>
      <c r="AS7670" s="33"/>
      <c r="AT7670" s="33"/>
      <c r="AU7670" s="33"/>
      <c r="AV7670" s="33"/>
      <c r="AW7670" s="33"/>
      <c r="AX7670" s="33"/>
      <c r="AY7670" s="33"/>
    </row>
    <row r="7671" spans="1:51" s="12" customFormat="1" ht="39.950000000000003" customHeight="1">
      <c r="A7671" s="3"/>
      <c r="B7671" s="16"/>
      <c r="C7671" s="33"/>
      <c r="D7671" s="33"/>
      <c r="E7671" s="33"/>
      <c r="F7671" s="33"/>
      <c r="G7671" s="33"/>
      <c r="H7671" s="33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  <c r="Y7671" s="33"/>
      <c r="Z7671" s="33"/>
      <c r="AA7671" s="33"/>
      <c r="AB7671" s="33"/>
      <c r="AC7671" s="33"/>
      <c r="AD7671" s="33"/>
      <c r="AE7671" s="33"/>
      <c r="AF7671" s="33"/>
      <c r="AG7671" s="35"/>
      <c r="AH7671" s="32"/>
      <c r="AI7671" s="33"/>
      <c r="AJ7671" s="33"/>
      <c r="AK7671" s="33"/>
      <c r="AL7671" s="33"/>
      <c r="AM7671" s="33"/>
      <c r="AN7671" s="33"/>
      <c r="AO7671" s="33"/>
      <c r="AP7671" s="33"/>
      <c r="AQ7671" s="33"/>
      <c r="AR7671" s="33"/>
      <c r="AS7671" s="33"/>
      <c r="AT7671" s="33"/>
      <c r="AU7671" s="33"/>
      <c r="AV7671" s="33"/>
      <c r="AW7671" s="33"/>
      <c r="AX7671" s="33"/>
      <c r="AY7671" s="33"/>
    </row>
    <row r="7672" spans="1:51" s="12" customFormat="1" ht="39.950000000000003" customHeight="1">
      <c r="A7672" s="3"/>
      <c r="B7672" s="16"/>
      <c r="C7672" s="33"/>
      <c r="D7672" s="33"/>
      <c r="E7672" s="33"/>
      <c r="F7672" s="33"/>
      <c r="G7672" s="33"/>
      <c r="H7672" s="33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  <c r="Y7672" s="33"/>
      <c r="Z7672" s="33"/>
      <c r="AA7672" s="33"/>
      <c r="AB7672" s="33"/>
      <c r="AC7672" s="33"/>
      <c r="AD7672" s="33"/>
      <c r="AE7672" s="33"/>
      <c r="AF7672" s="33"/>
      <c r="AG7672" s="35"/>
      <c r="AH7672" s="32"/>
      <c r="AI7672" s="33"/>
      <c r="AJ7672" s="33"/>
      <c r="AK7672" s="33"/>
      <c r="AL7672" s="33"/>
      <c r="AM7672" s="33"/>
      <c r="AN7672" s="33"/>
      <c r="AO7672" s="33"/>
      <c r="AP7672" s="33"/>
      <c r="AQ7672" s="33"/>
      <c r="AR7672" s="33"/>
      <c r="AS7672" s="33"/>
      <c r="AT7672" s="33"/>
      <c r="AU7672" s="33"/>
      <c r="AV7672" s="33"/>
      <c r="AW7672" s="33"/>
      <c r="AX7672" s="33"/>
      <c r="AY7672" s="33"/>
    </row>
    <row r="7673" spans="1:51" s="12" customFormat="1" ht="39.950000000000003" customHeight="1">
      <c r="A7673" s="3"/>
      <c r="B7673" s="16"/>
      <c r="C7673" s="33"/>
      <c r="D7673" s="33"/>
      <c r="E7673" s="33"/>
      <c r="F7673" s="33"/>
      <c r="G7673" s="33"/>
      <c r="H7673" s="33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  <c r="Y7673" s="33"/>
      <c r="Z7673" s="33"/>
      <c r="AA7673" s="33"/>
      <c r="AB7673" s="33"/>
      <c r="AC7673" s="33"/>
      <c r="AD7673" s="33"/>
      <c r="AE7673" s="33"/>
      <c r="AF7673" s="33"/>
      <c r="AG7673" s="35"/>
      <c r="AH7673" s="32"/>
      <c r="AI7673" s="33"/>
      <c r="AJ7673" s="33"/>
      <c r="AK7673" s="33"/>
      <c r="AL7673" s="33"/>
      <c r="AM7673" s="33"/>
      <c r="AN7673" s="33"/>
      <c r="AO7673" s="33"/>
      <c r="AP7673" s="33"/>
      <c r="AQ7673" s="33"/>
      <c r="AR7673" s="33"/>
      <c r="AS7673" s="33"/>
      <c r="AT7673" s="33"/>
      <c r="AU7673" s="33"/>
      <c r="AV7673" s="33"/>
      <c r="AW7673" s="33"/>
      <c r="AX7673" s="33"/>
      <c r="AY7673" s="33"/>
    </row>
    <row r="7674" spans="1:51" s="12" customFormat="1" ht="39.950000000000003" customHeight="1">
      <c r="A7674" s="3"/>
      <c r="B7674" s="16"/>
      <c r="C7674" s="33"/>
      <c r="D7674" s="33"/>
      <c r="E7674" s="33"/>
      <c r="F7674" s="33"/>
      <c r="G7674" s="33"/>
      <c r="H7674" s="33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  <c r="Y7674" s="33"/>
      <c r="Z7674" s="33"/>
      <c r="AA7674" s="33"/>
      <c r="AB7674" s="33"/>
      <c r="AC7674" s="33"/>
      <c r="AD7674" s="33"/>
      <c r="AE7674" s="33"/>
      <c r="AF7674" s="33"/>
      <c r="AG7674" s="35"/>
      <c r="AH7674" s="32"/>
      <c r="AI7674" s="33"/>
      <c r="AJ7674" s="33"/>
      <c r="AK7674" s="33"/>
      <c r="AL7674" s="33"/>
      <c r="AM7674" s="33"/>
      <c r="AN7674" s="33"/>
      <c r="AO7674" s="33"/>
      <c r="AP7674" s="33"/>
      <c r="AQ7674" s="33"/>
      <c r="AR7674" s="33"/>
      <c r="AS7674" s="33"/>
      <c r="AT7674" s="33"/>
      <c r="AU7674" s="33"/>
      <c r="AV7674" s="33"/>
      <c r="AW7674" s="33"/>
      <c r="AX7674" s="33"/>
      <c r="AY7674" s="33"/>
    </row>
    <row r="7675" spans="1:51" s="12" customFormat="1" ht="39.950000000000003" customHeight="1">
      <c r="A7675" s="3"/>
      <c r="B7675" s="16"/>
      <c r="C7675" s="33"/>
      <c r="D7675" s="33"/>
      <c r="E7675" s="33"/>
      <c r="F7675" s="33"/>
      <c r="G7675" s="33"/>
      <c r="H7675" s="33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  <c r="Y7675" s="33"/>
      <c r="Z7675" s="33"/>
      <c r="AA7675" s="33"/>
      <c r="AB7675" s="33"/>
      <c r="AC7675" s="33"/>
      <c r="AD7675" s="33"/>
      <c r="AE7675" s="33"/>
      <c r="AF7675" s="33"/>
      <c r="AG7675" s="35"/>
      <c r="AH7675" s="32"/>
      <c r="AI7675" s="33"/>
      <c r="AJ7675" s="33"/>
      <c r="AK7675" s="33"/>
      <c r="AL7675" s="33"/>
      <c r="AM7675" s="33"/>
      <c r="AN7675" s="33"/>
      <c r="AO7675" s="33"/>
      <c r="AP7675" s="33"/>
      <c r="AQ7675" s="33"/>
      <c r="AR7675" s="33"/>
      <c r="AS7675" s="33"/>
      <c r="AT7675" s="33"/>
      <c r="AU7675" s="33"/>
      <c r="AV7675" s="33"/>
      <c r="AW7675" s="33"/>
      <c r="AX7675" s="33"/>
      <c r="AY7675" s="33"/>
    </row>
    <row r="7676" spans="1:51" s="12" customFormat="1" ht="39.950000000000003" customHeight="1">
      <c r="A7676" s="3"/>
      <c r="B7676" s="16"/>
      <c r="C7676" s="33"/>
      <c r="D7676" s="33"/>
      <c r="E7676" s="33"/>
      <c r="F7676" s="33"/>
      <c r="G7676" s="33"/>
      <c r="H7676" s="33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  <c r="Y7676" s="33"/>
      <c r="Z7676" s="33"/>
      <c r="AA7676" s="33"/>
      <c r="AB7676" s="33"/>
      <c r="AC7676" s="33"/>
      <c r="AD7676" s="33"/>
      <c r="AE7676" s="33"/>
      <c r="AF7676" s="33"/>
      <c r="AG7676" s="35"/>
      <c r="AH7676" s="32"/>
      <c r="AI7676" s="33"/>
      <c r="AJ7676" s="33"/>
      <c r="AK7676" s="33"/>
      <c r="AL7676" s="33"/>
      <c r="AM7676" s="33"/>
      <c r="AN7676" s="33"/>
      <c r="AO7676" s="33"/>
      <c r="AP7676" s="33"/>
      <c r="AQ7676" s="33"/>
      <c r="AR7676" s="33"/>
      <c r="AS7676" s="33"/>
      <c r="AT7676" s="33"/>
      <c r="AU7676" s="33"/>
      <c r="AV7676" s="33"/>
      <c r="AW7676" s="33"/>
      <c r="AX7676" s="33"/>
      <c r="AY7676" s="33"/>
    </row>
    <row r="7677" spans="1:51" s="12" customFormat="1" ht="39.950000000000003" customHeight="1">
      <c r="A7677" s="3"/>
      <c r="B7677" s="16"/>
      <c r="C7677" s="33"/>
      <c r="D7677" s="33"/>
      <c r="E7677" s="33"/>
      <c r="F7677" s="33"/>
      <c r="G7677" s="33"/>
      <c r="H7677" s="33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  <c r="Y7677" s="33"/>
      <c r="Z7677" s="33"/>
      <c r="AA7677" s="33"/>
      <c r="AB7677" s="33"/>
      <c r="AC7677" s="33"/>
      <c r="AD7677" s="33"/>
      <c r="AE7677" s="33"/>
      <c r="AF7677" s="33"/>
      <c r="AG7677" s="35"/>
      <c r="AH7677" s="32"/>
      <c r="AI7677" s="33"/>
      <c r="AJ7677" s="33"/>
      <c r="AK7677" s="33"/>
      <c r="AL7677" s="33"/>
      <c r="AM7677" s="33"/>
      <c r="AN7677" s="33"/>
      <c r="AO7677" s="33"/>
      <c r="AP7677" s="33"/>
      <c r="AQ7677" s="33"/>
      <c r="AR7677" s="33"/>
      <c r="AS7677" s="33"/>
      <c r="AT7677" s="33"/>
      <c r="AU7677" s="33"/>
      <c r="AV7677" s="33"/>
      <c r="AW7677" s="33"/>
      <c r="AX7677" s="33"/>
      <c r="AY7677" s="33"/>
    </row>
    <row r="7678" spans="1:51" s="12" customFormat="1" ht="39.950000000000003" customHeight="1">
      <c r="A7678" s="3"/>
      <c r="B7678" s="16"/>
      <c r="C7678" s="33"/>
      <c r="D7678" s="33"/>
      <c r="E7678" s="33"/>
      <c r="F7678" s="33"/>
      <c r="G7678" s="33"/>
      <c r="H7678" s="33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  <c r="Y7678" s="33"/>
      <c r="Z7678" s="33"/>
      <c r="AA7678" s="33"/>
      <c r="AB7678" s="33"/>
      <c r="AC7678" s="33"/>
      <c r="AD7678" s="33"/>
      <c r="AE7678" s="33"/>
      <c r="AF7678" s="33"/>
      <c r="AG7678" s="35"/>
      <c r="AH7678" s="32"/>
      <c r="AI7678" s="33"/>
      <c r="AJ7678" s="33"/>
      <c r="AK7678" s="33"/>
      <c r="AL7678" s="33"/>
      <c r="AM7678" s="33"/>
      <c r="AN7678" s="33"/>
      <c r="AO7678" s="33"/>
      <c r="AP7678" s="33"/>
      <c r="AQ7678" s="33"/>
      <c r="AR7678" s="33"/>
      <c r="AS7678" s="33"/>
      <c r="AT7678" s="33"/>
      <c r="AU7678" s="33"/>
      <c r="AV7678" s="33"/>
      <c r="AW7678" s="33"/>
      <c r="AX7678" s="33"/>
      <c r="AY7678" s="33"/>
    </row>
    <row r="7679" spans="1:51" s="12" customFormat="1" ht="39.950000000000003" customHeight="1">
      <c r="A7679" s="3"/>
      <c r="B7679" s="16"/>
      <c r="C7679" s="33"/>
      <c r="D7679" s="33"/>
      <c r="E7679" s="33"/>
      <c r="F7679" s="33"/>
      <c r="G7679" s="33"/>
      <c r="H7679" s="33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  <c r="Y7679" s="33"/>
      <c r="Z7679" s="33"/>
      <c r="AA7679" s="33"/>
      <c r="AB7679" s="33"/>
      <c r="AC7679" s="33"/>
      <c r="AD7679" s="33"/>
      <c r="AE7679" s="33"/>
      <c r="AF7679" s="33"/>
      <c r="AG7679" s="35"/>
      <c r="AH7679" s="32"/>
      <c r="AI7679" s="33"/>
      <c r="AJ7679" s="33"/>
      <c r="AK7679" s="33"/>
      <c r="AL7679" s="33"/>
      <c r="AM7679" s="33"/>
      <c r="AN7679" s="33"/>
      <c r="AO7679" s="33"/>
      <c r="AP7679" s="33"/>
      <c r="AQ7679" s="33"/>
      <c r="AR7679" s="33"/>
      <c r="AS7679" s="33"/>
      <c r="AT7679" s="33"/>
      <c r="AU7679" s="33"/>
      <c r="AV7679" s="33"/>
      <c r="AW7679" s="33"/>
      <c r="AX7679" s="33"/>
      <c r="AY7679" s="33"/>
    </row>
    <row r="7680" spans="1:51" s="12" customFormat="1" ht="39.950000000000003" customHeight="1">
      <c r="A7680" s="3"/>
      <c r="B7680" s="16"/>
      <c r="C7680" s="33"/>
      <c r="D7680" s="33"/>
      <c r="E7680" s="33"/>
      <c r="F7680" s="33"/>
      <c r="G7680" s="33"/>
      <c r="H7680" s="33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  <c r="Y7680" s="33"/>
      <c r="Z7680" s="33"/>
      <c r="AA7680" s="33"/>
      <c r="AB7680" s="33"/>
      <c r="AC7680" s="33"/>
      <c r="AD7680" s="33"/>
      <c r="AE7680" s="33"/>
      <c r="AF7680" s="33"/>
      <c r="AG7680" s="35"/>
      <c r="AH7680" s="32"/>
      <c r="AI7680" s="33"/>
      <c r="AJ7680" s="33"/>
      <c r="AK7680" s="33"/>
      <c r="AL7680" s="33"/>
      <c r="AM7680" s="33"/>
      <c r="AN7680" s="33"/>
      <c r="AO7680" s="33"/>
      <c r="AP7680" s="33"/>
      <c r="AQ7680" s="33"/>
      <c r="AR7680" s="33"/>
      <c r="AS7680" s="33"/>
      <c r="AT7680" s="33"/>
      <c r="AU7680" s="33"/>
      <c r="AV7680" s="33"/>
      <c r="AW7680" s="33"/>
      <c r="AX7680" s="33"/>
      <c r="AY7680" s="33"/>
    </row>
    <row r="7681" spans="1:51" s="12" customFormat="1" ht="39.950000000000003" customHeight="1">
      <c r="A7681" s="3"/>
      <c r="B7681" s="16"/>
      <c r="C7681" s="33"/>
      <c r="D7681" s="33"/>
      <c r="E7681" s="33"/>
      <c r="F7681" s="33"/>
      <c r="G7681" s="33"/>
      <c r="H7681" s="33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  <c r="Y7681" s="33"/>
      <c r="Z7681" s="33"/>
      <c r="AA7681" s="33"/>
      <c r="AB7681" s="33"/>
      <c r="AC7681" s="33"/>
      <c r="AD7681" s="33"/>
      <c r="AE7681" s="33"/>
      <c r="AF7681" s="33"/>
      <c r="AG7681" s="35"/>
      <c r="AH7681" s="32"/>
      <c r="AI7681" s="33"/>
      <c r="AJ7681" s="33"/>
      <c r="AK7681" s="33"/>
      <c r="AL7681" s="33"/>
      <c r="AM7681" s="33"/>
      <c r="AN7681" s="33"/>
      <c r="AO7681" s="33"/>
      <c r="AP7681" s="33"/>
      <c r="AQ7681" s="33"/>
      <c r="AR7681" s="33"/>
      <c r="AS7681" s="33"/>
      <c r="AT7681" s="33"/>
      <c r="AU7681" s="33"/>
      <c r="AV7681" s="33"/>
      <c r="AW7681" s="33"/>
      <c r="AX7681" s="33"/>
      <c r="AY7681" s="33"/>
    </row>
    <row r="7682" spans="1:51" s="12" customFormat="1" ht="39.950000000000003" customHeight="1">
      <c r="A7682" s="3"/>
      <c r="B7682" s="16"/>
      <c r="C7682" s="33"/>
      <c r="D7682" s="33"/>
      <c r="E7682" s="33"/>
      <c r="F7682" s="33"/>
      <c r="G7682" s="33"/>
      <c r="H7682" s="33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  <c r="Y7682" s="33"/>
      <c r="Z7682" s="33"/>
      <c r="AA7682" s="33"/>
      <c r="AB7682" s="33"/>
      <c r="AC7682" s="33"/>
      <c r="AD7682" s="33"/>
      <c r="AE7682" s="33"/>
      <c r="AF7682" s="33"/>
      <c r="AG7682" s="35"/>
      <c r="AH7682" s="32"/>
      <c r="AI7682" s="33"/>
      <c r="AJ7682" s="33"/>
      <c r="AK7682" s="33"/>
      <c r="AL7682" s="33"/>
      <c r="AM7682" s="33"/>
      <c r="AN7682" s="33"/>
      <c r="AO7682" s="33"/>
      <c r="AP7682" s="33"/>
      <c r="AQ7682" s="33"/>
      <c r="AR7682" s="33"/>
      <c r="AS7682" s="33"/>
      <c r="AT7682" s="33"/>
      <c r="AU7682" s="33"/>
      <c r="AV7682" s="33"/>
      <c r="AW7682" s="33"/>
      <c r="AX7682" s="33"/>
      <c r="AY7682" s="33"/>
    </row>
    <row r="7683" spans="1:51" s="12" customFormat="1" ht="39.950000000000003" customHeight="1">
      <c r="A7683" s="3"/>
      <c r="B7683" s="16"/>
      <c r="C7683" s="33"/>
      <c r="D7683" s="33"/>
      <c r="E7683" s="33"/>
      <c r="F7683" s="33"/>
      <c r="G7683" s="33"/>
      <c r="H7683" s="33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  <c r="Y7683" s="33"/>
      <c r="Z7683" s="33"/>
      <c r="AA7683" s="33"/>
      <c r="AB7683" s="33"/>
      <c r="AC7683" s="33"/>
      <c r="AD7683" s="33"/>
      <c r="AE7683" s="33"/>
      <c r="AF7683" s="33"/>
      <c r="AG7683" s="35"/>
      <c r="AH7683" s="32"/>
      <c r="AI7683" s="33"/>
      <c r="AJ7683" s="33"/>
      <c r="AK7683" s="33"/>
      <c r="AL7683" s="33"/>
      <c r="AM7683" s="33"/>
      <c r="AN7683" s="33"/>
      <c r="AO7683" s="33"/>
      <c r="AP7683" s="33"/>
      <c r="AQ7683" s="33"/>
      <c r="AR7683" s="33"/>
      <c r="AS7683" s="33"/>
      <c r="AT7683" s="33"/>
      <c r="AU7683" s="33"/>
      <c r="AV7683" s="33"/>
      <c r="AW7683" s="33"/>
      <c r="AX7683" s="33"/>
      <c r="AY7683" s="33"/>
    </row>
    <row r="7684" spans="1:51" s="12" customFormat="1" ht="39.950000000000003" customHeight="1">
      <c r="A7684" s="3"/>
      <c r="B7684" s="16"/>
      <c r="C7684" s="33"/>
      <c r="D7684" s="33"/>
      <c r="E7684" s="33"/>
      <c r="F7684" s="33"/>
      <c r="G7684" s="33"/>
      <c r="H7684" s="33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  <c r="Y7684" s="33"/>
      <c r="Z7684" s="33"/>
      <c r="AA7684" s="33"/>
      <c r="AB7684" s="33"/>
      <c r="AC7684" s="33"/>
      <c r="AD7684" s="33"/>
      <c r="AE7684" s="33"/>
      <c r="AF7684" s="33"/>
      <c r="AG7684" s="35"/>
      <c r="AH7684" s="32"/>
      <c r="AI7684" s="33"/>
      <c r="AJ7684" s="33"/>
      <c r="AK7684" s="33"/>
      <c r="AL7684" s="33"/>
      <c r="AM7684" s="33"/>
      <c r="AN7684" s="33"/>
      <c r="AO7684" s="33"/>
      <c r="AP7684" s="33"/>
      <c r="AQ7684" s="33"/>
      <c r="AR7684" s="33"/>
      <c r="AS7684" s="33"/>
      <c r="AT7684" s="33"/>
      <c r="AU7684" s="33"/>
      <c r="AV7684" s="33"/>
      <c r="AW7684" s="33"/>
      <c r="AX7684" s="33"/>
      <c r="AY7684" s="33"/>
    </row>
    <row r="7685" spans="1:51" s="12" customFormat="1" ht="39.950000000000003" customHeight="1">
      <c r="A7685" s="3"/>
      <c r="B7685" s="16"/>
      <c r="C7685" s="33"/>
      <c r="D7685" s="33"/>
      <c r="E7685" s="33"/>
      <c r="F7685" s="33"/>
      <c r="G7685" s="33"/>
      <c r="H7685" s="33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  <c r="Y7685" s="33"/>
      <c r="Z7685" s="33"/>
      <c r="AA7685" s="33"/>
      <c r="AB7685" s="33"/>
      <c r="AC7685" s="33"/>
      <c r="AD7685" s="33"/>
      <c r="AE7685" s="33"/>
      <c r="AF7685" s="33"/>
      <c r="AG7685" s="35"/>
      <c r="AH7685" s="32"/>
      <c r="AI7685" s="33"/>
      <c r="AJ7685" s="33"/>
      <c r="AK7685" s="33"/>
      <c r="AL7685" s="33"/>
      <c r="AM7685" s="33"/>
      <c r="AN7685" s="33"/>
      <c r="AO7685" s="33"/>
      <c r="AP7685" s="33"/>
      <c r="AQ7685" s="33"/>
      <c r="AR7685" s="33"/>
      <c r="AS7685" s="33"/>
      <c r="AT7685" s="33"/>
      <c r="AU7685" s="33"/>
      <c r="AV7685" s="33"/>
      <c r="AW7685" s="33"/>
      <c r="AX7685" s="33"/>
      <c r="AY7685" s="33"/>
    </row>
    <row r="7686" spans="1:51" s="12" customFormat="1" ht="39.950000000000003" customHeight="1">
      <c r="A7686" s="3"/>
      <c r="B7686" s="16"/>
      <c r="C7686" s="33"/>
      <c r="D7686" s="33"/>
      <c r="E7686" s="33"/>
      <c r="F7686" s="33"/>
      <c r="G7686" s="33"/>
      <c r="H7686" s="33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  <c r="Y7686" s="33"/>
      <c r="Z7686" s="33"/>
      <c r="AA7686" s="33"/>
      <c r="AB7686" s="33"/>
      <c r="AC7686" s="33"/>
      <c r="AD7686" s="33"/>
      <c r="AE7686" s="33"/>
      <c r="AF7686" s="33"/>
      <c r="AG7686" s="35"/>
      <c r="AH7686" s="32"/>
      <c r="AI7686" s="33"/>
      <c r="AJ7686" s="33"/>
      <c r="AK7686" s="33"/>
      <c r="AL7686" s="33"/>
      <c r="AM7686" s="33"/>
      <c r="AN7686" s="33"/>
      <c r="AO7686" s="33"/>
      <c r="AP7686" s="33"/>
      <c r="AQ7686" s="33"/>
      <c r="AR7686" s="33"/>
      <c r="AS7686" s="33"/>
      <c r="AT7686" s="33"/>
      <c r="AU7686" s="33"/>
      <c r="AV7686" s="33"/>
      <c r="AW7686" s="33"/>
      <c r="AX7686" s="33"/>
      <c r="AY7686" s="33"/>
    </row>
    <row r="7687" spans="1:51" s="12" customFormat="1" ht="39.950000000000003" customHeight="1">
      <c r="A7687" s="3"/>
      <c r="B7687" s="16"/>
      <c r="C7687" s="33"/>
      <c r="D7687" s="33"/>
      <c r="E7687" s="33"/>
      <c r="F7687" s="33"/>
      <c r="G7687" s="33"/>
      <c r="H7687" s="33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  <c r="Y7687" s="33"/>
      <c r="Z7687" s="33"/>
      <c r="AA7687" s="33"/>
      <c r="AB7687" s="33"/>
      <c r="AC7687" s="33"/>
      <c r="AD7687" s="33"/>
      <c r="AE7687" s="33"/>
      <c r="AF7687" s="33"/>
      <c r="AG7687" s="35"/>
      <c r="AH7687" s="32"/>
      <c r="AI7687" s="33"/>
      <c r="AJ7687" s="33"/>
      <c r="AK7687" s="33"/>
      <c r="AL7687" s="33"/>
      <c r="AM7687" s="33"/>
      <c r="AN7687" s="33"/>
      <c r="AO7687" s="33"/>
      <c r="AP7687" s="33"/>
      <c r="AQ7687" s="33"/>
      <c r="AR7687" s="33"/>
      <c r="AS7687" s="33"/>
      <c r="AT7687" s="33"/>
      <c r="AU7687" s="33"/>
      <c r="AV7687" s="33"/>
      <c r="AW7687" s="33"/>
      <c r="AX7687" s="33"/>
      <c r="AY7687" s="33"/>
    </row>
    <row r="7688" spans="1:51" s="12" customFormat="1" ht="39.950000000000003" customHeight="1">
      <c r="A7688" s="3"/>
      <c r="B7688" s="16"/>
      <c r="C7688" s="33"/>
      <c r="D7688" s="33"/>
      <c r="E7688" s="33"/>
      <c r="F7688" s="33"/>
      <c r="G7688" s="33"/>
      <c r="H7688" s="33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  <c r="Y7688" s="33"/>
      <c r="Z7688" s="33"/>
      <c r="AA7688" s="33"/>
      <c r="AB7688" s="33"/>
      <c r="AC7688" s="33"/>
      <c r="AD7688" s="33"/>
      <c r="AE7688" s="33"/>
      <c r="AF7688" s="33"/>
      <c r="AG7688" s="35"/>
      <c r="AH7688" s="32"/>
      <c r="AI7688" s="33"/>
      <c r="AJ7688" s="33"/>
      <c r="AK7688" s="33"/>
      <c r="AL7688" s="33"/>
      <c r="AM7688" s="33"/>
      <c r="AN7688" s="33"/>
      <c r="AO7688" s="33"/>
      <c r="AP7688" s="33"/>
      <c r="AQ7688" s="33"/>
      <c r="AR7688" s="33"/>
      <c r="AS7688" s="33"/>
      <c r="AT7688" s="33"/>
      <c r="AU7688" s="33"/>
      <c r="AV7688" s="33"/>
      <c r="AW7688" s="33"/>
      <c r="AX7688" s="33"/>
      <c r="AY7688" s="33"/>
    </row>
    <row r="7689" spans="1:51" s="12" customFormat="1" ht="39.950000000000003" customHeight="1">
      <c r="A7689" s="3"/>
      <c r="B7689" s="16"/>
      <c r="C7689" s="33"/>
      <c r="D7689" s="33"/>
      <c r="E7689" s="33"/>
      <c r="F7689" s="33"/>
      <c r="G7689" s="33"/>
      <c r="H7689" s="33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  <c r="Y7689" s="33"/>
      <c r="Z7689" s="33"/>
      <c r="AA7689" s="33"/>
      <c r="AB7689" s="33"/>
      <c r="AC7689" s="33"/>
      <c r="AD7689" s="33"/>
      <c r="AE7689" s="33"/>
      <c r="AF7689" s="33"/>
      <c r="AG7689" s="35"/>
      <c r="AH7689" s="32"/>
      <c r="AI7689" s="33"/>
      <c r="AJ7689" s="33"/>
      <c r="AK7689" s="33"/>
      <c r="AL7689" s="33"/>
      <c r="AM7689" s="33"/>
      <c r="AN7689" s="33"/>
      <c r="AO7689" s="33"/>
      <c r="AP7689" s="33"/>
      <c r="AQ7689" s="33"/>
      <c r="AR7689" s="33"/>
      <c r="AS7689" s="33"/>
      <c r="AT7689" s="33"/>
      <c r="AU7689" s="33"/>
      <c r="AV7689" s="33"/>
      <c r="AW7689" s="33"/>
      <c r="AX7689" s="33"/>
      <c r="AY7689" s="33"/>
    </row>
    <row r="7690" spans="1:51" s="12" customFormat="1" ht="39.950000000000003" customHeight="1">
      <c r="A7690" s="3"/>
      <c r="B7690" s="16"/>
      <c r="C7690" s="33"/>
      <c r="D7690" s="33"/>
      <c r="E7690" s="33"/>
      <c r="F7690" s="33"/>
      <c r="G7690" s="33"/>
      <c r="H7690" s="33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  <c r="Y7690" s="33"/>
      <c r="Z7690" s="33"/>
      <c r="AA7690" s="33"/>
      <c r="AB7690" s="33"/>
      <c r="AC7690" s="33"/>
      <c r="AD7690" s="33"/>
      <c r="AE7690" s="33"/>
      <c r="AF7690" s="33"/>
      <c r="AG7690" s="35"/>
      <c r="AH7690" s="32"/>
      <c r="AI7690" s="33"/>
      <c r="AJ7690" s="33"/>
      <c r="AK7690" s="33"/>
      <c r="AL7690" s="33"/>
      <c r="AM7690" s="33"/>
      <c r="AN7690" s="33"/>
      <c r="AO7690" s="33"/>
      <c r="AP7690" s="33"/>
      <c r="AQ7690" s="33"/>
      <c r="AR7690" s="33"/>
      <c r="AS7690" s="33"/>
      <c r="AT7690" s="33"/>
      <c r="AU7690" s="33"/>
      <c r="AV7690" s="33"/>
      <c r="AW7690" s="33"/>
      <c r="AX7690" s="33"/>
      <c r="AY7690" s="33"/>
    </row>
    <row r="7691" spans="1:51" s="12" customFormat="1" ht="39.950000000000003" customHeight="1">
      <c r="A7691" s="3"/>
      <c r="B7691" s="16"/>
      <c r="C7691" s="33"/>
      <c r="D7691" s="33"/>
      <c r="E7691" s="33"/>
      <c r="F7691" s="33"/>
      <c r="G7691" s="33"/>
      <c r="H7691" s="33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  <c r="Y7691" s="33"/>
      <c r="Z7691" s="33"/>
      <c r="AA7691" s="33"/>
      <c r="AB7691" s="33"/>
      <c r="AC7691" s="33"/>
      <c r="AD7691" s="33"/>
      <c r="AE7691" s="33"/>
      <c r="AF7691" s="33"/>
      <c r="AG7691" s="35"/>
      <c r="AH7691" s="32"/>
      <c r="AI7691" s="33"/>
      <c r="AJ7691" s="33"/>
      <c r="AK7691" s="33"/>
      <c r="AL7691" s="33"/>
      <c r="AM7691" s="33"/>
      <c r="AN7691" s="33"/>
      <c r="AO7691" s="33"/>
      <c r="AP7691" s="33"/>
      <c r="AQ7691" s="33"/>
      <c r="AR7691" s="33"/>
      <c r="AS7691" s="33"/>
      <c r="AT7691" s="33"/>
      <c r="AU7691" s="33"/>
      <c r="AV7691" s="33"/>
      <c r="AW7691" s="33"/>
      <c r="AX7691" s="33"/>
      <c r="AY7691" s="33"/>
    </row>
    <row r="7692" spans="1:51" s="12" customFormat="1" ht="39.950000000000003" customHeight="1">
      <c r="A7692" s="3"/>
      <c r="B7692" s="16"/>
      <c r="C7692" s="33"/>
      <c r="D7692" s="33"/>
      <c r="E7692" s="33"/>
      <c r="F7692" s="33"/>
      <c r="G7692" s="33"/>
      <c r="H7692" s="33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  <c r="Y7692" s="33"/>
      <c r="Z7692" s="33"/>
      <c r="AA7692" s="33"/>
      <c r="AB7692" s="33"/>
      <c r="AC7692" s="33"/>
      <c r="AD7692" s="33"/>
      <c r="AE7692" s="33"/>
      <c r="AF7692" s="33"/>
      <c r="AG7692" s="35"/>
      <c r="AH7692" s="32"/>
      <c r="AI7692" s="33"/>
      <c r="AJ7692" s="33"/>
      <c r="AK7692" s="33"/>
      <c r="AL7692" s="33"/>
      <c r="AM7692" s="33"/>
      <c r="AN7692" s="33"/>
      <c r="AO7692" s="33"/>
      <c r="AP7692" s="33"/>
      <c r="AQ7692" s="33"/>
      <c r="AR7692" s="33"/>
      <c r="AS7692" s="33"/>
      <c r="AT7692" s="33"/>
      <c r="AU7692" s="33"/>
      <c r="AV7692" s="33"/>
      <c r="AW7692" s="33"/>
      <c r="AX7692" s="33"/>
      <c r="AY7692" s="33"/>
    </row>
    <row r="7693" spans="1:51" s="12" customFormat="1" ht="39.950000000000003" customHeight="1">
      <c r="A7693" s="3"/>
      <c r="B7693" s="16"/>
      <c r="C7693" s="33"/>
      <c r="D7693" s="33"/>
      <c r="E7693" s="33"/>
      <c r="F7693" s="33"/>
      <c r="G7693" s="33"/>
      <c r="H7693" s="33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  <c r="Y7693" s="33"/>
      <c r="Z7693" s="33"/>
      <c r="AA7693" s="33"/>
      <c r="AB7693" s="33"/>
      <c r="AC7693" s="33"/>
      <c r="AD7693" s="33"/>
      <c r="AE7693" s="33"/>
      <c r="AF7693" s="33"/>
      <c r="AG7693" s="35"/>
      <c r="AH7693" s="32"/>
      <c r="AI7693" s="33"/>
      <c r="AJ7693" s="33"/>
      <c r="AK7693" s="33"/>
      <c r="AL7693" s="33"/>
      <c r="AM7693" s="33"/>
      <c r="AN7693" s="33"/>
      <c r="AO7693" s="33"/>
      <c r="AP7693" s="33"/>
      <c r="AQ7693" s="33"/>
      <c r="AR7693" s="33"/>
      <c r="AS7693" s="33"/>
      <c r="AT7693" s="33"/>
      <c r="AU7693" s="33"/>
      <c r="AV7693" s="33"/>
      <c r="AW7693" s="33"/>
      <c r="AX7693" s="33"/>
      <c r="AY7693" s="33"/>
    </row>
    <row r="7694" spans="1:51" s="12" customFormat="1" ht="39.950000000000003" customHeight="1">
      <c r="A7694" s="3"/>
      <c r="B7694" s="16"/>
      <c r="C7694" s="33"/>
      <c r="D7694" s="33"/>
      <c r="E7694" s="33"/>
      <c r="F7694" s="33"/>
      <c r="G7694" s="33"/>
      <c r="H7694" s="33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  <c r="Y7694" s="33"/>
      <c r="Z7694" s="33"/>
      <c r="AA7694" s="33"/>
      <c r="AB7694" s="33"/>
      <c r="AC7694" s="33"/>
      <c r="AD7694" s="33"/>
      <c r="AE7694" s="33"/>
      <c r="AF7694" s="33"/>
      <c r="AG7694" s="35"/>
      <c r="AH7694" s="32"/>
      <c r="AI7694" s="33"/>
      <c r="AJ7694" s="33"/>
      <c r="AK7694" s="33"/>
      <c r="AL7694" s="33"/>
      <c r="AM7694" s="33"/>
      <c r="AN7694" s="33"/>
      <c r="AO7694" s="33"/>
      <c r="AP7694" s="33"/>
      <c r="AQ7694" s="33"/>
      <c r="AR7694" s="33"/>
      <c r="AS7694" s="33"/>
      <c r="AT7694" s="33"/>
      <c r="AU7694" s="33"/>
      <c r="AV7694" s="33"/>
      <c r="AW7694" s="33"/>
      <c r="AX7694" s="33"/>
      <c r="AY7694" s="33"/>
    </row>
    <row r="7695" spans="1:51" s="12" customFormat="1" ht="39.950000000000003" customHeight="1">
      <c r="A7695" s="3"/>
      <c r="B7695" s="16"/>
      <c r="C7695" s="33"/>
      <c r="D7695" s="33"/>
      <c r="E7695" s="33"/>
      <c r="F7695" s="33"/>
      <c r="G7695" s="33"/>
      <c r="H7695" s="33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  <c r="Y7695" s="33"/>
      <c r="Z7695" s="33"/>
      <c r="AA7695" s="33"/>
      <c r="AB7695" s="33"/>
      <c r="AC7695" s="33"/>
      <c r="AD7695" s="33"/>
      <c r="AE7695" s="33"/>
      <c r="AF7695" s="33"/>
      <c r="AG7695" s="35"/>
      <c r="AH7695" s="32"/>
      <c r="AI7695" s="33"/>
      <c r="AJ7695" s="33"/>
      <c r="AK7695" s="33"/>
      <c r="AL7695" s="33"/>
      <c r="AM7695" s="33"/>
      <c r="AN7695" s="33"/>
      <c r="AO7695" s="33"/>
      <c r="AP7695" s="33"/>
      <c r="AQ7695" s="33"/>
      <c r="AR7695" s="33"/>
      <c r="AS7695" s="33"/>
      <c r="AT7695" s="33"/>
      <c r="AU7695" s="33"/>
      <c r="AV7695" s="33"/>
      <c r="AW7695" s="33"/>
      <c r="AX7695" s="33"/>
      <c r="AY7695" s="33"/>
    </row>
    <row r="7696" spans="1:51" s="12" customFormat="1" ht="39.950000000000003" customHeight="1">
      <c r="A7696" s="3"/>
      <c r="B7696" s="16"/>
      <c r="C7696" s="33"/>
      <c r="D7696" s="33"/>
      <c r="E7696" s="33"/>
      <c r="F7696" s="33"/>
      <c r="G7696" s="33"/>
      <c r="H7696" s="33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  <c r="Y7696" s="33"/>
      <c r="Z7696" s="33"/>
      <c r="AA7696" s="33"/>
      <c r="AB7696" s="33"/>
      <c r="AC7696" s="33"/>
      <c r="AD7696" s="33"/>
      <c r="AE7696" s="33"/>
      <c r="AF7696" s="33"/>
      <c r="AG7696" s="35"/>
      <c r="AH7696" s="32"/>
      <c r="AI7696" s="33"/>
      <c r="AJ7696" s="33"/>
      <c r="AK7696" s="33"/>
      <c r="AL7696" s="33"/>
      <c r="AM7696" s="33"/>
      <c r="AN7696" s="33"/>
      <c r="AO7696" s="33"/>
      <c r="AP7696" s="33"/>
      <c r="AQ7696" s="33"/>
      <c r="AR7696" s="33"/>
      <c r="AS7696" s="33"/>
      <c r="AT7696" s="33"/>
      <c r="AU7696" s="33"/>
      <c r="AV7696" s="33"/>
      <c r="AW7696" s="33"/>
      <c r="AX7696" s="33"/>
      <c r="AY7696" s="33"/>
    </row>
    <row r="7697" spans="1:51" s="12" customFormat="1" ht="39.950000000000003" customHeight="1">
      <c r="A7697" s="3"/>
      <c r="B7697" s="16"/>
      <c r="C7697" s="33"/>
      <c r="D7697" s="33"/>
      <c r="E7697" s="33"/>
      <c r="F7697" s="33"/>
      <c r="G7697" s="33"/>
      <c r="H7697" s="33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  <c r="Y7697" s="33"/>
      <c r="Z7697" s="33"/>
      <c r="AA7697" s="33"/>
      <c r="AB7697" s="33"/>
      <c r="AC7697" s="33"/>
      <c r="AD7697" s="33"/>
      <c r="AE7697" s="33"/>
      <c r="AF7697" s="33"/>
      <c r="AG7697" s="35"/>
      <c r="AH7697" s="32"/>
      <c r="AI7697" s="33"/>
      <c r="AJ7697" s="33"/>
      <c r="AK7697" s="33"/>
      <c r="AL7697" s="33"/>
      <c r="AM7697" s="33"/>
      <c r="AN7697" s="33"/>
      <c r="AO7697" s="33"/>
      <c r="AP7697" s="33"/>
      <c r="AQ7697" s="33"/>
      <c r="AR7697" s="33"/>
      <c r="AS7697" s="33"/>
      <c r="AT7697" s="33"/>
      <c r="AU7697" s="33"/>
      <c r="AV7697" s="33"/>
      <c r="AW7697" s="33"/>
      <c r="AX7697" s="33"/>
      <c r="AY7697" s="33"/>
    </row>
    <row r="7698" spans="1:51" s="12" customFormat="1" ht="39.950000000000003" customHeight="1">
      <c r="A7698" s="3"/>
      <c r="B7698" s="16"/>
      <c r="C7698" s="33"/>
      <c r="D7698" s="33"/>
      <c r="E7698" s="33"/>
      <c r="F7698" s="33"/>
      <c r="G7698" s="33"/>
      <c r="H7698" s="33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  <c r="Y7698" s="33"/>
      <c r="Z7698" s="33"/>
      <c r="AA7698" s="33"/>
      <c r="AB7698" s="33"/>
      <c r="AC7698" s="33"/>
      <c r="AD7698" s="33"/>
      <c r="AE7698" s="33"/>
      <c r="AF7698" s="33"/>
      <c r="AG7698" s="35"/>
      <c r="AH7698" s="32"/>
      <c r="AI7698" s="33"/>
      <c r="AJ7698" s="33"/>
      <c r="AK7698" s="33"/>
      <c r="AL7698" s="33"/>
      <c r="AM7698" s="33"/>
      <c r="AN7698" s="33"/>
      <c r="AO7698" s="33"/>
      <c r="AP7698" s="33"/>
      <c r="AQ7698" s="33"/>
      <c r="AR7698" s="33"/>
      <c r="AS7698" s="33"/>
      <c r="AT7698" s="33"/>
      <c r="AU7698" s="33"/>
      <c r="AV7698" s="33"/>
      <c r="AW7698" s="33"/>
      <c r="AX7698" s="33"/>
      <c r="AY7698" s="33"/>
    </row>
    <row r="7699" spans="1:51" s="12" customFormat="1" ht="39.950000000000003" customHeight="1">
      <c r="A7699" s="3"/>
      <c r="B7699" s="16"/>
      <c r="C7699" s="33"/>
      <c r="D7699" s="33"/>
      <c r="E7699" s="33"/>
      <c r="F7699" s="33"/>
      <c r="G7699" s="33"/>
      <c r="H7699" s="33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  <c r="AB7699" s="33"/>
      <c r="AC7699" s="33"/>
      <c r="AD7699" s="33"/>
      <c r="AE7699" s="33"/>
      <c r="AF7699" s="33"/>
      <c r="AG7699" s="35"/>
      <c r="AH7699" s="32"/>
      <c r="AI7699" s="33"/>
      <c r="AJ7699" s="33"/>
      <c r="AK7699" s="33"/>
      <c r="AL7699" s="33"/>
      <c r="AM7699" s="33"/>
      <c r="AN7699" s="33"/>
      <c r="AO7699" s="33"/>
      <c r="AP7699" s="33"/>
      <c r="AQ7699" s="33"/>
      <c r="AR7699" s="33"/>
      <c r="AS7699" s="33"/>
      <c r="AT7699" s="33"/>
      <c r="AU7699" s="33"/>
      <c r="AV7699" s="33"/>
      <c r="AW7699" s="33"/>
      <c r="AX7699" s="33"/>
      <c r="AY7699" s="33"/>
    </row>
    <row r="7700" spans="1:51" s="12" customFormat="1" ht="39.950000000000003" customHeight="1">
      <c r="A7700" s="3"/>
      <c r="B7700" s="16"/>
      <c r="C7700" s="33"/>
      <c r="D7700" s="33"/>
      <c r="E7700" s="33"/>
      <c r="F7700" s="33"/>
      <c r="G7700" s="33"/>
      <c r="H7700" s="33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  <c r="Y7700" s="33"/>
      <c r="Z7700" s="33"/>
      <c r="AA7700" s="33"/>
      <c r="AB7700" s="33"/>
      <c r="AC7700" s="33"/>
      <c r="AD7700" s="33"/>
      <c r="AE7700" s="33"/>
      <c r="AF7700" s="33"/>
      <c r="AG7700" s="35"/>
      <c r="AH7700" s="32"/>
      <c r="AI7700" s="33"/>
      <c r="AJ7700" s="33"/>
      <c r="AK7700" s="33"/>
      <c r="AL7700" s="33"/>
      <c r="AM7700" s="33"/>
      <c r="AN7700" s="33"/>
      <c r="AO7700" s="33"/>
      <c r="AP7700" s="33"/>
      <c r="AQ7700" s="33"/>
      <c r="AR7700" s="33"/>
      <c r="AS7700" s="33"/>
      <c r="AT7700" s="33"/>
      <c r="AU7700" s="33"/>
      <c r="AV7700" s="33"/>
      <c r="AW7700" s="33"/>
      <c r="AX7700" s="33"/>
      <c r="AY7700" s="33"/>
    </row>
    <row r="7701" spans="1:51" s="12" customFormat="1" ht="39.950000000000003" customHeight="1">
      <c r="A7701" s="3"/>
      <c r="B7701" s="16"/>
      <c r="C7701" s="33"/>
      <c r="D7701" s="33"/>
      <c r="E7701" s="33"/>
      <c r="F7701" s="33"/>
      <c r="G7701" s="33"/>
      <c r="H7701" s="33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  <c r="Y7701" s="33"/>
      <c r="Z7701" s="33"/>
      <c r="AA7701" s="33"/>
      <c r="AB7701" s="33"/>
      <c r="AC7701" s="33"/>
      <c r="AD7701" s="33"/>
      <c r="AE7701" s="33"/>
      <c r="AF7701" s="33"/>
      <c r="AG7701" s="35"/>
      <c r="AH7701" s="32"/>
      <c r="AI7701" s="33"/>
      <c r="AJ7701" s="33"/>
      <c r="AK7701" s="33"/>
      <c r="AL7701" s="33"/>
      <c r="AM7701" s="33"/>
      <c r="AN7701" s="33"/>
      <c r="AO7701" s="33"/>
      <c r="AP7701" s="33"/>
      <c r="AQ7701" s="33"/>
      <c r="AR7701" s="33"/>
      <c r="AS7701" s="33"/>
      <c r="AT7701" s="33"/>
      <c r="AU7701" s="33"/>
      <c r="AV7701" s="33"/>
      <c r="AW7701" s="33"/>
      <c r="AX7701" s="33"/>
      <c r="AY7701" s="33"/>
    </row>
    <row r="7702" spans="1:51" s="12" customFormat="1" ht="39.950000000000003" customHeight="1">
      <c r="A7702" s="3"/>
      <c r="B7702" s="16"/>
      <c r="C7702" s="33"/>
      <c r="D7702" s="33"/>
      <c r="E7702" s="33"/>
      <c r="F7702" s="33"/>
      <c r="G7702" s="33"/>
      <c r="H7702" s="33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  <c r="Y7702" s="33"/>
      <c r="Z7702" s="33"/>
      <c r="AA7702" s="33"/>
      <c r="AB7702" s="33"/>
      <c r="AC7702" s="33"/>
      <c r="AD7702" s="33"/>
      <c r="AE7702" s="33"/>
      <c r="AF7702" s="33"/>
      <c r="AG7702" s="35"/>
      <c r="AH7702" s="32"/>
      <c r="AI7702" s="33"/>
      <c r="AJ7702" s="33"/>
      <c r="AK7702" s="33"/>
      <c r="AL7702" s="33"/>
      <c r="AM7702" s="33"/>
      <c r="AN7702" s="33"/>
      <c r="AO7702" s="33"/>
      <c r="AP7702" s="33"/>
      <c r="AQ7702" s="33"/>
      <c r="AR7702" s="33"/>
      <c r="AS7702" s="33"/>
      <c r="AT7702" s="33"/>
      <c r="AU7702" s="33"/>
      <c r="AV7702" s="33"/>
      <c r="AW7702" s="33"/>
      <c r="AX7702" s="33"/>
      <c r="AY7702" s="33"/>
    </row>
    <row r="7703" spans="1:51" s="12" customFormat="1" ht="39.950000000000003" customHeight="1">
      <c r="A7703" s="3"/>
      <c r="B7703" s="16"/>
      <c r="C7703" s="33"/>
      <c r="D7703" s="33"/>
      <c r="E7703" s="33"/>
      <c r="F7703" s="33"/>
      <c r="G7703" s="33"/>
      <c r="H7703" s="33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  <c r="Y7703" s="33"/>
      <c r="Z7703" s="33"/>
      <c r="AA7703" s="33"/>
      <c r="AB7703" s="33"/>
      <c r="AC7703" s="33"/>
      <c r="AD7703" s="33"/>
      <c r="AE7703" s="33"/>
      <c r="AF7703" s="33"/>
      <c r="AG7703" s="35"/>
      <c r="AH7703" s="32"/>
      <c r="AI7703" s="33"/>
      <c r="AJ7703" s="33"/>
      <c r="AK7703" s="33"/>
      <c r="AL7703" s="33"/>
      <c r="AM7703" s="33"/>
      <c r="AN7703" s="33"/>
      <c r="AO7703" s="33"/>
      <c r="AP7703" s="33"/>
      <c r="AQ7703" s="33"/>
      <c r="AR7703" s="33"/>
      <c r="AS7703" s="33"/>
      <c r="AT7703" s="33"/>
      <c r="AU7703" s="33"/>
      <c r="AV7703" s="33"/>
      <c r="AW7703" s="33"/>
      <c r="AX7703" s="33"/>
      <c r="AY7703" s="33"/>
    </row>
    <row r="7704" spans="1:51" s="12" customFormat="1" ht="39.950000000000003" customHeight="1">
      <c r="A7704" s="3"/>
      <c r="B7704" s="16"/>
      <c r="C7704" s="33"/>
      <c r="D7704" s="33"/>
      <c r="E7704" s="33"/>
      <c r="F7704" s="33"/>
      <c r="G7704" s="33"/>
      <c r="H7704" s="33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  <c r="Y7704" s="33"/>
      <c r="Z7704" s="33"/>
      <c r="AA7704" s="33"/>
      <c r="AB7704" s="33"/>
      <c r="AC7704" s="33"/>
      <c r="AD7704" s="33"/>
      <c r="AE7704" s="33"/>
      <c r="AF7704" s="33"/>
      <c r="AG7704" s="35"/>
      <c r="AH7704" s="32"/>
      <c r="AI7704" s="33"/>
      <c r="AJ7704" s="33"/>
      <c r="AK7704" s="33"/>
      <c r="AL7704" s="33"/>
      <c r="AM7704" s="33"/>
      <c r="AN7704" s="33"/>
      <c r="AO7704" s="33"/>
      <c r="AP7704" s="33"/>
      <c r="AQ7704" s="33"/>
      <c r="AR7704" s="33"/>
      <c r="AS7704" s="33"/>
      <c r="AT7704" s="33"/>
      <c r="AU7704" s="33"/>
      <c r="AV7704" s="33"/>
      <c r="AW7704" s="33"/>
      <c r="AX7704" s="33"/>
      <c r="AY7704" s="33"/>
    </row>
    <row r="7705" spans="1:51" s="12" customFormat="1" ht="39.950000000000003" customHeight="1">
      <c r="A7705" s="3"/>
      <c r="B7705" s="16"/>
      <c r="C7705" s="33"/>
      <c r="D7705" s="33"/>
      <c r="E7705" s="33"/>
      <c r="F7705" s="33"/>
      <c r="G7705" s="33"/>
      <c r="H7705" s="33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  <c r="Y7705" s="33"/>
      <c r="Z7705" s="33"/>
      <c r="AA7705" s="33"/>
      <c r="AB7705" s="33"/>
      <c r="AC7705" s="33"/>
      <c r="AD7705" s="33"/>
      <c r="AE7705" s="33"/>
      <c r="AF7705" s="33"/>
      <c r="AG7705" s="35"/>
      <c r="AH7705" s="32"/>
      <c r="AI7705" s="33"/>
      <c r="AJ7705" s="33"/>
      <c r="AK7705" s="33"/>
      <c r="AL7705" s="33"/>
      <c r="AM7705" s="33"/>
      <c r="AN7705" s="33"/>
      <c r="AO7705" s="33"/>
      <c r="AP7705" s="33"/>
      <c r="AQ7705" s="33"/>
      <c r="AR7705" s="33"/>
      <c r="AS7705" s="33"/>
      <c r="AT7705" s="33"/>
      <c r="AU7705" s="33"/>
      <c r="AV7705" s="33"/>
      <c r="AW7705" s="33"/>
      <c r="AX7705" s="33"/>
      <c r="AY7705" s="33"/>
    </row>
    <row r="7706" spans="1:51" s="12" customFormat="1" ht="39.950000000000003" customHeight="1">
      <c r="A7706" s="3"/>
      <c r="B7706" s="16"/>
      <c r="C7706" s="33"/>
      <c r="D7706" s="33"/>
      <c r="E7706" s="33"/>
      <c r="F7706" s="33"/>
      <c r="G7706" s="33"/>
      <c r="H7706" s="33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  <c r="Y7706" s="33"/>
      <c r="Z7706" s="33"/>
      <c r="AA7706" s="33"/>
      <c r="AB7706" s="33"/>
      <c r="AC7706" s="33"/>
      <c r="AD7706" s="33"/>
      <c r="AE7706" s="33"/>
      <c r="AF7706" s="33"/>
      <c r="AG7706" s="35"/>
      <c r="AH7706" s="32"/>
      <c r="AI7706" s="33"/>
      <c r="AJ7706" s="33"/>
      <c r="AK7706" s="33"/>
      <c r="AL7706" s="33"/>
      <c r="AM7706" s="33"/>
      <c r="AN7706" s="33"/>
      <c r="AO7706" s="33"/>
      <c r="AP7706" s="33"/>
      <c r="AQ7706" s="33"/>
      <c r="AR7706" s="33"/>
      <c r="AS7706" s="33"/>
      <c r="AT7706" s="33"/>
      <c r="AU7706" s="33"/>
      <c r="AV7706" s="33"/>
      <c r="AW7706" s="33"/>
      <c r="AX7706" s="33"/>
      <c r="AY7706" s="33"/>
    </row>
    <row r="7707" spans="1:51" s="12" customFormat="1" ht="39.950000000000003" customHeight="1">
      <c r="A7707" s="3"/>
      <c r="B7707" s="16"/>
      <c r="C7707" s="33"/>
      <c r="D7707" s="33"/>
      <c r="E7707" s="33"/>
      <c r="F7707" s="33"/>
      <c r="G7707" s="33"/>
      <c r="H7707" s="33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  <c r="Y7707" s="33"/>
      <c r="Z7707" s="33"/>
      <c r="AA7707" s="33"/>
      <c r="AB7707" s="33"/>
      <c r="AC7707" s="33"/>
      <c r="AD7707" s="33"/>
      <c r="AE7707" s="33"/>
      <c r="AF7707" s="33"/>
      <c r="AG7707" s="35"/>
      <c r="AH7707" s="32"/>
      <c r="AI7707" s="33"/>
      <c r="AJ7707" s="33"/>
      <c r="AK7707" s="33"/>
      <c r="AL7707" s="33"/>
      <c r="AM7707" s="33"/>
      <c r="AN7707" s="33"/>
      <c r="AO7707" s="33"/>
      <c r="AP7707" s="33"/>
      <c r="AQ7707" s="33"/>
      <c r="AR7707" s="33"/>
      <c r="AS7707" s="33"/>
      <c r="AT7707" s="33"/>
      <c r="AU7707" s="33"/>
      <c r="AV7707" s="33"/>
      <c r="AW7707" s="33"/>
      <c r="AX7707" s="33"/>
      <c r="AY7707" s="33"/>
    </row>
    <row r="7708" spans="1:51" s="12" customFormat="1" ht="39.950000000000003" customHeight="1">
      <c r="A7708" s="3"/>
      <c r="B7708" s="16"/>
      <c r="C7708" s="33"/>
      <c r="D7708" s="33"/>
      <c r="E7708" s="33"/>
      <c r="F7708" s="33"/>
      <c r="G7708" s="33"/>
      <c r="H7708" s="33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  <c r="Y7708" s="33"/>
      <c r="Z7708" s="33"/>
      <c r="AA7708" s="33"/>
      <c r="AB7708" s="33"/>
      <c r="AC7708" s="33"/>
      <c r="AD7708" s="33"/>
      <c r="AE7708" s="33"/>
      <c r="AF7708" s="33"/>
      <c r="AG7708" s="35"/>
      <c r="AH7708" s="32"/>
      <c r="AI7708" s="33"/>
      <c r="AJ7708" s="33"/>
      <c r="AK7708" s="33"/>
      <c r="AL7708" s="33"/>
      <c r="AM7708" s="33"/>
      <c r="AN7708" s="33"/>
      <c r="AO7708" s="33"/>
      <c r="AP7708" s="33"/>
      <c r="AQ7708" s="33"/>
      <c r="AR7708" s="33"/>
      <c r="AS7708" s="33"/>
      <c r="AT7708" s="33"/>
      <c r="AU7708" s="33"/>
      <c r="AV7708" s="33"/>
      <c r="AW7708" s="33"/>
      <c r="AX7708" s="33"/>
      <c r="AY7708" s="33"/>
    </row>
    <row r="7709" spans="1:51" s="12" customFormat="1" ht="39.950000000000003" customHeight="1">
      <c r="A7709" s="3"/>
      <c r="B7709" s="16"/>
      <c r="C7709" s="33"/>
      <c r="D7709" s="33"/>
      <c r="E7709" s="33"/>
      <c r="F7709" s="33"/>
      <c r="G7709" s="33"/>
      <c r="H7709" s="33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  <c r="Y7709" s="33"/>
      <c r="Z7709" s="33"/>
      <c r="AA7709" s="33"/>
      <c r="AB7709" s="33"/>
      <c r="AC7709" s="33"/>
      <c r="AD7709" s="33"/>
      <c r="AE7709" s="33"/>
      <c r="AF7709" s="33"/>
      <c r="AG7709" s="35"/>
      <c r="AH7709" s="32"/>
      <c r="AI7709" s="33"/>
      <c r="AJ7709" s="33"/>
      <c r="AK7709" s="33"/>
      <c r="AL7709" s="33"/>
      <c r="AM7709" s="33"/>
      <c r="AN7709" s="33"/>
      <c r="AO7709" s="33"/>
      <c r="AP7709" s="33"/>
      <c r="AQ7709" s="33"/>
      <c r="AR7709" s="33"/>
      <c r="AS7709" s="33"/>
      <c r="AT7709" s="33"/>
      <c r="AU7709" s="33"/>
      <c r="AV7709" s="33"/>
      <c r="AW7709" s="33"/>
      <c r="AX7709" s="33"/>
      <c r="AY7709" s="33"/>
    </row>
    <row r="7710" spans="1:51" s="12" customFormat="1" ht="39.950000000000003" customHeight="1">
      <c r="A7710" s="3"/>
      <c r="B7710" s="16"/>
      <c r="C7710" s="33"/>
      <c r="D7710" s="33"/>
      <c r="E7710" s="33"/>
      <c r="F7710" s="33"/>
      <c r="G7710" s="33"/>
      <c r="H7710" s="33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  <c r="Y7710" s="33"/>
      <c r="Z7710" s="33"/>
      <c r="AA7710" s="33"/>
      <c r="AB7710" s="33"/>
      <c r="AC7710" s="33"/>
      <c r="AD7710" s="33"/>
      <c r="AE7710" s="33"/>
      <c r="AF7710" s="33"/>
      <c r="AG7710" s="35"/>
      <c r="AH7710" s="32"/>
      <c r="AI7710" s="33"/>
      <c r="AJ7710" s="33"/>
      <c r="AK7710" s="33"/>
      <c r="AL7710" s="33"/>
      <c r="AM7710" s="33"/>
      <c r="AN7710" s="33"/>
      <c r="AO7710" s="33"/>
      <c r="AP7710" s="33"/>
      <c r="AQ7710" s="33"/>
      <c r="AR7710" s="33"/>
      <c r="AS7710" s="33"/>
      <c r="AT7710" s="33"/>
      <c r="AU7710" s="33"/>
      <c r="AV7710" s="33"/>
      <c r="AW7710" s="33"/>
      <c r="AX7710" s="33"/>
      <c r="AY7710" s="33"/>
    </row>
    <row r="7711" spans="1:51" s="12" customFormat="1" ht="39.950000000000003" customHeight="1">
      <c r="A7711" s="3"/>
      <c r="B7711" s="16"/>
      <c r="C7711" s="33"/>
      <c r="D7711" s="33"/>
      <c r="E7711" s="33"/>
      <c r="F7711" s="33"/>
      <c r="G7711" s="33"/>
      <c r="H7711" s="33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  <c r="Y7711" s="33"/>
      <c r="Z7711" s="33"/>
      <c r="AA7711" s="33"/>
      <c r="AB7711" s="33"/>
      <c r="AC7711" s="33"/>
      <c r="AD7711" s="33"/>
      <c r="AE7711" s="33"/>
      <c r="AF7711" s="33"/>
      <c r="AG7711" s="35"/>
      <c r="AH7711" s="32"/>
      <c r="AI7711" s="33"/>
      <c r="AJ7711" s="33"/>
      <c r="AK7711" s="33"/>
      <c r="AL7711" s="33"/>
      <c r="AM7711" s="33"/>
      <c r="AN7711" s="33"/>
      <c r="AO7711" s="33"/>
      <c r="AP7711" s="33"/>
      <c r="AQ7711" s="33"/>
      <c r="AR7711" s="33"/>
      <c r="AS7711" s="33"/>
      <c r="AT7711" s="33"/>
      <c r="AU7711" s="33"/>
      <c r="AV7711" s="33"/>
      <c r="AW7711" s="33"/>
      <c r="AX7711" s="33"/>
      <c r="AY7711" s="33"/>
    </row>
    <row r="7712" spans="1:51" s="12" customFormat="1" ht="39.950000000000003" customHeight="1">
      <c r="A7712" s="3"/>
      <c r="B7712" s="16"/>
      <c r="C7712" s="33"/>
      <c r="D7712" s="33"/>
      <c r="E7712" s="33"/>
      <c r="F7712" s="33"/>
      <c r="G7712" s="33"/>
      <c r="H7712" s="33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  <c r="Y7712" s="33"/>
      <c r="Z7712" s="33"/>
      <c r="AA7712" s="33"/>
      <c r="AB7712" s="33"/>
      <c r="AC7712" s="33"/>
      <c r="AD7712" s="33"/>
      <c r="AE7712" s="33"/>
      <c r="AF7712" s="33"/>
      <c r="AG7712" s="35"/>
      <c r="AH7712" s="32"/>
      <c r="AI7712" s="33"/>
      <c r="AJ7712" s="33"/>
      <c r="AK7712" s="33"/>
      <c r="AL7712" s="33"/>
      <c r="AM7712" s="33"/>
      <c r="AN7712" s="33"/>
      <c r="AO7712" s="33"/>
      <c r="AP7712" s="33"/>
      <c r="AQ7712" s="33"/>
      <c r="AR7712" s="33"/>
      <c r="AS7712" s="33"/>
      <c r="AT7712" s="33"/>
      <c r="AU7712" s="33"/>
      <c r="AV7712" s="33"/>
      <c r="AW7712" s="33"/>
      <c r="AX7712" s="33"/>
      <c r="AY7712" s="33"/>
    </row>
    <row r="7713" spans="1:51" s="12" customFormat="1" ht="39.950000000000003" customHeight="1">
      <c r="A7713" s="3"/>
      <c r="B7713" s="16"/>
      <c r="C7713" s="33"/>
      <c r="D7713" s="33"/>
      <c r="E7713" s="33"/>
      <c r="F7713" s="33"/>
      <c r="G7713" s="33"/>
      <c r="H7713" s="33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  <c r="Y7713" s="33"/>
      <c r="Z7713" s="33"/>
      <c r="AA7713" s="33"/>
      <c r="AB7713" s="33"/>
      <c r="AC7713" s="33"/>
      <c r="AD7713" s="33"/>
      <c r="AE7713" s="33"/>
      <c r="AF7713" s="33"/>
      <c r="AG7713" s="35"/>
      <c r="AH7713" s="32"/>
      <c r="AI7713" s="33"/>
      <c r="AJ7713" s="33"/>
      <c r="AK7713" s="33"/>
      <c r="AL7713" s="33"/>
      <c r="AM7713" s="33"/>
      <c r="AN7713" s="33"/>
      <c r="AO7713" s="33"/>
      <c r="AP7713" s="33"/>
      <c r="AQ7713" s="33"/>
      <c r="AR7713" s="33"/>
      <c r="AS7713" s="33"/>
      <c r="AT7713" s="33"/>
      <c r="AU7713" s="33"/>
      <c r="AV7713" s="33"/>
      <c r="AW7713" s="33"/>
      <c r="AX7713" s="33"/>
      <c r="AY7713" s="33"/>
    </row>
    <row r="7714" spans="1:51" s="12" customFormat="1" ht="39.950000000000003" customHeight="1">
      <c r="A7714" s="3"/>
      <c r="B7714" s="16"/>
      <c r="C7714" s="33"/>
      <c r="D7714" s="33"/>
      <c r="E7714" s="33"/>
      <c r="F7714" s="33"/>
      <c r="G7714" s="33"/>
      <c r="H7714" s="33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  <c r="Y7714" s="33"/>
      <c r="Z7714" s="33"/>
      <c r="AA7714" s="33"/>
      <c r="AB7714" s="33"/>
      <c r="AC7714" s="33"/>
      <c r="AD7714" s="33"/>
      <c r="AE7714" s="33"/>
      <c r="AF7714" s="33"/>
      <c r="AG7714" s="35"/>
      <c r="AH7714" s="32"/>
      <c r="AI7714" s="33"/>
      <c r="AJ7714" s="33"/>
      <c r="AK7714" s="33"/>
      <c r="AL7714" s="33"/>
      <c r="AM7714" s="33"/>
      <c r="AN7714" s="33"/>
      <c r="AO7714" s="33"/>
      <c r="AP7714" s="33"/>
      <c r="AQ7714" s="33"/>
      <c r="AR7714" s="33"/>
      <c r="AS7714" s="33"/>
      <c r="AT7714" s="33"/>
      <c r="AU7714" s="33"/>
      <c r="AV7714" s="33"/>
      <c r="AW7714" s="33"/>
      <c r="AX7714" s="33"/>
      <c r="AY7714" s="33"/>
    </row>
    <row r="7715" spans="1:51" s="12" customFormat="1" ht="39.950000000000003" customHeight="1">
      <c r="A7715" s="3"/>
      <c r="B7715" s="16"/>
      <c r="C7715" s="33"/>
      <c r="D7715" s="33"/>
      <c r="E7715" s="33"/>
      <c r="F7715" s="33"/>
      <c r="G7715" s="33"/>
      <c r="H7715" s="33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  <c r="Y7715" s="33"/>
      <c r="Z7715" s="33"/>
      <c r="AA7715" s="33"/>
      <c r="AB7715" s="33"/>
      <c r="AC7715" s="33"/>
      <c r="AD7715" s="33"/>
      <c r="AE7715" s="33"/>
      <c r="AF7715" s="33"/>
      <c r="AG7715" s="35"/>
      <c r="AH7715" s="32"/>
      <c r="AI7715" s="33"/>
      <c r="AJ7715" s="33"/>
      <c r="AK7715" s="33"/>
      <c r="AL7715" s="33"/>
      <c r="AM7715" s="33"/>
      <c r="AN7715" s="33"/>
      <c r="AO7715" s="33"/>
      <c r="AP7715" s="33"/>
      <c r="AQ7715" s="33"/>
      <c r="AR7715" s="33"/>
      <c r="AS7715" s="33"/>
      <c r="AT7715" s="33"/>
      <c r="AU7715" s="33"/>
      <c r="AV7715" s="33"/>
      <c r="AW7715" s="33"/>
      <c r="AX7715" s="33"/>
      <c r="AY7715" s="33"/>
    </row>
    <row r="7716" spans="1:51" s="12" customFormat="1" ht="39.950000000000003" customHeight="1">
      <c r="A7716" s="3"/>
      <c r="B7716" s="16"/>
      <c r="C7716" s="33"/>
      <c r="D7716" s="33"/>
      <c r="E7716" s="33"/>
      <c r="F7716" s="33"/>
      <c r="G7716" s="33"/>
      <c r="H7716" s="33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  <c r="Y7716" s="33"/>
      <c r="Z7716" s="33"/>
      <c r="AA7716" s="33"/>
      <c r="AB7716" s="33"/>
      <c r="AC7716" s="33"/>
      <c r="AD7716" s="33"/>
      <c r="AE7716" s="33"/>
      <c r="AF7716" s="33"/>
      <c r="AG7716" s="35"/>
      <c r="AH7716" s="32"/>
      <c r="AI7716" s="33"/>
      <c r="AJ7716" s="33"/>
      <c r="AK7716" s="33"/>
      <c r="AL7716" s="33"/>
      <c r="AM7716" s="33"/>
      <c r="AN7716" s="33"/>
      <c r="AO7716" s="33"/>
      <c r="AP7716" s="33"/>
      <c r="AQ7716" s="33"/>
      <c r="AR7716" s="33"/>
      <c r="AS7716" s="33"/>
      <c r="AT7716" s="33"/>
      <c r="AU7716" s="33"/>
      <c r="AV7716" s="33"/>
      <c r="AW7716" s="33"/>
      <c r="AX7716" s="33"/>
      <c r="AY7716" s="33"/>
    </row>
    <row r="7717" spans="1:51" s="12" customFormat="1" ht="39.950000000000003" customHeight="1">
      <c r="A7717" s="3"/>
      <c r="B7717" s="16"/>
      <c r="C7717" s="33"/>
      <c r="D7717" s="33"/>
      <c r="E7717" s="33"/>
      <c r="F7717" s="33"/>
      <c r="G7717" s="33"/>
      <c r="H7717" s="33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  <c r="Y7717" s="33"/>
      <c r="Z7717" s="33"/>
      <c r="AA7717" s="33"/>
      <c r="AB7717" s="33"/>
      <c r="AC7717" s="33"/>
      <c r="AD7717" s="33"/>
      <c r="AE7717" s="33"/>
      <c r="AF7717" s="33"/>
      <c r="AG7717" s="35"/>
      <c r="AH7717" s="32"/>
      <c r="AI7717" s="33"/>
      <c r="AJ7717" s="33"/>
      <c r="AK7717" s="33"/>
      <c r="AL7717" s="33"/>
      <c r="AM7717" s="33"/>
      <c r="AN7717" s="33"/>
      <c r="AO7717" s="33"/>
      <c r="AP7717" s="33"/>
      <c r="AQ7717" s="33"/>
      <c r="AR7717" s="33"/>
      <c r="AS7717" s="33"/>
      <c r="AT7717" s="33"/>
      <c r="AU7717" s="33"/>
      <c r="AV7717" s="33"/>
      <c r="AW7717" s="33"/>
      <c r="AX7717" s="33"/>
      <c r="AY7717" s="33"/>
    </row>
    <row r="7718" spans="1:51" s="12" customFormat="1" ht="39.950000000000003" customHeight="1">
      <c r="A7718" s="3"/>
      <c r="B7718" s="16"/>
      <c r="C7718" s="33"/>
      <c r="D7718" s="33"/>
      <c r="E7718" s="33"/>
      <c r="F7718" s="33"/>
      <c r="G7718" s="33"/>
      <c r="H7718" s="33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  <c r="Y7718" s="33"/>
      <c r="Z7718" s="33"/>
      <c r="AA7718" s="33"/>
      <c r="AB7718" s="33"/>
      <c r="AC7718" s="33"/>
      <c r="AD7718" s="33"/>
      <c r="AE7718" s="33"/>
      <c r="AF7718" s="33"/>
      <c r="AG7718" s="35"/>
      <c r="AH7718" s="32"/>
      <c r="AI7718" s="33"/>
      <c r="AJ7718" s="33"/>
      <c r="AK7718" s="33"/>
      <c r="AL7718" s="33"/>
      <c r="AM7718" s="33"/>
      <c r="AN7718" s="33"/>
      <c r="AO7718" s="33"/>
      <c r="AP7718" s="33"/>
      <c r="AQ7718" s="33"/>
      <c r="AR7718" s="33"/>
      <c r="AS7718" s="33"/>
      <c r="AT7718" s="33"/>
      <c r="AU7718" s="33"/>
      <c r="AV7718" s="33"/>
      <c r="AW7718" s="33"/>
      <c r="AX7718" s="33"/>
      <c r="AY7718" s="33"/>
    </row>
    <row r="7719" spans="1:51" s="12" customFormat="1" ht="39.950000000000003" customHeight="1">
      <c r="A7719" s="3"/>
      <c r="B7719" s="16"/>
      <c r="C7719" s="33"/>
      <c r="D7719" s="33"/>
      <c r="E7719" s="33"/>
      <c r="F7719" s="33"/>
      <c r="G7719" s="33"/>
      <c r="H7719" s="33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  <c r="Y7719" s="33"/>
      <c r="Z7719" s="33"/>
      <c r="AA7719" s="33"/>
      <c r="AB7719" s="33"/>
      <c r="AC7719" s="33"/>
      <c r="AD7719" s="33"/>
      <c r="AE7719" s="33"/>
      <c r="AF7719" s="33"/>
      <c r="AG7719" s="35"/>
      <c r="AH7719" s="32"/>
      <c r="AI7719" s="33"/>
      <c r="AJ7719" s="33"/>
      <c r="AK7719" s="33"/>
      <c r="AL7719" s="33"/>
      <c r="AM7719" s="33"/>
      <c r="AN7719" s="33"/>
      <c r="AO7719" s="33"/>
      <c r="AP7719" s="33"/>
      <c r="AQ7719" s="33"/>
      <c r="AR7719" s="33"/>
      <c r="AS7719" s="33"/>
      <c r="AT7719" s="33"/>
      <c r="AU7719" s="33"/>
      <c r="AV7719" s="33"/>
      <c r="AW7719" s="33"/>
      <c r="AX7719" s="33"/>
      <c r="AY7719" s="33"/>
    </row>
    <row r="7720" spans="1:51" s="12" customFormat="1" ht="39.950000000000003" customHeight="1">
      <c r="A7720" s="3"/>
      <c r="B7720" s="16"/>
      <c r="C7720" s="33"/>
      <c r="D7720" s="33"/>
      <c r="E7720" s="33"/>
      <c r="F7720" s="33"/>
      <c r="G7720" s="33"/>
      <c r="H7720" s="33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  <c r="Y7720" s="33"/>
      <c r="Z7720" s="33"/>
      <c r="AA7720" s="33"/>
      <c r="AB7720" s="33"/>
      <c r="AC7720" s="33"/>
      <c r="AD7720" s="33"/>
      <c r="AE7720" s="33"/>
      <c r="AF7720" s="33"/>
      <c r="AG7720" s="35"/>
      <c r="AH7720" s="32"/>
      <c r="AI7720" s="33"/>
      <c r="AJ7720" s="33"/>
      <c r="AK7720" s="33"/>
      <c r="AL7720" s="33"/>
      <c r="AM7720" s="33"/>
      <c r="AN7720" s="33"/>
      <c r="AO7720" s="33"/>
      <c r="AP7720" s="33"/>
      <c r="AQ7720" s="33"/>
      <c r="AR7720" s="33"/>
      <c r="AS7720" s="33"/>
      <c r="AT7720" s="33"/>
      <c r="AU7720" s="33"/>
      <c r="AV7720" s="33"/>
      <c r="AW7720" s="33"/>
      <c r="AX7720" s="33"/>
      <c r="AY7720" s="33"/>
    </row>
    <row r="7721" spans="1:51" s="12" customFormat="1" ht="39.950000000000003" customHeight="1">
      <c r="A7721" s="3"/>
      <c r="B7721" s="16"/>
      <c r="C7721" s="33"/>
      <c r="D7721" s="33"/>
      <c r="E7721" s="33"/>
      <c r="F7721" s="33"/>
      <c r="G7721" s="33"/>
      <c r="H7721" s="33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  <c r="Y7721" s="33"/>
      <c r="Z7721" s="33"/>
      <c r="AA7721" s="33"/>
      <c r="AB7721" s="33"/>
      <c r="AC7721" s="33"/>
      <c r="AD7721" s="33"/>
      <c r="AE7721" s="33"/>
      <c r="AF7721" s="33"/>
      <c r="AG7721" s="35"/>
      <c r="AH7721" s="32"/>
      <c r="AI7721" s="33"/>
      <c r="AJ7721" s="33"/>
      <c r="AK7721" s="33"/>
      <c r="AL7721" s="33"/>
      <c r="AM7721" s="33"/>
      <c r="AN7721" s="33"/>
      <c r="AO7721" s="33"/>
      <c r="AP7721" s="33"/>
      <c r="AQ7721" s="33"/>
      <c r="AR7721" s="33"/>
      <c r="AS7721" s="33"/>
      <c r="AT7721" s="33"/>
      <c r="AU7721" s="33"/>
      <c r="AV7721" s="33"/>
      <c r="AW7721" s="33"/>
      <c r="AX7721" s="33"/>
      <c r="AY7721" s="33"/>
    </row>
    <row r="7722" spans="1:51" s="12" customFormat="1" ht="39.950000000000003" customHeight="1">
      <c r="A7722" s="3"/>
      <c r="B7722" s="16"/>
      <c r="C7722" s="33"/>
      <c r="D7722" s="33"/>
      <c r="E7722" s="33"/>
      <c r="F7722" s="33"/>
      <c r="G7722" s="33"/>
      <c r="H7722" s="33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  <c r="Y7722" s="33"/>
      <c r="Z7722" s="33"/>
      <c r="AA7722" s="33"/>
      <c r="AB7722" s="33"/>
      <c r="AC7722" s="33"/>
      <c r="AD7722" s="33"/>
      <c r="AE7722" s="33"/>
      <c r="AF7722" s="33"/>
      <c r="AG7722" s="35"/>
      <c r="AH7722" s="32"/>
      <c r="AI7722" s="33"/>
      <c r="AJ7722" s="33"/>
      <c r="AK7722" s="33"/>
      <c r="AL7722" s="33"/>
      <c r="AM7722" s="33"/>
      <c r="AN7722" s="33"/>
      <c r="AO7722" s="33"/>
      <c r="AP7722" s="33"/>
      <c r="AQ7722" s="33"/>
      <c r="AR7722" s="33"/>
      <c r="AS7722" s="33"/>
      <c r="AT7722" s="33"/>
      <c r="AU7722" s="33"/>
      <c r="AV7722" s="33"/>
      <c r="AW7722" s="33"/>
      <c r="AX7722" s="33"/>
      <c r="AY7722" s="33"/>
    </row>
    <row r="7723" spans="1:51" s="12" customFormat="1" ht="39.950000000000003" customHeight="1">
      <c r="A7723" s="3"/>
      <c r="B7723" s="16"/>
      <c r="C7723" s="33"/>
      <c r="D7723" s="33"/>
      <c r="E7723" s="33"/>
      <c r="F7723" s="33"/>
      <c r="G7723" s="33"/>
      <c r="H7723" s="33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  <c r="Y7723" s="33"/>
      <c r="Z7723" s="33"/>
      <c r="AA7723" s="33"/>
      <c r="AB7723" s="33"/>
      <c r="AC7723" s="33"/>
      <c r="AD7723" s="33"/>
      <c r="AE7723" s="33"/>
      <c r="AF7723" s="33"/>
      <c r="AG7723" s="35"/>
      <c r="AH7723" s="32"/>
      <c r="AI7723" s="33"/>
      <c r="AJ7723" s="33"/>
      <c r="AK7723" s="33"/>
      <c r="AL7723" s="33"/>
      <c r="AM7723" s="33"/>
      <c r="AN7723" s="33"/>
      <c r="AO7723" s="33"/>
      <c r="AP7723" s="33"/>
      <c r="AQ7723" s="33"/>
      <c r="AR7723" s="33"/>
      <c r="AS7723" s="33"/>
      <c r="AT7723" s="33"/>
      <c r="AU7723" s="33"/>
      <c r="AV7723" s="33"/>
      <c r="AW7723" s="33"/>
      <c r="AX7723" s="33"/>
      <c r="AY7723" s="33"/>
    </row>
    <row r="7724" spans="1:51" s="12" customFormat="1" ht="39.950000000000003" customHeight="1">
      <c r="A7724" s="3"/>
      <c r="B7724" s="16"/>
      <c r="C7724" s="33"/>
      <c r="D7724" s="33"/>
      <c r="E7724" s="33"/>
      <c r="F7724" s="33"/>
      <c r="G7724" s="33"/>
      <c r="H7724" s="33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  <c r="Y7724" s="33"/>
      <c r="Z7724" s="33"/>
      <c r="AA7724" s="33"/>
      <c r="AB7724" s="33"/>
      <c r="AC7724" s="33"/>
      <c r="AD7724" s="33"/>
      <c r="AE7724" s="33"/>
      <c r="AF7724" s="33"/>
      <c r="AG7724" s="35"/>
      <c r="AH7724" s="32"/>
      <c r="AI7724" s="33"/>
      <c r="AJ7724" s="33"/>
      <c r="AK7724" s="33"/>
      <c r="AL7724" s="33"/>
      <c r="AM7724" s="33"/>
      <c r="AN7724" s="33"/>
      <c r="AO7724" s="33"/>
      <c r="AP7724" s="33"/>
      <c r="AQ7724" s="33"/>
      <c r="AR7724" s="33"/>
      <c r="AS7724" s="33"/>
      <c r="AT7724" s="33"/>
      <c r="AU7724" s="33"/>
      <c r="AV7724" s="33"/>
      <c r="AW7724" s="33"/>
      <c r="AX7724" s="33"/>
      <c r="AY7724" s="33"/>
    </row>
    <row r="7725" spans="1:51" s="12" customFormat="1" ht="39.950000000000003" customHeight="1">
      <c r="A7725" s="3"/>
      <c r="B7725" s="16"/>
      <c r="C7725" s="33"/>
      <c r="D7725" s="33"/>
      <c r="E7725" s="33"/>
      <c r="F7725" s="33"/>
      <c r="G7725" s="33"/>
      <c r="H7725" s="33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  <c r="Y7725" s="33"/>
      <c r="Z7725" s="33"/>
      <c r="AA7725" s="33"/>
      <c r="AB7725" s="33"/>
      <c r="AC7725" s="33"/>
      <c r="AD7725" s="33"/>
      <c r="AE7725" s="33"/>
      <c r="AF7725" s="33"/>
      <c r="AG7725" s="35"/>
      <c r="AH7725" s="32"/>
      <c r="AI7725" s="33"/>
      <c r="AJ7725" s="33"/>
      <c r="AK7725" s="33"/>
      <c r="AL7725" s="33"/>
      <c r="AM7725" s="33"/>
      <c r="AN7725" s="33"/>
      <c r="AO7725" s="33"/>
      <c r="AP7725" s="33"/>
      <c r="AQ7725" s="33"/>
      <c r="AR7725" s="33"/>
      <c r="AS7725" s="33"/>
      <c r="AT7725" s="33"/>
      <c r="AU7725" s="33"/>
      <c r="AV7725" s="33"/>
      <c r="AW7725" s="33"/>
      <c r="AX7725" s="33"/>
      <c r="AY7725" s="33"/>
    </row>
    <row r="7726" spans="1:51" s="12" customFormat="1" ht="39.950000000000003" customHeight="1">
      <c r="A7726" s="3"/>
      <c r="B7726" s="16"/>
      <c r="C7726" s="33"/>
      <c r="D7726" s="33"/>
      <c r="E7726" s="33"/>
      <c r="F7726" s="33"/>
      <c r="G7726" s="33"/>
      <c r="H7726" s="33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  <c r="Y7726" s="33"/>
      <c r="Z7726" s="33"/>
      <c r="AA7726" s="33"/>
      <c r="AB7726" s="33"/>
      <c r="AC7726" s="33"/>
      <c r="AD7726" s="33"/>
      <c r="AE7726" s="33"/>
      <c r="AF7726" s="33"/>
      <c r="AG7726" s="35"/>
      <c r="AH7726" s="32"/>
      <c r="AI7726" s="33"/>
      <c r="AJ7726" s="33"/>
      <c r="AK7726" s="33"/>
      <c r="AL7726" s="33"/>
      <c r="AM7726" s="33"/>
      <c r="AN7726" s="33"/>
      <c r="AO7726" s="33"/>
      <c r="AP7726" s="33"/>
      <c r="AQ7726" s="33"/>
      <c r="AR7726" s="33"/>
      <c r="AS7726" s="33"/>
      <c r="AT7726" s="33"/>
      <c r="AU7726" s="33"/>
      <c r="AV7726" s="33"/>
      <c r="AW7726" s="33"/>
      <c r="AX7726" s="33"/>
      <c r="AY7726" s="33"/>
    </row>
    <row r="7727" spans="1:51" s="12" customFormat="1" ht="39.950000000000003" customHeight="1">
      <c r="A7727" s="3"/>
      <c r="B7727" s="16"/>
      <c r="C7727" s="33"/>
      <c r="D7727" s="33"/>
      <c r="E7727" s="33"/>
      <c r="F7727" s="33"/>
      <c r="G7727" s="33"/>
      <c r="H7727" s="33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  <c r="Y7727" s="33"/>
      <c r="Z7727" s="33"/>
      <c r="AA7727" s="33"/>
      <c r="AB7727" s="33"/>
      <c r="AC7727" s="33"/>
      <c r="AD7727" s="33"/>
      <c r="AE7727" s="33"/>
      <c r="AF7727" s="33"/>
      <c r="AG7727" s="35"/>
      <c r="AH7727" s="32"/>
      <c r="AI7727" s="33"/>
      <c r="AJ7727" s="33"/>
      <c r="AK7727" s="33"/>
      <c r="AL7727" s="33"/>
      <c r="AM7727" s="33"/>
      <c r="AN7727" s="33"/>
      <c r="AO7727" s="33"/>
      <c r="AP7727" s="33"/>
      <c r="AQ7727" s="33"/>
      <c r="AR7727" s="33"/>
      <c r="AS7727" s="33"/>
      <c r="AT7727" s="33"/>
      <c r="AU7727" s="33"/>
      <c r="AV7727" s="33"/>
      <c r="AW7727" s="33"/>
      <c r="AX7727" s="33"/>
      <c r="AY7727" s="33"/>
    </row>
    <row r="7728" spans="1:51" s="12" customFormat="1" ht="39.950000000000003" customHeight="1">
      <c r="A7728" s="3"/>
      <c r="B7728" s="16"/>
      <c r="C7728" s="33"/>
      <c r="D7728" s="33"/>
      <c r="E7728" s="33"/>
      <c r="F7728" s="33"/>
      <c r="G7728" s="33"/>
      <c r="H7728" s="33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  <c r="Y7728" s="33"/>
      <c r="Z7728" s="33"/>
      <c r="AA7728" s="33"/>
      <c r="AB7728" s="33"/>
      <c r="AC7728" s="33"/>
      <c r="AD7728" s="33"/>
      <c r="AE7728" s="33"/>
      <c r="AF7728" s="33"/>
      <c r="AG7728" s="35"/>
      <c r="AH7728" s="32"/>
      <c r="AI7728" s="33"/>
      <c r="AJ7728" s="33"/>
      <c r="AK7728" s="33"/>
      <c r="AL7728" s="33"/>
      <c r="AM7728" s="33"/>
      <c r="AN7728" s="33"/>
      <c r="AO7728" s="33"/>
      <c r="AP7728" s="33"/>
      <c r="AQ7728" s="33"/>
      <c r="AR7728" s="33"/>
      <c r="AS7728" s="33"/>
      <c r="AT7728" s="33"/>
      <c r="AU7728" s="33"/>
      <c r="AV7728" s="33"/>
      <c r="AW7728" s="33"/>
      <c r="AX7728" s="33"/>
      <c r="AY7728" s="33"/>
    </row>
    <row r="7729" spans="1:51" s="12" customFormat="1" ht="39.950000000000003" customHeight="1">
      <c r="A7729" s="3"/>
      <c r="B7729" s="16"/>
      <c r="C7729" s="33"/>
      <c r="D7729" s="33"/>
      <c r="E7729" s="33"/>
      <c r="F7729" s="33"/>
      <c r="G7729" s="33"/>
      <c r="H7729" s="33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  <c r="Y7729" s="33"/>
      <c r="Z7729" s="33"/>
      <c r="AA7729" s="33"/>
      <c r="AB7729" s="33"/>
      <c r="AC7729" s="33"/>
      <c r="AD7729" s="33"/>
      <c r="AE7729" s="33"/>
      <c r="AF7729" s="33"/>
      <c r="AG7729" s="35"/>
      <c r="AH7729" s="32"/>
      <c r="AI7729" s="33"/>
      <c r="AJ7729" s="33"/>
      <c r="AK7729" s="33"/>
      <c r="AL7729" s="33"/>
      <c r="AM7729" s="33"/>
      <c r="AN7729" s="33"/>
      <c r="AO7729" s="33"/>
      <c r="AP7729" s="33"/>
      <c r="AQ7729" s="33"/>
      <c r="AR7729" s="33"/>
      <c r="AS7729" s="33"/>
      <c r="AT7729" s="33"/>
      <c r="AU7729" s="33"/>
      <c r="AV7729" s="33"/>
      <c r="AW7729" s="33"/>
      <c r="AX7729" s="33"/>
      <c r="AY7729" s="33"/>
    </row>
    <row r="7730" spans="1:51" s="12" customFormat="1" ht="39.950000000000003" customHeight="1">
      <c r="A7730" s="3"/>
      <c r="B7730" s="16"/>
      <c r="C7730" s="33"/>
      <c r="D7730" s="33"/>
      <c r="E7730" s="33"/>
      <c r="F7730" s="33"/>
      <c r="G7730" s="33"/>
      <c r="H7730" s="33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  <c r="Y7730" s="33"/>
      <c r="Z7730" s="33"/>
      <c r="AA7730" s="33"/>
      <c r="AB7730" s="33"/>
      <c r="AC7730" s="33"/>
      <c r="AD7730" s="33"/>
      <c r="AE7730" s="33"/>
      <c r="AF7730" s="33"/>
      <c r="AG7730" s="35"/>
      <c r="AH7730" s="32"/>
      <c r="AI7730" s="33"/>
      <c r="AJ7730" s="33"/>
      <c r="AK7730" s="33"/>
      <c r="AL7730" s="33"/>
      <c r="AM7730" s="33"/>
      <c r="AN7730" s="33"/>
      <c r="AO7730" s="33"/>
      <c r="AP7730" s="33"/>
      <c r="AQ7730" s="33"/>
      <c r="AR7730" s="33"/>
      <c r="AS7730" s="33"/>
      <c r="AT7730" s="33"/>
      <c r="AU7730" s="33"/>
      <c r="AV7730" s="33"/>
      <c r="AW7730" s="33"/>
      <c r="AX7730" s="33"/>
      <c r="AY7730" s="33"/>
    </row>
    <row r="7731" spans="1:51" s="12" customFormat="1" ht="39.950000000000003" customHeight="1">
      <c r="A7731" s="3"/>
      <c r="B7731" s="16"/>
      <c r="C7731" s="33"/>
      <c r="D7731" s="33"/>
      <c r="E7731" s="33"/>
      <c r="F7731" s="33"/>
      <c r="G7731" s="33"/>
      <c r="H7731" s="33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  <c r="Y7731" s="33"/>
      <c r="Z7731" s="33"/>
      <c r="AA7731" s="33"/>
      <c r="AB7731" s="33"/>
      <c r="AC7731" s="33"/>
      <c r="AD7731" s="33"/>
      <c r="AE7731" s="33"/>
      <c r="AF7731" s="33"/>
      <c r="AG7731" s="35"/>
      <c r="AH7731" s="32"/>
      <c r="AI7731" s="33"/>
      <c r="AJ7731" s="33"/>
      <c r="AK7731" s="33"/>
      <c r="AL7731" s="33"/>
      <c r="AM7731" s="33"/>
      <c r="AN7731" s="33"/>
      <c r="AO7731" s="33"/>
      <c r="AP7731" s="33"/>
      <c r="AQ7731" s="33"/>
      <c r="AR7731" s="33"/>
      <c r="AS7731" s="33"/>
      <c r="AT7731" s="33"/>
      <c r="AU7731" s="33"/>
      <c r="AV7731" s="33"/>
      <c r="AW7731" s="33"/>
      <c r="AX7731" s="33"/>
      <c r="AY7731" s="33"/>
    </row>
    <row r="7732" spans="1:51" s="12" customFormat="1" ht="39.950000000000003" customHeight="1">
      <c r="A7732" s="3"/>
      <c r="B7732" s="16"/>
      <c r="C7732" s="33"/>
      <c r="D7732" s="33"/>
      <c r="E7732" s="33"/>
      <c r="F7732" s="33"/>
      <c r="G7732" s="33"/>
      <c r="H7732" s="33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  <c r="Y7732" s="33"/>
      <c r="Z7732" s="33"/>
      <c r="AA7732" s="33"/>
      <c r="AB7732" s="33"/>
      <c r="AC7732" s="33"/>
      <c r="AD7732" s="33"/>
      <c r="AE7732" s="33"/>
      <c r="AF7732" s="33"/>
      <c r="AG7732" s="35"/>
      <c r="AH7732" s="32"/>
      <c r="AI7732" s="33"/>
      <c r="AJ7732" s="33"/>
      <c r="AK7732" s="33"/>
      <c r="AL7732" s="33"/>
      <c r="AM7732" s="33"/>
      <c r="AN7732" s="33"/>
      <c r="AO7732" s="33"/>
      <c r="AP7732" s="33"/>
      <c r="AQ7732" s="33"/>
      <c r="AR7732" s="33"/>
      <c r="AS7732" s="33"/>
      <c r="AT7732" s="33"/>
      <c r="AU7732" s="33"/>
      <c r="AV7732" s="33"/>
      <c r="AW7732" s="33"/>
      <c r="AX7732" s="33"/>
      <c r="AY7732" s="33"/>
    </row>
    <row r="7733" spans="1:51" s="12" customFormat="1" ht="39.950000000000003" customHeight="1">
      <c r="A7733" s="3"/>
      <c r="B7733" s="16"/>
      <c r="C7733" s="33"/>
      <c r="D7733" s="33"/>
      <c r="E7733" s="33"/>
      <c r="F7733" s="33"/>
      <c r="G7733" s="33"/>
      <c r="H7733" s="33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  <c r="Y7733" s="33"/>
      <c r="Z7733" s="33"/>
      <c r="AA7733" s="33"/>
      <c r="AB7733" s="33"/>
      <c r="AC7733" s="33"/>
      <c r="AD7733" s="33"/>
      <c r="AE7733" s="33"/>
      <c r="AF7733" s="33"/>
      <c r="AG7733" s="35"/>
      <c r="AH7733" s="32"/>
      <c r="AI7733" s="33"/>
      <c r="AJ7733" s="33"/>
      <c r="AK7733" s="33"/>
      <c r="AL7733" s="33"/>
      <c r="AM7733" s="33"/>
      <c r="AN7733" s="33"/>
      <c r="AO7733" s="33"/>
      <c r="AP7733" s="33"/>
      <c r="AQ7733" s="33"/>
      <c r="AR7733" s="33"/>
      <c r="AS7733" s="33"/>
      <c r="AT7733" s="33"/>
      <c r="AU7733" s="33"/>
      <c r="AV7733" s="33"/>
      <c r="AW7733" s="33"/>
      <c r="AX7733" s="33"/>
      <c r="AY7733" s="33"/>
    </row>
    <row r="7734" spans="1:51" s="12" customFormat="1" ht="39.950000000000003" customHeight="1">
      <c r="A7734" s="3"/>
      <c r="B7734" s="16"/>
      <c r="C7734" s="33"/>
      <c r="D7734" s="33"/>
      <c r="E7734" s="33"/>
      <c r="F7734" s="33"/>
      <c r="G7734" s="33"/>
      <c r="H7734" s="33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  <c r="Y7734" s="33"/>
      <c r="Z7734" s="33"/>
      <c r="AA7734" s="33"/>
      <c r="AB7734" s="33"/>
      <c r="AC7734" s="33"/>
      <c r="AD7734" s="33"/>
      <c r="AE7734" s="33"/>
      <c r="AF7734" s="33"/>
      <c r="AG7734" s="35"/>
      <c r="AH7734" s="32"/>
      <c r="AI7734" s="33"/>
      <c r="AJ7734" s="33"/>
      <c r="AK7734" s="33"/>
      <c r="AL7734" s="33"/>
      <c r="AM7734" s="33"/>
      <c r="AN7734" s="33"/>
      <c r="AO7734" s="33"/>
      <c r="AP7734" s="33"/>
      <c r="AQ7734" s="33"/>
      <c r="AR7734" s="33"/>
      <c r="AS7734" s="33"/>
      <c r="AT7734" s="33"/>
      <c r="AU7734" s="33"/>
      <c r="AV7734" s="33"/>
      <c r="AW7734" s="33"/>
      <c r="AX7734" s="33"/>
      <c r="AY7734" s="33"/>
    </row>
    <row r="7735" spans="1:51" s="12" customFormat="1" ht="39.950000000000003" customHeight="1">
      <c r="A7735" s="3"/>
      <c r="B7735" s="16"/>
      <c r="C7735" s="33"/>
      <c r="D7735" s="33"/>
      <c r="E7735" s="33"/>
      <c r="F7735" s="33"/>
      <c r="G7735" s="33"/>
      <c r="H7735" s="33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  <c r="Y7735" s="33"/>
      <c r="Z7735" s="33"/>
      <c r="AA7735" s="33"/>
      <c r="AB7735" s="33"/>
      <c r="AC7735" s="33"/>
      <c r="AD7735" s="33"/>
      <c r="AE7735" s="33"/>
      <c r="AF7735" s="33"/>
      <c r="AG7735" s="35"/>
      <c r="AH7735" s="32"/>
      <c r="AI7735" s="33"/>
      <c r="AJ7735" s="33"/>
      <c r="AK7735" s="33"/>
      <c r="AL7735" s="33"/>
      <c r="AM7735" s="33"/>
      <c r="AN7735" s="33"/>
      <c r="AO7735" s="33"/>
      <c r="AP7735" s="33"/>
      <c r="AQ7735" s="33"/>
      <c r="AR7735" s="33"/>
      <c r="AS7735" s="33"/>
      <c r="AT7735" s="33"/>
      <c r="AU7735" s="33"/>
      <c r="AV7735" s="33"/>
      <c r="AW7735" s="33"/>
      <c r="AX7735" s="33"/>
      <c r="AY7735" s="33"/>
    </row>
    <row r="7736" spans="1:51" s="12" customFormat="1" ht="39.950000000000003" customHeight="1">
      <c r="A7736" s="3"/>
      <c r="B7736" s="16"/>
      <c r="C7736" s="33"/>
      <c r="D7736" s="33"/>
      <c r="E7736" s="33"/>
      <c r="F7736" s="33"/>
      <c r="G7736" s="33"/>
      <c r="H7736" s="33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  <c r="Y7736" s="33"/>
      <c r="Z7736" s="33"/>
      <c r="AA7736" s="33"/>
      <c r="AB7736" s="33"/>
      <c r="AC7736" s="33"/>
      <c r="AD7736" s="33"/>
      <c r="AE7736" s="33"/>
      <c r="AF7736" s="33"/>
      <c r="AG7736" s="35"/>
      <c r="AH7736" s="32"/>
      <c r="AI7736" s="33"/>
      <c r="AJ7736" s="33"/>
      <c r="AK7736" s="33"/>
      <c r="AL7736" s="33"/>
      <c r="AM7736" s="33"/>
      <c r="AN7736" s="33"/>
      <c r="AO7736" s="33"/>
      <c r="AP7736" s="33"/>
      <c r="AQ7736" s="33"/>
      <c r="AR7736" s="33"/>
      <c r="AS7736" s="33"/>
      <c r="AT7736" s="33"/>
      <c r="AU7736" s="33"/>
      <c r="AV7736" s="33"/>
      <c r="AW7736" s="33"/>
      <c r="AX7736" s="33"/>
      <c r="AY7736" s="33"/>
    </row>
    <row r="7737" spans="1:51" s="12" customFormat="1" ht="39.950000000000003" customHeight="1">
      <c r="A7737" s="3"/>
      <c r="B7737" s="16"/>
      <c r="C7737" s="33"/>
      <c r="D7737" s="33"/>
      <c r="E7737" s="33"/>
      <c r="F7737" s="33"/>
      <c r="G7737" s="33"/>
      <c r="H7737" s="33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  <c r="Y7737" s="33"/>
      <c r="Z7737" s="33"/>
      <c r="AA7737" s="33"/>
      <c r="AB7737" s="33"/>
      <c r="AC7737" s="33"/>
      <c r="AD7737" s="33"/>
      <c r="AE7737" s="33"/>
      <c r="AF7737" s="33"/>
      <c r="AG7737" s="35"/>
      <c r="AH7737" s="32"/>
      <c r="AI7737" s="33"/>
      <c r="AJ7737" s="33"/>
      <c r="AK7737" s="33"/>
      <c r="AL7737" s="33"/>
      <c r="AM7737" s="33"/>
      <c r="AN7737" s="33"/>
      <c r="AO7737" s="33"/>
      <c r="AP7737" s="33"/>
      <c r="AQ7737" s="33"/>
      <c r="AR7737" s="33"/>
      <c r="AS7737" s="33"/>
      <c r="AT7737" s="33"/>
      <c r="AU7737" s="33"/>
      <c r="AV7737" s="33"/>
      <c r="AW7737" s="33"/>
      <c r="AX7737" s="33"/>
      <c r="AY7737" s="33"/>
    </row>
    <row r="7738" spans="1:51" s="12" customFormat="1" ht="39.950000000000003" customHeight="1">
      <c r="A7738" s="3"/>
      <c r="B7738" s="16"/>
      <c r="C7738" s="33"/>
      <c r="D7738" s="33"/>
      <c r="E7738" s="33"/>
      <c r="F7738" s="33"/>
      <c r="G7738" s="33"/>
      <c r="H7738" s="33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  <c r="Y7738" s="33"/>
      <c r="Z7738" s="33"/>
      <c r="AA7738" s="33"/>
      <c r="AB7738" s="33"/>
      <c r="AC7738" s="33"/>
      <c r="AD7738" s="33"/>
      <c r="AE7738" s="33"/>
      <c r="AF7738" s="33"/>
      <c r="AG7738" s="35"/>
      <c r="AH7738" s="32"/>
      <c r="AI7738" s="33"/>
      <c r="AJ7738" s="33"/>
      <c r="AK7738" s="33"/>
      <c r="AL7738" s="33"/>
      <c r="AM7738" s="33"/>
      <c r="AN7738" s="33"/>
      <c r="AO7738" s="33"/>
      <c r="AP7738" s="33"/>
      <c r="AQ7738" s="33"/>
      <c r="AR7738" s="33"/>
      <c r="AS7738" s="33"/>
      <c r="AT7738" s="33"/>
      <c r="AU7738" s="33"/>
      <c r="AV7738" s="33"/>
      <c r="AW7738" s="33"/>
      <c r="AX7738" s="33"/>
      <c r="AY7738" s="33"/>
    </row>
    <row r="7739" spans="1:51" s="12" customFormat="1" ht="39.950000000000003" customHeight="1">
      <c r="A7739" s="3"/>
      <c r="B7739" s="16"/>
      <c r="C7739" s="33"/>
      <c r="D7739" s="33"/>
      <c r="E7739" s="33"/>
      <c r="F7739" s="33"/>
      <c r="G7739" s="33"/>
      <c r="H7739" s="33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  <c r="Y7739" s="33"/>
      <c r="Z7739" s="33"/>
      <c r="AA7739" s="33"/>
      <c r="AB7739" s="33"/>
      <c r="AC7739" s="33"/>
      <c r="AD7739" s="33"/>
      <c r="AE7739" s="33"/>
      <c r="AF7739" s="33"/>
      <c r="AG7739" s="35"/>
      <c r="AH7739" s="32"/>
      <c r="AI7739" s="33"/>
      <c r="AJ7739" s="33"/>
      <c r="AK7739" s="33"/>
      <c r="AL7739" s="33"/>
      <c r="AM7739" s="33"/>
      <c r="AN7739" s="33"/>
      <c r="AO7739" s="33"/>
      <c r="AP7739" s="33"/>
      <c r="AQ7739" s="33"/>
      <c r="AR7739" s="33"/>
      <c r="AS7739" s="33"/>
      <c r="AT7739" s="33"/>
      <c r="AU7739" s="33"/>
      <c r="AV7739" s="33"/>
      <c r="AW7739" s="33"/>
      <c r="AX7739" s="33"/>
      <c r="AY7739" s="33"/>
    </row>
    <row r="7740" spans="1:51" s="12" customFormat="1" ht="39.950000000000003" customHeight="1">
      <c r="A7740" s="3"/>
      <c r="B7740" s="16"/>
      <c r="C7740" s="33"/>
      <c r="D7740" s="33"/>
      <c r="E7740" s="33"/>
      <c r="F7740" s="33"/>
      <c r="G7740" s="33"/>
      <c r="H7740" s="33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  <c r="Y7740" s="33"/>
      <c r="Z7740" s="33"/>
      <c r="AA7740" s="33"/>
      <c r="AB7740" s="33"/>
      <c r="AC7740" s="33"/>
      <c r="AD7740" s="33"/>
      <c r="AE7740" s="33"/>
      <c r="AF7740" s="33"/>
      <c r="AG7740" s="35"/>
      <c r="AH7740" s="32"/>
      <c r="AI7740" s="33"/>
      <c r="AJ7740" s="33"/>
      <c r="AK7740" s="33"/>
      <c r="AL7740" s="33"/>
      <c r="AM7740" s="33"/>
      <c r="AN7740" s="33"/>
      <c r="AO7740" s="33"/>
      <c r="AP7740" s="33"/>
      <c r="AQ7740" s="33"/>
      <c r="AR7740" s="33"/>
      <c r="AS7740" s="33"/>
      <c r="AT7740" s="33"/>
      <c r="AU7740" s="33"/>
      <c r="AV7740" s="33"/>
      <c r="AW7740" s="33"/>
      <c r="AX7740" s="33"/>
      <c r="AY7740" s="33"/>
    </row>
    <row r="7741" spans="1:51" s="12" customFormat="1" ht="39.950000000000003" customHeight="1">
      <c r="A7741" s="3"/>
      <c r="B7741" s="16"/>
      <c r="C7741" s="33"/>
      <c r="D7741" s="33"/>
      <c r="E7741" s="33"/>
      <c r="F7741" s="33"/>
      <c r="G7741" s="33"/>
      <c r="H7741" s="33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  <c r="Y7741" s="33"/>
      <c r="Z7741" s="33"/>
      <c r="AA7741" s="33"/>
      <c r="AB7741" s="33"/>
      <c r="AC7741" s="33"/>
      <c r="AD7741" s="33"/>
      <c r="AE7741" s="33"/>
      <c r="AF7741" s="33"/>
      <c r="AG7741" s="35"/>
      <c r="AH7741" s="32"/>
      <c r="AI7741" s="33"/>
      <c r="AJ7741" s="33"/>
      <c r="AK7741" s="33"/>
      <c r="AL7741" s="33"/>
      <c r="AM7741" s="33"/>
      <c r="AN7741" s="33"/>
      <c r="AO7741" s="33"/>
      <c r="AP7741" s="33"/>
      <c r="AQ7741" s="33"/>
      <c r="AR7741" s="33"/>
      <c r="AS7741" s="33"/>
      <c r="AT7741" s="33"/>
      <c r="AU7741" s="33"/>
      <c r="AV7741" s="33"/>
      <c r="AW7741" s="33"/>
      <c r="AX7741" s="33"/>
      <c r="AY7741" s="33"/>
    </row>
    <row r="7742" spans="1:51" s="12" customFormat="1" ht="39.950000000000003" customHeight="1">
      <c r="A7742" s="3"/>
      <c r="B7742" s="16"/>
      <c r="C7742" s="33"/>
      <c r="D7742" s="33"/>
      <c r="E7742" s="33"/>
      <c r="F7742" s="33"/>
      <c r="G7742" s="33"/>
      <c r="H7742" s="33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  <c r="Y7742" s="33"/>
      <c r="Z7742" s="33"/>
      <c r="AA7742" s="33"/>
      <c r="AB7742" s="33"/>
      <c r="AC7742" s="33"/>
      <c r="AD7742" s="33"/>
      <c r="AE7742" s="33"/>
      <c r="AF7742" s="33"/>
      <c r="AG7742" s="35"/>
      <c r="AH7742" s="32"/>
      <c r="AI7742" s="33"/>
      <c r="AJ7742" s="33"/>
      <c r="AK7742" s="33"/>
      <c r="AL7742" s="33"/>
      <c r="AM7742" s="33"/>
      <c r="AN7742" s="33"/>
      <c r="AO7742" s="33"/>
      <c r="AP7742" s="33"/>
      <c r="AQ7742" s="33"/>
      <c r="AR7742" s="33"/>
      <c r="AS7742" s="33"/>
      <c r="AT7742" s="33"/>
      <c r="AU7742" s="33"/>
      <c r="AV7742" s="33"/>
      <c r="AW7742" s="33"/>
      <c r="AX7742" s="33"/>
      <c r="AY7742" s="33"/>
    </row>
    <row r="7743" spans="1:51" s="12" customFormat="1" ht="39.950000000000003" customHeight="1">
      <c r="A7743" s="3"/>
      <c r="B7743" s="16"/>
      <c r="C7743" s="33"/>
      <c r="D7743" s="33"/>
      <c r="E7743" s="33"/>
      <c r="F7743" s="33"/>
      <c r="G7743" s="33"/>
      <c r="H7743" s="33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  <c r="Y7743" s="33"/>
      <c r="Z7743" s="33"/>
      <c r="AA7743" s="33"/>
      <c r="AB7743" s="33"/>
      <c r="AC7743" s="33"/>
      <c r="AD7743" s="33"/>
      <c r="AE7743" s="33"/>
      <c r="AF7743" s="33"/>
      <c r="AG7743" s="35"/>
      <c r="AH7743" s="32"/>
      <c r="AI7743" s="33"/>
      <c r="AJ7743" s="33"/>
      <c r="AK7743" s="33"/>
      <c r="AL7743" s="33"/>
      <c r="AM7743" s="33"/>
      <c r="AN7743" s="33"/>
      <c r="AO7743" s="33"/>
      <c r="AP7743" s="33"/>
      <c r="AQ7743" s="33"/>
      <c r="AR7743" s="33"/>
      <c r="AS7743" s="33"/>
      <c r="AT7743" s="33"/>
      <c r="AU7743" s="33"/>
      <c r="AV7743" s="33"/>
      <c r="AW7743" s="33"/>
      <c r="AX7743" s="33"/>
      <c r="AY7743" s="33"/>
    </row>
    <row r="7744" spans="1:51" s="12" customFormat="1" ht="39.950000000000003" customHeight="1">
      <c r="A7744" s="3"/>
      <c r="B7744" s="16"/>
      <c r="C7744" s="33"/>
      <c r="D7744" s="33"/>
      <c r="E7744" s="33"/>
      <c r="F7744" s="33"/>
      <c r="G7744" s="33"/>
      <c r="H7744" s="33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  <c r="Y7744" s="33"/>
      <c r="Z7744" s="33"/>
      <c r="AA7744" s="33"/>
      <c r="AB7744" s="33"/>
      <c r="AC7744" s="33"/>
      <c r="AD7744" s="33"/>
      <c r="AE7744" s="33"/>
      <c r="AF7744" s="33"/>
      <c r="AG7744" s="35"/>
      <c r="AH7744" s="32"/>
      <c r="AI7744" s="33"/>
      <c r="AJ7744" s="33"/>
      <c r="AK7744" s="33"/>
      <c r="AL7744" s="33"/>
      <c r="AM7744" s="33"/>
      <c r="AN7744" s="33"/>
      <c r="AO7744" s="33"/>
      <c r="AP7744" s="33"/>
      <c r="AQ7744" s="33"/>
      <c r="AR7744" s="33"/>
      <c r="AS7744" s="33"/>
      <c r="AT7744" s="33"/>
      <c r="AU7744" s="33"/>
      <c r="AV7744" s="33"/>
      <c r="AW7744" s="33"/>
      <c r="AX7744" s="33"/>
      <c r="AY7744" s="33"/>
    </row>
    <row r="7745" spans="1:51" s="12" customFormat="1" ht="39.950000000000003" customHeight="1">
      <c r="A7745" s="3"/>
      <c r="B7745" s="16"/>
      <c r="C7745" s="33"/>
      <c r="D7745" s="33"/>
      <c r="E7745" s="33"/>
      <c r="F7745" s="33"/>
      <c r="G7745" s="33"/>
      <c r="H7745" s="33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  <c r="Y7745" s="33"/>
      <c r="Z7745" s="33"/>
      <c r="AA7745" s="33"/>
      <c r="AB7745" s="33"/>
      <c r="AC7745" s="33"/>
      <c r="AD7745" s="33"/>
      <c r="AE7745" s="33"/>
      <c r="AF7745" s="33"/>
      <c r="AG7745" s="35"/>
      <c r="AH7745" s="32"/>
      <c r="AI7745" s="33"/>
      <c r="AJ7745" s="33"/>
      <c r="AK7745" s="33"/>
      <c r="AL7745" s="33"/>
      <c r="AM7745" s="33"/>
      <c r="AN7745" s="33"/>
      <c r="AO7745" s="33"/>
      <c r="AP7745" s="33"/>
      <c r="AQ7745" s="33"/>
      <c r="AR7745" s="33"/>
      <c r="AS7745" s="33"/>
      <c r="AT7745" s="33"/>
      <c r="AU7745" s="33"/>
      <c r="AV7745" s="33"/>
      <c r="AW7745" s="33"/>
      <c r="AX7745" s="33"/>
      <c r="AY7745" s="33"/>
    </row>
    <row r="7746" spans="1:51" s="12" customFormat="1" ht="39.950000000000003" customHeight="1">
      <c r="A7746" s="3"/>
      <c r="B7746" s="16"/>
      <c r="C7746" s="33"/>
      <c r="D7746" s="33"/>
      <c r="E7746" s="33"/>
      <c r="F7746" s="33"/>
      <c r="G7746" s="33"/>
      <c r="H7746" s="33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  <c r="Y7746" s="33"/>
      <c r="Z7746" s="33"/>
      <c r="AA7746" s="33"/>
      <c r="AB7746" s="33"/>
      <c r="AC7746" s="33"/>
      <c r="AD7746" s="33"/>
      <c r="AE7746" s="33"/>
      <c r="AF7746" s="33"/>
      <c r="AG7746" s="35"/>
      <c r="AH7746" s="32"/>
      <c r="AI7746" s="33"/>
      <c r="AJ7746" s="33"/>
      <c r="AK7746" s="33"/>
      <c r="AL7746" s="33"/>
      <c r="AM7746" s="33"/>
      <c r="AN7746" s="33"/>
      <c r="AO7746" s="33"/>
      <c r="AP7746" s="33"/>
      <c r="AQ7746" s="33"/>
      <c r="AR7746" s="33"/>
      <c r="AS7746" s="33"/>
      <c r="AT7746" s="33"/>
      <c r="AU7746" s="33"/>
      <c r="AV7746" s="33"/>
      <c r="AW7746" s="33"/>
      <c r="AX7746" s="33"/>
      <c r="AY7746" s="33"/>
    </row>
    <row r="7747" spans="1:51" s="12" customFormat="1" ht="39.950000000000003" customHeight="1">
      <c r="A7747" s="3"/>
      <c r="B7747" s="16"/>
      <c r="C7747" s="33"/>
      <c r="D7747" s="33"/>
      <c r="E7747" s="33"/>
      <c r="F7747" s="33"/>
      <c r="G7747" s="33"/>
      <c r="H7747" s="33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  <c r="Y7747" s="33"/>
      <c r="Z7747" s="33"/>
      <c r="AA7747" s="33"/>
      <c r="AB7747" s="33"/>
      <c r="AC7747" s="33"/>
      <c r="AD7747" s="33"/>
      <c r="AE7747" s="33"/>
      <c r="AF7747" s="33"/>
      <c r="AG7747" s="35"/>
      <c r="AH7747" s="32"/>
      <c r="AI7747" s="33"/>
      <c r="AJ7747" s="33"/>
      <c r="AK7747" s="33"/>
      <c r="AL7747" s="33"/>
      <c r="AM7747" s="33"/>
      <c r="AN7747" s="33"/>
      <c r="AO7747" s="33"/>
      <c r="AP7747" s="33"/>
      <c r="AQ7747" s="33"/>
      <c r="AR7747" s="33"/>
      <c r="AS7747" s="33"/>
      <c r="AT7747" s="33"/>
      <c r="AU7747" s="33"/>
      <c r="AV7747" s="33"/>
      <c r="AW7747" s="33"/>
      <c r="AX7747" s="33"/>
      <c r="AY7747" s="33"/>
    </row>
    <row r="7748" spans="1:51" s="12" customFormat="1" ht="39.950000000000003" customHeight="1">
      <c r="A7748" s="3"/>
      <c r="B7748" s="16"/>
      <c r="C7748" s="33"/>
      <c r="D7748" s="33"/>
      <c r="E7748" s="33"/>
      <c r="F7748" s="33"/>
      <c r="G7748" s="33"/>
      <c r="H7748" s="33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  <c r="Y7748" s="33"/>
      <c r="Z7748" s="33"/>
      <c r="AA7748" s="33"/>
      <c r="AB7748" s="33"/>
      <c r="AC7748" s="33"/>
      <c r="AD7748" s="33"/>
      <c r="AE7748" s="33"/>
      <c r="AF7748" s="33"/>
      <c r="AG7748" s="35"/>
      <c r="AH7748" s="32"/>
      <c r="AI7748" s="33"/>
      <c r="AJ7748" s="33"/>
      <c r="AK7748" s="33"/>
      <c r="AL7748" s="33"/>
      <c r="AM7748" s="33"/>
      <c r="AN7748" s="33"/>
      <c r="AO7748" s="33"/>
      <c r="AP7748" s="33"/>
      <c r="AQ7748" s="33"/>
      <c r="AR7748" s="33"/>
      <c r="AS7748" s="33"/>
      <c r="AT7748" s="33"/>
      <c r="AU7748" s="33"/>
      <c r="AV7748" s="33"/>
      <c r="AW7748" s="33"/>
      <c r="AX7748" s="33"/>
      <c r="AY7748" s="33"/>
    </row>
    <row r="7749" spans="1:51" s="12" customFormat="1" ht="39.950000000000003" customHeight="1">
      <c r="A7749" s="3"/>
      <c r="B7749" s="16"/>
      <c r="C7749" s="33"/>
      <c r="D7749" s="33"/>
      <c r="E7749" s="33"/>
      <c r="F7749" s="33"/>
      <c r="G7749" s="33"/>
      <c r="H7749" s="33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  <c r="Y7749" s="33"/>
      <c r="Z7749" s="33"/>
      <c r="AA7749" s="33"/>
      <c r="AB7749" s="33"/>
      <c r="AC7749" s="33"/>
      <c r="AD7749" s="33"/>
      <c r="AE7749" s="33"/>
      <c r="AF7749" s="33"/>
      <c r="AG7749" s="35"/>
      <c r="AH7749" s="32"/>
      <c r="AI7749" s="33"/>
      <c r="AJ7749" s="33"/>
      <c r="AK7749" s="33"/>
      <c r="AL7749" s="33"/>
      <c r="AM7749" s="33"/>
      <c r="AN7749" s="33"/>
      <c r="AO7749" s="33"/>
      <c r="AP7749" s="33"/>
      <c r="AQ7749" s="33"/>
      <c r="AR7749" s="33"/>
      <c r="AS7749" s="33"/>
      <c r="AT7749" s="33"/>
      <c r="AU7749" s="33"/>
      <c r="AV7749" s="33"/>
      <c r="AW7749" s="33"/>
      <c r="AX7749" s="33"/>
      <c r="AY7749" s="33"/>
    </row>
    <row r="7750" spans="1:51" s="12" customFormat="1" ht="39.950000000000003" customHeight="1">
      <c r="A7750" s="3"/>
      <c r="B7750" s="16"/>
      <c r="C7750" s="33"/>
      <c r="D7750" s="33"/>
      <c r="E7750" s="33"/>
      <c r="F7750" s="33"/>
      <c r="G7750" s="33"/>
      <c r="H7750" s="33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  <c r="Y7750" s="33"/>
      <c r="Z7750" s="33"/>
      <c r="AA7750" s="33"/>
      <c r="AB7750" s="33"/>
      <c r="AC7750" s="33"/>
      <c r="AD7750" s="33"/>
      <c r="AE7750" s="33"/>
      <c r="AF7750" s="33"/>
      <c r="AG7750" s="35"/>
      <c r="AH7750" s="32"/>
      <c r="AI7750" s="33"/>
      <c r="AJ7750" s="33"/>
      <c r="AK7750" s="33"/>
      <c r="AL7750" s="33"/>
      <c r="AM7750" s="33"/>
      <c r="AN7750" s="33"/>
      <c r="AO7750" s="33"/>
      <c r="AP7750" s="33"/>
      <c r="AQ7750" s="33"/>
      <c r="AR7750" s="33"/>
      <c r="AS7750" s="33"/>
      <c r="AT7750" s="33"/>
      <c r="AU7750" s="33"/>
      <c r="AV7750" s="33"/>
      <c r="AW7750" s="33"/>
      <c r="AX7750" s="33"/>
      <c r="AY7750" s="33"/>
    </row>
    <row r="7751" spans="1:51" s="12" customFormat="1" ht="39.950000000000003" customHeight="1">
      <c r="A7751" s="3"/>
      <c r="B7751" s="16"/>
      <c r="C7751" s="33"/>
      <c r="D7751" s="33"/>
      <c r="E7751" s="33"/>
      <c r="F7751" s="33"/>
      <c r="G7751" s="33"/>
      <c r="H7751" s="33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  <c r="Y7751" s="33"/>
      <c r="Z7751" s="33"/>
      <c r="AA7751" s="33"/>
      <c r="AB7751" s="33"/>
      <c r="AC7751" s="33"/>
      <c r="AD7751" s="33"/>
      <c r="AE7751" s="33"/>
      <c r="AF7751" s="33"/>
      <c r="AG7751" s="35"/>
      <c r="AH7751" s="32"/>
      <c r="AI7751" s="33"/>
      <c r="AJ7751" s="33"/>
      <c r="AK7751" s="33"/>
      <c r="AL7751" s="33"/>
      <c r="AM7751" s="33"/>
      <c r="AN7751" s="33"/>
      <c r="AO7751" s="33"/>
      <c r="AP7751" s="33"/>
      <c r="AQ7751" s="33"/>
      <c r="AR7751" s="33"/>
      <c r="AS7751" s="33"/>
      <c r="AT7751" s="33"/>
      <c r="AU7751" s="33"/>
      <c r="AV7751" s="33"/>
      <c r="AW7751" s="33"/>
      <c r="AX7751" s="33"/>
      <c r="AY7751" s="33"/>
    </row>
    <row r="7752" spans="1:51" s="12" customFormat="1" ht="39.950000000000003" customHeight="1">
      <c r="A7752" s="3"/>
      <c r="B7752" s="16"/>
      <c r="C7752" s="33"/>
      <c r="D7752" s="33"/>
      <c r="E7752" s="33"/>
      <c r="F7752" s="33"/>
      <c r="G7752" s="33"/>
      <c r="H7752" s="33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  <c r="Y7752" s="33"/>
      <c r="Z7752" s="33"/>
      <c r="AA7752" s="33"/>
      <c r="AB7752" s="33"/>
      <c r="AC7752" s="33"/>
      <c r="AD7752" s="33"/>
      <c r="AE7752" s="33"/>
      <c r="AF7752" s="33"/>
      <c r="AG7752" s="35"/>
      <c r="AH7752" s="32"/>
      <c r="AI7752" s="33"/>
      <c r="AJ7752" s="33"/>
      <c r="AK7752" s="33"/>
      <c r="AL7752" s="33"/>
      <c r="AM7752" s="33"/>
      <c r="AN7752" s="33"/>
      <c r="AO7752" s="33"/>
      <c r="AP7752" s="33"/>
      <c r="AQ7752" s="33"/>
      <c r="AR7752" s="33"/>
      <c r="AS7752" s="33"/>
      <c r="AT7752" s="33"/>
      <c r="AU7752" s="33"/>
      <c r="AV7752" s="33"/>
      <c r="AW7752" s="33"/>
      <c r="AX7752" s="33"/>
      <c r="AY7752" s="33"/>
    </row>
    <row r="7753" spans="1:51" s="12" customFormat="1" ht="39.950000000000003" customHeight="1">
      <c r="A7753" s="3"/>
      <c r="B7753" s="16"/>
      <c r="C7753" s="33"/>
      <c r="D7753" s="33"/>
      <c r="E7753" s="33"/>
      <c r="F7753" s="33"/>
      <c r="G7753" s="33"/>
      <c r="H7753" s="33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  <c r="Y7753" s="33"/>
      <c r="Z7753" s="33"/>
      <c r="AA7753" s="33"/>
      <c r="AB7753" s="33"/>
      <c r="AC7753" s="33"/>
      <c r="AD7753" s="33"/>
      <c r="AE7753" s="33"/>
      <c r="AF7753" s="33"/>
      <c r="AG7753" s="35"/>
      <c r="AH7753" s="32"/>
      <c r="AI7753" s="33"/>
      <c r="AJ7753" s="33"/>
      <c r="AK7753" s="33"/>
      <c r="AL7753" s="33"/>
      <c r="AM7753" s="33"/>
      <c r="AN7753" s="33"/>
      <c r="AO7753" s="33"/>
      <c r="AP7753" s="33"/>
      <c r="AQ7753" s="33"/>
      <c r="AR7753" s="33"/>
      <c r="AS7753" s="33"/>
      <c r="AT7753" s="33"/>
      <c r="AU7753" s="33"/>
      <c r="AV7753" s="33"/>
      <c r="AW7753" s="33"/>
      <c r="AX7753" s="33"/>
      <c r="AY7753" s="33"/>
    </row>
    <row r="7754" spans="1:51" s="12" customFormat="1" ht="39.950000000000003" customHeight="1">
      <c r="A7754" s="3"/>
      <c r="B7754" s="16"/>
      <c r="C7754" s="33"/>
      <c r="D7754" s="33"/>
      <c r="E7754" s="33"/>
      <c r="F7754" s="33"/>
      <c r="G7754" s="33"/>
      <c r="H7754" s="33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  <c r="Y7754" s="33"/>
      <c r="Z7754" s="33"/>
      <c r="AA7754" s="33"/>
      <c r="AB7754" s="33"/>
      <c r="AC7754" s="33"/>
      <c r="AD7754" s="33"/>
      <c r="AE7754" s="33"/>
      <c r="AF7754" s="33"/>
      <c r="AG7754" s="35"/>
      <c r="AH7754" s="32"/>
      <c r="AI7754" s="33"/>
      <c r="AJ7754" s="33"/>
      <c r="AK7754" s="33"/>
      <c r="AL7754" s="33"/>
      <c r="AM7754" s="33"/>
      <c r="AN7754" s="33"/>
      <c r="AO7754" s="33"/>
      <c r="AP7754" s="33"/>
      <c r="AQ7754" s="33"/>
      <c r="AR7754" s="33"/>
      <c r="AS7754" s="33"/>
      <c r="AT7754" s="33"/>
      <c r="AU7754" s="33"/>
      <c r="AV7754" s="33"/>
      <c r="AW7754" s="33"/>
      <c r="AX7754" s="33"/>
      <c r="AY7754" s="33"/>
    </row>
    <row r="7755" spans="1:51" s="12" customFormat="1" ht="39.950000000000003" customHeight="1">
      <c r="A7755" s="3"/>
      <c r="B7755" s="16"/>
      <c r="C7755" s="33"/>
      <c r="D7755" s="33"/>
      <c r="E7755" s="33"/>
      <c r="F7755" s="33"/>
      <c r="G7755" s="33"/>
      <c r="H7755" s="33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  <c r="Y7755" s="33"/>
      <c r="Z7755" s="33"/>
      <c r="AA7755" s="33"/>
      <c r="AB7755" s="33"/>
      <c r="AC7755" s="33"/>
      <c r="AD7755" s="33"/>
      <c r="AE7755" s="33"/>
      <c r="AF7755" s="33"/>
      <c r="AG7755" s="35"/>
      <c r="AH7755" s="32"/>
      <c r="AI7755" s="33"/>
      <c r="AJ7755" s="33"/>
      <c r="AK7755" s="33"/>
      <c r="AL7755" s="33"/>
      <c r="AM7755" s="33"/>
      <c r="AN7755" s="33"/>
      <c r="AO7755" s="33"/>
      <c r="AP7755" s="33"/>
      <c r="AQ7755" s="33"/>
      <c r="AR7755" s="33"/>
      <c r="AS7755" s="33"/>
      <c r="AT7755" s="33"/>
      <c r="AU7755" s="33"/>
      <c r="AV7755" s="33"/>
      <c r="AW7755" s="33"/>
      <c r="AX7755" s="33"/>
      <c r="AY7755" s="33"/>
    </row>
    <row r="7756" spans="1:51" s="12" customFormat="1" ht="39.950000000000003" customHeight="1">
      <c r="A7756" s="3"/>
      <c r="B7756" s="16"/>
      <c r="C7756" s="33"/>
      <c r="D7756" s="33"/>
      <c r="E7756" s="33"/>
      <c r="F7756" s="33"/>
      <c r="G7756" s="33"/>
      <c r="H7756" s="33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  <c r="Y7756" s="33"/>
      <c r="Z7756" s="33"/>
      <c r="AA7756" s="33"/>
      <c r="AB7756" s="33"/>
      <c r="AC7756" s="33"/>
      <c r="AD7756" s="33"/>
      <c r="AE7756" s="33"/>
      <c r="AF7756" s="33"/>
      <c r="AG7756" s="35"/>
      <c r="AH7756" s="32"/>
      <c r="AI7756" s="33"/>
      <c r="AJ7756" s="33"/>
      <c r="AK7756" s="33"/>
      <c r="AL7756" s="33"/>
      <c r="AM7756" s="33"/>
      <c r="AN7756" s="33"/>
      <c r="AO7756" s="33"/>
      <c r="AP7756" s="33"/>
      <c r="AQ7756" s="33"/>
      <c r="AR7756" s="33"/>
      <c r="AS7756" s="33"/>
      <c r="AT7756" s="33"/>
      <c r="AU7756" s="33"/>
      <c r="AV7756" s="33"/>
      <c r="AW7756" s="33"/>
      <c r="AX7756" s="33"/>
      <c r="AY7756" s="33"/>
    </row>
    <row r="7757" spans="1:51" s="12" customFormat="1" ht="39.950000000000003" customHeight="1">
      <c r="A7757" s="3"/>
      <c r="B7757" s="16"/>
      <c r="C7757" s="33"/>
      <c r="D7757" s="33"/>
      <c r="E7757" s="33"/>
      <c r="F7757" s="33"/>
      <c r="G7757" s="33"/>
      <c r="H7757" s="33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  <c r="Y7757" s="33"/>
      <c r="Z7757" s="33"/>
      <c r="AA7757" s="33"/>
      <c r="AB7757" s="33"/>
      <c r="AC7757" s="33"/>
      <c r="AD7757" s="33"/>
      <c r="AE7757" s="33"/>
      <c r="AF7757" s="33"/>
      <c r="AG7757" s="35"/>
      <c r="AH7757" s="32"/>
      <c r="AI7757" s="33"/>
      <c r="AJ7757" s="33"/>
      <c r="AK7757" s="33"/>
      <c r="AL7757" s="33"/>
      <c r="AM7757" s="33"/>
      <c r="AN7757" s="33"/>
      <c r="AO7757" s="33"/>
      <c r="AP7757" s="33"/>
      <c r="AQ7757" s="33"/>
      <c r="AR7757" s="33"/>
      <c r="AS7757" s="33"/>
      <c r="AT7757" s="33"/>
      <c r="AU7757" s="33"/>
      <c r="AV7757" s="33"/>
      <c r="AW7757" s="33"/>
      <c r="AX7757" s="33"/>
      <c r="AY7757" s="33"/>
    </row>
    <row r="7758" spans="1:51" s="12" customFormat="1" ht="39.950000000000003" customHeight="1">
      <c r="A7758" s="3"/>
      <c r="B7758" s="16"/>
      <c r="C7758" s="33"/>
      <c r="D7758" s="33"/>
      <c r="E7758" s="33"/>
      <c r="F7758" s="33"/>
      <c r="G7758" s="33"/>
      <c r="H7758" s="3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  <c r="Y7758" s="33"/>
      <c r="Z7758" s="33"/>
      <c r="AA7758" s="33"/>
      <c r="AB7758" s="33"/>
      <c r="AC7758" s="33"/>
      <c r="AD7758" s="33"/>
      <c r="AE7758" s="33"/>
      <c r="AF7758" s="33"/>
      <c r="AG7758" s="35"/>
      <c r="AH7758" s="32"/>
      <c r="AI7758" s="33"/>
      <c r="AJ7758" s="33"/>
      <c r="AK7758" s="33"/>
      <c r="AL7758" s="33"/>
      <c r="AM7758" s="33"/>
      <c r="AN7758" s="33"/>
      <c r="AO7758" s="33"/>
      <c r="AP7758" s="33"/>
      <c r="AQ7758" s="33"/>
      <c r="AR7758" s="33"/>
      <c r="AS7758" s="33"/>
      <c r="AT7758" s="33"/>
      <c r="AU7758" s="33"/>
      <c r="AV7758" s="33"/>
      <c r="AW7758" s="33"/>
      <c r="AX7758" s="33"/>
      <c r="AY7758" s="33"/>
    </row>
    <row r="7759" spans="1:51" s="12" customFormat="1" ht="39.950000000000003" customHeight="1">
      <c r="A7759" s="3"/>
      <c r="B7759" s="16"/>
      <c r="C7759" s="33"/>
      <c r="D7759" s="33"/>
      <c r="E7759" s="33"/>
      <c r="F7759" s="33"/>
      <c r="G7759" s="33"/>
      <c r="H7759" s="33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  <c r="Y7759" s="33"/>
      <c r="Z7759" s="33"/>
      <c r="AA7759" s="33"/>
      <c r="AB7759" s="33"/>
      <c r="AC7759" s="33"/>
      <c r="AD7759" s="33"/>
      <c r="AE7759" s="33"/>
      <c r="AF7759" s="33"/>
      <c r="AG7759" s="35"/>
      <c r="AH7759" s="32"/>
      <c r="AI7759" s="33"/>
      <c r="AJ7759" s="33"/>
      <c r="AK7759" s="33"/>
      <c r="AL7759" s="33"/>
      <c r="AM7759" s="33"/>
      <c r="AN7759" s="33"/>
      <c r="AO7759" s="33"/>
      <c r="AP7759" s="33"/>
      <c r="AQ7759" s="33"/>
      <c r="AR7759" s="33"/>
      <c r="AS7759" s="33"/>
      <c r="AT7759" s="33"/>
      <c r="AU7759" s="33"/>
      <c r="AV7759" s="33"/>
      <c r="AW7759" s="33"/>
      <c r="AX7759" s="33"/>
      <c r="AY7759" s="33"/>
    </row>
    <row r="7760" spans="1:51" s="12" customFormat="1" ht="39.950000000000003" customHeight="1">
      <c r="A7760" s="3"/>
      <c r="B7760" s="16"/>
      <c r="C7760" s="33"/>
      <c r="D7760" s="33"/>
      <c r="E7760" s="33"/>
      <c r="F7760" s="33"/>
      <c r="G7760" s="33"/>
      <c r="H7760" s="33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  <c r="Y7760" s="33"/>
      <c r="Z7760" s="33"/>
      <c r="AA7760" s="33"/>
      <c r="AB7760" s="33"/>
      <c r="AC7760" s="33"/>
      <c r="AD7760" s="33"/>
      <c r="AE7760" s="33"/>
      <c r="AF7760" s="33"/>
      <c r="AG7760" s="35"/>
      <c r="AH7760" s="32"/>
      <c r="AI7760" s="33"/>
      <c r="AJ7760" s="33"/>
      <c r="AK7760" s="33"/>
      <c r="AL7760" s="33"/>
      <c r="AM7760" s="33"/>
      <c r="AN7760" s="33"/>
      <c r="AO7760" s="33"/>
      <c r="AP7760" s="33"/>
      <c r="AQ7760" s="33"/>
      <c r="AR7760" s="33"/>
      <c r="AS7760" s="33"/>
      <c r="AT7760" s="33"/>
      <c r="AU7760" s="33"/>
      <c r="AV7760" s="33"/>
      <c r="AW7760" s="33"/>
      <c r="AX7760" s="33"/>
      <c r="AY7760" s="33"/>
    </row>
    <row r="7761" spans="1:51" s="12" customFormat="1" ht="39.950000000000003" customHeight="1">
      <c r="A7761" s="3"/>
      <c r="B7761" s="16"/>
      <c r="C7761" s="33"/>
      <c r="D7761" s="33"/>
      <c r="E7761" s="33"/>
      <c r="F7761" s="33"/>
      <c r="G7761" s="33"/>
      <c r="H7761" s="33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  <c r="Y7761" s="33"/>
      <c r="Z7761" s="33"/>
      <c r="AA7761" s="33"/>
      <c r="AB7761" s="33"/>
      <c r="AC7761" s="33"/>
      <c r="AD7761" s="33"/>
      <c r="AE7761" s="33"/>
      <c r="AF7761" s="33"/>
      <c r="AG7761" s="35"/>
      <c r="AH7761" s="32"/>
      <c r="AI7761" s="33"/>
      <c r="AJ7761" s="33"/>
      <c r="AK7761" s="33"/>
      <c r="AL7761" s="33"/>
      <c r="AM7761" s="33"/>
      <c r="AN7761" s="33"/>
      <c r="AO7761" s="33"/>
      <c r="AP7761" s="33"/>
      <c r="AQ7761" s="33"/>
      <c r="AR7761" s="33"/>
      <c r="AS7761" s="33"/>
      <c r="AT7761" s="33"/>
      <c r="AU7761" s="33"/>
      <c r="AV7761" s="33"/>
      <c r="AW7761" s="33"/>
      <c r="AX7761" s="33"/>
      <c r="AY7761" s="33"/>
    </row>
    <row r="7762" spans="1:51" s="12" customFormat="1" ht="39.950000000000003" customHeight="1">
      <c r="A7762" s="3"/>
      <c r="B7762" s="16"/>
      <c r="C7762" s="33"/>
      <c r="D7762" s="33"/>
      <c r="E7762" s="33"/>
      <c r="F7762" s="33"/>
      <c r="G7762" s="33"/>
      <c r="H7762" s="33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  <c r="Y7762" s="33"/>
      <c r="Z7762" s="33"/>
      <c r="AA7762" s="33"/>
      <c r="AB7762" s="33"/>
      <c r="AC7762" s="33"/>
      <c r="AD7762" s="33"/>
      <c r="AE7762" s="33"/>
      <c r="AF7762" s="33"/>
      <c r="AG7762" s="35"/>
      <c r="AH7762" s="32"/>
      <c r="AI7762" s="33"/>
      <c r="AJ7762" s="33"/>
      <c r="AK7762" s="33"/>
      <c r="AL7762" s="33"/>
      <c r="AM7762" s="33"/>
      <c r="AN7762" s="33"/>
      <c r="AO7762" s="33"/>
      <c r="AP7762" s="33"/>
      <c r="AQ7762" s="33"/>
      <c r="AR7762" s="33"/>
      <c r="AS7762" s="33"/>
      <c r="AT7762" s="33"/>
      <c r="AU7762" s="33"/>
      <c r="AV7762" s="33"/>
      <c r="AW7762" s="33"/>
      <c r="AX7762" s="33"/>
      <c r="AY7762" s="33"/>
    </row>
    <row r="7763" spans="1:51" s="12" customFormat="1" ht="39.950000000000003" customHeight="1">
      <c r="A7763" s="3"/>
      <c r="B7763" s="16"/>
      <c r="C7763" s="33"/>
      <c r="D7763" s="33"/>
      <c r="E7763" s="33"/>
      <c r="F7763" s="33"/>
      <c r="G7763" s="33"/>
      <c r="H7763" s="33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  <c r="Y7763" s="33"/>
      <c r="Z7763" s="33"/>
      <c r="AA7763" s="33"/>
      <c r="AB7763" s="33"/>
      <c r="AC7763" s="33"/>
      <c r="AD7763" s="33"/>
      <c r="AE7763" s="33"/>
      <c r="AF7763" s="33"/>
      <c r="AG7763" s="35"/>
      <c r="AH7763" s="32"/>
      <c r="AI7763" s="33"/>
      <c r="AJ7763" s="33"/>
      <c r="AK7763" s="33"/>
      <c r="AL7763" s="33"/>
      <c r="AM7763" s="33"/>
      <c r="AN7763" s="33"/>
      <c r="AO7763" s="33"/>
      <c r="AP7763" s="33"/>
      <c r="AQ7763" s="33"/>
      <c r="AR7763" s="33"/>
      <c r="AS7763" s="33"/>
      <c r="AT7763" s="33"/>
      <c r="AU7763" s="33"/>
      <c r="AV7763" s="33"/>
      <c r="AW7763" s="33"/>
      <c r="AX7763" s="33"/>
      <c r="AY7763" s="33"/>
    </row>
    <row r="7764" spans="1:51" s="12" customFormat="1" ht="39.950000000000003" customHeight="1">
      <c r="A7764" s="3"/>
      <c r="B7764" s="16"/>
      <c r="C7764" s="33"/>
      <c r="D7764" s="33"/>
      <c r="E7764" s="33"/>
      <c r="F7764" s="33"/>
      <c r="G7764" s="33"/>
      <c r="H7764" s="33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  <c r="Y7764" s="33"/>
      <c r="Z7764" s="33"/>
      <c r="AA7764" s="33"/>
      <c r="AB7764" s="33"/>
      <c r="AC7764" s="33"/>
      <c r="AD7764" s="33"/>
      <c r="AE7764" s="33"/>
      <c r="AF7764" s="33"/>
      <c r="AG7764" s="35"/>
      <c r="AH7764" s="32"/>
      <c r="AI7764" s="33"/>
      <c r="AJ7764" s="33"/>
      <c r="AK7764" s="33"/>
      <c r="AL7764" s="33"/>
      <c r="AM7764" s="33"/>
      <c r="AN7764" s="33"/>
      <c r="AO7764" s="33"/>
      <c r="AP7764" s="33"/>
      <c r="AQ7764" s="33"/>
      <c r="AR7764" s="33"/>
      <c r="AS7764" s="33"/>
      <c r="AT7764" s="33"/>
      <c r="AU7764" s="33"/>
      <c r="AV7764" s="33"/>
      <c r="AW7764" s="33"/>
      <c r="AX7764" s="33"/>
      <c r="AY7764" s="33"/>
    </row>
    <row r="7765" spans="1:51" s="12" customFormat="1" ht="39.950000000000003" customHeight="1">
      <c r="A7765" s="3"/>
      <c r="B7765" s="16"/>
      <c r="C7765" s="33"/>
      <c r="D7765" s="33"/>
      <c r="E7765" s="33"/>
      <c r="F7765" s="33"/>
      <c r="G7765" s="33"/>
      <c r="H7765" s="33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  <c r="Y7765" s="33"/>
      <c r="Z7765" s="33"/>
      <c r="AA7765" s="33"/>
      <c r="AB7765" s="33"/>
      <c r="AC7765" s="33"/>
      <c r="AD7765" s="33"/>
      <c r="AE7765" s="33"/>
      <c r="AF7765" s="33"/>
      <c r="AG7765" s="35"/>
      <c r="AH7765" s="32"/>
      <c r="AI7765" s="33"/>
      <c r="AJ7765" s="33"/>
      <c r="AK7765" s="33"/>
      <c r="AL7765" s="33"/>
      <c r="AM7765" s="33"/>
      <c r="AN7765" s="33"/>
      <c r="AO7765" s="33"/>
      <c r="AP7765" s="33"/>
      <c r="AQ7765" s="33"/>
      <c r="AR7765" s="33"/>
      <c r="AS7765" s="33"/>
      <c r="AT7765" s="33"/>
      <c r="AU7765" s="33"/>
      <c r="AV7765" s="33"/>
      <c r="AW7765" s="33"/>
      <c r="AX7765" s="33"/>
      <c r="AY7765" s="33"/>
    </row>
    <row r="7766" spans="1:51" s="12" customFormat="1" ht="39.950000000000003" customHeight="1">
      <c r="A7766" s="3"/>
      <c r="B7766" s="16"/>
      <c r="C7766" s="33"/>
      <c r="D7766" s="33"/>
      <c r="E7766" s="33"/>
      <c r="F7766" s="33"/>
      <c r="G7766" s="33"/>
      <c r="H7766" s="33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  <c r="Y7766" s="33"/>
      <c r="Z7766" s="33"/>
      <c r="AA7766" s="33"/>
      <c r="AB7766" s="33"/>
      <c r="AC7766" s="33"/>
      <c r="AD7766" s="33"/>
      <c r="AE7766" s="33"/>
      <c r="AF7766" s="33"/>
      <c r="AG7766" s="35"/>
      <c r="AH7766" s="32"/>
      <c r="AI7766" s="33"/>
      <c r="AJ7766" s="33"/>
      <c r="AK7766" s="33"/>
      <c r="AL7766" s="33"/>
      <c r="AM7766" s="33"/>
      <c r="AN7766" s="33"/>
      <c r="AO7766" s="33"/>
      <c r="AP7766" s="33"/>
      <c r="AQ7766" s="33"/>
      <c r="AR7766" s="33"/>
      <c r="AS7766" s="33"/>
      <c r="AT7766" s="33"/>
      <c r="AU7766" s="33"/>
      <c r="AV7766" s="33"/>
      <c r="AW7766" s="33"/>
      <c r="AX7766" s="33"/>
      <c r="AY7766" s="33"/>
    </row>
    <row r="7767" spans="1:51" s="12" customFormat="1" ht="39.950000000000003" customHeight="1">
      <c r="A7767" s="3"/>
      <c r="B7767" s="16"/>
      <c r="C7767" s="33"/>
      <c r="D7767" s="33"/>
      <c r="E7767" s="33"/>
      <c r="F7767" s="33"/>
      <c r="G7767" s="33"/>
      <c r="H7767" s="33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  <c r="Y7767" s="33"/>
      <c r="Z7767" s="33"/>
      <c r="AA7767" s="33"/>
      <c r="AB7767" s="33"/>
      <c r="AC7767" s="33"/>
      <c r="AD7767" s="33"/>
      <c r="AE7767" s="33"/>
      <c r="AF7767" s="33"/>
      <c r="AG7767" s="35"/>
      <c r="AH7767" s="32"/>
      <c r="AI7767" s="33"/>
      <c r="AJ7767" s="33"/>
      <c r="AK7767" s="33"/>
      <c r="AL7767" s="33"/>
      <c r="AM7767" s="33"/>
      <c r="AN7767" s="33"/>
      <c r="AO7767" s="33"/>
      <c r="AP7767" s="33"/>
      <c r="AQ7767" s="33"/>
      <c r="AR7767" s="33"/>
      <c r="AS7767" s="33"/>
      <c r="AT7767" s="33"/>
      <c r="AU7767" s="33"/>
      <c r="AV7767" s="33"/>
      <c r="AW7767" s="33"/>
      <c r="AX7767" s="33"/>
      <c r="AY7767" s="33"/>
    </row>
    <row r="7768" spans="1:51" s="12" customFormat="1" ht="39.950000000000003" customHeight="1">
      <c r="A7768" s="3"/>
      <c r="B7768" s="16"/>
      <c r="C7768" s="33"/>
      <c r="D7768" s="33"/>
      <c r="E7768" s="33"/>
      <c r="F7768" s="33"/>
      <c r="G7768" s="33"/>
      <c r="H7768" s="33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  <c r="Y7768" s="33"/>
      <c r="Z7768" s="33"/>
      <c r="AA7768" s="33"/>
      <c r="AB7768" s="33"/>
      <c r="AC7768" s="33"/>
      <c r="AD7768" s="33"/>
      <c r="AE7768" s="33"/>
      <c r="AF7768" s="33"/>
      <c r="AG7768" s="35"/>
      <c r="AH7768" s="32"/>
      <c r="AI7768" s="33"/>
      <c r="AJ7768" s="33"/>
      <c r="AK7768" s="33"/>
      <c r="AL7768" s="33"/>
      <c r="AM7768" s="33"/>
      <c r="AN7768" s="33"/>
      <c r="AO7768" s="33"/>
      <c r="AP7768" s="33"/>
      <c r="AQ7768" s="33"/>
      <c r="AR7768" s="33"/>
      <c r="AS7768" s="33"/>
      <c r="AT7768" s="33"/>
      <c r="AU7768" s="33"/>
      <c r="AV7768" s="33"/>
      <c r="AW7768" s="33"/>
      <c r="AX7768" s="33"/>
      <c r="AY7768" s="33"/>
    </row>
    <row r="7769" spans="1:51" s="12" customFormat="1" ht="39.950000000000003" customHeight="1">
      <c r="A7769" s="3"/>
      <c r="B7769" s="16"/>
      <c r="C7769" s="33"/>
      <c r="D7769" s="33"/>
      <c r="E7769" s="33"/>
      <c r="F7769" s="33"/>
      <c r="G7769" s="33"/>
      <c r="H7769" s="33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  <c r="Y7769" s="33"/>
      <c r="Z7769" s="33"/>
      <c r="AA7769" s="33"/>
      <c r="AB7769" s="33"/>
      <c r="AC7769" s="33"/>
      <c r="AD7769" s="33"/>
      <c r="AE7769" s="33"/>
      <c r="AF7769" s="33"/>
      <c r="AG7769" s="35"/>
      <c r="AH7769" s="32"/>
      <c r="AI7769" s="33"/>
      <c r="AJ7769" s="33"/>
      <c r="AK7769" s="33"/>
      <c r="AL7769" s="33"/>
      <c r="AM7769" s="33"/>
      <c r="AN7769" s="33"/>
      <c r="AO7769" s="33"/>
      <c r="AP7769" s="33"/>
      <c r="AQ7769" s="33"/>
      <c r="AR7769" s="33"/>
      <c r="AS7769" s="33"/>
      <c r="AT7769" s="33"/>
      <c r="AU7769" s="33"/>
      <c r="AV7769" s="33"/>
      <c r="AW7769" s="33"/>
      <c r="AX7769" s="33"/>
      <c r="AY7769" s="33"/>
    </row>
    <row r="7770" spans="1:51" s="12" customFormat="1" ht="39.950000000000003" customHeight="1">
      <c r="A7770" s="3"/>
      <c r="B7770" s="16"/>
      <c r="C7770" s="33"/>
      <c r="D7770" s="33"/>
      <c r="E7770" s="33"/>
      <c r="F7770" s="33"/>
      <c r="G7770" s="33"/>
      <c r="H7770" s="33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  <c r="Y7770" s="33"/>
      <c r="Z7770" s="33"/>
      <c r="AA7770" s="33"/>
      <c r="AB7770" s="33"/>
      <c r="AC7770" s="33"/>
      <c r="AD7770" s="33"/>
      <c r="AE7770" s="33"/>
      <c r="AF7770" s="33"/>
      <c r="AG7770" s="35"/>
      <c r="AH7770" s="32"/>
      <c r="AI7770" s="33"/>
      <c r="AJ7770" s="33"/>
      <c r="AK7770" s="33"/>
      <c r="AL7770" s="33"/>
      <c r="AM7770" s="33"/>
      <c r="AN7770" s="33"/>
      <c r="AO7770" s="33"/>
      <c r="AP7770" s="33"/>
      <c r="AQ7770" s="33"/>
      <c r="AR7770" s="33"/>
      <c r="AS7770" s="33"/>
      <c r="AT7770" s="33"/>
      <c r="AU7770" s="33"/>
      <c r="AV7770" s="33"/>
      <c r="AW7770" s="33"/>
      <c r="AX7770" s="33"/>
      <c r="AY7770" s="33"/>
    </row>
    <row r="7771" spans="1:51" s="12" customFormat="1" ht="39.950000000000003" customHeight="1">
      <c r="A7771" s="3"/>
      <c r="B7771" s="16"/>
      <c r="C7771" s="33"/>
      <c r="D7771" s="33"/>
      <c r="E7771" s="33"/>
      <c r="F7771" s="33"/>
      <c r="G7771" s="33"/>
      <c r="H7771" s="33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  <c r="Y7771" s="33"/>
      <c r="Z7771" s="33"/>
      <c r="AA7771" s="33"/>
      <c r="AB7771" s="33"/>
      <c r="AC7771" s="33"/>
      <c r="AD7771" s="33"/>
      <c r="AE7771" s="33"/>
      <c r="AF7771" s="33"/>
      <c r="AG7771" s="35"/>
      <c r="AH7771" s="32"/>
      <c r="AI7771" s="33"/>
      <c r="AJ7771" s="33"/>
      <c r="AK7771" s="33"/>
      <c r="AL7771" s="33"/>
      <c r="AM7771" s="33"/>
      <c r="AN7771" s="33"/>
      <c r="AO7771" s="33"/>
      <c r="AP7771" s="33"/>
      <c r="AQ7771" s="33"/>
      <c r="AR7771" s="33"/>
      <c r="AS7771" s="33"/>
      <c r="AT7771" s="33"/>
      <c r="AU7771" s="33"/>
      <c r="AV7771" s="33"/>
      <c r="AW7771" s="33"/>
      <c r="AX7771" s="33"/>
      <c r="AY7771" s="33"/>
    </row>
    <row r="7772" spans="1:51" s="12" customFormat="1" ht="39.950000000000003" customHeight="1">
      <c r="A7772" s="3"/>
      <c r="B7772" s="16"/>
      <c r="C7772" s="33"/>
      <c r="D7772" s="33"/>
      <c r="E7772" s="33"/>
      <c r="F7772" s="33"/>
      <c r="G7772" s="33"/>
      <c r="H7772" s="33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  <c r="Y7772" s="33"/>
      <c r="Z7772" s="33"/>
      <c r="AA7772" s="33"/>
      <c r="AB7772" s="33"/>
      <c r="AC7772" s="33"/>
      <c r="AD7772" s="33"/>
      <c r="AE7772" s="33"/>
      <c r="AF7772" s="33"/>
      <c r="AG7772" s="35"/>
      <c r="AH7772" s="32"/>
      <c r="AI7772" s="33"/>
      <c r="AJ7772" s="33"/>
      <c r="AK7772" s="33"/>
      <c r="AL7772" s="33"/>
      <c r="AM7772" s="33"/>
      <c r="AN7772" s="33"/>
      <c r="AO7772" s="33"/>
      <c r="AP7772" s="33"/>
      <c r="AQ7772" s="33"/>
      <c r="AR7772" s="33"/>
      <c r="AS7772" s="33"/>
      <c r="AT7772" s="33"/>
      <c r="AU7772" s="33"/>
      <c r="AV7772" s="33"/>
      <c r="AW7772" s="33"/>
      <c r="AX7772" s="33"/>
      <c r="AY7772" s="33"/>
    </row>
    <row r="7773" spans="1:51" s="12" customFormat="1" ht="39.950000000000003" customHeight="1">
      <c r="A7773" s="3"/>
      <c r="B7773" s="16"/>
      <c r="C7773" s="33"/>
      <c r="D7773" s="33"/>
      <c r="E7773" s="33"/>
      <c r="F7773" s="33"/>
      <c r="G7773" s="33"/>
      <c r="H7773" s="33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  <c r="Y7773" s="33"/>
      <c r="Z7773" s="33"/>
      <c r="AA7773" s="33"/>
      <c r="AB7773" s="33"/>
      <c r="AC7773" s="33"/>
      <c r="AD7773" s="33"/>
      <c r="AE7773" s="33"/>
      <c r="AF7773" s="33"/>
      <c r="AG7773" s="35"/>
      <c r="AH7773" s="32"/>
      <c r="AI7773" s="33"/>
      <c r="AJ7773" s="33"/>
      <c r="AK7773" s="33"/>
      <c r="AL7773" s="33"/>
      <c r="AM7773" s="33"/>
      <c r="AN7773" s="33"/>
      <c r="AO7773" s="33"/>
      <c r="AP7773" s="33"/>
      <c r="AQ7773" s="33"/>
      <c r="AR7773" s="33"/>
      <c r="AS7773" s="33"/>
      <c r="AT7773" s="33"/>
      <c r="AU7773" s="33"/>
      <c r="AV7773" s="33"/>
      <c r="AW7773" s="33"/>
      <c r="AX7773" s="33"/>
      <c r="AY7773" s="33"/>
    </row>
    <row r="7774" spans="1:51" s="12" customFormat="1" ht="39.950000000000003" customHeight="1">
      <c r="A7774" s="3"/>
      <c r="B7774" s="16"/>
      <c r="C7774" s="33"/>
      <c r="D7774" s="33"/>
      <c r="E7774" s="33"/>
      <c r="F7774" s="33"/>
      <c r="G7774" s="33"/>
      <c r="H7774" s="33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  <c r="Y7774" s="33"/>
      <c r="Z7774" s="33"/>
      <c r="AA7774" s="33"/>
      <c r="AB7774" s="33"/>
      <c r="AC7774" s="33"/>
      <c r="AD7774" s="33"/>
      <c r="AE7774" s="33"/>
      <c r="AF7774" s="33"/>
      <c r="AG7774" s="35"/>
      <c r="AH7774" s="32"/>
      <c r="AI7774" s="33"/>
      <c r="AJ7774" s="33"/>
      <c r="AK7774" s="33"/>
      <c r="AL7774" s="33"/>
      <c r="AM7774" s="33"/>
      <c r="AN7774" s="33"/>
      <c r="AO7774" s="33"/>
      <c r="AP7774" s="33"/>
      <c r="AQ7774" s="33"/>
      <c r="AR7774" s="33"/>
      <c r="AS7774" s="33"/>
      <c r="AT7774" s="33"/>
      <c r="AU7774" s="33"/>
      <c r="AV7774" s="33"/>
      <c r="AW7774" s="33"/>
      <c r="AX7774" s="33"/>
      <c r="AY7774" s="33"/>
    </row>
    <row r="7775" spans="1:51" s="12" customFormat="1" ht="39.950000000000003" customHeight="1">
      <c r="A7775" s="3"/>
      <c r="B7775" s="16"/>
      <c r="C7775" s="33"/>
      <c r="D7775" s="33"/>
      <c r="E7775" s="33"/>
      <c r="F7775" s="33"/>
      <c r="G7775" s="33"/>
      <c r="H7775" s="33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  <c r="Y7775" s="33"/>
      <c r="Z7775" s="33"/>
      <c r="AA7775" s="33"/>
      <c r="AB7775" s="33"/>
      <c r="AC7775" s="33"/>
      <c r="AD7775" s="33"/>
      <c r="AE7775" s="33"/>
      <c r="AF7775" s="33"/>
      <c r="AG7775" s="35"/>
      <c r="AH7775" s="32"/>
      <c r="AI7775" s="33"/>
      <c r="AJ7775" s="33"/>
      <c r="AK7775" s="33"/>
      <c r="AL7775" s="33"/>
      <c r="AM7775" s="33"/>
      <c r="AN7775" s="33"/>
      <c r="AO7775" s="33"/>
      <c r="AP7775" s="33"/>
      <c r="AQ7775" s="33"/>
      <c r="AR7775" s="33"/>
      <c r="AS7775" s="33"/>
      <c r="AT7775" s="33"/>
      <c r="AU7775" s="33"/>
      <c r="AV7775" s="33"/>
      <c r="AW7775" s="33"/>
      <c r="AX7775" s="33"/>
      <c r="AY7775" s="33"/>
    </row>
    <row r="7776" spans="1:51" s="12" customFormat="1" ht="39.950000000000003" customHeight="1">
      <c r="A7776" s="3"/>
      <c r="B7776" s="16"/>
      <c r="C7776" s="33"/>
      <c r="D7776" s="33"/>
      <c r="E7776" s="33"/>
      <c r="F7776" s="33"/>
      <c r="G7776" s="33"/>
      <c r="H7776" s="33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  <c r="Y7776" s="33"/>
      <c r="Z7776" s="33"/>
      <c r="AA7776" s="33"/>
      <c r="AB7776" s="33"/>
      <c r="AC7776" s="33"/>
      <c r="AD7776" s="33"/>
      <c r="AE7776" s="33"/>
      <c r="AF7776" s="33"/>
      <c r="AG7776" s="35"/>
      <c r="AH7776" s="32"/>
      <c r="AI7776" s="33"/>
      <c r="AJ7776" s="33"/>
      <c r="AK7776" s="33"/>
      <c r="AL7776" s="33"/>
      <c r="AM7776" s="33"/>
      <c r="AN7776" s="33"/>
      <c r="AO7776" s="33"/>
      <c r="AP7776" s="33"/>
      <c r="AQ7776" s="33"/>
      <c r="AR7776" s="33"/>
      <c r="AS7776" s="33"/>
      <c r="AT7776" s="33"/>
      <c r="AU7776" s="33"/>
      <c r="AV7776" s="33"/>
      <c r="AW7776" s="33"/>
      <c r="AX7776" s="33"/>
      <c r="AY7776" s="33"/>
    </row>
    <row r="7777" spans="1:51" s="12" customFormat="1" ht="39.950000000000003" customHeight="1">
      <c r="A7777" s="3"/>
      <c r="B7777" s="16"/>
      <c r="C7777" s="33"/>
      <c r="D7777" s="33"/>
      <c r="E7777" s="33"/>
      <c r="F7777" s="33"/>
      <c r="G7777" s="33"/>
      <c r="H7777" s="33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  <c r="Y7777" s="33"/>
      <c r="Z7777" s="33"/>
      <c r="AA7777" s="33"/>
      <c r="AB7777" s="33"/>
      <c r="AC7777" s="33"/>
      <c r="AD7777" s="33"/>
      <c r="AE7777" s="33"/>
      <c r="AF7777" s="33"/>
      <c r="AG7777" s="35"/>
      <c r="AH7777" s="32"/>
      <c r="AI7777" s="33"/>
      <c r="AJ7777" s="33"/>
      <c r="AK7777" s="33"/>
      <c r="AL7777" s="33"/>
      <c r="AM7777" s="33"/>
      <c r="AN7777" s="33"/>
      <c r="AO7777" s="33"/>
      <c r="AP7777" s="33"/>
      <c r="AQ7777" s="33"/>
      <c r="AR7777" s="33"/>
      <c r="AS7777" s="33"/>
      <c r="AT7777" s="33"/>
      <c r="AU7777" s="33"/>
      <c r="AV7777" s="33"/>
      <c r="AW7777" s="33"/>
      <c r="AX7777" s="33"/>
      <c r="AY7777" s="33"/>
    </row>
    <row r="7778" spans="1:51" s="12" customFormat="1" ht="39.950000000000003" customHeight="1">
      <c r="A7778" s="3"/>
      <c r="B7778" s="16"/>
      <c r="C7778" s="33"/>
      <c r="D7778" s="33"/>
      <c r="E7778" s="33"/>
      <c r="F7778" s="33"/>
      <c r="G7778" s="33"/>
      <c r="H7778" s="33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  <c r="Y7778" s="33"/>
      <c r="Z7778" s="33"/>
      <c r="AA7778" s="33"/>
      <c r="AB7778" s="33"/>
      <c r="AC7778" s="33"/>
      <c r="AD7778" s="33"/>
      <c r="AE7778" s="33"/>
      <c r="AF7778" s="33"/>
      <c r="AG7778" s="35"/>
      <c r="AH7778" s="32"/>
      <c r="AI7778" s="33"/>
      <c r="AJ7778" s="33"/>
      <c r="AK7778" s="33"/>
      <c r="AL7778" s="33"/>
      <c r="AM7778" s="33"/>
      <c r="AN7778" s="33"/>
      <c r="AO7778" s="33"/>
      <c r="AP7778" s="33"/>
      <c r="AQ7778" s="33"/>
      <c r="AR7778" s="33"/>
      <c r="AS7778" s="33"/>
      <c r="AT7778" s="33"/>
      <c r="AU7778" s="33"/>
      <c r="AV7778" s="33"/>
      <c r="AW7778" s="33"/>
      <c r="AX7778" s="33"/>
      <c r="AY7778" s="33"/>
    </row>
    <row r="7779" spans="1:51" s="12" customFormat="1" ht="39.950000000000003" customHeight="1">
      <c r="A7779" s="3"/>
      <c r="B7779" s="16"/>
      <c r="C7779" s="33"/>
      <c r="D7779" s="33"/>
      <c r="E7779" s="33"/>
      <c r="F7779" s="33"/>
      <c r="G7779" s="33"/>
      <c r="H7779" s="33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  <c r="Y7779" s="33"/>
      <c r="Z7779" s="33"/>
      <c r="AA7779" s="33"/>
      <c r="AB7779" s="33"/>
      <c r="AC7779" s="33"/>
      <c r="AD7779" s="33"/>
      <c r="AE7779" s="33"/>
      <c r="AF7779" s="33"/>
      <c r="AG7779" s="35"/>
      <c r="AH7779" s="32"/>
      <c r="AI7779" s="33"/>
      <c r="AJ7779" s="33"/>
      <c r="AK7779" s="33"/>
      <c r="AL7779" s="33"/>
      <c r="AM7779" s="33"/>
      <c r="AN7779" s="33"/>
      <c r="AO7779" s="33"/>
      <c r="AP7779" s="33"/>
      <c r="AQ7779" s="33"/>
      <c r="AR7779" s="33"/>
      <c r="AS7779" s="33"/>
      <c r="AT7779" s="33"/>
      <c r="AU7779" s="33"/>
      <c r="AV7779" s="33"/>
      <c r="AW7779" s="33"/>
      <c r="AX7779" s="33"/>
      <c r="AY7779" s="33"/>
    </row>
    <row r="7780" spans="1:51" s="12" customFormat="1" ht="39.950000000000003" customHeight="1">
      <c r="A7780" s="3"/>
      <c r="B7780" s="16"/>
      <c r="C7780" s="33"/>
      <c r="D7780" s="33"/>
      <c r="E7780" s="33"/>
      <c r="F7780" s="33"/>
      <c r="G7780" s="33"/>
      <c r="H7780" s="33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  <c r="Y7780" s="33"/>
      <c r="Z7780" s="33"/>
      <c r="AA7780" s="33"/>
      <c r="AB7780" s="33"/>
      <c r="AC7780" s="33"/>
      <c r="AD7780" s="33"/>
      <c r="AE7780" s="33"/>
      <c r="AF7780" s="33"/>
      <c r="AG7780" s="35"/>
      <c r="AH7780" s="32"/>
      <c r="AI7780" s="33"/>
      <c r="AJ7780" s="33"/>
      <c r="AK7780" s="33"/>
      <c r="AL7780" s="33"/>
      <c r="AM7780" s="33"/>
      <c r="AN7780" s="33"/>
      <c r="AO7780" s="33"/>
      <c r="AP7780" s="33"/>
      <c r="AQ7780" s="33"/>
      <c r="AR7780" s="33"/>
      <c r="AS7780" s="33"/>
      <c r="AT7780" s="33"/>
      <c r="AU7780" s="33"/>
      <c r="AV7780" s="33"/>
      <c r="AW7780" s="33"/>
      <c r="AX7780" s="33"/>
      <c r="AY7780" s="33"/>
    </row>
    <row r="7781" spans="1:51" s="12" customFormat="1" ht="39.950000000000003" customHeight="1">
      <c r="A7781" s="3"/>
      <c r="B7781" s="16"/>
      <c r="C7781" s="33"/>
      <c r="D7781" s="33"/>
      <c r="E7781" s="33"/>
      <c r="F7781" s="33"/>
      <c r="G7781" s="33"/>
      <c r="H7781" s="33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  <c r="Y7781" s="33"/>
      <c r="Z7781" s="33"/>
      <c r="AA7781" s="33"/>
      <c r="AB7781" s="33"/>
      <c r="AC7781" s="33"/>
      <c r="AD7781" s="33"/>
      <c r="AE7781" s="33"/>
      <c r="AF7781" s="33"/>
      <c r="AG7781" s="35"/>
      <c r="AH7781" s="32"/>
      <c r="AI7781" s="33"/>
      <c r="AJ7781" s="33"/>
      <c r="AK7781" s="33"/>
      <c r="AL7781" s="33"/>
      <c r="AM7781" s="33"/>
      <c r="AN7781" s="33"/>
      <c r="AO7781" s="33"/>
      <c r="AP7781" s="33"/>
      <c r="AQ7781" s="33"/>
      <c r="AR7781" s="33"/>
      <c r="AS7781" s="33"/>
      <c r="AT7781" s="33"/>
      <c r="AU7781" s="33"/>
      <c r="AV7781" s="33"/>
      <c r="AW7781" s="33"/>
      <c r="AX7781" s="33"/>
      <c r="AY7781" s="33"/>
    </row>
    <row r="7782" spans="1:51" s="12" customFormat="1" ht="39.950000000000003" customHeight="1">
      <c r="A7782" s="3"/>
      <c r="B7782" s="16"/>
      <c r="C7782" s="33"/>
      <c r="D7782" s="33"/>
      <c r="E7782" s="33"/>
      <c r="F7782" s="33"/>
      <c r="G7782" s="33"/>
      <c r="H7782" s="33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  <c r="Y7782" s="33"/>
      <c r="Z7782" s="33"/>
      <c r="AA7782" s="33"/>
      <c r="AB7782" s="33"/>
      <c r="AC7782" s="33"/>
      <c r="AD7782" s="33"/>
      <c r="AE7782" s="33"/>
      <c r="AF7782" s="33"/>
      <c r="AG7782" s="35"/>
      <c r="AH7782" s="32"/>
      <c r="AI7782" s="33"/>
      <c r="AJ7782" s="33"/>
      <c r="AK7782" s="33"/>
      <c r="AL7782" s="33"/>
      <c r="AM7782" s="33"/>
      <c r="AN7782" s="33"/>
      <c r="AO7782" s="33"/>
      <c r="AP7782" s="33"/>
      <c r="AQ7782" s="33"/>
      <c r="AR7782" s="33"/>
      <c r="AS7782" s="33"/>
      <c r="AT7782" s="33"/>
      <c r="AU7782" s="33"/>
      <c r="AV7782" s="33"/>
      <c r="AW7782" s="33"/>
      <c r="AX7782" s="33"/>
      <c r="AY7782" s="33"/>
    </row>
    <row r="7783" spans="1:51" s="12" customFormat="1" ht="39.950000000000003" customHeight="1">
      <c r="A7783" s="3"/>
      <c r="B7783" s="16"/>
      <c r="C7783" s="33"/>
      <c r="D7783" s="33"/>
      <c r="E7783" s="33"/>
      <c r="F7783" s="33"/>
      <c r="G7783" s="33"/>
      <c r="H7783" s="33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  <c r="Y7783" s="33"/>
      <c r="Z7783" s="33"/>
      <c r="AA7783" s="33"/>
      <c r="AB7783" s="33"/>
      <c r="AC7783" s="33"/>
      <c r="AD7783" s="33"/>
      <c r="AE7783" s="33"/>
      <c r="AF7783" s="33"/>
      <c r="AG7783" s="35"/>
      <c r="AH7783" s="32"/>
      <c r="AI7783" s="33"/>
      <c r="AJ7783" s="33"/>
      <c r="AK7783" s="33"/>
      <c r="AL7783" s="33"/>
      <c r="AM7783" s="33"/>
      <c r="AN7783" s="33"/>
      <c r="AO7783" s="33"/>
      <c r="AP7783" s="33"/>
      <c r="AQ7783" s="33"/>
      <c r="AR7783" s="33"/>
      <c r="AS7783" s="33"/>
      <c r="AT7783" s="33"/>
      <c r="AU7783" s="33"/>
      <c r="AV7783" s="33"/>
      <c r="AW7783" s="33"/>
      <c r="AX7783" s="33"/>
      <c r="AY7783" s="33"/>
    </row>
    <row r="7784" spans="1:51" s="12" customFormat="1" ht="39.950000000000003" customHeight="1">
      <c r="A7784" s="3"/>
      <c r="B7784" s="16"/>
      <c r="C7784" s="33"/>
      <c r="D7784" s="33"/>
      <c r="E7784" s="33"/>
      <c r="F7784" s="33"/>
      <c r="G7784" s="33"/>
      <c r="H7784" s="3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  <c r="Y7784" s="33"/>
      <c r="Z7784" s="33"/>
      <c r="AA7784" s="33"/>
      <c r="AB7784" s="33"/>
      <c r="AC7784" s="33"/>
      <c r="AD7784" s="33"/>
      <c r="AE7784" s="33"/>
      <c r="AF7784" s="33"/>
      <c r="AG7784" s="35"/>
      <c r="AH7784" s="32"/>
      <c r="AI7784" s="33"/>
      <c r="AJ7784" s="33"/>
      <c r="AK7784" s="33"/>
      <c r="AL7784" s="33"/>
      <c r="AM7784" s="33"/>
      <c r="AN7784" s="33"/>
      <c r="AO7784" s="33"/>
      <c r="AP7784" s="33"/>
      <c r="AQ7784" s="33"/>
      <c r="AR7784" s="33"/>
      <c r="AS7784" s="33"/>
      <c r="AT7784" s="33"/>
      <c r="AU7784" s="33"/>
      <c r="AV7784" s="33"/>
      <c r="AW7784" s="33"/>
      <c r="AX7784" s="33"/>
      <c r="AY7784" s="33"/>
    </row>
    <row r="7785" spans="1:51" s="12" customFormat="1" ht="39.950000000000003" customHeight="1">
      <c r="A7785" s="3"/>
      <c r="B7785" s="16"/>
      <c r="C7785" s="33"/>
      <c r="D7785" s="33"/>
      <c r="E7785" s="33"/>
      <c r="F7785" s="33"/>
      <c r="G7785" s="33"/>
      <c r="H7785" s="3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  <c r="Y7785" s="33"/>
      <c r="Z7785" s="33"/>
      <c r="AA7785" s="33"/>
      <c r="AB7785" s="33"/>
      <c r="AC7785" s="33"/>
      <c r="AD7785" s="33"/>
      <c r="AE7785" s="33"/>
      <c r="AF7785" s="33"/>
      <c r="AG7785" s="35"/>
      <c r="AH7785" s="32"/>
      <c r="AI7785" s="33"/>
      <c r="AJ7785" s="33"/>
      <c r="AK7785" s="33"/>
      <c r="AL7785" s="33"/>
      <c r="AM7785" s="33"/>
      <c r="AN7785" s="33"/>
      <c r="AO7785" s="33"/>
      <c r="AP7785" s="33"/>
      <c r="AQ7785" s="33"/>
      <c r="AR7785" s="33"/>
      <c r="AS7785" s="33"/>
      <c r="AT7785" s="33"/>
      <c r="AU7785" s="33"/>
      <c r="AV7785" s="33"/>
      <c r="AW7785" s="33"/>
      <c r="AX7785" s="33"/>
      <c r="AY7785" s="33"/>
    </row>
    <row r="7786" spans="1:51" s="12" customFormat="1" ht="39.950000000000003" customHeight="1">
      <c r="A7786" s="3"/>
      <c r="B7786" s="16"/>
      <c r="C7786" s="33"/>
      <c r="D7786" s="33"/>
      <c r="E7786" s="33"/>
      <c r="F7786" s="33"/>
      <c r="G7786" s="33"/>
      <c r="H7786" s="3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  <c r="Y7786" s="33"/>
      <c r="Z7786" s="33"/>
      <c r="AA7786" s="33"/>
      <c r="AB7786" s="33"/>
      <c r="AC7786" s="33"/>
      <c r="AD7786" s="33"/>
      <c r="AE7786" s="33"/>
      <c r="AF7786" s="33"/>
      <c r="AG7786" s="35"/>
      <c r="AH7786" s="32"/>
      <c r="AI7786" s="33"/>
      <c r="AJ7786" s="33"/>
      <c r="AK7786" s="33"/>
      <c r="AL7786" s="33"/>
      <c r="AM7786" s="33"/>
      <c r="AN7786" s="33"/>
      <c r="AO7786" s="33"/>
      <c r="AP7786" s="33"/>
      <c r="AQ7786" s="33"/>
      <c r="AR7786" s="33"/>
      <c r="AS7786" s="33"/>
      <c r="AT7786" s="33"/>
      <c r="AU7786" s="33"/>
      <c r="AV7786" s="33"/>
      <c r="AW7786" s="33"/>
      <c r="AX7786" s="33"/>
      <c r="AY7786" s="33"/>
    </row>
    <row r="7787" spans="1:51" s="12" customFormat="1" ht="39.950000000000003" customHeight="1">
      <c r="A7787" s="3"/>
      <c r="B7787" s="16"/>
      <c r="C7787" s="33"/>
      <c r="D7787" s="33"/>
      <c r="E7787" s="33"/>
      <c r="F7787" s="33"/>
      <c r="G7787" s="33"/>
      <c r="H7787" s="3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  <c r="Y7787" s="33"/>
      <c r="Z7787" s="33"/>
      <c r="AA7787" s="33"/>
      <c r="AB7787" s="33"/>
      <c r="AC7787" s="33"/>
      <c r="AD7787" s="33"/>
      <c r="AE7787" s="33"/>
      <c r="AF7787" s="33"/>
      <c r="AG7787" s="35"/>
      <c r="AH7787" s="32"/>
      <c r="AI7787" s="33"/>
      <c r="AJ7787" s="33"/>
      <c r="AK7787" s="33"/>
      <c r="AL7787" s="33"/>
      <c r="AM7787" s="33"/>
      <c r="AN7787" s="33"/>
      <c r="AO7787" s="33"/>
      <c r="AP7787" s="33"/>
      <c r="AQ7787" s="33"/>
      <c r="AR7787" s="33"/>
      <c r="AS7787" s="33"/>
      <c r="AT7787" s="33"/>
      <c r="AU7787" s="33"/>
      <c r="AV7787" s="33"/>
      <c r="AW7787" s="33"/>
      <c r="AX7787" s="33"/>
      <c r="AY7787" s="33"/>
    </row>
    <row r="7788" spans="1:51" s="12" customFormat="1" ht="39.950000000000003" customHeight="1">
      <c r="A7788" s="3"/>
      <c r="B7788" s="16"/>
      <c r="C7788" s="33"/>
      <c r="D7788" s="33"/>
      <c r="E7788" s="33"/>
      <c r="F7788" s="33"/>
      <c r="G7788" s="33"/>
      <c r="H7788" s="33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  <c r="Z7788" s="33"/>
      <c r="AA7788" s="33"/>
      <c r="AB7788" s="33"/>
      <c r="AC7788" s="33"/>
      <c r="AD7788" s="33"/>
      <c r="AE7788" s="33"/>
      <c r="AF7788" s="33"/>
      <c r="AG7788" s="35"/>
      <c r="AH7788" s="32"/>
      <c r="AI7788" s="33"/>
      <c r="AJ7788" s="33"/>
      <c r="AK7788" s="33"/>
      <c r="AL7788" s="33"/>
      <c r="AM7788" s="33"/>
      <c r="AN7788" s="33"/>
      <c r="AO7788" s="33"/>
      <c r="AP7788" s="33"/>
      <c r="AQ7788" s="33"/>
      <c r="AR7788" s="33"/>
      <c r="AS7788" s="33"/>
      <c r="AT7788" s="33"/>
      <c r="AU7788" s="33"/>
      <c r="AV7788" s="33"/>
      <c r="AW7788" s="33"/>
      <c r="AX7788" s="33"/>
      <c r="AY7788" s="33"/>
    </row>
    <row r="7789" spans="1:51" s="12" customFormat="1" ht="39.950000000000003" customHeight="1">
      <c r="A7789" s="3"/>
      <c r="B7789" s="16"/>
      <c r="C7789" s="33"/>
      <c r="D7789" s="33"/>
      <c r="E7789" s="33"/>
      <c r="F7789" s="33"/>
      <c r="G7789" s="33"/>
      <c r="H7789" s="3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  <c r="Y7789" s="33"/>
      <c r="Z7789" s="33"/>
      <c r="AA7789" s="33"/>
      <c r="AB7789" s="33"/>
      <c r="AC7789" s="33"/>
      <c r="AD7789" s="33"/>
      <c r="AE7789" s="33"/>
      <c r="AF7789" s="33"/>
      <c r="AG7789" s="35"/>
      <c r="AH7789" s="32"/>
      <c r="AI7789" s="33"/>
      <c r="AJ7789" s="33"/>
      <c r="AK7789" s="33"/>
      <c r="AL7789" s="33"/>
      <c r="AM7789" s="33"/>
      <c r="AN7789" s="33"/>
      <c r="AO7789" s="33"/>
      <c r="AP7789" s="33"/>
      <c r="AQ7789" s="33"/>
      <c r="AR7789" s="33"/>
      <c r="AS7789" s="33"/>
      <c r="AT7789" s="33"/>
      <c r="AU7789" s="33"/>
      <c r="AV7789" s="33"/>
      <c r="AW7789" s="33"/>
      <c r="AX7789" s="33"/>
      <c r="AY7789" s="33"/>
    </row>
    <row r="7790" spans="1:51" s="12" customFormat="1" ht="39.950000000000003" customHeight="1">
      <c r="A7790" s="3"/>
      <c r="B7790" s="16"/>
      <c r="C7790" s="33"/>
      <c r="D7790" s="33"/>
      <c r="E7790" s="33"/>
      <c r="F7790" s="33"/>
      <c r="G7790" s="33"/>
      <c r="H7790" s="33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  <c r="Y7790" s="33"/>
      <c r="Z7790" s="33"/>
      <c r="AA7790" s="33"/>
      <c r="AB7790" s="33"/>
      <c r="AC7790" s="33"/>
      <c r="AD7790" s="33"/>
      <c r="AE7790" s="33"/>
      <c r="AF7790" s="33"/>
      <c r="AG7790" s="35"/>
      <c r="AH7790" s="32"/>
      <c r="AI7790" s="33"/>
      <c r="AJ7790" s="33"/>
      <c r="AK7790" s="33"/>
      <c r="AL7790" s="33"/>
      <c r="AM7790" s="33"/>
      <c r="AN7790" s="33"/>
      <c r="AO7790" s="33"/>
      <c r="AP7790" s="33"/>
      <c r="AQ7790" s="33"/>
      <c r="AR7790" s="33"/>
      <c r="AS7790" s="33"/>
      <c r="AT7790" s="33"/>
      <c r="AU7790" s="33"/>
      <c r="AV7790" s="33"/>
      <c r="AW7790" s="33"/>
      <c r="AX7790" s="33"/>
      <c r="AY7790" s="33"/>
    </row>
    <row r="7791" spans="1:51" s="12" customFormat="1" ht="39.950000000000003" customHeight="1">
      <c r="A7791" s="3"/>
      <c r="B7791" s="16"/>
      <c r="C7791" s="33"/>
      <c r="D7791" s="33"/>
      <c r="E7791" s="33"/>
      <c r="F7791" s="33"/>
      <c r="G7791" s="33"/>
      <c r="H7791" s="33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  <c r="Y7791" s="33"/>
      <c r="Z7791" s="33"/>
      <c r="AA7791" s="33"/>
      <c r="AB7791" s="33"/>
      <c r="AC7791" s="33"/>
      <c r="AD7791" s="33"/>
      <c r="AE7791" s="33"/>
      <c r="AF7791" s="33"/>
      <c r="AG7791" s="35"/>
      <c r="AH7791" s="32"/>
      <c r="AI7791" s="33"/>
      <c r="AJ7791" s="33"/>
      <c r="AK7791" s="33"/>
      <c r="AL7791" s="33"/>
      <c r="AM7791" s="33"/>
      <c r="AN7791" s="33"/>
      <c r="AO7791" s="33"/>
      <c r="AP7791" s="33"/>
      <c r="AQ7791" s="33"/>
      <c r="AR7791" s="33"/>
      <c r="AS7791" s="33"/>
      <c r="AT7791" s="33"/>
      <c r="AU7791" s="33"/>
      <c r="AV7791" s="33"/>
      <c r="AW7791" s="33"/>
      <c r="AX7791" s="33"/>
      <c r="AY7791" s="33"/>
    </row>
    <row r="7792" spans="1:51" s="12" customFormat="1" ht="39.950000000000003" customHeight="1">
      <c r="A7792" s="3"/>
      <c r="B7792" s="16"/>
      <c r="C7792" s="33"/>
      <c r="D7792" s="33"/>
      <c r="E7792" s="33"/>
      <c r="F7792" s="33"/>
      <c r="G7792" s="33"/>
      <c r="H7792" s="33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  <c r="Y7792" s="33"/>
      <c r="Z7792" s="33"/>
      <c r="AA7792" s="33"/>
      <c r="AB7792" s="33"/>
      <c r="AC7792" s="33"/>
      <c r="AD7792" s="33"/>
      <c r="AE7792" s="33"/>
      <c r="AF7792" s="33"/>
      <c r="AG7792" s="35"/>
      <c r="AH7792" s="32"/>
      <c r="AI7792" s="33"/>
      <c r="AJ7792" s="33"/>
      <c r="AK7792" s="33"/>
      <c r="AL7792" s="33"/>
      <c r="AM7792" s="33"/>
      <c r="AN7792" s="33"/>
      <c r="AO7792" s="33"/>
      <c r="AP7792" s="33"/>
      <c r="AQ7792" s="33"/>
      <c r="AR7792" s="33"/>
      <c r="AS7792" s="33"/>
      <c r="AT7792" s="33"/>
      <c r="AU7792" s="33"/>
      <c r="AV7792" s="33"/>
      <c r="AW7792" s="33"/>
      <c r="AX7792" s="33"/>
      <c r="AY7792" s="33"/>
    </row>
    <row r="7793" spans="1:51" s="12" customFormat="1" ht="39.950000000000003" customHeight="1">
      <c r="A7793" s="3"/>
      <c r="B7793" s="16"/>
      <c r="C7793" s="33"/>
      <c r="D7793" s="33"/>
      <c r="E7793" s="33"/>
      <c r="F7793" s="33"/>
      <c r="G7793" s="33"/>
      <c r="H7793" s="33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  <c r="Y7793" s="33"/>
      <c r="Z7793" s="33"/>
      <c r="AA7793" s="33"/>
      <c r="AB7793" s="33"/>
      <c r="AC7793" s="33"/>
      <c r="AD7793" s="33"/>
      <c r="AE7793" s="33"/>
      <c r="AF7793" s="33"/>
      <c r="AG7793" s="35"/>
      <c r="AH7793" s="32"/>
      <c r="AI7793" s="33"/>
      <c r="AJ7793" s="33"/>
      <c r="AK7793" s="33"/>
      <c r="AL7793" s="33"/>
      <c r="AM7793" s="33"/>
      <c r="AN7793" s="33"/>
      <c r="AO7793" s="33"/>
      <c r="AP7793" s="33"/>
      <c r="AQ7793" s="33"/>
      <c r="AR7793" s="33"/>
      <c r="AS7793" s="33"/>
      <c r="AT7793" s="33"/>
      <c r="AU7793" s="33"/>
      <c r="AV7793" s="33"/>
      <c r="AW7793" s="33"/>
      <c r="AX7793" s="33"/>
      <c r="AY7793" s="33"/>
    </row>
    <row r="7794" spans="1:51" s="12" customFormat="1" ht="39.950000000000003" customHeight="1">
      <c r="A7794" s="3"/>
      <c r="B7794" s="16"/>
      <c r="C7794" s="33"/>
      <c r="D7794" s="33"/>
      <c r="E7794" s="33"/>
      <c r="F7794" s="33"/>
      <c r="G7794" s="33"/>
      <c r="H7794" s="33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  <c r="Y7794" s="33"/>
      <c r="Z7794" s="33"/>
      <c r="AA7794" s="33"/>
      <c r="AB7794" s="33"/>
      <c r="AC7794" s="33"/>
      <c r="AD7794" s="33"/>
      <c r="AE7794" s="33"/>
      <c r="AF7794" s="33"/>
      <c r="AG7794" s="35"/>
      <c r="AH7794" s="32"/>
      <c r="AI7794" s="33"/>
      <c r="AJ7794" s="33"/>
      <c r="AK7794" s="33"/>
      <c r="AL7794" s="33"/>
      <c r="AM7794" s="33"/>
      <c r="AN7794" s="33"/>
      <c r="AO7794" s="33"/>
      <c r="AP7794" s="33"/>
      <c r="AQ7794" s="33"/>
      <c r="AR7794" s="33"/>
      <c r="AS7794" s="33"/>
      <c r="AT7794" s="33"/>
      <c r="AU7794" s="33"/>
      <c r="AV7794" s="33"/>
      <c r="AW7794" s="33"/>
      <c r="AX7794" s="33"/>
      <c r="AY7794" s="33"/>
    </row>
    <row r="7795" spans="1:51" s="12" customFormat="1" ht="39.950000000000003" customHeight="1">
      <c r="A7795" s="3"/>
      <c r="B7795" s="16"/>
      <c r="C7795" s="33"/>
      <c r="D7795" s="33"/>
      <c r="E7795" s="33"/>
      <c r="F7795" s="33"/>
      <c r="G7795" s="33"/>
      <c r="H7795" s="33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  <c r="Y7795" s="33"/>
      <c r="Z7795" s="33"/>
      <c r="AA7795" s="33"/>
      <c r="AB7795" s="33"/>
      <c r="AC7795" s="33"/>
      <c r="AD7795" s="33"/>
      <c r="AE7795" s="33"/>
      <c r="AF7795" s="33"/>
      <c r="AG7795" s="35"/>
      <c r="AH7795" s="32"/>
      <c r="AI7795" s="33"/>
      <c r="AJ7795" s="33"/>
      <c r="AK7795" s="33"/>
      <c r="AL7795" s="33"/>
      <c r="AM7795" s="33"/>
      <c r="AN7795" s="33"/>
      <c r="AO7795" s="33"/>
      <c r="AP7795" s="33"/>
      <c r="AQ7795" s="33"/>
      <c r="AR7795" s="33"/>
      <c r="AS7795" s="33"/>
      <c r="AT7795" s="33"/>
      <c r="AU7795" s="33"/>
      <c r="AV7795" s="33"/>
      <c r="AW7795" s="33"/>
      <c r="AX7795" s="33"/>
      <c r="AY7795" s="33"/>
    </row>
    <row r="7796" spans="1:51" s="12" customFormat="1" ht="39.950000000000003" customHeight="1">
      <c r="A7796" s="3"/>
      <c r="B7796" s="16"/>
      <c r="C7796" s="33"/>
      <c r="D7796" s="33"/>
      <c r="E7796" s="33"/>
      <c r="F7796" s="33"/>
      <c r="G7796" s="33"/>
      <c r="H7796" s="33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  <c r="Y7796" s="33"/>
      <c r="Z7796" s="33"/>
      <c r="AA7796" s="33"/>
      <c r="AB7796" s="33"/>
      <c r="AC7796" s="33"/>
      <c r="AD7796" s="33"/>
      <c r="AE7796" s="33"/>
      <c r="AF7796" s="33"/>
      <c r="AG7796" s="35"/>
      <c r="AH7796" s="32"/>
      <c r="AI7796" s="33"/>
      <c r="AJ7796" s="33"/>
      <c r="AK7796" s="33"/>
      <c r="AL7796" s="33"/>
      <c r="AM7796" s="33"/>
      <c r="AN7796" s="33"/>
      <c r="AO7796" s="33"/>
      <c r="AP7796" s="33"/>
      <c r="AQ7796" s="33"/>
      <c r="AR7796" s="33"/>
      <c r="AS7796" s="33"/>
      <c r="AT7796" s="33"/>
      <c r="AU7796" s="33"/>
      <c r="AV7796" s="33"/>
      <c r="AW7796" s="33"/>
      <c r="AX7796" s="33"/>
      <c r="AY7796" s="33"/>
    </row>
    <row r="7797" spans="1:51" s="12" customFormat="1" ht="39.950000000000003" customHeight="1">
      <c r="A7797" s="3"/>
      <c r="B7797" s="16"/>
      <c r="C7797" s="33"/>
      <c r="D7797" s="33"/>
      <c r="E7797" s="33"/>
      <c r="F7797" s="33"/>
      <c r="G7797" s="33"/>
      <c r="H7797" s="33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  <c r="Y7797" s="33"/>
      <c r="Z7797" s="33"/>
      <c r="AA7797" s="33"/>
      <c r="AB7797" s="33"/>
      <c r="AC7797" s="33"/>
      <c r="AD7797" s="33"/>
      <c r="AE7797" s="33"/>
      <c r="AF7797" s="33"/>
      <c r="AG7797" s="35"/>
      <c r="AH7797" s="32"/>
      <c r="AI7797" s="33"/>
      <c r="AJ7797" s="33"/>
      <c r="AK7797" s="33"/>
      <c r="AL7797" s="33"/>
      <c r="AM7797" s="33"/>
      <c r="AN7797" s="33"/>
      <c r="AO7797" s="33"/>
      <c r="AP7797" s="33"/>
      <c r="AQ7797" s="33"/>
      <c r="AR7797" s="33"/>
      <c r="AS7797" s="33"/>
      <c r="AT7797" s="33"/>
      <c r="AU7797" s="33"/>
      <c r="AV7797" s="33"/>
      <c r="AW7797" s="33"/>
      <c r="AX7797" s="33"/>
      <c r="AY7797" s="33"/>
    </row>
    <row r="7798" spans="1:51" s="12" customFormat="1" ht="39.950000000000003" customHeight="1">
      <c r="A7798" s="3"/>
      <c r="B7798" s="16"/>
      <c r="C7798" s="33"/>
      <c r="D7798" s="33"/>
      <c r="E7798" s="33"/>
      <c r="F7798" s="33"/>
      <c r="G7798" s="33"/>
      <c r="H7798" s="33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  <c r="Y7798" s="33"/>
      <c r="Z7798" s="33"/>
      <c r="AA7798" s="33"/>
      <c r="AB7798" s="33"/>
      <c r="AC7798" s="33"/>
      <c r="AD7798" s="33"/>
      <c r="AE7798" s="33"/>
      <c r="AF7798" s="33"/>
      <c r="AG7798" s="35"/>
      <c r="AH7798" s="32"/>
      <c r="AI7798" s="33"/>
      <c r="AJ7798" s="33"/>
      <c r="AK7798" s="33"/>
      <c r="AL7798" s="33"/>
      <c r="AM7798" s="33"/>
      <c r="AN7798" s="33"/>
      <c r="AO7798" s="33"/>
      <c r="AP7798" s="33"/>
      <c r="AQ7798" s="33"/>
      <c r="AR7798" s="33"/>
      <c r="AS7798" s="33"/>
      <c r="AT7798" s="33"/>
      <c r="AU7798" s="33"/>
      <c r="AV7798" s="33"/>
      <c r="AW7798" s="33"/>
      <c r="AX7798" s="33"/>
      <c r="AY7798" s="33"/>
    </row>
    <row r="7799" spans="1:51" s="12" customFormat="1" ht="39.950000000000003" customHeight="1">
      <c r="A7799" s="3"/>
      <c r="B7799" s="16"/>
      <c r="C7799" s="33"/>
      <c r="D7799" s="33"/>
      <c r="E7799" s="33"/>
      <c r="F7799" s="33"/>
      <c r="G7799" s="33"/>
      <c r="H7799" s="33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  <c r="Y7799" s="33"/>
      <c r="Z7799" s="33"/>
      <c r="AA7799" s="33"/>
      <c r="AB7799" s="33"/>
      <c r="AC7799" s="33"/>
      <c r="AD7799" s="33"/>
      <c r="AE7799" s="33"/>
      <c r="AF7799" s="33"/>
      <c r="AG7799" s="35"/>
      <c r="AH7799" s="32"/>
      <c r="AI7799" s="33"/>
      <c r="AJ7799" s="33"/>
      <c r="AK7799" s="33"/>
      <c r="AL7799" s="33"/>
      <c r="AM7799" s="33"/>
      <c r="AN7799" s="33"/>
      <c r="AO7799" s="33"/>
      <c r="AP7799" s="33"/>
      <c r="AQ7799" s="33"/>
      <c r="AR7799" s="33"/>
      <c r="AS7799" s="33"/>
      <c r="AT7799" s="33"/>
      <c r="AU7799" s="33"/>
      <c r="AV7799" s="33"/>
      <c r="AW7799" s="33"/>
      <c r="AX7799" s="33"/>
      <c r="AY7799" s="33"/>
    </row>
    <row r="7800" spans="1:51" s="12" customFormat="1" ht="39.950000000000003" customHeight="1">
      <c r="A7800" s="3"/>
      <c r="B7800" s="16"/>
      <c r="C7800" s="33"/>
      <c r="D7800" s="33"/>
      <c r="E7800" s="33"/>
      <c r="F7800" s="33"/>
      <c r="G7800" s="33"/>
      <c r="H7800" s="33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  <c r="Y7800" s="33"/>
      <c r="Z7800" s="33"/>
      <c r="AA7800" s="33"/>
      <c r="AB7800" s="33"/>
      <c r="AC7800" s="33"/>
      <c r="AD7800" s="33"/>
      <c r="AE7800" s="33"/>
      <c r="AF7800" s="33"/>
      <c r="AG7800" s="35"/>
      <c r="AH7800" s="32"/>
      <c r="AI7800" s="33"/>
      <c r="AJ7800" s="33"/>
      <c r="AK7800" s="33"/>
      <c r="AL7800" s="33"/>
      <c r="AM7800" s="33"/>
      <c r="AN7800" s="33"/>
      <c r="AO7800" s="33"/>
      <c r="AP7800" s="33"/>
      <c r="AQ7800" s="33"/>
      <c r="AR7800" s="33"/>
      <c r="AS7800" s="33"/>
      <c r="AT7800" s="33"/>
      <c r="AU7800" s="33"/>
      <c r="AV7800" s="33"/>
      <c r="AW7800" s="33"/>
      <c r="AX7800" s="33"/>
      <c r="AY7800" s="33"/>
    </row>
    <row r="7801" spans="1:51" s="12" customFormat="1" ht="39.950000000000003" customHeight="1">
      <c r="A7801" s="3"/>
      <c r="B7801" s="16"/>
      <c r="C7801" s="33"/>
      <c r="D7801" s="33"/>
      <c r="E7801" s="33"/>
      <c r="F7801" s="33"/>
      <c r="G7801" s="33"/>
      <c r="H7801" s="33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  <c r="Y7801" s="33"/>
      <c r="Z7801" s="33"/>
      <c r="AA7801" s="33"/>
      <c r="AB7801" s="33"/>
      <c r="AC7801" s="33"/>
      <c r="AD7801" s="33"/>
      <c r="AE7801" s="33"/>
      <c r="AF7801" s="33"/>
      <c r="AG7801" s="35"/>
      <c r="AH7801" s="32"/>
      <c r="AI7801" s="33"/>
      <c r="AJ7801" s="33"/>
      <c r="AK7801" s="33"/>
      <c r="AL7801" s="33"/>
      <c r="AM7801" s="33"/>
      <c r="AN7801" s="33"/>
      <c r="AO7801" s="33"/>
      <c r="AP7801" s="33"/>
      <c r="AQ7801" s="33"/>
      <c r="AR7801" s="33"/>
      <c r="AS7801" s="33"/>
      <c r="AT7801" s="33"/>
      <c r="AU7801" s="33"/>
      <c r="AV7801" s="33"/>
      <c r="AW7801" s="33"/>
      <c r="AX7801" s="33"/>
      <c r="AY7801" s="33"/>
    </row>
    <row r="7802" spans="1:51" s="12" customFormat="1" ht="39.950000000000003" customHeight="1">
      <c r="A7802" s="3"/>
      <c r="B7802" s="16"/>
      <c r="C7802" s="33"/>
      <c r="D7802" s="33"/>
      <c r="E7802" s="33"/>
      <c r="F7802" s="33"/>
      <c r="G7802" s="33"/>
      <c r="H7802" s="33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  <c r="Y7802" s="33"/>
      <c r="Z7802" s="33"/>
      <c r="AA7802" s="33"/>
      <c r="AB7802" s="33"/>
      <c r="AC7802" s="33"/>
      <c r="AD7802" s="33"/>
      <c r="AE7802" s="33"/>
      <c r="AF7802" s="33"/>
      <c r="AG7802" s="35"/>
      <c r="AH7802" s="32"/>
      <c r="AI7802" s="33"/>
      <c r="AJ7802" s="33"/>
      <c r="AK7802" s="33"/>
      <c r="AL7802" s="33"/>
      <c r="AM7802" s="33"/>
      <c r="AN7802" s="33"/>
      <c r="AO7802" s="33"/>
      <c r="AP7802" s="33"/>
      <c r="AQ7802" s="33"/>
      <c r="AR7802" s="33"/>
      <c r="AS7802" s="33"/>
      <c r="AT7802" s="33"/>
      <c r="AU7802" s="33"/>
      <c r="AV7802" s="33"/>
      <c r="AW7802" s="33"/>
      <c r="AX7802" s="33"/>
      <c r="AY7802" s="33"/>
    </row>
    <row r="7803" spans="1:51" s="12" customFormat="1" ht="39.950000000000003" customHeight="1">
      <c r="A7803" s="3"/>
      <c r="B7803" s="16"/>
      <c r="C7803" s="33"/>
      <c r="D7803" s="33"/>
      <c r="E7803" s="33"/>
      <c r="F7803" s="33"/>
      <c r="G7803" s="33"/>
      <c r="H7803" s="33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  <c r="Y7803" s="33"/>
      <c r="Z7803" s="33"/>
      <c r="AA7803" s="33"/>
      <c r="AB7803" s="33"/>
      <c r="AC7803" s="33"/>
      <c r="AD7803" s="33"/>
      <c r="AE7803" s="33"/>
      <c r="AF7803" s="33"/>
      <c r="AG7803" s="35"/>
      <c r="AH7803" s="32"/>
      <c r="AI7803" s="33"/>
      <c r="AJ7803" s="33"/>
      <c r="AK7803" s="33"/>
      <c r="AL7803" s="33"/>
      <c r="AM7803" s="33"/>
      <c r="AN7803" s="33"/>
      <c r="AO7803" s="33"/>
      <c r="AP7803" s="33"/>
      <c r="AQ7803" s="33"/>
      <c r="AR7803" s="33"/>
      <c r="AS7803" s="33"/>
      <c r="AT7803" s="33"/>
      <c r="AU7803" s="33"/>
      <c r="AV7803" s="33"/>
      <c r="AW7803" s="33"/>
      <c r="AX7803" s="33"/>
      <c r="AY7803" s="33"/>
    </row>
    <row r="7804" spans="1:51" s="12" customFormat="1" ht="39.950000000000003" customHeight="1">
      <c r="A7804" s="3"/>
      <c r="B7804" s="16"/>
      <c r="C7804" s="33"/>
      <c r="D7804" s="33"/>
      <c r="E7804" s="33"/>
      <c r="F7804" s="33"/>
      <c r="G7804" s="33"/>
      <c r="H7804" s="33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  <c r="Y7804" s="33"/>
      <c r="Z7804" s="33"/>
      <c r="AA7804" s="33"/>
      <c r="AB7804" s="33"/>
      <c r="AC7804" s="33"/>
      <c r="AD7804" s="33"/>
      <c r="AE7804" s="33"/>
      <c r="AF7804" s="33"/>
      <c r="AG7804" s="35"/>
      <c r="AH7804" s="32"/>
      <c r="AI7804" s="33"/>
      <c r="AJ7804" s="33"/>
      <c r="AK7804" s="33"/>
      <c r="AL7804" s="33"/>
      <c r="AM7804" s="33"/>
      <c r="AN7804" s="33"/>
      <c r="AO7804" s="33"/>
      <c r="AP7804" s="33"/>
      <c r="AQ7804" s="33"/>
      <c r="AR7804" s="33"/>
      <c r="AS7804" s="33"/>
      <c r="AT7804" s="33"/>
      <c r="AU7804" s="33"/>
      <c r="AV7804" s="33"/>
      <c r="AW7804" s="33"/>
      <c r="AX7804" s="33"/>
      <c r="AY7804" s="33"/>
    </row>
    <row r="7805" spans="1:51" s="12" customFormat="1" ht="39.950000000000003" customHeight="1">
      <c r="A7805" s="3"/>
      <c r="B7805" s="16"/>
      <c r="C7805" s="33"/>
      <c r="D7805" s="33"/>
      <c r="E7805" s="33"/>
      <c r="F7805" s="33"/>
      <c r="G7805" s="33"/>
      <c r="H7805" s="33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  <c r="Y7805" s="33"/>
      <c r="Z7805" s="33"/>
      <c r="AA7805" s="33"/>
      <c r="AB7805" s="33"/>
      <c r="AC7805" s="33"/>
      <c r="AD7805" s="33"/>
      <c r="AE7805" s="33"/>
      <c r="AF7805" s="33"/>
      <c r="AG7805" s="35"/>
      <c r="AH7805" s="32"/>
      <c r="AI7805" s="33"/>
      <c r="AJ7805" s="33"/>
      <c r="AK7805" s="33"/>
      <c r="AL7805" s="33"/>
      <c r="AM7805" s="33"/>
      <c r="AN7805" s="33"/>
      <c r="AO7805" s="33"/>
      <c r="AP7805" s="33"/>
      <c r="AQ7805" s="33"/>
      <c r="AR7805" s="33"/>
      <c r="AS7805" s="33"/>
      <c r="AT7805" s="33"/>
      <c r="AU7805" s="33"/>
      <c r="AV7805" s="33"/>
      <c r="AW7805" s="33"/>
      <c r="AX7805" s="33"/>
      <c r="AY7805" s="33"/>
    </row>
    <row r="7806" spans="1:51" s="12" customFormat="1" ht="39.950000000000003" customHeight="1">
      <c r="A7806" s="3"/>
      <c r="B7806" s="16"/>
      <c r="C7806" s="33"/>
      <c r="D7806" s="33"/>
      <c r="E7806" s="33"/>
      <c r="F7806" s="33"/>
      <c r="G7806" s="33"/>
      <c r="H7806" s="33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  <c r="Y7806" s="33"/>
      <c r="Z7806" s="33"/>
      <c r="AA7806" s="33"/>
      <c r="AB7806" s="33"/>
      <c r="AC7806" s="33"/>
      <c r="AD7806" s="33"/>
      <c r="AE7806" s="33"/>
      <c r="AF7806" s="33"/>
      <c r="AG7806" s="35"/>
      <c r="AH7806" s="32"/>
      <c r="AI7806" s="33"/>
      <c r="AJ7806" s="33"/>
      <c r="AK7806" s="33"/>
      <c r="AL7806" s="33"/>
      <c r="AM7806" s="33"/>
      <c r="AN7806" s="33"/>
      <c r="AO7806" s="33"/>
      <c r="AP7806" s="33"/>
      <c r="AQ7806" s="33"/>
      <c r="AR7806" s="33"/>
      <c r="AS7806" s="33"/>
      <c r="AT7806" s="33"/>
      <c r="AU7806" s="33"/>
      <c r="AV7806" s="33"/>
      <c r="AW7806" s="33"/>
      <c r="AX7806" s="33"/>
      <c r="AY7806" s="33"/>
    </row>
    <row r="7807" spans="1:51" s="12" customFormat="1" ht="39.950000000000003" customHeight="1">
      <c r="A7807" s="3"/>
      <c r="B7807" s="16"/>
      <c r="C7807" s="33"/>
      <c r="D7807" s="33"/>
      <c r="E7807" s="33"/>
      <c r="F7807" s="33"/>
      <c r="G7807" s="33"/>
      <c r="H7807" s="33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  <c r="Y7807" s="33"/>
      <c r="Z7807" s="33"/>
      <c r="AA7807" s="33"/>
      <c r="AB7807" s="33"/>
      <c r="AC7807" s="33"/>
      <c r="AD7807" s="33"/>
      <c r="AE7807" s="33"/>
      <c r="AF7807" s="33"/>
      <c r="AG7807" s="35"/>
      <c r="AH7807" s="32"/>
      <c r="AI7807" s="33"/>
      <c r="AJ7807" s="33"/>
      <c r="AK7807" s="33"/>
      <c r="AL7807" s="33"/>
      <c r="AM7807" s="33"/>
      <c r="AN7807" s="33"/>
      <c r="AO7807" s="33"/>
      <c r="AP7807" s="33"/>
      <c r="AQ7807" s="33"/>
      <c r="AR7807" s="33"/>
      <c r="AS7807" s="33"/>
      <c r="AT7807" s="33"/>
      <c r="AU7807" s="33"/>
      <c r="AV7807" s="33"/>
      <c r="AW7807" s="33"/>
      <c r="AX7807" s="33"/>
      <c r="AY7807" s="33"/>
    </row>
    <row r="7808" spans="1:51" s="12" customFormat="1" ht="39.950000000000003" customHeight="1">
      <c r="A7808" s="3"/>
      <c r="B7808" s="16"/>
      <c r="C7808" s="33"/>
      <c r="D7808" s="33"/>
      <c r="E7808" s="33"/>
      <c r="F7808" s="33"/>
      <c r="G7808" s="33"/>
      <c r="H7808" s="33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  <c r="Y7808" s="33"/>
      <c r="Z7808" s="33"/>
      <c r="AA7808" s="33"/>
      <c r="AB7808" s="33"/>
      <c r="AC7808" s="33"/>
      <c r="AD7808" s="33"/>
      <c r="AE7808" s="33"/>
      <c r="AF7808" s="33"/>
      <c r="AG7808" s="35"/>
      <c r="AH7808" s="32"/>
      <c r="AI7808" s="33"/>
      <c r="AJ7808" s="33"/>
      <c r="AK7808" s="33"/>
      <c r="AL7808" s="33"/>
      <c r="AM7808" s="33"/>
      <c r="AN7808" s="33"/>
      <c r="AO7808" s="33"/>
      <c r="AP7808" s="33"/>
      <c r="AQ7808" s="33"/>
      <c r="AR7808" s="33"/>
      <c r="AS7808" s="33"/>
      <c r="AT7808" s="33"/>
      <c r="AU7808" s="33"/>
      <c r="AV7808" s="33"/>
      <c r="AW7808" s="33"/>
      <c r="AX7808" s="33"/>
      <c r="AY7808" s="33"/>
    </row>
    <row r="7809" spans="1:51" s="12" customFormat="1" ht="39.950000000000003" customHeight="1">
      <c r="A7809" s="3"/>
      <c r="B7809" s="16"/>
      <c r="C7809" s="33"/>
      <c r="D7809" s="33"/>
      <c r="E7809" s="33"/>
      <c r="F7809" s="33"/>
      <c r="G7809" s="33"/>
      <c r="H7809" s="33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  <c r="Y7809" s="33"/>
      <c r="Z7809" s="33"/>
      <c r="AA7809" s="33"/>
      <c r="AB7809" s="33"/>
      <c r="AC7809" s="33"/>
      <c r="AD7809" s="33"/>
      <c r="AE7809" s="33"/>
      <c r="AF7809" s="33"/>
      <c r="AG7809" s="35"/>
      <c r="AH7809" s="32"/>
      <c r="AI7809" s="33"/>
      <c r="AJ7809" s="33"/>
      <c r="AK7809" s="33"/>
      <c r="AL7809" s="33"/>
      <c r="AM7809" s="33"/>
      <c r="AN7809" s="33"/>
      <c r="AO7809" s="33"/>
      <c r="AP7809" s="33"/>
      <c r="AQ7809" s="33"/>
      <c r="AR7809" s="33"/>
      <c r="AS7809" s="33"/>
      <c r="AT7809" s="33"/>
      <c r="AU7809" s="33"/>
      <c r="AV7809" s="33"/>
      <c r="AW7809" s="33"/>
      <c r="AX7809" s="33"/>
      <c r="AY7809" s="33"/>
    </row>
    <row r="7810" spans="1:51" s="12" customFormat="1" ht="39.950000000000003" customHeight="1">
      <c r="A7810" s="3"/>
      <c r="B7810" s="16"/>
      <c r="C7810" s="33"/>
      <c r="D7810" s="33"/>
      <c r="E7810" s="33"/>
      <c r="F7810" s="33"/>
      <c r="G7810" s="33"/>
      <c r="H7810" s="33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  <c r="Y7810" s="33"/>
      <c r="Z7810" s="33"/>
      <c r="AA7810" s="33"/>
      <c r="AB7810" s="33"/>
      <c r="AC7810" s="33"/>
      <c r="AD7810" s="33"/>
      <c r="AE7810" s="33"/>
      <c r="AF7810" s="33"/>
      <c r="AG7810" s="35"/>
      <c r="AH7810" s="32"/>
      <c r="AI7810" s="33"/>
      <c r="AJ7810" s="33"/>
      <c r="AK7810" s="33"/>
      <c r="AL7810" s="33"/>
      <c r="AM7810" s="33"/>
      <c r="AN7810" s="33"/>
      <c r="AO7810" s="33"/>
      <c r="AP7810" s="33"/>
      <c r="AQ7810" s="33"/>
      <c r="AR7810" s="33"/>
      <c r="AS7810" s="33"/>
      <c r="AT7810" s="33"/>
      <c r="AU7810" s="33"/>
      <c r="AV7810" s="33"/>
      <c r="AW7810" s="33"/>
      <c r="AX7810" s="33"/>
      <c r="AY7810" s="33"/>
    </row>
    <row r="7811" spans="1:51" s="12" customFormat="1" ht="39.950000000000003" customHeight="1">
      <c r="A7811" s="3"/>
      <c r="B7811" s="16"/>
      <c r="C7811" s="33"/>
      <c r="D7811" s="33"/>
      <c r="E7811" s="33"/>
      <c r="F7811" s="33"/>
      <c r="G7811" s="33"/>
      <c r="H7811" s="33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  <c r="Y7811" s="33"/>
      <c r="Z7811" s="33"/>
      <c r="AA7811" s="33"/>
      <c r="AB7811" s="33"/>
      <c r="AC7811" s="33"/>
      <c r="AD7811" s="33"/>
      <c r="AE7811" s="33"/>
      <c r="AF7811" s="33"/>
      <c r="AG7811" s="35"/>
      <c r="AH7811" s="32"/>
      <c r="AI7811" s="33"/>
      <c r="AJ7811" s="33"/>
      <c r="AK7811" s="33"/>
      <c r="AL7811" s="33"/>
      <c r="AM7811" s="33"/>
      <c r="AN7811" s="33"/>
      <c r="AO7811" s="33"/>
      <c r="AP7811" s="33"/>
      <c r="AQ7811" s="33"/>
      <c r="AR7811" s="33"/>
      <c r="AS7811" s="33"/>
      <c r="AT7811" s="33"/>
      <c r="AU7811" s="33"/>
      <c r="AV7811" s="33"/>
      <c r="AW7811" s="33"/>
      <c r="AX7811" s="33"/>
      <c r="AY7811" s="33"/>
    </row>
    <row r="7812" spans="1:51" s="12" customFormat="1" ht="39.950000000000003" customHeight="1">
      <c r="A7812" s="3"/>
      <c r="B7812" s="16"/>
      <c r="C7812" s="33"/>
      <c r="D7812" s="33"/>
      <c r="E7812" s="33"/>
      <c r="F7812" s="33"/>
      <c r="G7812" s="33"/>
      <c r="H7812" s="33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  <c r="Y7812" s="33"/>
      <c r="Z7812" s="33"/>
      <c r="AA7812" s="33"/>
      <c r="AB7812" s="33"/>
      <c r="AC7812" s="33"/>
      <c r="AD7812" s="33"/>
      <c r="AE7812" s="33"/>
      <c r="AF7812" s="33"/>
      <c r="AG7812" s="35"/>
      <c r="AH7812" s="32"/>
      <c r="AI7812" s="33"/>
      <c r="AJ7812" s="33"/>
      <c r="AK7812" s="33"/>
      <c r="AL7812" s="33"/>
      <c r="AM7812" s="33"/>
      <c r="AN7812" s="33"/>
      <c r="AO7812" s="33"/>
      <c r="AP7812" s="33"/>
      <c r="AQ7812" s="33"/>
      <c r="AR7812" s="33"/>
      <c r="AS7812" s="33"/>
      <c r="AT7812" s="33"/>
      <c r="AU7812" s="33"/>
      <c r="AV7812" s="33"/>
      <c r="AW7812" s="33"/>
      <c r="AX7812" s="33"/>
      <c r="AY7812" s="33"/>
    </row>
    <row r="7813" spans="1:51" s="12" customFormat="1" ht="39.950000000000003" customHeight="1">
      <c r="A7813" s="3"/>
      <c r="B7813" s="16"/>
      <c r="C7813" s="33"/>
      <c r="D7813" s="33"/>
      <c r="E7813" s="33"/>
      <c r="F7813" s="33"/>
      <c r="G7813" s="33"/>
      <c r="H7813" s="33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  <c r="Y7813" s="33"/>
      <c r="Z7813" s="33"/>
      <c r="AA7813" s="33"/>
      <c r="AB7813" s="33"/>
      <c r="AC7813" s="33"/>
      <c r="AD7813" s="33"/>
      <c r="AE7813" s="33"/>
      <c r="AF7813" s="33"/>
      <c r="AG7813" s="35"/>
      <c r="AH7813" s="32"/>
      <c r="AI7813" s="33"/>
      <c r="AJ7813" s="33"/>
      <c r="AK7813" s="33"/>
      <c r="AL7813" s="33"/>
      <c r="AM7813" s="33"/>
      <c r="AN7813" s="33"/>
      <c r="AO7813" s="33"/>
      <c r="AP7813" s="33"/>
      <c r="AQ7813" s="33"/>
      <c r="AR7813" s="33"/>
      <c r="AS7813" s="33"/>
      <c r="AT7813" s="33"/>
      <c r="AU7813" s="33"/>
      <c r="AV7813" s="33"/>
      <c r="AW7813" s="33"/>
      <c r="AX7813" s="33"/>
      <c r="AY7813" s="33"/>
    </row>
    <row r="7814" spans="1:51" s="12" customFormat="1" ht="39.950000000000003" customHeight="1">
      <c r="A7814" s="3"/>
      <c r="B7814" s="16"/>
      <c r="C7814" s="33"/>
      <c r="D7814" s="33"/>
      <c r="E7814" s="33"/>
      <c r="F7814" s="33"/>
      <c r="G7814" s="33"/>
      <c r="H7814" s="33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  <c r="Y7814" s="33"/>
      <c r="Z7814" s="33"/>
      <c r="AA7814" s="33"/>
      <c r="AB7814" s="33"/>
      <c r="AC7814" s="33"/>
      <c r="AD7814" s="33"/>
      <c r="AE7814" s="33"/>
      <c r="AF7814" s="33"/>
      <c r="AG7814" s="35"/>
      <c r="AH7814" s="32"/>
      <c r="AI7814" s="33"/>
      <c r="AJ7814" s="33"/>
      <c r="AK7814" s="33"/>
      <c r="AL7814" s="33"/>
      <c r="AM7814" s="33"/>
      <c r="AN7814" s="33"/>
      <c r="AO7814" s="33"/>
      <c r="AP7814" s="33"/>
      <c r="AQ7814" s="33"/>
      <c r="AR7814" s="33"/>
      <c r="AS7814" s="33"/>
      <c r="AT7814" s="33"/>
      <c r="AU7814" s="33"/>
      <c r="AV7814" s="33"/>
      <c r="AW7814" s="33"/>
      <c r="AX7814" s="33"/>
      <c r="AY7814" s="33"/>
    </row>
    <row r="7815" spans="1:51" s="12" customFormat="1" ht="39.950000000000003" customHeight="1">
      <c r="A7815" s="3"/>
      <c r="B7815" s="16"/>
      <c r="C7815" s="33"/>
      <c r="D7815" s="33"/>
      <c r="E7815" s="33"/>
      <c r="F7815" s="33"/>
      <c r="G7815" s="33"/>
      <c r="H7815" s="33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  <c r="Y7815" s="33"/>
      <c r="Z7815" s="33"/>
      <c r="AA7815" s="33"/>
      <c r="AB7815" s="33"/>
      <c r="AC7815" s="33"/>
      <c r="AD7815" s="33"/>
      <c r="AE7815" s="33"/>
      <c r="AF7815" s="33"/>
      <c r="AG7815" s="35"/>
      <c r="AH7815" s="32"/>
      <c r="AI7815" s="33"/>
      <c r="AJ7815" s="33"/>
      <c r="AK7815" s="33"/>
      <c r="AL7815" s="33"/>
      <c r="AM7815" s="33"/>
      <c r="AN7815" s="33"/>
      <c r="AO7815" s="33"/>
      <c r="AP7815" s="33"/>
      <c r="AQ7815" s="33"/>
      <c r="AR7815" s="33"/>
      <c r="AS7815" s="33"/>
      <c r="AT7815" s="33"/>
      <c r="AU7815" s="33"/>
      <c r="AV7815" s="33"/>
      <c r="AW7815" s="33"/>
      <c r="AX7815" s="33"/>
      <c r="AY7815" s="33"/>
    </row>
    <row r="7816" spans="1:51" s="12" customFormat="1" ht="39.950000000000003" customHeight="1">
      <c r="A7816" s="3"/>
      <c r="B7816" s="16"/>
      <c r="C7816" s="33"/>
      <c r="D7816" s="33"/>
      <c r="E7816" s="33"/>
      <c r="F7816" s="33"/>
      <c r="G7816" s="33"/>
      <c r="H7816" s="33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  <c r="Y7816" s="33"/>
      <c r="Z7816" s="33"/>
      <c r="AA7816" s="33"/>
      <c r="AB7816" s="33"/>
      <c r="AC7816" s="33"/>
      <c r="AD7816" s="33"/>
      <c r="AE7816" s="33"/>
      <c r="AF7816" s="33"/>
      <c r="AG7816" s="35"/>
      <c r="AH7816" s="32"/>
      <c r="AI7816" s="33"/>
      <c r="AJ7816" s="33"/>
      <c r="AK7816" s="33"/>
      <c r="AL7816" s="33"/>
      <c r="AM7816" s="33"/>
      <c r="AN7816" s="33"/>
      <c r="AO7816" s="33"/>
      <c r="AP7816" s="33"/>
      <c r="AQ7816" s="33"/>
      <c r="AR7816" s="33"/>
      <c r="AS7816" s="33"/>
      <c r="AT7816" s="33"/>
      <c r="AU7816" s="33"/>
      <c r="AV7816" s="33"/>
      <c r="AW7816" s="33"/>
      <c r="AX7816" s="33"/>
      <c r="AY7816" s="33"/>
    </row>
    <row r="7817" spans="1:51" s="12" customFormat="1" ht="39.950000000000003" customHeight="1">
      <c r="A7817" s="3"/>
      <c r="B7817" s="16"/>
      <c r="C7817" s="33"/>
      <c r="D7817" s="33"/>
      <c r="E7817" s="33"/>
      <c r="F7817" s="33"/>
      <c r="G7817" s="33"/>
      <c r="H7817" s="33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  <c r="Y7817" s="33"/>
      <c r="Z7817" s="33"/>
      <c r="AA7817" s="33"/>
      <c r="AB7817" s="33"/>
      <c r="AC7817" s="33"/>
      <c r="AD7817" s="33"/>
      <c r="AE7817" s="33"/>
      <c r="AF7817" s="33"/>
      <c r="AG7817" s="35"/>
      <c r="AH7817" s="32"/>
      <c r="AI7817" s="33"/>
      <c r="AJ7817" s="33"/>
      <c r="AK7817" s="33"/>
      <c r="AL7817" s="33"/>
      <c r="AM7817" s="33"/>
      <c r="AN7817" s="33"/>
      <c r="AO7817" s="33"/>
      <c r="AP7817" s="33"/>
      <c r="AQ7817" s="33"/>
      <c r="AR7817" s="33"/>
      <c r="AS7817" s="33"/>
      <c r="AT7817" s="33"/>
      <c r="AU7817" s="33"/>
      <c r="AV7817" s="33"/>
      <c r="AW7817" s="33"/>
      <c r="AX7817" s="33"/>
      <c r="AY7817" s="33"/>
    </row>
    <row r="7818" spans="1:51" s="12" customFormat="1" ht="39.950000000000003" customHeight="1">
      <c r="A7818" s="3"/>
      <c r="B7818" s="16"/>
      <c r="C7818" s="33"/>
      <c r="D7818" s="33"/>
      <c r="E7818" s="33"/>
      <c r="F7818" s="33"/>
      <c r="G7818" s="33"/>
      <c r="H7818" s="33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  <c r="Y7818" s="33"/>
      <c r="Z7818" s="33"/>
      <c r="AA7818" s="33"/>
      <c r="AB7818" s="33"/>
      <c r="AC7818" s="33"/>
      <c r="AD7818" s="33"/>
      <c r="AE7818" s="33"/>
      <c r="AF7818" s="33"/>
      <c r="AG7818" s="35"/>
      <c r="AH7818" s="32"/>
      <c r="AI7818" s="33"/>
      <c r="AJ7818" s="33"/>
      <c r="AK7818" s="33"/>
      <c r="AL7818" s="33"/>
      <c r="AM7818" s="33"/>
      <c r="AN7818" s="33"/>
      <c r="AO7818" s="33"/>
      <c r="AP7818" s="33"/>
      <c r="AQ7818" s="33"/>
      <c r="AR7818" s="33"/>
      <c r="AS7818" s="33"/>
      <c r="AT7818" s="33"/>
      <c r="AU7818" s="33"/>
      <c r="AV7818" s="33"/>
      <c r="AW7818" s="33"/>
      <c r="AX7818" s="33"/>
      <c r="AY7818" s="33"/>
    </row>
    <row r="7819" spans="1:51" s="12" customFormat="1" ht="39.950000000000003" customHeight="1">
      <c r="A7819" s="3"/>
      <c r="B7819" s="16"/>
      <c r="C7819" s="33"/>
      <c r="D7819" s="33"/>
      <c r="E7819" s="33"/>
      <c r="F7819" s="33"/>
      <c r="G7819" s="33"/>
      <c r="H7819" s="33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  <c r="Y7819" s="33"/>
      <c r="Z7819" s="33"/>
      <c r="AA7819" s="33"/>
      <c r="AB7819" s="33"/>
      <c r="AC7819" s="33"/>
      <c r="AD7819" s="33"/>
      <c r="AE7819" s="33"/>
      <c r="AF7819" s="33"/>
      <c r="AG7819" s="35"/>
      <c r="AH7819" s="32"/>
      <c r="AI7819" s="33"/>
      <c r="AJ7819" s="33"/>
      <c r="AK7819" s="33"/>
      <c r="AL7819" s="33"/>
      <c r="AM7819" s="33"/>
      <c r="AN7819" s="33"/>
      <c r="AO7819" s="33"/>
      <c r="AP7819" s="33"/>
      <c r="AQ7819" s="33"/>
      <c r="AR7819" s="33"/>
      <c r="AS7819" s="33"/>
      <c r="AT7819" s="33"/>
      <c r="AU7819" s="33"/>
      <c r="AV7819" s="33"/>
      <c r="AW7819" s="33"/>
      <c r="AX7819" s="33"/>
      <c r="AY7819" s="33"/>
    </row>
    <row r="7820" spans="1:51" s="12" customFormat="1" ht="39.950000000000003" customHeight="1">
      <c r="A7820" s="3"/>
      <c r="B7820" s="16"/>
      <c r="C7820" s="33"/>
      <c r="D7820" s="33"/>
      <c r="E7820" s="33"/>
      <c r="F7820" s="33"/>
      <c r="G7820" s="33"/>
      <c r="H7820" s="33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  <c r="Y7820" s="33"/>
      <c r="Z7820" s="33"/>
      <c r="AA7820" s="33"/>
      <c r="AB7820" s="33"/>
      <c r="AC7820" s="33"/>
      <c r="AD7820" s="33"/>
      <c r="AE7820" s="33"/>
      <c r="AF7820" s="33"/>
      <c r="AG7820" s="35"/>
      <c r="AH7820" s="32"/>
      <c r="AI7820" s="33"/>
      <c r="AJ7820" s="33"/>
      <c r="AK7820" s="33"/>
      <c r="AL7820" s="33"/>
      <c r="AM7820" s="33"/>
      <c r="AN7820" s="33"/>
      <c r="AO7820" s="33"/>
      <c r="AP7820" s="33"/>
      <c r="AQ7820" s="33"/>
      <c r="AR7820" s="33"/>
      <c r="AS7820" s="33"/>
      <c r="AT7820" s="33"/>
      <c r="AU7820" s="33"/>
      <c r="AV7820" s="33"/>
      <c r="AW7820" s="33"/>
      <c r="AX7820" s="33"/>
      <c r="AY7820" s="33"/>
    </row>
    <row r="7821" spans="1:51" s="12" customFormat="1" ht="39.950000000000003" customHeight="1">
      <c r="A7821" s="3"/>
      <c r="B7821" s="16"/>
      <c r="C7821" s="33"/>
      <c r="D7821" s="33"/>
      <c r="E7821" s="33"/>
      <c r="F7821" s="33"/>
      <c r="G7821" s="33"/>
      <c r="H7821" s="33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  <c r="Y7821" s="33"/>
      <c r="Z7821" s="33"/>
      <c r="AA7821" s="33"/>
      <c r="AB7821" s="33"/>
      <c r="AC7821" s="33"/>
      <c r="AD7821" s="33"/>
      <c r="AE7821" s="33"/>
      <c r="AF7821" s="33"/>
      <c r="AG7821" s="35"/>
      <c r="AH7821" s="32"/>
      <c r="AI7821" s="33"/>
      <c r="AJ7821" s="33"/>
      <c r="AK7821" s="33"/>
      <c r="AL7821" s="33"/>
      <c r="AM7821" s="33"/>
      <c r="AN7821" s="33"/>
      <c r="AO7821" s="33"/>
      <c r="AP7821" s="33"/>
      <c r="AQ7821" s="33"/>
      <c r="AR7821" s="33"/>
      <c r="AS7821" s="33"/>
      <c r="AT7821" s="33"/>
      <c r="AU7821" s="33"/>
      <c r="AV7821" s="33"/>
      <c r="AW7821" s="33"/>
      <c r="AX7821" s="33"/>
      <c r="AY7821" s="33"/>
    </row>
    <row r="7822" spans="1:51" s="12" customFormat="1" ht="39.950000000000003" customHeight="1">
      <c r="A7822" s="3"/>
      <c r="B7822" s="16"/>
      <c r="C7822" s="33"/>
      <c r="D7822" s="33"/>
      <c r="E7822" s="33"/>
      <c r="F7822" s="33"/>
      <c r="G7822" s="33"/>
      <c r="H7822" s="33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  <c r="Y7822" s="33"/>
      <c r="Z7822" s="33"/>
      <c r="AA7822" s="33"/>
      <c r="AB7822" s="33"/>
      <c r="AC7822" s="33"/>
      <c r="AD7822" s="33"/>
      <c r="AE7822" s="33"/>
      <c r="AF7822" s="33"/>
      <c r="AG7822" s="35"/>
      <c r="AH7822" s="32"/>
      <c r="AI7822" s="33"/>
      <c r="AJ7822" s="33"/>
      <c r="AK7822" s="33"/>
      <c r="AL7822" s="33"/>
      <c r="AM7822" s="33"/>
      <c r="AN7822" s="33"/>
      <c r="AO7822" s="33"/>
      <c r="AP7822" s="33"/>
      <c r="AQ7822" s="33"/>
      <c r="AR7822" s="33"/>
      <c r="AS7822" s="33"/>
      <c r="AT7822" s="33"/>
      <c r="AU7822" s="33"/>
      <c r="AV7822" s="33"/>
      <c r="AW7822" s="33"/>
      <c r="AX7822" s="33"/>
      <c r="AY7822" s="33"/>
    </row>
    <row r="7823" spans="1:51" s="12" customFormat="1" ht="39.950000000000003" customHeight="1">
      <c r="A7823" s="3"/>
      <c r="B7823" s="16"/>
      <c r="C7823" s="33"/>
      <c r="D7823" s="33"/>
      <c r="E7823" s="33"/>
      <c r="F7823" s="33"/>
      <c r="G7823" s="33"/>
      <c r="H7823" s="33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  <c r="Y7823" s="33"/>
      <c r="Z7823" s="33"/>
      <c r="AA7823" s="33"/>
      <c r="AB7823" s="33"/>
      <c r="AC7823" s="33"/>
      <c r="AD7823" s="33"/>
      <c r="AE7823" s="33"/>
      <c r="AF7823" s="33"/>
      <c r="AG7823" s="35"/>
      <c r="AH7823" s="32"/>
      <c r="AI7823" s="33"/>
      <c r="AJ7823" s="33"/>
      <c r="AK7823" s="33"/>
      <c r="AL7823" s="33"/>
      <c r="AM7823" s="33"/>
      <c r="AN7823" s="33"/>
      <c r="AO7823" s="33"/>
      <c r="AP7823" s="33"/>
      <c r="AQ7823" s="33"/>
      <c r="AR7823" s="33"/>
      <c r="AS7823" s="33"/>
      <c r="AT7823" s="33"/>
      <c r="AU7823" s="33"/>
      <c r="AV7823" s="33"/>
      <c r="AW7823" s="33"/>
      <c r="AX7823" s="33"/>
      <c r="AY7823" s="33"/>
    </row>
    <row r="7824" spans="1:51" s="12" customFormat="1" ht="39.950000000000003" customHeight="1">
      <c r="A7824" s="3"/>
      <c r="B7824" s="16"/>
      <c r="C7824" s="33"/>
      <c r="D7824" s="33"/>
      <c r="E7824" s="33"/>
      <c r="F7824" s="33"/>
      <c r="G7824" s="33"/>
      <c r="H7824" s="33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  <c r="Y7824" s="33"/>
      <c r="Z7824" s="33"/>
      <c r="AA7824" s="33"/>
      <c r="AB7824" s="33"/>
      <c r="AC7824" s="33"/>
      <c r="AD7824" s="33"/>
      <c r="AE7824" s="33"/>
      <c r="AF7824" s="33"/>
      <c r="AG7824" s="35"/>
      <c r="AH7824" s="32"/>
      <c r="AI7824" s="33"/>
      <c r="AJ7824" s="33"/>
      <c r="AK7824" s="33"/>
      <c r="AL7824" s="33"/>
      <c r="AM7824" s="33"/>
      <c r="AN7824" s="33"/>
      <c r="AO7824" s="33"/>
      <c r="AP7824" s="33"/>
      <c r="AQ7824" s="33"/>
      <c r="AR7824" s="33"/>
      <c r="AS7824" s="33"/>
      <c r="AT7824" s="33"/>
      <c r="AU7824" s="33"/>
      <c r="AV7824" s="33"/>
      <c r="AW7824" s="33"/>
      <c r="AX7824" s="33"/>
      <c r="AY7824" s="33"/>
    </row>
    <row r="7825" spans="1:51" s="12" customFormat="1" ht="39.950000000000003" customHeight="1">
      <c r="A7825" s="3"/>
      <c r="B7825" s="16"/>
      <c r="C7825" s="33"/>
      <c r="D7825" s="33"/>
      <c r="E7825" s="33"/>
      <c r="F7825" s="33"/>
      <c r="G7825" s="33"/>
      <c r="H7825" s="33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  <c r="Y7825" s="33"/>
      <c r="Z7825" s="33"/>
      <c r="AA7825" s="33"/>
      <c r="AB7825" s="33"/>
      <c r="AC7825" s="33"/>
      <c r="AD7825" s="33"/>
      <c r="AE7825" s="33"/>
      <c r="AF7825" s="33"/>
      <c r="AG7825" s="35"/>
      <c r="AH7825" s="32"/>
      <c r="AI7825" s="33"/>
      <c r="AJ7825" s="33"/>
      <c r="AK7825" s="33"/>
      <c r="AL7825" s="33"/>
      <c r="AM7825" s="33"/>
      <c r="AN7825" s="33"/>
      <c r="AO7825" s="33"/>
      <c r="AP7825" s="33"/>
      <c r="AQ7825" s="33"/>
      <c r="AR7825" s="33"/>
      <c r="AS7825" s="33"/>
      <c r="AT7825" s="33"/>
      <c r="AU7825" s="33"/>
      <c r="AV7825" s="33"/>
      <c r="AW7825" s="33"/>
      <c r="AX7825" s="33"/>
      <c r="AY7825" s="33"/>
    </row>
    <row r="7826" spans="1:51" s="12" customFormat="1" ht="39.950000000000003" customHeight="1">
      <c r="A7826" s="3"/>
      <c r="B7826" s="16"/>
      <c r="C7826" s="33"/>
      <c r="D7826" s="33"/>
      <c r="E7826" s="33"/>
      <c r="F7826" s="33"/>
      <c r="G7826" s="33"/>
      <c r="H7826" s="33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  <c r="Y7826" s="33"/>
      <c r="Z7826" s="33"/>
      <c r="AA7826" s="33"/>
      <c r="AB7826" s="33"/>
      <c r="AC7826" s="33"/>
      <c r="AD7826" s="33"/>
      <c r="AE7826" s="33"/>
      <c r="AF7826" s="33"/>
      <c r="AG7826" s="35"/>
      <c r="AH7826" s="32"/>
      <c r="AI7826" s="33"/>
      <c r="AJ7826" s="33"/>
      <c r="AK7826" s="33"/>
      <c r="AL7826" s="33"/>
      <c r="AM7826" s="33"/>
      <c r="AN7826" s="33"/>
      <c r="AO7826" s="33"/>
      <c r="AP7826" s="33"/>
      <c r="AQ7826" s="33"/>
      <c r="AR7826" s="33"/>
      <c r="AS7826" s="33"/>
      <c r="AT7826" s="33"/>
      <c r="AU7826" s="33"/>
      <c r="AV7826" s="33"/>
      <c r="AW7826" s="33"/>
      <c r="AX7826" s="33"/>
      <c r="AY7826" s="33"/>
    </row>
    <row r="7827" spans="1:51" s="12" customFormat="1" ht="39.950000000000003" customHeight="1">
      <c r="A7827" s="3"/>
      <c r="B7827" s="16"/>
      <c r="C7827" s="33"/>
      <c r="D7827" s="33"/>
      <c r="E7827" s="33"/>
      <c r="F7827" s="33"/>
      <c r="G7827" s="33"/>
      <c r="H7827" s="33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  <c r="Y7827" s="33"/>
      <c r="Z7827" s="33"/>
      <c r="AA7827" s="33"/>
      <c r="AB7827" s="33"/>
      <c r="AC7827" s="33"/>
      <c r="AD7827" s="33"/>
      <c r="AE7827" s="33"/>
      <c r="AF7827" s="33"/>
      <c r="AG7827" s="35"/>
      <c r="AH7827" s="32"/>
      <c r="AI7827" s="33"/>
      <c r="AJ7827" s="33"/>
      <c r="AK7827" s="33"/>
      <c r="AL7827" s="33"/>
      <c r="AM7827" s="33"/>
      <c r="AN7827" s="33"/>
      <c r="AO7827" s="33"/>
      <c r="AP7827" s="33"/>
      <c r="AQ7827" s="33"/>
      <c r="AR7827" s="33"/>
      <c r="AS7827" s="33"/>
      <c r="AT7827" s="33"/>
      <c r="AU7827" s="33"/>
      <c r="AV7827" s="33"/>
      <c r="AW7827" s="33"/>
      <c r="AX7827" s="33"/>
      <c r="AY7827" s="33"/>
    </row>
    <row r="7828" spans="1:51" s="12" customFormat="1" ht="39.950000000000003" customHeight="1">
      <c r="A7828" s="3"/>
      <c r="B7828" s="16"/>
      <c r="C7828" s="33"/>
      <c r="D7828" s="33"/>
      <c r="E7828" s="33"/>
      <c r="F7828" s="33"/>
      <c r="G7828" s="33"/>
      <c r="H7828" s="33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  <c r="Y7828" s="33"/>
      <c r="Z7828" s="33"/>
      <c r="AA7828" s="33"/>
      <c r="AB7828" s="33"/>
      <c r="AC7828" s="33"/>
      <c r="AD7828" s="33"/>
      <c r="AE7828" s="33"/>
      <c r="AF7828" s="33"/>
      <c r="AG7828" s="35"/>
      <c r="AH7828" s="32"/>
      <c r="AI7828" s="33"/>
      <c r="AJ7828" s="33"/>
      <c r="AK7828" s="33"/>
      <c r="AL7828" s="33"/>
      <c r="AM7828" s="33"/>
      <c r="AN7828" s="33"/>
      <c r="AO7828" s="33"/>
      <c r="AP7828" s="33"/>
      <c r="AQ7828" s="33"/>
      <c r="AR7828" s="33"/>
      <c r="AS7828" s="33"/>
      <c r="AT7828" s="33"/>
      <c r="AU7828" s="33"/>
      <c r="AV7828" s="33"/>
      <c r="AW7828" s="33"/>
      <c r="AX7828" s="33"/>
      <c r="AY7828" s="33"/>
    </row>
    <row r="7829" spans="1:51" s="12" customFormat="1" ht="39.950000000000003" customHeight="1">
      <c r="A7829" s="3"/>
      <c r="B7829" s="16"/>
      <c r="C7829" s="33"/>
      <c r="D7829" s="33"/>
      <c r="E7829" s="33"/>
      <c r="F7829" s="33"/>
      <c r="G7829" s="33"/>
      <c r="H7829" s="33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  <c r="Y7829" s="33"/>
      <c r="Z7829" s="33"/>
      <c r="AA7829" s="33"/>
      <c r="AB7829" s="33"/>
      <c r="AC7829" s="33"/>
      <c r="AD7829" s="33"/>
      <c r="AE7829" s="33"/>
      <c r="AF7829" s="33"/>
      <c r="AG7829" s="35"/>
      <c r="AH7829" s="32"/>
      <c r="AI7829" s="33"/>
      <c r="AJ7829" s="33"/>
      <c r="AK7829" s="33"/>
      <c r="AL7829" s="33"/>
      <c r="AM7829" s="33"/>
      <c r="AN7829" s="33"/>
      <c r="AO7829" s="33"/>
      <c r="AP7829" s="33"/>
      <c r="AQ7829" s="33"/>
      <c r="AR7829" s="33"/>
      <c r="AS7829" s="33"/>
      <c r="AT7829" s="33"/>
      <c r="AU7829" s="33"/>
      <c r="AV7829" s="33"/>
      <c r="AW7829" s="33"/>
      <c r="AX7829" s="33"/>
      <c r="AY7829" s="33"/>
    </row>
    <row r="7830" spans="1:51" s="12" customFormat="1" ht="39.950000000000003" customHeight="1">
      <c r="A7830" s="3"/>
      <c r="B7830" s="16"/>
      <c r="C7830" s="33"/>
      <c r="D7830" s="33"/>
      <c r="E7830" s="33"/>
      <c r="F7830" s="33"/>
      <c r="G7830" s="33"/>
      <c r="H7830" s="33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  <c r="Y7830" s="33"/>
      <c r="Z7830" s="33"/>
      <c r="AA7830" s="33"/>
      <c r="AB7830" s="33"/>
      <c r="AC7830" s="33"/>
      <c r="AD7830" s="33"/>
      <c r="AE7830" s="33"/>
      <c r="AF7830" s="33"/>
      <c r="AG7830" s="35"/>
      <c r="AH7830" s="32"/>
      <c r="AI7830" s="33"/>
      <c r="AJ7830" s="33"/>
      <c r="AK7830" s="33"/>
      <c r="AL7830" s="33"/>
      <c r="AM7830" s="33"/>
      <c r="AN7830" s="33"/>
      <c r="AO7830" s="33"/>
      <c r="AP7830" s="33"/>
      <c r="AQ7830" s="33"/>
      <c r="AR7830" s="33"/>
      <c r="AS7830" s="33"/>
      <c r="AT7830" s="33"/>
      <c r="AU7830" s="33"/>
      <c r="AV7830" s="33"/>
      <c r="AW7830" s="33"/>
      <c r="AX7830" s="33"/>
      <c r="AY7830" s="33"/>
    </row>
    <row r="7831" spans="1:51" s="12" customFormat="1" ht="39.950000000000003" customHeight="1">
      <c r="A7831" s="3"/>
      <c r="B7831" s="16"/>
      <c r="C7831" s="33"/>
      <c r="D7831" s="33"/>
      <c r="E7831" s="33"/>
      <c r="F7831" s="33"/>
      <c r="G7831" s="33"/>
      <c r="H7831" s="33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  <c r="Y7831" s="33"/>
      <c r="Z7831" s="33"/>
      <c r="AA7831" s="33"/>
      <c r="AB7831" s="33"/>
      <c r="AC7831" s="33"/>
      <c r="AD7831" s="33"/>
      <c r="AE7831" s="33"/>
      <c r="AF7831" s="33"/>
      <c r="AG7831" s="35"/>
      <c r="AH7831" s="32"/>
      <c r="AI7831" s="33"/>
      <c r="AJ7831" s="33"/>
      <c r="AK7831" s="33"/>
      <c r="AL7831" s="33"/>
      <c r="AM7831" s="33"/>
      <c r="AN7831" s="33"/>
      <c r="AO7831" s="33"/>
      <c r="AP7831" s="33"/>
      <c r="AQ7831" s="33"/>
      <c r="AR7831" s="33"/>
      <c r="AS7831" s="33"/>
      <c r="AT7831" s="33"/>
      <c r="AU7831" s="33"/>
      <c r="AV7831" s="33"/>
      <c r="AW7831" s="33"/>
      <c r="AX7831" s="33"/>
      <c r="AY7831" s="33"/>
    </row>
    <row r="7832" spans="1:51" s="12" customFormat="1" ht="39.950000000000003" customHeight="1">
      <c r="A7832" s="3"/>
      <c r="B7832" s="16"/>
      <c r="C7832" s="33"/>
      <c r="D7832" s="33"/>
      <c r="E7832" s="33"/>
      <c r="F7832" s="33"/>
      <c r="G7832" s="33"/>
      <c r="H7832" s="33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  <c r="Y7832" s="33"/>
      <c r="Z7832" s="33"/>
      <c r="AA7832" s="33"/>
      <c r="AB7832" s="33"/>
      <c r="AC7832" s="33"/>
      <c r="AD7832" s="33"/>
      <c r="AE7832" s="33"/>
      <c r="AF7832" s="33"/>
      <c r="AG7832" s="35"/>
      <c r="AH7832" s="32"/>
      <c r="AI7832" s="33"/>
      <c r="AJ7832" s="33"/>
      <c r="AK7832" s="33"/>
      <c r="AL7832" s="33"/>
      <c r="AM7832" s="33"/>
      <c r="AN7832" s="33"/>
      <c r="AO7832" s="33"/>
      <c r="AP7832" s="33"/>
      <c r="AQ7832" s="33"/>
      <c r="AR7832" s="33"/>
      <c r="AS7832" s="33"/>
      <c r="AT7832" s="33"/>
      <c r="AU7832" s="33"/>
      <c r="AV7832" s="33"/>
      <c r="AW7832" s="33"/>
      <c r="AX7832" s="33"/>
      <c r="AY7832" s="33"/>
    </row>
    <row r="7833" spans="1:51" s="12" customFormat="1" ht="39.950000000000003" customHeight="1">
      <c r="A7833" s="3"/>
      <c r="B7833" s="16"/>
      <c r="C7833" s="33"/>
      <c r="D7833" s="33"/>
      <c r="E7833" s="33"/>
      <c r="F7833" s="33"/>
      <c r="G7833" s="33"/>
      <c r="H7833" s="33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  <c r="Y7833" s="33"/>
      <c r="Z7833" s="33"/>
      <c r="AA7833" s="33"/>
      <c r="AB7833" s="33"/>
      <c r="AC7833" s="33"/>
      <c r="AD7833" s="33"/>
      <c r="AE7833" s="33"/>
      <c r="AF7833" s="33"/>
      <c r="AG7833" s="35"/>
      <c r="AH7833" s="32"/>
      <c r="AI7833" s="33"/>
      <c r="AJ7833" s="33"/>
      <c r="AK7833" s="33"/>
      <c r="AL7833" s="33"/>
      <c r="AM7833" s="33"/>
      <c r="AN7833" s="33"/>
      <c r="AO7833" s="33"/>
      <c r="AP7833" s="33"/>
      <c r="AQ7833" s="33"/>
      <c r="AR7833" s="33"/>
      <c r="AS7833" s="33"/>
      <c r="AT7833" s="33"/>
      <c r="AU7833" s="33"/>
      <c r="AV7833" s="33"/>
      <c r="AW7833" s="33"/>
      <c r="AX7833" s="33"/>
      <c r="AY7833" s="33"/>
    </row>
    <row r="7834" spans="1:51" s="12" customFormat="1" ht="39.950000000000003" customHeight="1">
      <c r="A7834" s="3"/>
      <c r="B7834" s="16"/>
      <c r="C7834" s="33"/>
      <c r="D7834" s="33"/>
      <c r="E7834" s="33"/>
      <c r="F7834" s="33"/>
      <c r="G7834" s="33"/>
      <c r="H7834" s="33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  <c r="Y7834" s="33"/>
      <c r="Z7834" s="33"/>
      <c r="AA7834" s="33"/>
      <c r="AB7834" s="33"/>
      <c r="AC7834" s="33"/>
      <c r="AD7834" s="33"/>
      <c r="AE7834" s="33"/>
      <c r="AF7834" s="33"/>
      <c r="AG7834" s="35"/>
      <c r="AH7834" s="32"/>
      <c r="AI7834" s="33"/>
      <c r="AJ7834" s="33"/>
      <c r="AK7834" s="33"/>
      <c r="AL7834" s="33"/>
      <c r="AM7834" s="33"/>
      <c r="AN7834" s="33"/>
      <c r="AO7834" s="33"/>
      <c r="AP7834" s="33"/>
      <c r="AQ7834" s="33"/>
      <c r="AR7834" s="33"/>
      <c r="AS7834" s="33"/>
      <c r="AT7834" s="33"/>
      <c r="AU7834" s="33"/>
      <c r="AV7834" s="33"/>
      <c r="AW7834" s="33"/>
      <c r="AX7834" s="33"/>
      <c r="AY7834" s="33"/>
    </row>
    <row r="7835" spans="1:51" s="12" customFormat="1" ht="39.950000000000003" customHeight="1">
      <c r="A7835" s="3"/>
      <c r="B7835" s="16"/>
      <c r="C7835" s="33"/>
      <c r="D7835" s="33"/>
      <c r="E7835" s="33"/>
      <c r="F7835" s="33"/>
      <c r="G7835" s="33"/>
      <c r="H7835" s="33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  <c r="Y7835" s="33"/>
      <c r="Z7835" s="33"/>
      <c r="AA7835" s="33"/>
      <c r="AB7835" s="33"/>
      <c r="AC7835" s="33"/>
      <c r="AD7835" s="33"/>
      <c r="AE7835" s="33"/>
      <c r="AF7835" s="33"/>
      <c r="AG7835" s="35"/>
      <c r="AH7835" s="32"/>
      <c r="AI7835" s="33"/>
      <c r="AJ7835" s="33"/>
      <c r="AK7835" s="33"/>
      <c r="AL7835" s="33"/>
      <c r="AM7835" s="33"/>
      <c r="AN7835" s="33"/>
      <c r="AO7835" s="33"/>
      <c r="AP7835" s="33"/>
      <c r="AQ7835" s="33"/>
      <c r="AR7835" s="33"/>
      <c r="AS7835" s="33"/>
      <c r="AT7835" s="33"/>
      <c r="AU7835" s="33"/>
      <c r="AV7835" s="33"/>
      <c r="AW7835" s="33"/>
      <c r="AX7835" s="33"/>
      <c r="AY7835" s="33"/>
    </row>
    <row r="7836" spans="1:51" s="12" customFormat="1" ht="39.950000000000003" customHeight="1">
      <c r="A7836" s="3"/>
      <c r="B7836" s="16"/>
      <c r="C7836" s="33"/>
      <c r="D7836" s="33"/>
      <c r="E7836" s="33"/>
      <c r="F7836" s="33"/>
      <c r="G7836" s="33"/>
      <c r="H7836" s="33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  <c r="Y7836" s="33"/>
      <c r="Z7836" s="33"/>
      <c r="AA7836" s="33"/>
      <c r="AB7836" s="33"/>
      <c r="AC7836" s="33"/>
      <c r="AD7836" s="33"/>
      <c r="AE7836" s="33"/>
      <c r="AF7836" s="33"/>
      <c r="AG7836" s="35"/>
      <c r="AH7836" s="32"/>
      <c r="AI7836" s="33"/>
      <c r="AJ7836" s="33"/>
      <c r="AK7836" s="33"/>
      <c r="AL7836" s="33"/>
      <c r="AM7836" s="33"/>
      <c r="AN7836" s="33"/>
      <c r="AO7836" s="33"/>
      <c r="AP7836" s="33"/>
      <c r="AQ7836" s="33"/>
      <c r="AR7836" s="33"/>
      <c r="AS7836" s="33"/>
      <c r="AT7836" s="33"/>
      <c r="AU7836" s="33"/>
      <c r="AV7836" s="33"/>
      <c r="AW7836" s="33"/>
      <c r="AX7836" s="33"/>
      <c r="AY7836" s="33"/>
    </row>
    <row r="7837" spans="1:51" s="12" customFormat="1" ht="39.950000000000003" customHeight="1">
      <c r="A7837" s="3"/>
      <c r="B7837" s="16"/>
      <c r="C7837" s="33"/>
      <c r="D7837" s="33"/>
      <c r="E7837" s="33"/>
      <c r="F7837" s="33"/>
      <c r="G7837" s="33"/>
      <c r="H7837" s="33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  <c r="Y7837" s="33"/>
      <c r="Z7837" s="33"/>
      <c r="AA7837" s="33"/>
      <c r="AB7837" s="33"/>
      <c r="AC7837" s="33"/>
      <c r="AD7837" s="33"/>
      <c r="AE7837" s="33"/>
      <c r="AF7837" s="33"/>
      <c r="AG7837" s="35"/>
      <c r="AH7837" s="32"/>
      <c r="AI7837" s="33"/>
      <c r="AJ7837" s="33"/>
      <c r="AK7837" s="33"/>
      <c r="AL7837" s="33"/>
      <c r="AM7837" s="33"/>
      <c r="AN7837" s="33"/>
      <c r="AO7837" s="33"/>
      <c r="AP7837" s="33"/>
      <c r="AQ7837" s="33"/>
      <c r="AR7837" s="33"/>
      <c r="AS7837" s="33"/>
      <c r="AT7837" s="33"/>
      <c r="AU7837" s="33"/>
      <c r="AV7837" s="33"/>
      <c r="AW7837" s="33"/>
      <c r="AX7837" s="33"/>
      <c r="AY7837" s="33"/>
    </row>
    <row r="7838" spans="1:51" s="12" customFormat="1" ht="39.950000000000003" customHeight="1">
      <c r="A7838" s="3"/>
      <c r="B7838" s="16"/>
      <c r="C7838" s="33"/>
      <c r="D7838" s="33"/>
      <c r="E7838" s="33"/>
      <c r="F7838" s="33"/>
      <c r="G7838" s="33"/>
      <c r="H7838" s="33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  <c r="Y7838" s="33"/>
      <c r="Z7838" s="33"/>
      <c r="AA7838" s="33"/>
      <c r="AB7838" s="33"/>
      <c r="AC7838" s="33"/>
      <c r="AD7838" s="33"/>
      <c r="AE7838" s="33"/>
      <c r="AF7838" s="33"/>
      <c r="AG7838" s="35"/>
      <c r="AH7838" s="32"/>
      <c r="AI7838" s="33"/>
      <c r="AJ7838" s="33"/>
      <c r="AK7838" s="33"/>
      <c r="AL7838" s="33"/>
      <c r="AM7838" s="33"/>
      <c r="AN7838" s="33"/>
      <c r="AO7838" s="33"/>
      <c r="AP7838" s="33"/>
      <c r="AQ7838" s="33"/>
      <c r="AR7838" s="33"/>
      <c r="AS7838" s="33"/>
      <c r="AT7838" s="33"/>
      <c r="AU7838" s="33"/>
      <c r="AV7838" s="33"/>
      <c r="AW7838" s="33"/>
      <c r="AX7838" s="33"/>
      <c r="AY7838" s="33"/>
    </row>
    <row r="7839" spans="1:51" s="12" customFormat="1" ht="39.950000000000003" customHeight="1">
      <c r="A7839" s="3"/>
      <c r="B7839" s="16"/>
      <c r="C7839" s="33"/>
      <c r="D7839" s="33"/>
      <c r="E7839" s="33"/>
      <c r="F7839" s="33"/>
      <c r="G7839" s="33"/>
      <c r="H7839" s="33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  <c r="Y7839" s="33"/>
      <c r="Z7839" s="33"/>
      <c r="AA7839" s="33"/>
      <c r="AB7839" s="33"/>
      <c r="AC7839" s="33"/>
      <c r="AD7839" s="33"/>
      <c r="AE7839" s="33"/>
      <c r="AF7839" s="33"/>
      <c r="AG7839" s="35"/>
      <c r="AH7839" s="32"/>
      <c r="AI7839" s="33"/>
      <c r="AJ7839" s="33"/>
      <c r="AK7839" s="33"/>
      <c r="AL7839" s="33"/>
      <c r="AM7839" s="33"/>
      <c r="AN7839" s="33"/>
      <c r="AO7839" s="33"/>
      <c r="AP7839" s="33"/>
      <c r="AQ7839" s="33"/>
      <c r="AR7839" s="33"/>
      <c r="AS7839" s="33"/>
      <c r="AT7839" s="33"/>
      <c r="AU7839" s="33"/>
      <c r="AV7839" s="33"/>
      <c r="AW7839" s="33"/>
      <c r="AX7839" s="33"/>
      <c r="AY7839" s="33"/>
    </row>
    <row r="7840" spans="1:51" s="12" customFormat="1" ht="39.950000000000003" customHeight="1">
      <c r="A7840" s="3"/>
      <c r="B7840" s="16"/>
      <c r="C7840" s="33"/>
      <c r="D7840" s="33"/>
      <c r="E7840" s="33"/>
      <c r="F7840" s="33"/>
      <c r="G7840" s="33"/>
      <c r="H7840" s="33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  <c r="Y7840" s="33"/>
      <c r="Z7840" s="33"/>
      <c r="AA7840" s="33"/>
      <c r="AB7840" s="33"/>
      <c r="AC7840" s="33"/>
      <c r="AD7840" s="33"/>
      <c r="AE7840" s="33"/>
      <c r="AF7840" s="33"/>
      <c r="AG7840" s="35"/>
      <c r="AH7840" s="32"/>
      <c r="AI7840" s="33"/>
      <c r="AJ7840" s="33"/>
      <c r="AK7840" s="33"/>
      <c r="AL7840" s="33"/>
      <c r="AM7840" s="33"/>
      <c r="AN7840" s="33"/>
      <c r="AO7840" s="33"/>
      <c r="AP7840" s="33"/>
      <c r="AQ7840" s="33"/>
      <c r="AR7840" s="33"/>
      <c r="AS7840" s="33"/>
      <c r="AT7840" s="33"/>
      <c r="AU7840" s="33"/>
      <c r="AV7840" s="33"/>
      <c r="AW7840" s="33"/>
      <c r="AX7840" s="33"/>
      <c r="AY7840" s="33"/>
    </row>
    <row r="7841" spans="1:51" s="12" customFormat="1" ht="39.950000000000003" customHeight="1">
      <c r="A7841" s="3"/>
      <c r="B7841" s="16"/>
      <c r="C7841" s="33"/>
      <c r="D7841" s="33"/>
      <c r="E7841" s="33"/>
      <c r="F7841" s="33"/>
      <c r="G7841" s="33"/>
      <c r="H7841" s="33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  <c r="Y7841" s="33"/>
      <c r="Z7841" s="33"/>
      <c r="AA7841" s="33"/>
      <c r="AB7841" s="33"/>
      <c r="AC7841" s="33"/>
      <c r="AD7841" s="33"/>
      <c r="AE7841" s="33"/>
      <c r="AF7841" s="33"/>
      <c r="AG7841" s="35"/>
      <c r="AH7841" s="32"/>
      <c r="AI7841" s="33"/>
      <c r="AJ7841" s="33"/>
      <c r="AK7841" s="33"/>
      <c r="AL7841" s="33"/>
      <c r="AM7841" s="33"/>
      <c r="AN7841" s="33"/>
      <c r="AO7841" s="33"/>
      <c r="AP7841" s="33"/>
      <c r="AQ7841" s="33"/>
      <c r="AR7841" s="33"/>
      <c r="AS7841" s="33"/>
      <c r="AT7841" s="33"/>
      <c r="AU7841" s="33"/>
      <c r="AV7841" s="33"/>
      <c r="AW7841" s="33"/>
      <c r="AX7841" s="33"/>
      <c r="AY7841" s="33"/>
    </row>
    <row r="7842" spans="1:51" s="12" customFormat="1" ht="39.950000000000003" customHeight="1">
      <c r="A7842" s="3"/>
      <c r="B7842" s="16"/>
      <c r="C7842" s="33"/>
      <c r="D7842" s="33"/>
      <c r="E7842" s="33"/>
      <c r="F7842" s="33"/>
      <c r="G7842" s="33"/>
      <c r="H7842" s="33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  <c r="Y7842" s="33"/>
      <c r="Z7842" s="33"/>
      <c r="AA7842" s="33"/>
      <c r="AB7842" s="33"/>
      <c r="AC7842" s="33"/>
      <c r="AD7842" s="33"/>
      <c r="AE7842" s="33"/>
      <c r="AF7842" s="33"/>
      <c r="AG7842" s="35"/>
      <c r="AH7842" s="32"/>
      <c r="AI7842" s="33"/>
      <c r="AJ7842" s="33"/>
      <c r="AK7842" s="33"/>
      <c r="AL7842" s="33"/>
      <c r="AM7842" s="33"/>
      <c r="AN7842" s="33"/>
      <c r="AO7842" s="33"/>
      <c r="AP7842" s="33"/>
      <c r="AQ7842" s="33"/>
      <c r="AR7842" s="33"/>
      <c r="AS7842" s="33"/>
      <c r="AT7842" s="33"/>
      <c r="AU7842" s="33"/>
      <c r="AV7842" s="33"/>
      <c r="AW7842" s="33"/>
      <c r="AX7842" s="33"/>
      <c r="AY7842" s="33"/>
    </row>
    <row r="7843" spans="1:51" s="12" customFormat="1" ht="39.950000000000003" customHeight="1">
      <c r="A7843" s="3"/>
      <c r="B7843" s="16"/>
      <c r="C7843" s="33"/>
      <c r="D7843" s="33"/>
      <c r="E7843" s="33"/>
      <c r="F7843" s="33"/>
      <c r="G7843" s="33"/>
      <c r="H7843" s="33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  <c r="Y7843" s="33"/>
      <c r="Z7843" s="33"/>
      <c r="AA7843" s="33"/>
      <c r="AB7843" s="33"/>
      <c r="AC7843" s="33"/>
      <c r="AD7843" s="33"/>
      <c r="AE7843" s="33"/>
      <c r="AF7843" s="33"/>
      <c r="AG7843" s="35"/>
      <c r="AH7843" s="32"/>
      <c r="AI7843" s="33"/>
      <c r="AJ7843" s="33"/>
      <c r="AK7843" s="33"/>
      <c r="AL7843" s="33"/>
      <c r="AM7843" s="33"/>
      <c r="AN7843" s="33"/>
      <c r="AO7843" s="33"/>
      <c r="AP7843" s="33"/>
      <c r="AQ7843" s="33"/>
      <c r="AR7843" s="33"/>
      <c r="AS7843" s="33"/>
      <c r="AT7843" s="33"/>
      <c r="AU7843" s="33"/>
      <c r="AV7843" s="33"/>
      <c r="AW7843" s="33"/>
      <c r="AX7843" s="33"/>
      <c r="AY7843" s="33"/>
    </row>
    <row r="7844" spans="1:51" s="12" customFormat="1" ht="39.950000000000003" customHeight="1">
      <c r="A7844" s="3"/>
      <c r="B7844" s="16"/>
      <c r="C7844" s="33"/>
      <c r="D7844" s="33"/>
      <c r="E7844" s="33"/>
      <c r="F7844" s="33"/>
      <c r="G7844" s="33"/>
      <c r="H7844" s="33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  <c r="Y7844" s="33"/>
      <c r="Z7844" s="33"/>
      <c r="AA7844" s="33"/>
      <c r="AB7844" s="33"/>
      <c r="AC7844" s="33"/>
      <c r="AD7844" s="33"/>
      <c r="AE7844" s="33"/>
      <c r="AF7844" s="33"/>
      <c r="AG7844" s="35"/>
      <c r="AH7844" s="32"/>
      <c r="AI7844" s="33"/>
      <c r="AJ7844" s="33"/>
      <c r="AK7844" s="33"/>
      <c r="AL7844" s="33"/>
      <c r="AM7844" s="33"/>
      <c r="AN7844" s="33"/>
      <c r="AO7844" s="33"/>
      <c r="AP7844" s="33"/>
      <c r="AQ7844" s="33"/>
      <c r="AR7844" s="33"/>
      <c r="AS7844" s="33"/>
      <c r="AT7844" s="33"/>
      <c r="AU7844" s="33"/>
      <c r="AV7844" s="33"/>
      <c r="AW7844" s="33"/>
      <c r="AX7844" s="33"/>
      <c r="AY7844" s="33"/>
    </row>
    <row r="7845" spans="1:51" s="12" customFormat="1" ht="39.950000000000003" customHeight="1">
      <c r="A7845" s="3"/>
      <c r="B7845" s="16"/>
      <c r="C7845" s="33"/>
      <c r="D7845" s="33"/>
      <c r="E7845" s="33"/>
      <c r="F7845" s="33"/>
      <c r="G7845" s="33"/>
      <c r="H7845" s="33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  <c r="Y7845" s="33"/>
      <c r="Z7845" s="33"/>
      <c r="AA7845" s="33"/>
      <c r="AB7845" s="33"/>
      <c r="AC7845" s="33"/>
      <c r="AD7845" s="33"/>
      <c r="AE7845" s="33"/>
      <c r="AF7845" s="33"/>
      <c r="AG7845" s="35"/>
      <c r="AH7845" s="32"/>
      <c r="AI7845" s="33"/>
      <c r="AJ7845" s="33"/>
      <c r="AK7845" s="33"/>
      <c r="AL7845" s="33"/>
      <c r="AM7845" s="33"/>
      <c r="AN7845" s="33"/>
      <c r="AO7845" s="33"/>
      <c r="AP7845" s="33"/>
      <c r="AQ7845" s="33"/>
      <c r="AR7845" s="33"/>
      <c r="AS7845" s="33"/>
      <c r="AT7845" s="33"/>
      <c r="AU7845" s="33"/>
      <c r="AV7845" s="33"/>
      <c r="AW7845" s="33"/>
      <c r="AX7845" s="33"/>
      <c r="AY7845" s="33"/>
    </row>
    <row r="7846" spans="1:51" s="12" customFormat="1" ht="39.950000000000003" customHeight="1">
      <c r="A7846" s="3"/>
      <c r="B7846" s="16"/>
      <c r="C7846" s="33"/>
      <c r="D7846" s="33"/>
      <c r="E7846" s="33"/>
      <c r="F7846" s="33"/>
      <c r="G7846" s="33"/>
      <c r="H7846" s="33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  <c r="Y7846" s="33"/>
      <c r="Z7846" s="33"/>
      <c r="AA7846" s="33"/>
      <c r="AB7846" s="33"/>
      <c r="AC7846" s="33"/>
      <c r="AD7846" s="33"/>
      <c r="AE7846" s="33"/>
      <c r="AF7846" s="33"/>
      <c r="AG7846" s="35"/>
      <c r="AH7846" s="32"/>
      <c r="AI7846" s="33"/>
      <c r="AJ7846" s="33"/>
      <c r="AK7846" s="33"/>
      <c r="AL7846" s="33"/>
      <c r="AM7846" s="33"/>
      <c r="AN7846" s="33"/>
      <c r="AO7846" s="33"/>
      <c r="AP7846" s="33"/>
      <c r="AQ7846" s="33"/>
      <c r="AR7846" s="33"/>
      <c r="AS7846" s="33"/>
      <c r="AT7846" s="33"/>
      <c r="AU7846" s="33"/>
      <c r="AV7846" s="33"/>
      <c r="AW7846" s="33"/>
      <c r="AX7846" s="33"/>
      <c r="AY7846" s="33"/>
    </row>
    <row r="7847" spans="1:51" s="12" customFormat="1" ht="39.950000000000003" customHeight="1">
      <c r="A7847" s="3"/>
      <c r="B7847" s="16"/>
      <c r="C7847" s="33"/>
      <c r="D7847" s="33"/>
      <c r="E7847" s="33"/>
      <c r="F7847" s="33"/>
      <c r="G7847" s="33"/>
      <c r="H7847" s="33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  <c r="Y7847" s="33"/>
      <c r="Z7847" s="33"/>
      <c r="AA7847" s="33"/>
      <c r="AB7847" s="33"/>
      <c r="AC7847" s="33"/>
      <c r="AD7847" s="33"/>
      <c r="AE7847" s="33"/>
      <c r="AF7847" s="33"/>
      <c r="AG7847" s="35"/>
      <c r="AH7847" s="32"/>
      <c r="AI7847" s="33"/>
      <c r="AJ7847" s="33"/>
      <c r="AK7847" s="33"/>
      <c r="AL7847" s="33"/>
      <c r="AM7847" s="33"/>
      <c r="AN7847" s="33"/>
      <c r="AO7847" s="33"/>
      <c r="AP7847" s="33"/>
      <c r="AQ7847" s="33"/>
      <c r="AR7847" s="33"/>
      <c r="AS7847" s="33"/>
      <c r="AT7847" s="33"/>
      <c r="AU7847" s="33"/>
      <c r="AV7847" s="33"/>
      <c r="AW7847" s="33"/>
      <c r="AX7847" s="33"/>
      <c r="AY7847" s="33"/>
    </row>
    <row r="7848" spans="1:51" s="12" customFormat="1" ht="39.950000000000003" customHeight="1">
      <c r="A7848" s="3"/>
      <c r="B7848" s="16"/>
      <c r="C7848" s="33"/>
      <c r="D7848" s="33"/>
      <c r="E7848" s="33"/>
      <c r="F7848" s="33"/>
      <c r="G7848" s="33"/>
      <c r="H7848" s="33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  <c r="Y7848" s="33"/>
      <c r="Z7848" s="33"/>
      <c r="AA7848" s="33"/>
      <c r="AB7848" s="33"/>
      <c r="AC7848" s="33"/>
      <c r="AD7848" s="33"/>
      <c r="AE7848" s="33"/>
      <c r="AF7848" s="33"/>
      <c r="AG7848" s="35"/>
      <c r="AH7848" s="32"/>
      <c r="AI7848" s="33"/>
      <c r="AJ7848" s="33"/>
      <c r="AK7848" s="33"/>
      <c r="AL7848" s="33"/>
      <c r="AM7848" s="33"/>
      <c r="AN7848" s="33"/>
      <c r="AO7848" s="33"/>
      <c r="AP7848" s="33"/>
      <c r="AQ7848" s="33"/>
      <c r="AR7848" s="33"/>
      <c r="AS7848" s="33"/>
      <c r="AT7848" s="33"/>
      <c r="AU7848" s="33"/>
      <c r="AV7848" s="33"/>
      <c r="AW7848" s="33"/>
      <c r="AX7848" s="33"/>
      <c r="AY7848" s="33"/>
    </row>
    <row r="7849" spans="1:51" s="12" customFormat="1" ht="39.950000000000003" customHeight="1">
      <c r="A7849" s="3"/>
      <c r="B7849" s="16"/>
      <c r="C7849" s="33"/>
      <c r="D7849" s="33"/>
      <c r="E7849" s="33"/>
      <c r="F7849" s="33"/>
      <c r="G7849" s="33"/>
      <c r="H7849" s="33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  <c r="Y7849" s="33"/>
      <c r="Z7849" s="33"/>
      <c r="AA7849" s="33"/>
      <c r="AB7849" s="33"/>
      <c r="AC7849" s="33"/>
      <c r="AD7849" s="33"/>
      <c r="AE7849" s="33"/>
      <c r="AF7849" s="33"/>
      <c r="AG7849" s="35"/>
      <c r="AH7849" s="32"/>
      <c r="AI7849" s="33"/>
      <c r="AJ7849" s="33"/>
      <c r="AK7849" s="33"/>
      <c r="AL7849" s="33"/>
      <c r="AM7849" s="33"/>
      <c r="AN7849" s="33"/>
      <c r="AO7849" s="33"/>
      <c r="AP7849" s="33"/>
      <c r="AQ7849" s="33"/>
      <c r="AR7849" s="33"/>
      <c r="AS7849" s="33"/>
      <c r="AT7849" s="33"/>
      <c r="AU7849" s="33"/>
      <c r="AV7849" s="33"/>
      <c r="AW7849" s="33"/>
      <c r="AX7849" s="33"/>
      <c r="AY7849" s="33"/>
    </row>
    <row r="7850" spans="1:51" s="12" customFormat="1" ht="39.950000000000003" customHeight="1">
      <c r="A7850" s="3"/>
      <c r="B7850" s="16"/>
      <c r="C7850" s="33"/>
      <c r="D7850" s="33"/>
      <c r="E7850" s="33"/>
      <c r="F7850" s="33"/>
      <c r="G7850" s="33"/>
      <c r="H7850" s="33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  <c r="Y7850" s="33"/>
      <c r="Z7850" s="33"/>
      <c r="AA7850" s="33"/>
      <c r="AB7850" s="33"/>
      <c r="AC7850" s="33"/>
      <c r="AD7850" s="33"/>
      <c r="AE7850" s="33"/>
      <c r="AF7850" s="33"/>
      <c r="AG7850" s="35"/>
      <c r="AH7850" s="32"/>
      <c r="AI7850" s="33"/>
      <c r="AJ7850" s="33"/>
      <c r="AK7850" s="33"/>
      <c r="AL7850" s="33"/>
      <c r="AM7850" s="33"/>
      <c r="AN7850" s="33"/>
      <c r="AO7850" s="33"/>
      <c r="AP7850" s="33"/>
      <c r="AQ7850" s="33"/>
      <c r="AR7850" s="33"/>
      <c r="AS7850" s="33"/>
      <c r="AT7850" s="33"/>
      <c r="AU7850" s="33"/>
      <c r="AV7850" s="33"/>
      <c r="AW7850" s="33"/>
      <c r="AX7850" s="33"/>
      <c r="AY7850" s="33"/>
    </row>
    <row r="7851" spans="1:51" s="12" customFormat="1" ht="39.950000000000003" customHeight="1">
      <c r="A7851" s="3"/>
      <c r="B7851" s="16"/>
      <c r="C7851" s="33"/>
      <c r="D7851" s="33"/>
      <c r="E7851" s="33"/>
      <c r="F7851" s="33"/>
      <c r="G7851" s="33"/>
      <c r="H7851" s="33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  <c r="Y7851" s="33"/>
      <c r="Z7851" s="33"/>
      <c r="AA7851" s="33"/>
      <c r="AB7851" s="33"/>
      <c r="AC7851" s="33"/>
      <c r="AD7851" s="33"/>
      <c r="AE7851" s="33"/>
      <c r="AF7851" s="33"/>
      <c r="AG7851" s="35"/>
      <c r="AH7851" s="32"/>
      <c r="AI7851" s="33"/>
      <c r="AJ7851" s="33"/>
      <c r="AK7851" s="33"/>
      <c r="AL7851" s="33"/>
      <c r="AM7851" s="33"/>
      <c r="AN7851" s="33"/>
      <c r="AO7851" s="33"/>
      <c r="AP7851" s="33"/>
      <c r="AQ7851" s="33"/>
      <c r="AR7851" s="33"/>
      <c r="AS7851" s="33"/>
      <c r="AT7851" s="33"/>
      <c r="AU7851" s="33"/>
      <c r="AV7851" s="33"/>
      <c r="AW7851" s="33"/>
      <c r="AX7851" s="33"/>
      <c r="AY7851" s="33"/>
    </row>
    <row r="7852" spans="1:51" s="12" customFormat="1" ht="39.950000000000003" customHeight="1">
      <c r="A7852" s="3"/>
      <c r="B7852" s="16"/>
      <c r="C7852" s="33"/>
      <c r="D7852" s="33"/>
      <c r="E7852" s="33"/>
      <c r="F7852" s="33"/>
      <c r="G7852" s="33"/>
      <c r="H7852" s="33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  <c r="Y7852" s="33"/>
      <c r="Z7852" s="33"/>
      <c r="AA7852" s="33"/>
      <c r="AB7852" s="33"/>
      <c r="AC7852" s="33"/>
      <c r="AD7852" s="33"/>
      <c r="AE7852" s="33"/>
      <c r="AF7852" s="33"/>
      <c r="AG7852" s="35"/>
      <c r="AH7852" s="32"/>
      <c r="AI7852" s="33"/>
      <c r="AJ7852" s="33"/>
      <c r="AK7852" s="33"/>
      <c r="AL7852" s="33"/>
      <c r="AM7852" s="33"/>
      <c r="AN7852" s="33"/>
      <c r="AO7852" s="33"/>
      <c r="AP7852" s="33"/>
      <c r="AQ7852" s="33"/>
      <c r="AR7852" s="33"/>
      <c r="AS7852" s="33"/>
      <c r="AT7852" s="33"/>
      <c r="AU7852" s="33"/>
      <c r="AV7852" s="33"/>
      <c r="AW7852" s="33"/>
      <c r="AX7852" s="33"/>
      <c r="AY7852" s="33"/>
    </row>
    <row r="7853" spans="1:51" s="12" customFormat="1" ht="39.950000000000003" customHeight="1">
      <c r="A7853" s="3"/>
      <c r="B7853" s="16"/>
      <c r="C7853" s="33"/>
      <c r="D7853" s="33"/>
      <c r="E7853" s="33"/>
      <c r="F7853" s="33"/>
      <c r="G7853" s="33"/>
      <c r="H7853" s="33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  <c r="Y7853" s="33"/>
      <c r="Z7853" s="33"/>
      <c r="AA7853" s="33"/>
      <c r="AB7853" s="33"/>
      <c r="AC7853" s="33"/>
      <c r="AD7853" s="33"/>
      <c r="AE7853" s="33"/>
      <c r="AF7853" s="33"/>
      <c r="AG7853" s="35"/>
      <c r="AH7853" s="32"/>
      <c r="AI7853" s="33"/>
      <c r="AJ7853" s="33"/>
      <c r="AK7853" s="33"/>
      <c r="AL7853" s="33"/>
      <c r="AM7853" s="33"/>
      <c r="AN7853" s="33"/>
      <c r="AO7853" s="33"/>
      <c r="AP7853" s="33"/>
      <c r="AQ7853" s="33"/>
      <c r="AR7853" s="33"/>
      <c r="AS7853" s="33"/>
      <c r="AT7853" s="33"/>
      <c r="AU7853" s="33"/>
      <c r="AV7853" s="33"/>
      <c r="AW7853" s="33"/>
      <c r="AX7853" s="33"/>
      <c r="AY7853" s="33"/>
    </row>
    <row r="7854" spans="1:51" s="12" customFormat="1" ht="39.950000000000003" customHeight="1">
      <c r="A7854" s="3"/>
      <c r="B7854" s="16"/>
      <c r="C7854" s="33"/>
      <c r="D7854" s="33"/>
      <c r="E7854" s="33"/>
      <c r="F7854" s="33"/>
      <c r="G7854" s="33"/>
      <c r="H7854" s="33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  <c r="Y7854" s="33"/>
      <c r="Z7854" s="33"/>
      <c r="AA7854" s="33"/>
      <c r="AB7854" s="33"/>
      <c r="AC7854" s="33"/>
      <c r="AD7854" s="33"/>
      <c r="AE7854" s="33"/>
      <c r="AF7854" s="33"/>
      <c r="AG7854" s="35"/>
      <c r="AH7854" s="32"/>
      <c r="AI7854" s="33"/>
      <c r="AJ7854" s="33"/>
      <c r="AK7854" s="33"/>
      <c r="AL7854" s="33"/>
      <c r="AM7854" s="33"/>
      <c r="AN7854" s="33"/>
      <c r="AO7854" s="33"/>
      <c r="AP7854" s="33"/>
      <c r="AQ7854" s="33"/>
      <c r="AR7854" s="33"/>
      <c r="AS7854" s="33"/>
      <c r="AT7854" s="33"/>
      <c r="AU7854" s="33"/>
      <c r="AV7854" s="33"/>
      <c r="AW7854" s="33"/>
      <c r="AX7854" s="33"/>
      <c r="AY7854" s="33"/>
    </row>
    <row r="7855" spans="1:51" s="12" customFormat="1" ht="39.950000000000003" customHeight="1">
      <c r="A7855" s="3"/>
      <c r="B7855" s="16"/>
      <c r="C7855" s="33"/>
      <c r="D7855" s="33"/>
      <c r="E7855" s="33"/>
      <c r="F7855" s="33"/>
      <c r="G7855" s="33"/>
      <c r="H7855" s="33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  <c r="Y7855" s="33"/>
      <c r="Z7855" s="33"/>
      <c r="AA7855" s="33"/>
      <c r="AB7855" s="33"/>
      <c r="AC7855" s="33"/>
      <c r="AD7855" s="33"/>
      <c r="AE7855" s="33"/>
      <c r="AF7855" s="33"/>
      <c r="AG7855" s="35"/>
      <c r="AH7855" s="32"/>
      <c r="AI7855" s="33"/>
      <c r="AJ7855" s="33"/>
      <c r="AK7855" s="33"/>
      <c r="AL7855" s="33"/>
      <c r="AM7855" s="33"/>
      <c r="AN7855" s="33"/>
      <c r="AO7855" s="33"/>
      <c r="AP7855" s="33"/>
      <c r="AQ7855" s="33"/>
      <c r="AR7855" s="33"/>
      <c r="AS7855" s="33"/>
      <c r="AT7855" s="33"/>
      <c r="AU7855" s="33"/>
      <c r="AV7855" s="33"/>
      <c r="AW7855" s="33"/>
      <c r="AX7855" s="33"/>
      <c r="AY7855" s="33"/>
    </row>
    <row r="7856" spans="1:51" s="12" customFormat="1" ht="39.950000000000003" customHeight="1">
      <c r="A7856" s="3"/>
      <c r="B7856" s="16"/>
      <c r="C7856" s="33"/>
      <c r="D7856" s="33"/>
      <c r="E7856" s="33"/>
      <c r="F7856" s="33"/>
      <c r="G7856" s="33"/>
      <c r="H7856" s="33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  <c r="Y7856" s="33"/>
      <c r="Z7856" s="33"/>
      <c r="AA7856" s="33"/>
      <c r="AB7856" s="33"/>
      <c r="AC7856" s="33"/>
      <c r="AD7856" s="33"/>
      <c r="AE7856" s="33"/>
      <c r="AF7856" s="33"/>
      <c r="AG7856" s="35"/>
      <c r="AH7856" s="32"/>
      <c r="AI7856" s="33"/>
      <c r="AJ7856" s="33"/>
      <c r="AK7856" s="33"/>
      <c r="AL7856" s="33"/>
      <c r="AM7856" s="33"/>
      <c r="AN7856" s="33"/>
      <c r="AO7856" s="33"/>
      <c r="AP7856" s="33"/>
      <c r="AQ7856" s="33"/>
      <c r="AR7856" s="33"/>
      <c r="AS7856" s="33"/>
      <c r="AT7856" s="33"/>
      <c r="AU7856" s="33"/>
      <c r="AV7856" s="33"/>
      <c r="AW7856" s="33"/>
      <c r="AX7856" s="33"/>
      <c r="AY7856" s="33"/>
    </row>
    <row r="7857" spans="1:51" s="12" customFormat="1" ht="39.950000000000003" customHeight="1">
      <c r="A7857" s="3"/>
      <c r="B7857" s="16"/>
      <c r="C7857" s="33"/>
      <c r="D7857" s="33"/>
      <c r="E7857" s="33"/>
      <c r="F7857" s="33"/>
      <c r="G7857" s="33"/>
      <c r="H7857" s="33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  <c r="Y7857" s="33"/>
      <c r="Z7857" s="33"/>
      <c r="AA7857" s="33"/>
      <c r="AB7857" s="33"/>
      <c r="AC7857" s="33"/>
      <c r="AD7857" s="33"/>
      <c r="AE7857" s="33"/>
      <c r="AF7857" s="33"/>
      <c r="AG7857" s="35"/>
      <c r="AH7857" s="32"/>
      <c r="AI7857" s="33"/>
      <c r="AJ7857" s="33"/>
      <c r="AK7857" s="33"/>
      <c r="AL7857" s="33"/>
      <c r="AM7857" s="33"/>
      <c r="AN7857" s="33"/>
      <c r="AO7857" s="33"/>
      <c r="AP7857" s="33"/>
      <c r="AQ7857" s="33"/>
      <c r="AR7857" s="33"/>
      <c r="AS7857" s="33"/>
      <c r="AT7857" s="33"/>
      <c r="AU7857" s="33"/>
      <c r="AV7857" s="33"/>
      <c r="AW7857" s="33"/>
      <c r="AX7857" s="33"/>
      <c r="AY7857" s="33"/>
    </row>
    <row r="7858" spans="1:51" s="12" customFormat="1" ht="39.950000000000003" customHeight="1">
      <c r="A7858" s="3"/>
      <c r="B7858" s="16"/>
      <c r="C7858" s="33"/>
      <c r="D7858" s="33"/>
      <c r="E7858" s="33"/>
      <c r="F7858" s="33"/>
      <c r="G7858" s="33"/>
      <c r="H7858" s="33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  <c r="Y7858" s="33"/>
      <c r="Z7858" s="33"/>
      <c r="AA7858" s="33"/>
      <c r="AB7858" s="33"/>
      <c r="AC7858" s="33"/>
      <c r="AD7858" s="33"/>
      <c r="AE7858" s="33"/>
      <c r="AF7858" s="33"/>
      <c r="AG7858" s="35"/>
      <c r="AH7858" s="32"/>
      <c r="AI7858" s="33"/>
      <c r="AJ7858" s="33"/>
      <c r="AK7858" s="33"/>
      <c r="AL7858" s="33"/>
      <c r="AM7858" s="33"/>
      <c r="AN7858" s="33"/>
      <c r="AO7858" s="33"/>
      <c r="AP7858" s="33"/>
      <c r="AQ7858" s="33"/>
      <c r="AR7858" s="33"/>
      <c r="AS7858" s="33"/>
      <c r="AT7858" s="33"/>
      <c r="AU7858" s="33"/>
      <c r="AV7858" s="33"/>
      <c r="AW7858" s="33"/>
      <c r="AX7858" s="33"/>
      <c r="AY7858" s="33"/>
    </row>
    <row r="7859" spans="1:51" s="12" customFormat="1" ht="39.950000000000003" customHeight="1">
      <c r="A7859" s="3"/>
      <c r="B7859" s="16"/>
      <c r="C7859" s="33"/>
      <c r="D7859" s="33"/>
      <c r="E7859" s="33"/>
      <c r="F7859" s="33"/>
      <c r="G7859" s="33"/>
      <c r="H7859" s="33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  <c r="Y7859" s="33"/>
      <c r="Z7859" s="33"/>
      <c r="AA7859" s="33"/>
      <c r="AB7859" s="33"/>
      <c r="AC7859" s="33"/>
      <c r="AD7859" s="33"/>
      <c r="AE7859" s="33"/>
      <c r="AF7859" s="33"/>
      <c r="AG7859" s="35"/>
      <c r="AH7859" s="32"/>
      <c r="AI7859" s="33"/>
      <c r="AJ7859" s="33"/>
      <c r="AK7859" s="33"/>
      <c r="AL7859" s="33"/>
      <c r="AM7859" s="33"/>
      <c r="AN7859" s="33"/>
      <c r="AO7859" s="33"/>
      <c r="AP7859" s="33"/>
      <c r="AQ7859" s="33"/>
      <c r="AR7859" s="33"/>
      <c r="AS7859" s="33"/>
      <c r="AT7859" s="33"/>
      <c r="AU7859" s="33"/>
      <c r="AV7859" s="33"/>
      <c r="AW7859" s="33"/>
      <c r="AX7859" s="33"/>
      <c r="AY7859" s="33"/>
    </row>
    <row r="7860" spans="1:51" s="12" customFormat="1" ht="39.950000000000003" customHeight="1">
      <c r="A7860" s="3"/>
      <c r="B7860" s="16"/>
      <c r="C7860" s="33"/>
      <c r="D7860" s="33"/>
      <c r="E7860" s="33"/>
      <c r="F7860" s="33"/>
      <c r="G7860" s="33"/>
      <c r="H7860" s="33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  <c r="Y7860" s="33"/>
      <c r="Z7860" s="33"/>
      <c r="AA7860" s="33"/>
      <c r="AB7860" s="33"/>
      <c r="AC7860" s="33"/>
      <c r="AD7860" s="33"/>
      <c r="AE7860" s="33"/>
      <c r="AF7860" s="33"/>
      <c r="AG7860" s="35"/>
      <c r="AH7860" s="32"/>
      <c r="AI7860" s="33"/>
      <c r="AJ7860" s="33"/>
      <c r="AK7860" s="33"/>
      <c r="AL7860" s="33"/>
      <c r="AM7860" s="33"/>
      <c r="AN7860" s="33"/>
      <c r="AO7860" s="33"/>
      <c r="AP7860" s="33"/>
      <c r="AQ7860" s="33"/>
      <c r="AR7860" s="33"/>
      <c r="AS7860" s="33"/>
      <c r="AT7860" s="33"/>
      <c r="AU7860" s="33"/>
      <c r="AV7860" s="33"/>
      <c r="AW7860" s="33"/>
      <c r="AX7860" s="33"/>
      <c r="AY7860" s="33"/>
    </row>
    <row r="7861" spans="1:51" s="12" customFormat="1" ht="39.950000000000003" customHeight="1">
      <c r="A7861" s="3"/>
      <c r="B7861" s="16"/>
      <c r="C7861" s="33"/>
      <c r="D7861" s="33"/>
      <c r="E7861" s="33"/>
      <c r="F7861" s="33"/>
      <c r="G7861" s="33"/>
      <c r="H7861" s="33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  <c r="Y7861" s="33"/>
      <c r="Z7861" s="33"/>
      <c r="AA7861" s="33"/>
      <c r="AB7861" s="33"/>
      <c r="AC7861" s="33"/>
      <c r="AD7861" s="33"/>
      <c r="AE7861" s="33"/>
      <c r="AF7861" s="33"/>
      <c r="AG7861" s="35"/>
      <c r="AH7861" s="32"/>
      <c r="AI7861" s="33"/>
      <c r="AJ7861" s="33"/>
      <c r="AK7861" s="33"/>
      <c r="AL7861" s="33"/>
      <c r="AM7861" s="33"/>
      <c r="AN7861" s="33"/>
      <c r="AO7861" s="33"/>
      <c r="AP7861" s="33"/>
      <c r="AQ7861" s="33"/>
      <c r="AR7861" s="33"/>
      <c r="AS7861" s="33"/>
      <c r="AT7861" s="33"/>
      <c r="AU7861" s="33"/>
      <c r="AV7861" s="33"/>
      <c r="AW7861" s="33"/>
      <c r="AX7861" s="33"/>
      <c r="AY7861" s="33"/>
    </row>
    <row r="7862" spans="1:51" s="12" customFormat="1" ht="39.950000000000003" customHeight="1">
      <c r="A7862" s="3"/>
      <c r="B7862" s="16"/>
      <c r="C7862" s="33"/>
      <c r="D7862" s="33"/>
      <c r="E7862" s="33"/>
      <c r="F7862" s="33"/>
      <c r="G7862" s="33"/>
      <c r="H7862" s="33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  <c r="Y7862" s="33"/>
      <c r="Z7862" s="33"/>
      <c r="AA7862" s="33"/>
      <c r="AB7862" s="33"/>
      <c r="AC7862" s="33"/>
      <c r="AD7862" s="33"/>
      <c r="AE7862" s="33"/>
      <c r="AF7862" s="33"/>
      <c r="AG7862" s="35"/>
      <c r="AH7862" s="32"/>
      <c r="AI7862" s="33"/>
      <c r="AJ7862" s="33"/>
      <c r="AK7862" s="33"/>
      <c r="AL7862" s="33"/>
      <c r="AM7862" s="33"/>
      <c r="AN7862" s="33"/>
      <c r="AO7862" s="33"/>
      <c r="AP7862" s="33"/>
      <c r="AQ7862" s="33"/>
      <c r="AR7862" s="33"/>
      <c r="AS7862" s="33"/>
      <c r="AT7862" s="33"/>
      <c r="AU7862" s="33"/>
      <c r="AV7862" s="33"/>
      <c r="AW7862" s="33"/>
      <c r="AX7862" s="33"/>
      <c r="AY7862" s="33"/>
    </row>
    <row r="7863" spans="1:51" s="12" customFormat="1" ht="39.950000000000003" customHeight="1">
      <c r="A7863" s="3"/>
      <c r="B7863" s="16"/>
      <c r="C7863" s="33"/>
      <c r="D7863" s="33"/>
      <c r="E7863" s="33"/>
      <c r="F7863" s="33"/>
      <c r="G7863" s="33"/>
      <c r="H7863" s="33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  <c r="Y7863" s="33"/>
      <c r="Z7863" s="33"/>
      <c r="AA7863" s="33"/>
      <c r="AB7863" s="33"/>
      <c r="AC7863" s="33"/>
      <c r="AD7863" s="33"/>
      <c r="AE7863" s="33"/>
      <c r="AF7863" s="33"/>
      <c r="AG7863" s="35"/>
      <c r="AH7863" s="32"/>
      <c r="AI7863" s="33"/>
      <c r="AJ7863" s="33"/>
      <c r="AK7863" s="33"/>
      <c r="AL7863" s="33"/>
      <c r="AM7863" s="33"/>
      <c r="AN7863" s="33"/>
      <c r="AO7863" s="33"/>
      <c r="AP7863" s="33"/>
      <c r="AQ7863" s="33"/>
      <c r="AR7863" s="33"/>
      <c r="AS7863" s="33"/>
      <c r="AT7863" s="33"/>
      <c r="AU7863" s="33"/>
      <c r="AV7863" s="33"/>
      <c r="AW7863" s="33"/>
      <c r="AX7863" s="33"/>
      <c r="AY7863" s="33"/>
    </row>
    <row r="7864" spans="1:51" s="12" customFormat="1" ht="39.950000000000003" customHeight="1">
      <c r="A7864" s="3"/>
      <c r="B7864" s="16"/>
      <c r="C7864" s="33"/>
      <c r="D7864" s="33"/>
      <c r="E7864" s="33"/>
      <c r="F7864" s="33"/>
      <c r="G7864" s="33"/>
      <c r="H7864" s="33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  <c r="Y7864" s="33"/>
      <c r="Z7864" s="33"/>
      <c r="AA7864" s="33"/>
      <c r="AB7864" s="33"/>
      <c r="AC7864" s="33"/>
      <c r="AD7864" s="33"/>
      <c r="AE7864" s="33"/>
      <c r="AF7864" s="33"/>
      <c r="AG7864" s="35"/>
      <c r="AH7864" s="32"/>
      <c r="AI7864" s="33"/>
      <c r="AJ7864" s="33"/>
      <c r="AK7864" s="33"/>
      <c r="AL7864" s="33"/>
      <c r="AM7864" s="33"/>
      <c r="AN7864" s="33"/>
      <c r="AO7864" s="33"/>
      <c r="AP7864" s="33"/>
      <c r="AQ7864" s="33"/>
      <c r="AR7864" s="33"/>
      <c r="AS7864" s="33"/>
      <c r="AT7864" s="33"/>
      <c r="AU7864" s="33"/>
      <c r="AV7864" s="33"/>
      <c r="AW7864" s="33"/>
      <c r="AX7864" s="33"/>
      <c r="AY7864" s="33"/>
    </row>
    <row r="7865" spans="1:51" s="12" customFormat="1" ht="39.950000000000003" customHeight="1">
      <c r="A7865" s="3"/>
      <c r="B7865" s="16"/>
      <c r="C7865" s="33"/>
      <c r="D7865" s="33"/>
      <c r="E7865" s="33"/>
      <c r="F7865" s="33"/>
      <c r="G7865" s="33"/>
      <c r="H7865" s="33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  <c r="Y7865" s="33"/>
      <c r="Z7865" s="33"/>
      <c r="AA7865" s="33"/>
      <c r="AB7865" s="33"/>
      <c r="AC7865" s="33"/>
      <c r="AD7865" s="33"/>
      <c r="AE7865" s="33"/>
      <c r="AF7865" s="33"/>
      <c r="AG7865" s="35"/>
      <c r="AH7865" s="32"/>
      <c r="AI7865" s="33"/>
      <c r="AJ7865" s="33"/>
      <c r="AK7865" s="33"/>
      <c r="AL7865" s="33"/>
      <c r="AM7865" s="33"/>
      <c r="AN7865" s="33"/>
      <c r="AO7865" s="33"/>
      <c r="AP7865" s="33"/>
      <c r="AQ7865" s="33"/>
      <c r="AR7865" s="33"/>
      <c r="AS7865" s="33"/>
      <c r="AT7865" s="33"/>
      <c r="AU7865" s="33"/>
      <c r="AV7865" s="33"/>
      <c r="AW7865" s="33"/>
      <c r="AX7865" s="33"/>
      <c r="AY7865" s="33"/>
    </row>
    <row r="7866" spans="1:51" s="12" customFormat="1" ht="39.950000000000003" customHeight="1">
      <c r="A7866" s="3"/>
      <c r="B7866" s="16"/>
      <c r="C7866" s="33"/>
      <c r="D7866" s="33"/>
      <c r="E7866" s="33"/>
      <c r="F7866" s="33"/>
      <c r="G7866" s="33"/>
      <c r="H7866" s="33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  <c r="Y7866" s="33"/>
      <c r="Z7866" s="33"/>
      <c r="AA7866" s="33"/>
      <c r="AB7866" s="33"/>
      <c r="AC7866" s="33"/>
      <c r="AD7866" s="33"/>
      <c r="AE7866" s="33"/>
      <c r="AF7866" s="33"/>
      <c r="AG7866" s="35"/>
      <c r="AH7866" s="32"/>
      <c r="AI7866" s="33"/>
      <c r="AJ7866" s="33"/>
      <c r="AK7866" s="33"/>
      <c r="AL7866" s="33"/>
      <c r="AM7866" s="33"/>
      <c r="AN7866" s="33"/>
      <c r="AO7866" s="33"/>
      <c r="AP7866" s="33"/>
      <c r="AQ7866" s="33"/>
      <c r="AR7866" s="33"/>
      <c r="AS7866" s="33"/>
      <c r="AT7866" s="33"/>
      <c r="AU7866" s="33"/>
      <c r="AV7866" s="33"/>
      <c r="AW7866" s="33"/>
      <c r="AX7866" s="33"/>
      <c r="AY7866" s="33"/>
    </row>
    <row r="7867" spans="1:51" s="12" customFormat="1" ht="39.950000000000003" customHeight="1">
      <c r="A7867" s="3"/>
      <c r="B7867" s="16"/>
      <c r="C7867" s="33"/>
      <c r="D7867" s="33"/>
      <c r="E7867" s="33"/>
      <c r="F7867" s="33"/>
      <c r="G7867" s="33"/>
      <c r="H7867" s="33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  <c r="Y7867" s="33"/>
      <c r="Z7867" s="33"/>
      <c r="AA7867" s="33"/>
      <c r="AB7867" s="33"/>
      <c r="AC7867" s="33"/>
      <c r="AD7867" s="33"/>
      <c r="AE7867" s="33"/>
      <c r="AF7867" s="33"/>
      <c r="AG7867" s="35"/>
      <c r="AH7867" s="32"/>
      <c r="AI7867" s="33"/>
      <c r="AJ7867" s="33"/>
      <c r="AK7867" s="33"/>
      <c r="AL7867" s="33"/>
      <c r="AM7867" s="33"/>
      <c r="AN7867" s="33"/>
      <c r="AO7867" s="33"/>
      <c r="AP7867" s="33"/>
      <c r="AQ7867" s="33"/>
      <c r="AR7867" s="33"/>
      <c r="AS7867" s="33"/>
      <c r="AT7867" s="33"/>
      <c r="AU7867" s="33"/>
      <c r="AV7867" s="33"/>
      <c r="AW7867" s="33"/>
      <c r="AX7867" s="33"/>
      <c r="AY7867" s="33"/>
    </row>
    <row r="7868" spans="1:51" s="12" customFormat="1" ht="39.950000000000003" customHeight="1">
      <c r="A7868" s="3"/>
      <c r="B7868" s="16"/>
      <c r="C7868" s="33"/>
      <c r="D7868" s="33"/>
      <c r="E7868" s="33"/>
      <c r="F7868" s="33"/>
      <c r="G7868" s="33"/>
      <c r="H7868" s="33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  <c r="Y7868" s="33"/>
      <c r="Z7868" s="33"/>
      <c r="AA7868" s="33"/>
      <c r="AB7868" s="33"/>
      <c r="AC7868" s="33"/>
      <c r="AD7868" s="33"/>
      <c r="AE7868" s="33"/>
      <c r="AF7868" s="33"/>
      <c r="AG7868" s="35"/>
      <c r="AH7868" s="32"/>
      <c r="AI7868" s="33"/>
      <c r="AJ7868" s="33"/>
      <c r="AK7868" s="33"/>
      <c r="AL7868" s="33"/>
      <c r="AM7868" s="33"/>
      <c r="AN7868" s="33"/>
      <c r="AO7868" s="33"/>
      <c r="AP7868" s="33"/>
      <c r="AQ7868" s="33"/>
      <c r="AR7868" s="33"/>
      <c r="AS7868" s="33"/>
      <c r="AT7868" s="33"/>
      <c r="AU7868" s="33"/>
      <c r="AV7868" s="33"/>
      <c r="AW7868" s="33"/>
      <c r="AX7868" s="33"/>
      <c r="AY7868" s="33"/>
    </row>
    <row r="7869" spans="1:51" s="12" customFormat="1" ht="39.950000000000003" customHeight="1">
      <c r="A7869" s="3"/>
      <c r="B7869" s="16"/>
      <c r="C7869" s="33"/>
      <c r="D7869" s="33"/>
      <c r="E7869" s="33"/>
      <c r="F7869" s="33"/>
      <c r="G7869" s="33"/>
      <c r="H7869" s="33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  <c r="Y7869" s="33"/>
      <c r="Z7869" s="33"/>
      <c r="AA7869" s="33"/>
      <c r="AB7869" s="33"/>
      <c r="AC7869" s="33"/>
      <c r="AD7869" s="33"/>
      <c r="AE7869" s="33"/>
      <c r="AF7869" s="33"/>
      <c r="AG7869" s="35"/>
      <c r="AH7869" s="32"/>
      <c r="AI7869" s="33"/>
      <c r="AJ7869" s="33"/>
      <c r="AK7869" s="33"/>
      <c r="AL7869" s="33"/>
      <c r="AM7869" s="33"/>
      <c r="AN7869" s="33"/>
      <c r="AO7869" s="33"/>
      <c r="AP7869" s="33"/>
      <c r="AQ7869" s="33"/>
      <c r="AR7869" s="33"/>
      <c r="AS7869" s="33"/>
      <c r="AT7869" s="33"/>
      <c r="AU7869" s="33"/>
      <c r="AV7869" s="33"/>
      <c r="AW7869" s="33"/>
      <c r="AX7869" s="33"/>
      <c r="AY7869" s="33"/>
    </row>
    <row r="7870" spans="1:51" s="12" customFormat="1" ht="39.950000000000003" customHeight="1">
      <c r="A7870" s="3"/>
      <c r="B7870" s="16"/>
      <c r="C7870" s="33"/>
      <c r="D7870" s="33"/>
      <c r="E7870" s="33"/>
      <c r="F7870" s="33"/>
      <c r="G7870" s="33"/>
      <c r="H7870" s="33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  <c r="Y7870" s="33"/>
      <c r="Z7870" s="33"/>
      <c r="AA7870" s="33"/>
      <c r="AB7870" s="33"/>
      <c r="AC7870" s="33"/>
      <c r="AD7870" s="33"/>
      <c r="AE7870" s="33"/>
      <c r="AF7870" s="33"/>
      <c r="AG7870" s="35"/>
      <c r="AH7870" s="32"/>
      <c r="AI7870" s="33"/>
      <c r="AJ7870" s="33"/>
      <c r="AK7870" s="33"/>
      <c r="AL7870" s="33"/>
      <c r="AM7870" s="33"/>
      <c r="AN7870" s="33"/>
      <c r="AO7870" s="33"/>
      <c r="AP7870" s="33"/>
      <c r="AQ7870" s="33"/>
      <c r="AR7870" s="33"/>
      <c r="AS7870" s="33"/>
      <c r="AT7870" s="33"/>
      <c r="AU7870" s="33"/>
      <c r="AV7870" s="33"/>
      <c r="AW7870" s="33"/>
      <c r="AX7870" s="33"/>
      <c r="AY7870" s="33"/>
    </row>
    <row r="7871" spans="1:51" s="12" customFormat="1" ht="39.950000000000003" customHeight="1">
      <c r="A7871" s="3"/>
      <c r="B7871" s="16"/>
      <c r="C7871" s="33"/>
      <c r="D7871" s="33"/>
      <c r="E7871" s="33"/>
      <c r="F7871" s="33"/>
      <c r="G7871" s="33"/>
      <c r="H7871" s="33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  <c r="Y7871" s="33"/>
      <c r="Z7871" s="33"/>
      <c r="AA7871" s="33"/>
      <c r="AB7871" s="33"/>
      <c r="AC7871" s="33"/>
      <c r="AD7871" s="33"/>
      <c r="AE7871" s="33"/>
      <c r="AF7871" s="33"/>
      <c r="AG7871" s="35"/>
      <c r="AH7871" s="32"/>
      <c r="AI7871" s="33"/>
      <c r="AJ7871" s="33"/>
      <c r="AK7871" s="33"/>
      <c r="AL7871" s="33"/>
      <c r="AM7871" s="33"/>
      <c r="AN7871" s="33"/>
      <c r="AO7871" s="33"/>
      <c r="AP7871" s="33"/>
      <c r="AQ7871" s="33"/>
      <c r="AR7871" s="33"/>
      <c r="AS7871" s="33"/>
      <c r="AT7871" s="33"/>
      <c r="AU7871" s="33"/>
      <c r="AV7871" s="33"/>
      <c r="AW7871" s="33"/>
      <c r="AX7871" s="33"/>
      <c r="AY7871" s="33"/>
    </row>
    <row r="7872" spans="1:51" s="12" customFormat="1" ht="39.950000000000003" customHeight="1">
      <c r="A7872" s="3"/>
      <c r="B7872" s="16"/>
      <c r="C7872" s="33"/>
      <c r="D7872" s="33"/>
      <c r="E7872" s="33"/>
      <c r="F7872" s="33"/>
      <c r="G7872" s="33"/>
      <c r="H7872" s="33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  <c r="Y7872" s="33"/>
      <c r="Z7872" s="33"/>
      <c r="AA7872" s="33"/>
      <c r="AB7872" s="33"/>
      <c r="AC7872" s="33"/>
      <c r="AD7872" s="33"/>
      <c r="AE7872" s="33"/>
      <c r="AF7872" s="33"/>
      <c r="AG7872" s="35"/>
      <c r="AH7872" s="32"/>
      <c r="AI7872" s="33"/>
      <c r="AJ7872" s="33"/>
      <c r="AK7872" s="33"/>
      <c r="AL7872" s="33"/>
      <c r="AM7872" s="33"/>
      <c r="AN7872" s="33"/>
      <c r="AO7872" s="33"/>
      <c r="AP7872" s="33"/>
      <c r="AQ7872" s="33"/>
      <c r="AR7872" s="33"/>
      <c r="AS7872" s="33"/>
      <c r="AT7872" s="33"/>
      <c r="AU7872" s="33"/>
      <c r="AV7872" s="33"/>
      <c r="AW7872" s="33"/>
      <c r="AX7872" s="33"/>
      <c r="AY7872" s="33"/>
    </row>
    <row r="7873" spans="1:51" s="12" customFormat="1" ht="39.950000000000003" customHeight="1">
      <c r="A7873" s="3"/>
      <c r="B7873" s="16"/>
      <c r="C7873" s="33"/>
      <c r="D7873" s="33"/>
      <c r="E7873" s="33"/>
      <c r="F7873" s="33"/>
      <c r="G7873" s="33"/>
      <c r="H7873" s="33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  <c r="Y7873" s="33"/>
      <c r="Z7873" s="33"/>
      <c r="AA7873" s="33"/>
      <c r="AB7873" s="33"/>
      <c r="AC7873" s="33"/>
      <c r="AD7873" s="33"/>
      <c r="AE7873" s="33"/>
      <c r="AF7873" s="33"/>
      <c r="AG7873" s="35"/>
      <c r="AH7873" s="32"/>
      <c r="AI7873" s="33"/>
      <c r="AJ7873" s="33"/>
      <c r="AK7873" s="33"/>
      <c r="AL7873" s="33"/>
      <c r="AM7873" s="33"/>
      <c r="AN7873" s="33"/>
      <c r="AO7873" s="33"/>
      <c r="AP7873" s="33"/>
      <c r="AQ7873" s="33"/>
      <c r="AR7873" s="33"/>
      <c r="AS7873" s="33"/>
      <c r="AT7873" s="33"/>
      <c r="AU7873" s="33"/>
      <c r="AV7873" s="33"/>
      <c r="AW7873" s="33"/>
      <c r="AX7873" s="33"/>
      <c r="AY7873" s="33"/>
    </row>
    <row r="7874" spans="1:51" s="12" customFormat="1" ht="39.950000000000003" customHeight="1">
      <c r="A7874" s="3"/>
      <c r="B7874" s="16"/>
      <c r="C7874" s="33"/>
      <c r="D7874" s="33"/>
      <c r="E7874" s="33"/>
      <c r="F7874" s="33"/>
      <c r="G7874" s="33"/>
      <c r="H7874" s="33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  <c r="Y7874" s="33"/>
      <c r="Z7874" s="33"/>
      <c r="AA7874" s="33"/>
      <c r="AB7874" s="33"/>
      <c r="AC7874" s="33"/>
      <c r="AD7874" s="33"/>
      <c r="AE7874" s="33"/>
      <c r="AF7874" s="33"/>
      <c r="AG7874" s="35"/>
      <c r="AH7874" s="32"/>
      <c r="AI7874" s="33"/>
      <c r="AJ7874" s="33"/>
      <c r="AK7874" s="33"/>
      <c r="AL7874" s="33"/>
      <c r="AM7874" s="33"/>
      <c r="AN7874" s="33"/>
      <c r="AO7874" s="33"/>
      <c r="AP7874" s="33"/>
      <c r="AQ7874" s="33"/>
      <c r="AR7874" s="33"/>
      <c r="AS7874" s="33"/>
      <c r="AT7874" s="33"/>
      <c r="AU7874" s="33"/>
      <c r="AV7874" s="33"/>
      <c r="AW7874" s="33"/>
      <c r="AX7874" s="33"/>
      <c r="AY7874" s="33"/>
    </row>
    <row r="7875" spans="1:51" s="12" customFormat="1" ht="39.950000000000003" customHeight="1">
      <c r="A7875" s="3"/>
      <c r="B7875" s="16"/>
      <c r="C7875" s="33"/>
      <c r="D7875" s="33"/>
      <c r="E7875" s="33"/>
      <c r="F7875" s="33"/>
      <c r="G7875" s="33"/>
      <c r="H7875" s="33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  <c r="Y7875" s="33"/>
      <c r="Z7875" s="33"/>
      <c r="AA7875" s="33"/>
      <c r="AB7875" s="33"/>
      <c r="AC7875" s="33"/>
      <c r="AD7875" s="33"/>
      <c r="AE7875" s="33"/>
      <c r="AF7875" s="33"/>
      <c r="AG7875" s="35"/>
      <c r="AH7875" s="32"/>
      <c r="AI7875" s="33"/>
      <c r="AJ7875" s="33"/>
      <c r="AK7875" s="33"/>
      <c r="AL7875" s="33"/>
      <c r="AM7875" s="33"/>
      <c r="AN7875" s="33"/>
      <c r="AO7875" s="33"/>
      <c r="AP7875" s="33"/>
      <c r="AQ7875" s="33"/>
      <c r="AR7875" s="33"/>
      <c r="AS7875" s="33"/>
      <c r="AT7875" s="33"/>
      <c r="AU7875" s="33"/>
      <c r="AV7875" s="33"/>
      <c r="AW7875" s="33"/>
      <c r="AX7875" s="33"/>
      <c r="AY7875" s="33"/>
    </row>
    <row r="7876" spans="1:51" s="12" customFormat="1" ht="39.950000000000003" customHeight="1">
      <c r="A7876" s="3"/>
      <c r="B7876" s="16"/>
      <c r="C7876" s="33"/>
      <c r="D7876" s="33"/>
      <c r="E7876" s="33"/>
      <c r="F7876" s="33"/>
      <c r="G7876" s="33"/>
      <c r="H7876" s="33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  <c r="Y7876" s="33"/>
      <c r="Z7876" s="33"/>
      <c r="AA7876" s="33"/>
      <c r="AB7876" s="33"/>
      <c r="AC7876" s="33"/>
      <c r="AD7876" s="33"/>
      <c r="AE7876" s="33"/>
      <c r="AF7876" s="33"/>
      <c r="AG7876" s="35"/>
      <c r="AH7876" s="32"/>
      <c r="AI7876" s="33"/>
      <c r="AJ7876" s="33"/>
      <c r="AK7876" s="33"/>
      <c r="AL7876" s="33"/>
      <c r="AM7876" s="33"/>
      <c r="AN7876" s="33"/>
      <c r="AO7876" s="33"/>
      <c r="AP7876" s="33"/>
      <c r="AQ7876" s="33"/>
      <c r="AR7876" s="33"/>
      <c r="AS7876" s="33"/>
      <c r="AT7876" s="33"/>
      <c r="AU7876" s="33"/>
      <c r="AV7876" s="33"/>
      <c r="AW7876" s="33"/>
      <c r="AX7876" s="33"/>
      <c r="AY7876" s="33"/>
    </row>
    <row r="7877" spans="1:51" s="12" customFormat="1" ht="39.950000000000003" customHeight="1">
      <c r="A7877" s="3"/>
      <c r="B7877" s="16"/>
      <c r="C7877" s="33"/>
      <c r="D7877" s="33"/>
      <c r="E7877" s="33"/>
      <c r="F7877" s="33"/>
      <c r="G7877" s="33"/>
      <c r="H7877" s="33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  <c r="Y7877" s="33"/>
      <c r="Z7877" s="33"/>
      <c r="AA7877" s="33"/>
      <c r="AB7877" s="33"/>
      <c r="AC7877" s="33"/>
      <c r="AD7877" s="33"/>
      <c r="AE7877" s="33"/>
      <c r="AF7877" s="33"/>
      <c r="AG7877" s="35"/>
      <c r="AH7877" s="32"/>
      <c r="AI7877" s="33"/>
      <c r="AJ7877" s="33"/>
      <c r="AK7877" s="33"/>
      <c r="AL7877" s="33"/>
      <c r="AM7877" s="33"/>
      <c r="AN7877" s="33"/>
      <c r="AO7877" s="33"/>
      <c r="AP7877" s="33"/>
      <c r="AQ7877" s="33"/>
      <c r="AR7877" s="33"/>
      <c r="AS7877" s="33"/>
      <c r="AT7877" s="33"/>
      <c r="AU7877" s="33"/>
      <c r="AV7877" s="33"/>
      <c r="AW7877" s="33"/>
      <c r="AX7877" s="33"/>
      <c r="AY7877" s="33"/>
    </row>
    <row r="7878" spans="1:51" s="12" customFormat="1" ht="39.950000000000003" customHeight="1">
      <c r="A7878" s="3"/>
      <c r="B7878" s="16"/>
      <c r="C7878" s="33"/>
      <c r="D7878" s="33"/>
      <c r="E7878" s="33"/>
      <c r="F7878" s="33"/>
      <c r="G7878" s="33"/>
      <c r="H7878" s="33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  <c r="Y7878" s="33"/>
      <c r="Z7878" s="33"/>
      <c r="AA7878" s="33"/>
      <c r="AB7878" s="33"/>
      <c r="AC7878" s="33"/>
      <c r="AD7878" s="33"/>
      <c r="AE7878" s="33"/>
      <c r="AF7878" s="33"/>
      <c r="AG7878" s="35"/>
      <c r="AH7878" s="32"/>
      <c r="AI7878" s="33"/>
      <c r="AJ7878" s="33"/>
      <c r="AK7878" s="33"/>
      <c r="AL7878" s="33"/>
      <c r="AM7878" s="33"/>
      <c r="AN7878" s="33"/>
      <c r="AO7878" s="33"/>
      <c r="AP7878" s="33"/>
      <c r="AQ7878" s="33"/>
      <c r="AR7878" s="33"/>
      <c r="AS7878" s="33"/>
      <c r="AT7878" s="33"/>
      <c r="AU7878" s="33"/>
      <c r="AV7878" s="33"/>
      <c r="AW7878" s="33"/>
      <c r="AX7878" s="33"/>
      <c r="AY7878" s="33"/>
    </row>
    <row r="7879" spans="1:51" s="12" customFormat="1" ht="39.950000000000003" customHeight="1">
      <c r="A7879" s="3"/>
      <c r="B7879" s="16"/>
      <c r="C7879" s="33"/>
      <c r="D7879" s="33"/>
      <c r="E7879" s="33"/>
      <c r="F7879" s="33"/>
      <c r="G7879" s="33"/>
      <c r="H7879" s="33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  <c r="Y7879" s="33"/>
      <c r="Z7879" s="33"/>
      <c r="AA7879" s="33"/>
      <c r="AB7879" s="33"/>
      <c r="AC7879" s="33"/>
      <c r="AD7879" s="33"/>
      <c r="AE7879" s="33"/>
      <c r="AF7879" s="33"/>
      <c r="AG7879" s="35"/>
      <c r="AH7879" s="32"/>
      <c r="AI7879" s="33"/>
      <c r="AJ7879" s="33"/>
      <c r="AK7879" s="33"/>
      <c r="AL7879" s="33"/>
      <c r="AM7879" s="33"/>
      <c r="AN7879" s="33"/>
      <c r="AO7879" s="33"/>
      <c r="AP7879" s="33"/>
      <c r="AQ7879" s="33"/>
      <c r="AR7879" s="33"/>
      <c r="AS7879" s="33"/>
      <c r="AT7879" s="33"/>
      <c r="AU7879" s="33"/>
      <c r="AV7879" s="33"/>
      <c r="AW7879" s="33"/>
      <c r="AX7879" s="33"/>
      <c r="AY7879" s="33"/>
    </row>
    <row r="7880" spans="1:51" s="12" customFormat="1" ht="39.950000000000003" customHeight="1">
      <c r="A7880" s="3"/>
      <c r="B7880" s="16"/>
      <c r="C7880" s="33"/>
      <c r="D7880" s="33"/>
      <c r="E7880" s="33"/>
      <c r="F7880" s="33"/>
      <c r="G7880" s="33"/>
      <c r="H7880" s="33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  <c r="Y7880" s="33"/>
      <c r="Z7880" s="33"/>
      <c r="AA7880" s="33"/>
      <c r="AB7880" s="33"/>
      <c r="AC7880" s="33"/>
      <c r="AD7880" s="33"/>
      <c r="AE7880" s="33"/>
      <c r="AF7880" s="33"/>
      <c r="AG7880" s="35"/>
      <c r="AH7880" s="32"/>
      <c r="AI7880" s="33"/>
      <c r="AJ7880" s="33"/>
      <c r="AK7880" s="33"/>
      <c r="AL7880" s="33"/>
      <c r="AM7880" s="33"/>
      <c r="AN7880" s="33"/>
      <c r="AO7880" s="33"/>
      <c r="AP7880" s="33"/>
      <c r="AQ7880" s="33"/>
      <c r="AR7880" s="33"/>
      <c r="AS7880" s="33"/>
      <c r="AT7880" s="33"/>
      <c r="AU7880" s="33"/>
      <c r="AV7880" s="33"/>
      <c r="AW7880" s="33"/>
      <c r="AX7880" s="33"/>
      <c r="AY7880" s="33"/>
    </row>
    <row r="7881" spans="1:51" s="12" customFormat="1" ht="39.950000000000003" customHeight="1">
      <c r="A7881" s="3"/>
      <c r="B7881" s="16"/>
      <c r="C7881" s="33"/>
      <c r="D7881" s="33"/>
      <c r="E7881" s="33"/>
      <c r="F7881" s="33"/>
      <c r="G7881" s="33"/>
      <c r="H7881" s="33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  <c r="Y7881" s="33"/>
      <c r="Z7881" s="33"/>
      <c r="AA7881" s="33"/>
      <c r="AB7881" s="33"/>
      <c r="AC7881" s="33"/>
      <c r="AD7881" s="33"/>
      <c r="AE7881" s="33"/>
      <c r="AF7881" s="33"/>
      <c r="AG7881" s="35"/>
      <c r="AH7881" s="32"/>
      <c r="AI7881" s="33"/>
      <c r="AJ7881" s="33"/>
      <c r="AK7881" s="33"/>
      <c r="AL7881" s="33"/>
      <c r="AM7881" s="33"/>
      <c r="AN7881" s="33"/>
      <c r="AO7881" s="33"/>
      <c r="AP7881" s="33"/>
      <c r="AQ7881" s="33"/>
      <c r="AR7881" s="33"/>
      <c r="AS7881" s="33"/>
      <c r="AT7881" s="33"/>
      <c r="AU7881" s="33"/>
      <c r="AV7881" s="33"/>
      <c r="AW7881" s="33"/>
      <c r="AX7881" s="33"/>
      <c r="AY7881" s="33"/>
    </row>
    <row r="7882" spans="1:51" s="12" customFormat="1" ht="39.950000000000003" customHeight="1">
      <c r="A7882" s="3"/>
      <c r="B7882" s="16"/>
      <c r="C7882" s="33"/>
      <c r="D7882" s="33"/>
      <c r="E7882" s="33"/>
      <c r="F7882" s="33"/>
      <c r="G7882" s="33"/>
      <c r="H7882" s="33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  <c r="Y7882" s="33"/>
      <c r="Z7882" s="33"/>
      <c r="AA7882" s="33"/>
      <c r="AB7882" s="33"/>
      <c r="AC7882" s="33"/>
      <c r="AD7882" s="33"/>
      <c r="AE7882" s="33"/>
      <c r="AF7882" s="33"/>
      <c r="AG7882" s="35"/>
      <c r="AH7882" s="32"/>
      <c r="AI7882" s="33"/>
      <c r="AJ7882" s="33"/>
      <c r="AK7882" s="33"/>
      <c r="AL7882" s="33"/>
      <c r="AM7882" s="33"/>
      <c r="AN7882" s="33"/>
      <c r="AO7882" s="33"/>
      <c r="AP7882" s="33"/>
      <c r="AQ7882" s="33"/>
      <c r="AR7882" s="33"/>
      <c r="AS7882" s="33"/>
      <c r="AT7882" s="33"/>
      <c r="AU7882" s="33"/>
      <c r="AV7882" s="33"/>
      <c r="AW7882" s="33"/>
      <c r="AX7882" s="33"/>
      <c r="AY7882" s="33"/>
    </row>
    <row r="7883" spans="1:51" s="12" customFormat="1" ht="39.950000000000003" customHeight="1">
      <c r="A7883" s="3"/>
      <c r="B7883" s="16"/>
      <c r="C7883" s="33"/>
      <c r="D7883" s="33"/>
      <c r="E7883" s="33"/>
      <c r="F7883" s="33"/>
      <c r="G7883" s="33"/>
      <c r="H7883" s="33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  <c r="Y7883" s="33"/>
      <c r="Z7883" s="33"/>
      <c r="AA7883" s="33"/>
      <c r="AB7883" s="33"/>
      <c r="AC7883" s="33"/>
      <c r="AD7883" s="33"/>
      <c r="AE7883" s="33"/>
      <c r="AF7883" s="33"/>
      <c r="AG7883" s="35"/>
      <c r="AH7883" s="32"/>
      <c r="AI7883" s="33"/>
      <c r="AJ7883" s="33"/>
      <c r="AK7883" s="33"/>
      <c r="AL7883" s="33"/>
      <c r="AM7883" s="33"/>
      <c r="AN7883" s="33"/>
      <c r="AO7883" s="33"/>
      <c r="AP7883" s="33"/>
      <c r="AQ7883" s="33"/>
      <c r="AR7883" s="33"/>
      <c r="AS7883" s="33"/>
      <c r="AT7883" s="33"/>
      <c r="AU7883" s="33"/>
      <c r="AV7883" s="33"/>
      <c r="AW7883" s="33"/>
      <c r="AX7883" s="33"/>
      <c r="AY7883" s="33"/>
    </row>
    <row r="7884" spans="1:51" s="12" customFormat="1" ht="39.950000000000003" customHeight="1">
      <c r="A7884" s="3"/>
      <c r="B7884" s="16"/>
      <c r="C7884" s="33"/>
      <c r="D7884" s="33"/>
      <c r="E7884" s="33"/>
      <c r="F7884" s="33"/>
      <c r="G7884" s="33"/>
      <c r="H7884" s="33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  <c r="Y7884" s="33"/>
      <c r="Z7884" s="33"/>
      <c r="AA7884" s="33"/>
      <c r="AB7884" s="33"/>
      <c r="AC7884" s="33"/>
      <c r="AD7884" s="33"/>
      <c r="AE7884" s="33"/>
      <c r="AF7884" s="33"/>
      <c r="AG7884" s="35"/>
      <c r="AH7884" s="32"/>
      <c r="AI7884" s="33"/>
      <c r="AJ7884" s="33"/>
      <c r="AK7884" s="33"/>
      <c r="AL7884" s="33"/>
      <c r="AM7884" s="33"/>
      <c r="AN7884" s="33"/>
      <c r="AO7884" s="33"/>
      <c r="AP7884" s="33"/>
      <c r="AQ7884" s="33"/>
      <c r="AR7884" s="33"/>
      <c r="AS7884" s="33"/>
      <c r="AT7884" s="33"/>
      <c r="AU7884" s="33"/>
      <c r="AV7884" s="33"/>
      <c r="AW7884" s="33"/>
      <c r="AX7884" s="33"/>
      <c r="AY7884" s="33"/>
    </row>
    <row r="7885" spans="1:51" s="12" customFormat="1" ht="39.950000000000003" customHeight="1">
      <c r="A7885" s="3"/>
      <c r="B7885" s="16"/>
      <c r="C7885" s="33"/>
      <c r="D7885" s="33"/>
      <c r="E7885" s="33"/>
      <c r="F7885" s="33"/>
      <c r="G7885" s="33"/>
      <c r="H7885" s="33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  <c r="Y7885" s="33"/>
      <c r="Z7885" s="33"/>
      <c r="AA7885" s="33"/>
      <c r="AB7885" s="33"/>
      <c r="AC7885" s="33"/>
      <c r="AD7885" s="33"/>
      <c r="AE7885" s="33"/>
      <c r="AF7885" s="33"/>
      <c r="AG7885" s="35"/>
      <c r="AH7885" s="32"/>
      <c r="AI7885" s="33"/>
      <c r="AJ7885" s="33"/>
      <c r="AK7885" s="33"/>
      <c r="AL7885" s="33"/>
      <c r="AM7885" s="33"/>
      <c r="AN7885" s="33"/>
      <c r="AO7885" s="33"/>
      <c r="AP7885" s="33"/>
      <c r="AQ7885" s="33"/>
      <c r="AR7885" s="33"/>
      <c r="AS7885" s="33"/>
      <c r="AT7885" s="33"/>
      <c r="AU7885" s="33"/>
      <c r="AV7885" s="33"/>
      <c r="AW7885" s="33"/>
      <c r="AX7885" s="33"/>
      <c r="AY7885" s="33"/>
    </row>
    <row r="7886" spans="1:51" s="12" customFormat="1" ht="39.950000000000003" customHeight="1">
      <c r="A7886" s="3"/>
      <c r="B7886" s="16"/>
      <c r="C7886" s="33"/>
      <c r="D7886" s="33"/>
      <c r="E7886" s="33"/>
      <c r="F7886" s="33"/>
      <c r="G7886" s="33"/>
      <c r="H7886" s="33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  <c r="Y7886" s="33"/>
      <c r="Z7886" s="33"/>
      <c r="AA7886" s="33"/>
      <c r="AB7886" s="33"/>
      <c r="AC7886" s="33"/>
      <c r="AD7886" s="33"/>
      <c r="AE7886" s="33"/>
      <c r="AF7886" s="33"/>
      <c r="AG7886" s="35"/>
      <c r="AH7886" s="32"/>
      <c r="AI7886" s="33"/>
      <c r="AJ7886" s="33"/>
      <c r="AK7886" s="33"/>
      <c r="AL7886" s="33"/>
      <c r="AM7886" s="33"/>
      <c r="AN7886" s="33"/>
      <c r="AO7886" s="33"/>
      <c r="AP7886" s="33"/>
      <c r="AQ7886" s="33"/>
      <c r="AR7886" s="33"/>
      <c r="AS7886" s="33"/>
      <c r="AT7886" s="33"/>
      <c r="AU7886" s="33"/>
      <c r="AV7886" s="33"/>
      <c r="AW7886" s="33"/>
      <c r="AX7886" s="33"/>
      <c r="AY7886" s="33"/>
    </row>
    <row r="7887" spans="1:51" s="12" customFormat="1" ht="39.950000000000003" customHeight="1">
      <c r="A7887" s="3"/>
      <c r="B7887" s="16"/>
      <c r="C7887" s="33"/>
      <c r="D7887" s="33"/>
      <c r="E7887" s="33"/>
      <c r="F7887" s="33"/>
      <c r="G7887" s="33"/>
      <c r="H7887" s="33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  <c r="Y7887" s="33"/>
      <c r="Z7887" s="33"/>
      <c r="AA7887" s="33"/>
      <c r="AB7887" s="33"/>
      <c r="AC7887" s="33"/>
      <c r="AD7887" s="33"/>
      <c r="AE7887" s="33"/>
      <c r="AF7887" s="33"/>
      <c r="AG7887" s="35"/>
      <c r="AH7887" s="32"/>
      <c r="AI7887" s="33"/>
      <c r="AJ7887" s="33"/>
      <c r="AK7887" s="33"/>
      <c r="AL7887" s="33"/>
      <c r="AM7887" s="33"/>
      <c r="AN7887" s="33"/>
      <c r="AO7887" s="33"/>
      <c r="AP7887" s="33"/>
      <c r="AQ7887" s="33"/>
      <c r="AR7887" s="33"/>
      <c r="AS7887" s="33"/>
      <c r="AT7887" s="33"/>
      <c r="AU7887" s="33"/>
      <c r="AV7887" s="33"/>
      <c r="AW7887" s="33"/>
      <c r="AX7887" s="33"/>
      <c r="AY7887" s="33"/>
    </row>
    <row r="7888" spans="1:51" s="12" customFormat="1" ht="39.950000000000003" customHeight="1">
      <c r="A7888" s="3"/>
      <c r="B7888" s="16"/>
      <c r="C7888" s="33"/>
      <c r="D7888" s="33"/>
      <c r="E7888" s="33"/>
      <c r="F7888" s="33"/>
      <c r="G7888" s="33"/>
      <c r="H7888" s="33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  <c r="Y7888" s="33"/>
      <c r="Z7888" s="33"/>
      <c r="AA7888" s="33"/>
      <c r="AB7888" s="33"/>
      <c r="AC7888" s="33"/>
      <c r="AD7888" s="33"/>
      <c r="AE7888" s="33"/>
      <c r="AF7888" s="33"/>
      <c r="AG7888" s="35"/>
      <c r="AH7888" s="32"/>
      <c r="AI7888" s="33"/>
      <c r="AJ7888" s="33"/>
      <c r="AK7888" s="33"/>
      <c r="AL7888" s="33"/>
      <c r="AM7888" s="33"/>
      <c r="AN7888" s="33"/>
      <c r="AO7888" s="33"/>
      <c r="AP7888" s="33"/>
      <c r="AQ7888" s="33"/>
      <c r="AR7888" s="33"/>
      <c r="AS7888" s="33"/>
      <c r="AT7888" s="33"/>
      <c r="AU7888" s="33"/>
      <c r="AV7888" s="33"/>
      <c r="AW7888" s="33"/>
      <c r="AX7888" s="33"/>
      <c r="AY7888" s="33"/>
    </row>
    <row r="7889" spans="1:51" s="12" customFormat="1" ht="39.950000000000003" customHeight="1">
      <c r="A7889" s="3"/>
      <c r="B7889" s="16"/>
      <c r="C7889" s="33"/>
      <c r="D7889" s="33"/>
      <c r="E7889" s="33"/>
      <c r="F7889" s="33"/>
      <c r="G7889" s="33"/>
      <c r="H7889" s="33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  <c r="Y7889" s="33"/>
      <c r="Z7889" s="33"/>
      <c r="AA7889" s="33"/>
      <c r="AB7889" s="33"/>
      <c r="AC7889" s="33"/>
      <c r="AD7889" s="33"/>
      <c r="AE7889" s="33"/>
      <c r="AF7889" s="33"/>
      <c r="AG7889" s="35"/>
      <c r="AH7889" s="32"/>
      <c r="AI7889" s="33"/>
      <c r="AJ7889" s="33"/>
      <c r="AK7889" s="33"/>
      <c r="AL7889" s="33"/>
      <c r="AM7889" s="33"/>
      <c r="AN7889" s="33"/>
      <c r="AO7889" s="33"/>
      <c r="AP7889" s="33"/>
      <c r="AQ7889" s="33"/>
      <c r="AR7889" s="33"/>
      <c r="AS7889" s="33"/>
      <c r="AT7889" s="33"/>
      <c r="AU7889" s="33"/>
      <c r="AV7889" s="33"/>
      <c r="AW7889" s="33"/>
      <c r="AX7889" s="33"/>
      <c r="AY7889" s="33"/>
    </row>
    <row r="7890" spans="1:51" s="12" customFormat="1" ht="39.950000000000003" customHeight="1">
      <c r="A7890" s="3"/>
      <c r="B7890" s="16"/>
      <c r="C7890" s="33"/>
      <c r="D7890" s="33"/>
      <c r="E7890" s="33"/>
      <c r="F7890" s="33"/>
      <c r="G7890" s="33"/>
      <c r="H7890" s="33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  <c r="Y7890" s="33"/>
      <c r="Z7890" s="33"/>
      <c r="AA7890" s="33"/>
      <c r="AB7890" s="33"/>
      <c r="AC7890" s="33"/>
      <c r="AD7890" s="33"/>
      <c r="AE7890" s="33"/>
      <c r="AF7890" s="33"/>
      <c r="AG7890" s="35"/>
      <c r="AH7890" s="32"/>
      <c r="AI7890" s="33"/>
      <c r="AJ7890" s="33"/>
      <c r="AK7890" s="33"/>
      <c r="AL7890" s="33"/>
      <c r="AM7890" s="33"/>
      <c r="AN7890" s="33"/>
      <c r="AO7890" s="33"/>
      <c r="AP7890" s="33"/>
      <c r="AQ7890" s="33"/>
      <c r="AR7890" s="33"/>
      <c r="AS7890" s="33"/>
      <c r="AT7890" s="33"/>
      <c r="AU7890" s="33"/>
      <c r="AV7890" s="33"/>
      <c r="AW7890" s="33"/>
      <c r="AX7890" s="33"/>
      <c r="AY7890" s="33"/>
    </row>
    <row r="7891" spans="1:51" s="12" customFormat="1" ht="39.950000000000003" customHeight="1">
      <c r="A7891" s="3"/>
      <c r="B7891" s="16"/>
      <c r="C7891" s="33"/>
      <c r="D7891" s="33"/>
      <c r="E7891" s="33"/>
      <c r="F7891" s="33"/>
      <c r="G7891" s="33"/>
      <c r="H7891" s="33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  <c r="Y7891" s="33"/>
      <c r="Z7891" s="33"/>
      <c r="AA7891" s="33"/>
      <c r="AB7891" s="33"/>
      <c r="AC7891" s="33"/>
      <c r="AD7891" s="33"/>
      <c r="AE7891" s="33"/>
      <c r="AF7891" s="33"/>
      <c r="AG7891" s="35"/>
      <c r="AH7891" s="32"/>
      <c r="AI7891" s="33"/>
      <c r="AJ7891" s="33"/>
      <c r="AK7891" s="33"/>
      <c r="AL7891" s="33"/>
      <c r="AM7891" s="33"/>
      <c r="AN7891" s="33"/>
      <c r="AO7891" s="33"/>
      <c r="AP7891" s="33"/>
      <c r="AQ7891" s="33"/>
      <c r="AR7891" s="33"/>
      <c r="AS7891" s="33"/>
      <c r="AT7891" s="33"/>
      <c r="AU7891" s="33"/>
      <c r="AV7891" s="33"/>
      <c r="AW7891" s="33"/>
      <c r="AX7891" s="33"/>
      <c r="AY7891" s="33"/>
    </row>
    <row r="7892" spans="1:51" s="12" customFormat="1" ht="39.950000000000003" customHeight="1">
      <c r="A7892" s="3"/>
      <c r="B7892" s="16"/>
      <c r="C7892" s="33"/>
      <c r="D7892" s="33"/>
      <c r="E7892" s="33"/>
      <c r="F7892" s="33"/>
      <c r="G7892" s="33"/>
      <c r="H7892" s="33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  <c r="Y7892" s="33"/>
      <c r="Z7892" s="33"/>
      <c r="AA7892" s="33"/>
      <c r="AB7892" s="33"/>
      <c r="AC7892" s="33"/>
      <c r="AD7892" s="33"/>
      <c r="AE7892" s="33"/>
      <c r="AF7892" s="33"/>
      <c r="AG7892" s="35"/>
      <c r="AH7892" s="32"/>
      <c r="AI7892" s="33"/>
      <c r="AJ7892" s="33"/>
      <c r="AK7892" s="33"/>
      <c r="AL7892" s="33"/>
      <c r="AM7892" s="33"/>
      <c r="AN7892" s="33"/>
      <c r="AO7892" s="33"/>
      <c r="AP7892" s="33"/>
      <c r="AQ7892" s="33"/>
      <c r="AR7892" s="33"/>
      <c r="AS7892" s="33"/>
      <c r="AT7892" s="33"/>
      <c r="AU7892" s="33"/>
      <c r="AV7892" s="33"/>
      <c r="AW7892" s="33"/>
      <c r="AX7892" s="33"/>
      <c r="AY7892" s="33"/>
    </row>
    <row r="7893" spans="1:51" s="12" customFormat="1" ht="39.950000000000003" customHeight="1">
      <c r="A7893" s="3"/>
      <c r="B7893" s="16"/>
      <c r="C7893" s="33"/>
      <c r="D7893" s="33"/>
      <c r="E7893" s="33"/>
      <c r="F7893" s="33"/>
      <c r="G7893" s="33"/>
      <c r="H7893" s="33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  <c r="Y7893" s="33"/>
      <c r="Z7893" s="33"/>
      <c r="AA7893" s="33"/>
      <c r="AB7893" s="33"/>
      <c r="AC7893" s="33"/>
      <c r="AD7893" s="33"/>
      <c r="AE7893" s="33"/>
      <c r="AF7893" s="33"/>
      <c r="AG7893" s="35"/>
      <c r="AH7893" s="32"/>
      <c r="AI7893" s="33"/>
      <c r="AJ7893" s="33"/>
      <c r="AK7893" s="33"/>
      <c r="AL7893" s="33"/>
      <c r="AM7893" s="33"/>
      <c r="AN7893" s="33"/>
      <c r="AO7893" s="33"/>
      <c r="AP7893" s="33"/>
      <c r="AQ7893" s="33"/>
      <c r="AR7893" s="33"/>
      <c r="AS7893" s="33"/>
      <c r="AT7893" s="33"/>
      <c r="AU7893" s="33"/>
      <c r="AV7893" s="33"/>
      <c r="AW7893" s="33"/>
      <c r="AX7893" s="33"/>
      <c r="AY7893" s="33"/>
    </row>
    <row r="7894" spans="1:51" s="12" customFormat="1" ht="39.950000000000003" customHeight="1">
      <c r="A7894" s="3"/>
      <c r="B7894" s="16"/>
      <c r="C7894" s="33"/>
      <c r="D7894" s="33"/>
      <c r="E7894" s="33"/>
      <c r="F7894" s="33"/>
      <c r="G7894" s="33"/>
      <c r="H7894" s="33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  <c r="Y7894" s="33"/>
      <c r="Z7894" s="33"/>
      <c r="AA7894" s="33"/>
      <c r="AB7894" s="33"/>
      <c r="AC7894" s="33"/>
      <c r="AD7894" s="33"/>
      <c r="AE7894" s="33"/>
      <c r="AF7894" s="33"/>
      <c r="AG7894" s="35"/>
      <c r="AH7894" s="32"/>
      <c r="AI7894" s="33"/>
      <c r="AJ7894" s="33"/>
      <c r="AK7894" s="33"/>
      <c r="AL7894" s="33"/>
      <c r="AM7894" s="33"/>
      <c r="AN7894" s="33"/>
      <c r="AO7894" s="33"/>
      <c r="AP7894" s="33"/>
      <c r="AQ7894" s="33"/>
      <c r="AR7894" s="33"/>
      <c r="AS7894" s="33"/>
      <c r="AT7894" s="33"/>
      <c r="AU7894" s="33"/>
      <c r="AV7894" s="33"/>
      <c r="AW7894" s="33"/>
      <c r="AX7894" s="33"/>
      <c r="AY7894" s="33"/>
    </row>
    <row r="7895" spans="1:51" s="12" customFormat="1" ht="39.950000000000003" customHeight="1">
      <c r="A7895" s="3"/>
      <c r="B7895" s="16"/>
      <c r="C7895" s="33"/>
      <c r="D7895" s="33"/>
      <c r="E7895" s="33"/>
      <c r="F7895" s="33"/>
      <c r="G7895" s="33"/>
      <c r="H7895" s="33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  <c r="Y7895" s="33"/>
      <c r="Z7895" s="33"/>
      <c r="AA7895" s="33"/>
      <c r="AB7895" s="33"/>
      <c r="AC7895" s="33"/>
      <c r="AD7895" s="33"/>
      <c r="AE7895" s="33"/>
      <c r="AF7895" s="33"/>
      <c r="AG7895" s="35"/>
      <c r="AH7895" s="32"/>
      <c r="AI7895" s="33"/>
      <c r="AJ7895" s="33"/>
      <c r="AK7895" s="33"/>
      <c r="AL7895" s="33"/>
      <c r="AM7895" s="33"/>
      <c r="AN7895" s="33"/>
      <c r="AO7895" s="33"/>
      <c r="AP7895" s="33"/>
      <c r="AQ7895" s="33"/>
      <c r="AR7895" s="33"/>
      <c r="AS7895" s="33"/>
      <c r="AT7895" s="33"/>
      <c r="AU7895" s="33"/>
      <c r="AV7895" s="33"/>
      <c r="AW7895" s="33"/>
      <c r="AX7895" s="33"/>
      <c r="AY7895" s="33"/>
    </row>
    <row r="7896" spans="1:51" s="12" customFormat="1" ht="39.950000000000003" customHeight="1">
      <c r="A7896" s="3"/>
      <c r="B7896" s="16"/>
      <c r="C7896" s="33"/>
      <c r="D7896" s="33"/>
      <c r="E7896" s="33"/>
      <c r="F7896" s="33"/>
      <c r="G7896" s="33"/>
      <c r="H7896" s="33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  <c r="Y7896" s="33"/>
      <c r="Z7896" s="33"/>
      <c r="AA7896" s="33"/>
      <c r="AB7896" s="33"/>
      <c r="AC7896" s="33"/>
      <c r="AD7896" s="33"/>
      <c r="AE7896" s="33"/>
      <c r="AF7896" s="33"/>
      <c r="AG7896" s="35"/>
      <c r="AH7896" s="32"/>
      <c r="AI7896" s="33"/>
      <c r="AJ7896" s="33"/>
      <c r="AK7896" s="33"/>
      <c r="AL7896" s="33"/>
      <c r="AM7896" s="33"/>
      <c r="AN7896" s="33"/>
      <c r="AO7896" s="33"/>
      <c r="AP7896" s="33"/>
      <c r="AQ7896" s="33"/>
      <c r="AR7896" s="33"/>
      <c r="AS7896" s="33"/>
      <c r="AT7896" s="33"/>
      <c r="AU7896" s="33"/>
      <c r="AV7896" s="33"/>
      <c r="AW7896" s="33"/>
      <c r="AX7896" s="33"/>
      <c r="AY7896" s="33"/>
    </row>
    <row r="7897" spans="1:51" s="12" customFormat="1" ht="39.950000000000003" customHeight="1">
      <c r="A7897" s="3"/>
      <c r="B7897" s="16"/>
      <c r="C7897" s="33"/>
      <c r="D7897" s="33"/>
      <c r="E7897" s="33"/>
      <c r="F7897" s="33"/>
      <c r="G7897" s="33"/>
      <c r="H7897" s="33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  <c r="Y7897" s="33"/>
      <c r="Z7897" s="33"/>
      <c r="AA7897" s="33"/>
      <c r="AB7897" s="33"/>
      <c r="AC7897" s="33"/>
      <c r="AD7897" s="33"/>
      <c r="AE7897" s="33"/>
      <c r="AF7897" s="33"/>
      <c r="AG7897" s="35"/>
      <c r="AH7897" s="32"/>
      <c r="AI7897" s="33"/>
      <c r="AJ7897" s="33"/>
      <c r="AK7897" s="33"/>
      <c r="AL7897" s="33"/>
      <c r="AM7897" s="33"/>
      <c r="AN7897" s="33"/>
      <c r="AO7897" s="33"/>
      <c r="AP7897" s="33"/>
      <c r="AQ7897" s="33"/>
      <c r="AR7897" s="33"/>
      <c r="AS7897" s="33"/>
      <c r="AT7897" s="33"/>
      <c r="AU7897" s="33"/>
      <c r="AV7897" s="33"/>
      <c r="AW7897" s="33"/>
      <c r="AX7897" s="33"/>
      <c r="AY7897" s="33"/>
    </row>
    <row r="7898" spans="1:51" s="12" customFormat="1" ht="39.950000000000003" customHeight="1">
      <c r="A7898" s="3"/>
      <c r="B7898" s="16"/>
      <c r="C7898" s="33"/>
      <c r="D7898" s="33"/>
      <c r="E7898" s="33"/>
      <c r="F7898" s="33"/>
      <c r="G7898" s="33"/>
      <c r="H7898" s="33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  <c r="Y7898" s="33"/>
      <c r="Z7898" s="33"/>
      <c r="AA7898" s="33"/>
      <c r="AB7898" s="33"/>
      <c r="AC7898" s="33"/>
      <c r="AD7898" s="33"/>
      <c r="AE7898" s="33"/>
      <c r="AF7898" s="33"/>
      <c r="AG7898" s="35"/>
      <c r="AH7898" s="32"/>
      <c r="AI7898" s="33"/>
      <c r="AJ7898" s="33"/>
      <c r="AK7898" s="33"/>
      <c r="AL7898" s="33"/>
      <c r="AM7898" s="33"/>
      <c r="AN7898" s="33"/>
      <c r="AO7898" s="33"/>
      <c r="AP7898" s="33"/>
      <c r="AQ7898" s="33"/>
      <c r="AR7898" s="33"/>
      <c r="AS7898" s="33"/>
      <c r="AT7898" s="33"/>
      <c r="AU7898" s="33"/>
      <c r="AV7898" s="33"/>
      <c r="AW7898" s="33"/>
      <c r="AX7898" s="33"/>
      <c r="AY7898" s="33"/>
    </row>
    <row r="7899" spans="1:51" s="12" customFormat="1" ht="39.950000000000003" customHeight="1">
      <c r="A7899" s="3"/>
      <c r="B7899" s="16"/>
      <c r="C7899" s="33"/>
      <c r="D7899" s="33"/>
      <c r="E7899" s="33"/>
      <c r="F7899" s="33"/>
      <c r="G7899" s="33"/>
      <c r="H7899" s="33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  <c r="Y7899" s="33"/>
      <c r="Z7899" s="33"/>
      <c r="AA7899" s="33"/>
      <c r="AB7899" s="33"/>
      <c r="AC7899" s="33"/>
      <c r="AD7899" s="33"/>
      <c r="AE7899" s="33"/>
      <c r="AF7899" s="33"/>
      <c r="AG7899" s="35"/>
      <c r="AH7899" s="32"/>
      <c r="AI7899" s="33"/>
      <c r="AJ7899" s="33"/>
      <c r="AK7899" s="33"/>
      <c r="AL7899" s="33"/>
      <c r="AM7899" s="33"/>
      <c r="AN7899" s="33"/>
      <c r="AO7899" s="33"/>
      <c r="AP7899" s="33"/>
      <c r="AQ7899" s="33"/>
      <c r="AR7899" s="33"/>
      <c r="AS7899" s="33"/>
      <c r="AT7899" s="33"/>
      <c r="AU7899" s="33"/>
      <c r="AV7899" s="33"/>
      <c r="AW7899" s="33"/>
      <c r="AX7899" s="33"/>
      <c r="AY7899" s="33"/>
    </row>
    <row r="7900" spans="1:51" s="12" customFormat="1" ht="39.950000000000003" customHeight="1">
      <c r="A7900" s="3"/>
      <c r="B7900" s="16"/>
      <c r="C7900" s="33"/>
      <c r="D7900" s="33"/>
      <c r="E7900" s="33"/>
      <c r="F7900" s="33"/>
      <c r="G7900" s="33"/>
      <c r="H7900" s="33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  <c r="Y7900" s="33"/>
      <c r="Z7900" s="33"/>
      <c r="AA7900" s="33"/>
      <c r="AB7900" s="33"/>
      <c r="AC7900" s="33"/>
      <c r="AD7900" s="33"/>
      <c r="AE7900" s="33"/>
      <c r="AF7900" s="33"/>
      <c r="AG7900" s="35"/>
      <c r="AH7900" s="32"/>
      <c r="AI7900" s="33"/>
      <c r="AJ7900" s="33"/>
      <c r="AK7900" s="33"/>
      <c r="AL7900" s="33"/>
      <c r="AM7900" s="33"/>
      <c r="AN7900" s="33"/>
      <c r="AO7900" s="33"/>
      <c r="AP7900" s="33"/>
      <c r="AQ7900" s="33"/>
      <c r="AR7900" s="33"/>
      <c r="AS7900" s="33"/>
      <c r="AT7900" s="33"/>
      <c r="AU7900" s="33"/>
      <c r="AV7900" s="33"/>
      <c r="AW7900" s="33"/>
      <c r="AX7900" s="33"/>
      <c r="AY7900" s="33"/>
    </row>
    <row r="7901" spans="1:51" s="12" customFormat="1" ht="39.950000000000003" customHeight="1">
      <c r="A7901" s="3"/>
      <c r="B7901" s="16"/>
      <c r="C7901" s="33"/>
      <c r="D7901" s="33"/>
      <c r="E7901" s="33"/>
      <c r="F7901" s="33"/>
      <c r="G7901" s="33"/>
      <c r="H7901" s="33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  <c r="Y7901" s="33"/>
      <c r="Z7901" s="33"/>
      <c r="AA7901" s="33"/>
      <c r="AB7901" s="33"/>
      <c r="AC7901" s="33"/>
      <c r="AD7901" s="33"/>
      <c r="AE7901" s="33"/>
      <c r="AF7901" s="33"/>
      <c r="AG7901" s="35"/>
      <c r="AH7901" s="32"/>
      <c r="AI7901" s="33"/>
      <c r="AJ7901" s="33"/>
      <c r="AK7901" s="33"/>
      <c r="AL7901" s="33"/>
      <c r="AM7901" s="33"/>
      <c r="AN7901" s="33"/>
      <c r="AO7901" s="33"/>
      <c r="AP7901" s="33"/>
      <c r="AQ7901" s="33"/>
      <c r="AR7901" s="33"/>
      <c r="AS7901" s="33"/>
      <c r="AT7901" s="33"/>
      <c r="AU7901" s="33"/>
      <c r="AV7901" s="33"/>
      <c r="AW7901" s="33"/>
      <c r="AX7901" s="33"/>
      <c r="AY7901" s="33"/>
    </row>
    <row r="7902" spans="1:51" s="12" customFormat="1" ht="39.950000000000003" customHeight="1">
      <c r="A7902" s="3"/>
      <c r="B7902" s="16"/>
      <c r="C7902" s="33"/>
      <c r="D7902" s="33"/>
      <c r="E7902" s="33"/>
      <c r="F7902" s="33"/>
      <c r="G7902" s="33"/>
      <c r="H7902" s="33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  <c r="Y7902" s="33"/>
      <c r="Z7902" s="33"/>
      <c r="AA7902" s="33"/>
      <c r="AB7902" s="33"/>
      <c r="AC7902" s="33"/>
      <c r="AD7902" s="33"/>
      <c r="AE7902" s="33"/>
      <c r="AF7902" s="33"/>
      <c r="AG7902" s="35"/>
      <c r="AH7902" s="32"/>
      <c r="AI7902" s="33"/>
      <c r="AJ7902" s="33"/>
      <c r="AK7902" s="33"/>
      <c r="AL7902" s="33"/>
      <c r="AM7902" s="33"/>
      <c r="AN7902" s="33"/>
      <c r="AO7902" s="33"/>
      <c r="AP7902" s="33"/>
      <c r="AQ7902" s="33"/>
      <c r="AR7902" s="33"/>
      <c r="AS7902" s="33"/>
      <c r="AT7902" s="33"/>
      <c r="AU7902" s="33"/>
      <c r="AV7902" s="33"/>
      <c r="AW7902" s="33"/>
      <c r="AX7902" s="33"/>
      <c r="AY7902" s="33"/>
    </row>
    <row r="7903" spans="1:51" s="12" customFormat="1" ht="39.950000000000003" customHeight="1">
      <c r="A7903" s="3"/>
      <c r="B7903" s="16"/>
      <c r="C7903" s="33"/>
      <c r="D7903" s="33"/>
      <c r="E7903" s="33"/>
      <c r="F7903" s="33"/>
      <c r="G7903" s="33"/>
      <c r="H7903" s="33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  <c r="Y7903" s="33"/>
      <c r="Z7903" s="33"/>
      <c r="AA7903" s="33"/>
      <c r="AB7903" s="33"/>
      <c r="AC7903" s="33"/>
      <c r="AD7903" s="33"/>
      <c r="AE7903" s="33"/>
      <c r="AF7903" s="33"/>
      <c r="AG7903" s="35"/>
      <c r="AH7903" s="32"/>
      <c r="AI7903" s="33"/>
      <c r="AJ7903" s="33"/>
      <c r="AK7903" s="33"/>
      <c r="AL7903" s="33"/>
      <c r="AM7903" s="33"/>
      <c r="AN7903" s="33"/>
      <c r="AO7903" s="33"/>
      <c r="AP7903" s="33"/>
      <c r="AQ7903" s="33"/>
      <c r="AR7903" s="33"/>
      <c r="AS7903" s="33"/>
      <c r="AT7903" s="33"/>
      <c r="AU7903" s="33"/>
      <c r="AV7903" s="33"/>
      <c r="AW7903" s="33"/>
      <c r="AX7903" s="33"/>
      <c r="AY7903" s="33"/>
    </row>
    <row r="7904" spans="1:51" s="12" customFormat="1" ht="39.950000000000003" customHeight="1">
      <c r="A7904" s="3"/>
      <c r="B7904" s="16"/>
      <c r="C7904" s="33"/>
      <c r="D7904" s="33"/>
      <c r="E7904" s="33"/>
      <c r="F7904" s="33"/>
      <c r="G7904" s="33"/>
      <c r="H7904" s="33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  <c r="Y7904" s="33"/>
      <c r="Z7904" s="33"/>
      <c r="AA7904" s="33"/>
      <c r="AB7904" s="33"/>
      <c r="AC7904" s="33"/>
      <c r="AD7904" s="33"/>
      <c r="AE7904" s="33"/>
      <c r="AF7904" s="33"/>
      <c r="AG7904" s="35"/>
      <c r="AH7904" s="32"/>
      <c r="AI7904" s="33"/>
      <c r="AJ7904" s="33"/>
      <c r="AK7904" s="33"/>
      <c r="AL7904" s="33"/>
      <c r="AM7904" s="33"/>
      <c r="AN7904" s="33"/>
      <c r="AO7904" s="33"/>
      <c r="AP7904" s="33"/>
      <c r="AQ7904" s="33"/>
      <c r="AR7904" s="33"/>
      <c r="AS7904" s="33"/>
      <c r="AT7904" s="33"/>
      <c r="AU7904" s="33"/>
      <c r="AV7904" s="33"/>
      <c r="AW7904" s="33"/>
      <c r="AX7904" s="33"/>
      <c r="AY7904" s="33"/>
    </row>
    <row r="7905" spans="1:51" s="12" customFormat="1" ht="39.950000000000003" customHeight="1">
      <c r="A7905" s="3"/>
      <c r="B7905" s="16"/>
      <c r="C7905" s="33"/>
      <c r="D7905" s="33"/>
      <c r="E7905" s="33"/>
      <c r="F7905" s="33"/>
      <c r="G7905" s="33"/>
      <c r="H7905" s="33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  <c r="Y7905" s="33"/>
      <c r="Z7905" s="33"/>
      <c r="AA7905" s="33"/>
      <c r="AB7905" s="33"/>
      <c r="AC7905" s="33"/>
      <c r="AD7905" s="33"/>
      <c r="AE7905" s="33"/>
      <c r="AF7905" s="33"/>
      <c r="AG7905" s="35"/>
      <c r="AH7905" s="32"/>
      <c r="AI7905" s="33"/>
      <c r="AJ7905" s="33"/>
      <c r="AK7905" s="33"/>
      <c r="AL7905" s="33"/>
      <c r="AM7905" s="33"/>
      <c r="AN7905" s="33"/>
      <c r="AO7905" s="33"/>
      <c r="AP7905" s="33"/>
      <c r="AQ7905" s="33"/>
      <c r="AR7905" s="33"/>
      <c r="AS7905" s="33"/>
      <c r="AT7905" s="33"/>
      <c r="AU7905" s="33"/>
      <c r="AV7905" s="33"/>
      <c r="AW7905" s="33"/>
      <c r="AX7905" s="33"/>
      <c r="AY7905" s="33"/>
    </row>
    <row r="7906" spans="1:51" s="12" customFormat="1" ht="39.950000000000003" customHeight="1">
      <c r="A7906" s="3"/>
      <c r="B7906" s="16"/>
      <c r="C7906" s="33"/>
      <c r="D7906" s="33"/>
      <c r="E7906" s="33"/>
      <c r="F7906" s="33"/>
      <c r="G7906" s="33"/>
      <c r="H7906" s="33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  <c r="Y7906" s="33"/>
      <c r="Z7906" s="33"/>
      <c r="AA7906" s="33"/>
      <c r="AB7906" s="33"/>
      <c r="AC7906" s="33"/>
      <c r="AD7906" s="33"/>
      <c r="AE7906" s="33"/>
      <c r="AF7906" s="33"/>
      <c r="AG7906" s="35"/>
      <c r="AH7906" s="32"/>
      <c r="AI7906" s="33"/>
      <c r="AJ7906" s="33"/>
      <c r="AK7906" s="33"/>
      <c r="AL7906" s="33"/>
      <c r="AM7906" s="33"/>
      <c r="AN7906" s="33"/>
      <c r="AO7906" s="33"/>
      <c r="AP7906" s="33"/>
      <c r="AQ7906" s="33"/>
      <c r="AR7906" s="33"/>
      <c r="AS7906" s="33"/>
      <c r="AT7906" s="33"/>
      <c r="AU7906" s="33"/>
      <c r="AV7906" s="33"/>
      <c r="AW7906" s="33"/>
      <c r="AX7906" s="33"/>
      <c r="AY7906" s="33"/>
    </row>
    <row r="7907" spans="1:51" s="12" customFormat="1" ht="39.950000000000003" customHeight="1">
      <c r="A7907" s="3"/>
      <c r="B7907" s="16"/>
      <c r="C7907" s="33"/>
      <c r="D7907" s="33"/>
      <c r="E7907" s="33"/>
      <c r="F7907" s="33"/>
      <c r="G7907" s="33"/>
      <c r="H7907" s="33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  <c r="Y7907" s="33"/>
      <c r="Z7907" s="33"/>
      <c r="AA7907" s="33"/>
      <c r="AB7907" s="33"/>
      <c r="AC7907" s="33"/>
      <c r="AD7907" s="33"/>
      <c r="AE7907" s="33"/>
      <c r="AF7907" s="33"/>
      <c r="AG7907" s="35"/>
      <c r="AH7907" s="32"/>
      <c r="AI7907" s="33"/>
      <c r="AJ7907" s="33"/>
      <c r="AK7907" s="33"/>
      <c r="AL7907" s="33"/>
      <c r="AM7907" s="33"/>
      <c r="AN7907" s="33"/>
      <c r="AO7907" s="33"/>
      <c r="AP7907" s="33"/>
      <c r="AQ7907" s="33"/>
      <c r="AR7907" s="33"/>
      <c r="AS7907" s="33"/>
      <c r="AT7907" s="33"/>
      <c r="AU7907" s="33"/>
      <c r="AV7907" s="33"/>
      <c r="AW7907" s="33"/>
      <c r="AX7907" s="33"/>
      <c r="AY7907" s="33"/>
    </row>
    <row r="7908" spans="1:51" s="12" customFormat="1" ht="39.950000000000003" customHeight="1">
      <c r="A7908" s="3"/>
      <c r="B7908" s="16"/>
      <c r="C7908" s="33"/>
      <c r="D7908" s="33"/>
      <c r="E7908" s="33"/>
      <c r="F7908" s="33"/>
      <c r="G7908" s="33"/>
      <c r="H7908" s="33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  <c r="Y7908" s="33"/>
      <c r="Z7908" s="33"/>
      <c r="AA7908" s="33"/>
      <c r="AB7908" s="33"/>
      <c r="AC7908" s="33"/>
      <c r="AD7908" s="33"/>
      <c r="AE7908" s="33"/>
      <c r="AF7908" s="33"/>
      <c r="AG7908" s="35"/>
      <c r="AH7908" s="32"/>
      <c r="AI7908" s="33"/>
      <c r="AJ7908" s="33"/>
      <c r="AK7908" s="33"/>
      <c r="AL7908" s="33"/>
      <c r="AM7908" s="33"/>
      <c r="AN7908" s="33"/>
      <c r="AO7908" s="33"/>
      <c r="AP7908" s="33"/>
      <c r="AQ7908" s="33"/>
      <c r="AR7908" s="33"/>
      <c r="AS7908" s="33"/>
      <c r="AT7908" s="33"/>
      <c r="AU7908" s="33"/>
      <c r="AV7908" s="33"/>
      <c r="AW7908" s="33"/>
      <c r="AX7908" s="33"/>
      <c r="AY7908" s="33"/>
    </row>
    <row r="7909" spans="1:51" s="12" customFormat="1" ht="39.950000000000003" customHeight="1">
      <c r="A7909" s="3"/>
      <c r="B7909" s="16"/>
      <c r="C7909" s="33"/>
      <c r="D7909" s="33"/>
      <c r="E7909" s="33"/>
      <c r="F7909" s="33"/>
      <c r="G7909" s="33"/>
      <c r="H7909" s="33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  <c r="Y7909" s="33"/>
      <c r="Z7909" s="33"/>
      <c r="AA7909" s="33"/>
      <c r="AB7909" s="33"/>
      <c r="AC7909" s="33"/>
      <c r="AD7909" s="33"/>
      <c r="AE7909" s="33"/>
      <c r="AF7909" s="33"/>
      <c r="AG7909" s="35"/>
      <c r="AH7909" s="32"/>
      <c r="AI7909" s="33"/>
      <c r="AJ7909" s="33"/>
      <c r="AK7909" s="33"/>
      <c r="AL7909" s="33"/>
      <c r="AM7909" s="33"/>
      <c r="AN7909" s="33"/>
      <c r="AO7909" s="33"/>
      <c r="AP7909" s="33"/>
      <c r="AQ7909" s="33"/>
      <c r="AR7909" s="33"/>
      <c r="AS7909" s="33"/>
      <c r="AT7909" s="33"/>
      <c r="AU7909" s="33"/>
      <c r="AV7909" s="33"/>
      <c r="AW7909" s="33"/>
      <c r="AX7909" s="33"/>
      <c r="AY7909" s="33"/>
    </row>
    <row r="7910" spans="1:51" s="12" customFormat="1" ht="39.950000000000003" customHeight="1">
      <c r="A7910" s="3"/>
      <c r="B7910" s="16"/>
      <c r="C7910" s="33"/>
      <c r="D7910" s="33"/>
      <c r="E7910" s="33"/>
      <c r="F7910" s="33"/>
      <c r="G7910" s="33"/>
      <c r="H7910" s="33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  <c r="Y7910" s="33"/>
      <c r="Z7910" s="33"/>
      <c r="AA7910" s="33"/>
      <c r="AB7910" s="33"/>
      <c r="AC7910" s="33"/>
      <c r="AD7910" s="33"/>
      <c r="AE7910" s="33"/>
      <c r="AF7910" s="33"/>
      <c r="AG7910" s="35"/>
      <c r="AH7910" s="32"/>
      <c r="AI7910" s="33"/>
      <c r="AJ7910" s="33"/>
      <c r="AK7910" s="33"/>
      <c r="AL7910" s="33"/>
      <c r="AM7910" s="33"/>
      <c r="AN7910" s="33"/>
      <c r="AO7910" s="33"/>
      <c r="AP7910" s="33"/>
      <c r="AQ7910" s="33"/>
      <c r="AR7910" s="33"/>
      <c r="AS7910" s="33"/>
      <c r="AT7910" s="33"/>
      <c r="AU7910" s="33"/>
      <c r="AV7910" s="33"/>
      <c r="AW7910" s="33"/>
      <c r="AX7910" s="33"/>
      <c r="AY7910" s="33"/>
    </row>
    <row r="7911" spans="1:51" s="12" customFormat="1" ht="39.950000000000003" customHeight="1">
      <c r="A7911" s="3"/>
      <c r="B7911" s="16"/>
      <c r="C7911" s="33"/>
      <c r="D7911" s="33"/>
      <c r="E7911" s="33"/>
      <c r="F7911" s="33"/>
      <c r="G7911" s="33"/>
      <c r="H7911" s="33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  <c r="Y7911" s="33"/>
      <c r="Z7911" s="33"/>
      <c r="AA7911" s="33"/>
      <c r="AB7911" s="33"/>
      <c r="AC7911" s="33"/>
      <c r="AD7911" s="33"/>
      <c r="AE7911" s="33"/>
      <c r="AF7911" s="33"/>
      <c r="AG7911" s="35"/>
      <c r="AH7911" s="32"/>
      <c r="AI7911" s="33"/>
      <c r="AJ7911" s="33"/>
      <c r="AK7911" s="33"/>
      <c r="AL7911" s="33"/>
      <c r="AM7911" s="33"/>
      <c r="AN7911" s="33"/>
      <c r="AO7911" s="33"/>
      <c r="AP7911" s="33"/>
      <c r="AQ7911" s="33"/>
      <c r="AR7911" s="33"/>
      <c r="AS7911" s="33"/>
      <c r="AT7911" s="33"/>
      <c r="AU7911" s="33"/>
      <c r="AV7911" s="33"/>
      <c r="AW7911" s="33"/>
      <c r="AX7911" s="33"/>
      <c r="AY7911" s="33"/>
    </row>
    <row r="7912" spans="1:51" s="12" customFormat="1" ht="39.950000000000003" customHeight="1">
      <c r="A7912" s="3"/>
      <c r="B7912" s="16"/>
      <c r="C7912" s="33"/>
      <c r="D7912" s="33"/>
      <c r="E7912" s="33"/>
      <c r="F7912" s="33"/>
      <c r="G7912" s="33"/>
      <c r="H7912" s="33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  <c r="Y7912" s="33"/>
      <c r="Z7912" s="33"/>
      <c r="AA7912" s="33"/>
      <c r="AB7912" s="33"/>
      <c r="AC7912" s="33"/>
      <c r="AD7912" s="33"/>
      <c r="AE7912" s="33"/>
      <c r="AF7912" s="33"/>
      <c r="AG7912" s="35"/>
      <c r="AH7912" s="32"/>
      <c r="AI7912" s="33"/>
      <c r="AJ7912" s="33"/>
      <c r="AK7912" s="33"/>
      <c r="AL7912" s="33"/>
      <c r="AM7912" s="33"/>
      <c r="AN7912" s="33"/>
      <c r="AO7912" s="33"/>
      <c r="AP7912" s="33"/>
      <c r="AQ7912" s="33"/>
      <c r="AR7912" s="33"/>
      <c r="AS7912" s="33"/>
      <c r="AT7912" s="33"/>
      <c r="AU7912" s="33"/>
      <c r="AV7912" s="33"/>
      <c r="AW7912" s="33"/>
      <c r="AX7912" s="33"/>
      <c r="AY7912" s="33"/>
    </row>
    <row r="7913" spans="1:51" s="12" customFormat="1" ht="39.950000000000003" customHeight="1">
      <c r="A7913" s="3"/>
      <c r="B7913" s="16"/>
      <c r="C7913" s="33"/>
      <c r="D7913" s="33"/>
      <c r="E7913" s="33"/>
      <c r="F7913" s="33"/>
      <c r="G7913" s="33"/>
      <c r="H7913" s="33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  <c r="Y7913" s="33"/>
      <c r="Z7913" s="33"/>
      <c r="AA7913" s="33"/>
      <c r="AB7913" s="33"/>
      <c r="AC7913" s="33"/>
      <c r="AD7913" s="33"/>
      <c r="AE7913" s="33"/>
      <c r="AF7913" s="33"/>
      <c r="AG7913" s="35"/>
      <c r="AH7913" s="32"/>
      <c r="AI7913" s="33"/>
      <c r="AJ7913" s="33"/>
      <c r="AK7913" s="33"/>
      <c r="AL7913" s="33"/>
      <c r="AM7913" s="33"/>
      <c r="AN7913" s="33"/>
      <c r="AO7913" s="33"/>
      <c r="AP7913" s="33"/>
      <c r="AQ7913" s="33"/>
      <c r="AR7913" s="33"/>
      <c r="AS7913" s="33"/>
      <c r="AT7913" s="33"/>
      <c r="AU7913" s="33"/>
      <c r="AV7913" s="33"/>
      <c r="AW7913" s="33"/>
      <c r="AX7913" s="33"/>
      <c r="AY7913" s="33"/>
    </row>
    <row r="7914" spans="1:51" s="12" customFormat="1" ht="39.950000000000003" customHeight="1">
      <c r="A7914" s="3"/>
      <c r="B7914" s="16"/>
      <c r="C7914" s="33"/>
      <c r="D7914" s="33"/>
      <c r="E7914" s="33"/>
      <c r="F7914" s="33"/>
      <c r="G7914" s="33"/>
      <c r="H7914" s="33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  <c r="Y7914" s="33"/>
      <c r="Z7914" s="33"/>
      <c r="AA7914" s="33"/>
      <c r="AB7914" s="33"/>
      <c r="AC7914" s="33"/>
      <c r="AD7914" s="33"/>
      <c r="AE7914" s="33"/>
      <c r="AF7914" s="33"/>
      <c r="AG7914" s="35"/>
      <c r="AH7914" s="32"/>
      <c r="AI7914" s="33"/>
      <c r="AJ7914" s="33"/>
      <c r="AK7914" s="33"/>
      <c r="AL7914" s="33"/>
      <c r="AM7914" s="33"/>
      <c r="AN7914" s="33"/>
      <c r="AO7914" s="33"/>
      <c r="AP7914" s="33"/>
      <c r="AQ7914" s="33"/>
      <c r="AR7914" s="33"/>
      <c r="AS7914" s="33"/>
      <c r="AT7914" s="33"/>
      <c r="AU7914" s="33"/>
      <c r="AV7914" s="33"/>
      <c r="AW7914" s="33"/>
      <c r="AX7914" s="33"/>
      <c r="AY7914" s="33"/>
    </row>
    <row r="7915" spans="1:51" s="12" customFormat="1" ht="39.950000000000003" customHeight="1">
      <c r="A7915" s="3"/>
      <c r="B7915" s="16"/>
      <c r="C7915" s="33"/>
      <c r="D7915" s="33"/>
      <c r="E7915" s="33"/>
      <c r="F7915" s="33"/>
      <c r="G7915" s="33"/>
      <c r="H7915" s="33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  <c r="Y7915" s="33"/>
      <c r="Z7915" s="33"/>
      <c r="AA7915" s="33"/>
      <c r="AB7915" s="33"/>
      <c r="AC7915" s="33"/>
      <c r="AD7915" s="33"/>
      <c r="AE7915" s="33"/>
      <c r="AF7915" s="33"/>
      <c r="AG7915" s="35"/>
      <c r="AH7915" s="32"/>
      <c r="AI7915" s="33"/>
      <c r="AJ7915" s="33"/>
      <c r="AK7915" s="33"/>
      <c r="AL7915" s="33"/>
      <c r="AM7915" s="33"/>
      <c r="AN7915" s="33"/>
      <c r="AO7915" s="33"/>
      <c r="AP7915" s="33"/>
      <c r="AQ7915" s="33"/>
      <c r="AR7915" s="33"/>
      <c r="AS7915" s="33"/>
      <c r="AT7915" s="33"/>
      <c r="AU7915" s="33"/>
      <c r="AV7915" s="33"/>
      <c r="AW7915" s="33"/>
      <c r="AX7915" s="33"/>
      <c r="AY7915" s="33"/>
    </row>
    <row r="7916" spans="1:51" s="12" customFormat="1" ht="39.950000000000003" customHeight="1">
      <c r="A7916" s="3"/>
      <c r="B7916" s="16"/>
      <c r="C7916" s="33"/>
      <c r="D7916" s="33"/>
      <c r="E7916" s="33"/>
      <c r="F7916" s="33"/>
      <c r="G7916" s="33"/>
      <c r="H7916" s="33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  <c r="Y7916" s="33"/>
      <c r="Z7916" s="33"/>
      <c r="AA7916" s="33"/>
      <c r="AB7916" s="33"/>
      <c r="AC7916" s="33"/>
      <c r="AD7916" s="33"/>
      <c r="AE7916" s="33"/>
      <c r="AF7916" s="33"/>
      <c r="AG7916" s="35"/>
      <c r="AH7916" s="32"/>
      <c r="AI7916" s="33"/>
      <c r="AJ7916" s="33"/>
      <c r="AK7916" s="33"/>
      <c r="AL7916" s="33"/>
      <c r="AM7916" s="33"/>
      <c r="AN7916" s="33"/>
      <c r="AO7916" s="33"/>
      <c r="AP7916" s="33"/>
      <c r="AQ7916" s="33"/>
      <c r="AR7916" s="33"/>
      <c r="AS7916" s="33"/>
      <c r="AT7916" s="33"/>
      <c r="AU7916" s="33"/>
      <c r="AV7916" s="33"/>
      <c r="AW7916" s="33"/>
      <c r="AX7916" s="33"/>
      <c r="AY7916" s="33"/>
    </row>
    <row r="7917" spans="1:51" s="12" customFormat="1" ht="39.950000000000003" customHeight="1">
      <c r="A7917" s="3"/>
      <c r="B7917" s="16"/>
      <c r="C7917" s="33"/>
      <c r="D7917" s="33"/>
      <c r="E7917" s="33"/>
      <c r="F7917" s="33"/>
      <c r="G7917" s="33"/>
      <c r="H7917" s="33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  <c r="Y7917" s="33"/>
      <c r="Z7917" s="33"/>
      <c r="AA7917" s="33"/>
      <c r="AB7917" s="33"/>
      <c r="AC7917" s="33"/>
      <c r="AD7917" s="33"/>
      <c r="AE7917" s="33"/>
      <c r="AF7917" s="33"/>
      <c r="AG7917" s="35"/>
      <c r="AH7917" s="32"/>
      <c r="AI7917" s="33"/>
      <c r="AJ7917" s="33"/>
      <c r="AK7917" s="33"/>
      <c r="AL7917" s="33"/>
      <c r="AM7917" s="33"/>
      <c r="AN7917" s="33"/>
      <c r="AO7917" s="33"/>
      <c r="AP7917" s="33"/>
      <c r="AQ7917" s="33"/>
      <c r="AR7917" s="33"/>
      <c r="AS7917" s="33"/>
      <c r="AT7917" s="33"/>
      <c r="AU7917" s="33"/>
      <c r="AV7917" s="33"/>
      <c r="AW7917" s="33"/>
      <c r="AX7917" s="33"/>
      <c r="AY7917" s="33"/>
    </row>
    <row r="7918" spans="1:51" s="12" customFormat="1" ht="39.950000000000003" customHeight="1">
      <c r="A7918" s="3"/>
      <c r="B7918" s="16"/>
      <c r="C7918" s="33"/>
      <c r="D7918" s="33"/>
      <c r="E7918" s="33"/>
      <c r="F7918" s="33"/>
      <c r="G7918" s="33"/>
      <c r="H7918" s="33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  <c r="Y7918" s="33"/>
      <c r="Z7918" s="33"/>
      <c r="AA7918" s="33"/>
      <c r="AB7918" s="33"/>
      <c r="AC7918" s="33"/>
      <c r="AD7918" s="33"/>
      <c r="AE7918" s="33"/>
      <c r="AF7918" s="33"/>
      <c r="AG7918" s="35"/>
      <c r="AH7918" s="32"/>
      <c r="AI7918" s="33"/>
      <c r="AJ7918" s="33"/>
      <c r="AK7918" s="33"/>
      <c r="AL7918" s="33"/>
      <c r="AM7918" s="33"/>
      <c r="AN7918" s="33"/>
      <c r="AO7918" s="33"/>
      <c r="AP7918" s="33"/>
      <c r="AQ7918" s="33"/>
      <c r="AR7918" s="33"/>
      <c r="AS7918" s="33"/>
      <c r="AT7918" s="33"/>
      <c r="AU7918" s="33"/>
      <c r="AV7918" s="33"/>
      <c r="AW7918" s="33"/>
      <c r="AX7918" s="33"/>
      <c r="AY7918" s="33"/>
    </row>
    <row r="7919" spans="1:51" s="12" customFormat="1" ht="39.950000000000003" customHeight="1">
      <c r="A7919" s="3"/>
      <c r="B7919" s="16"/>
      <c r="C7919" s="33"/>
      <c r="D7919" s="33"/>
      <c r="E7919" s="33"/>
      <c r="F7919" s="33"/>
      <c r="G7919" s="33"/>
      <c r="H7919" s="33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  <c r="Y7919" s="33"/>
      <c r="Z7919" s="33"/>
      <c r="AA7919" s="33"/>
      <c r="AB7919" s="33"/>
      <c r="AC7919" s="33"/>
      <c r="AD7919" s="33"/>
      <c r="AE7919" s="33"/>
      <c r="AF7919" s="33"/>
      <c r="AG7919" s="35"/>
      <c r="AH7919" s="32"/>
      <c r="AI7919" s="33"/>
      <c r="AJ7919" s="33"/>
      <c r="AK7919" s="33"/>
      <c r="AL7919" s="33"/>
      <c r="AM7919" s="33"/>
      <c r="AN7919" s="33"/>
      <c r="AO7919" s="33"/>
      <c r="AP7919" s="33"/>
      <c r="AQ7919" s="33"/>
      <c r="AR7919" s="33"/>
      <c r="AS7919" s="33"/>
      <c r="AT7919" s="33"/>
      <c r="AU7919" s="33"/>
      <c r="AV7919" s="33"/>
      <c r="AW7919" s="33"/>
      <c r="AX7919" s="33"/>
      <c r="AY7919" s="33"/>
    </row>
    <row r="7920" spans="1:51" s="12" customFormat="1" ht="39.950000000000003" customHeight="1">
      <c r="A7920" s="3"/>
      <c r="B7920" s="16"/>
      <c r="C7920" s="33"/>
      <c r="D7920" s="33"/>
      <c r="E7920" s="33"/>
      <c r="F7920" s="33"/>
      <c r="G7920" s="33"/>
      <c r="H7920" s="33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  <c r="Y7920" s="33"/>
      <c r="Z7920" s="33"/>
      <c r="AA7920" s="33"/>
      <c r="AB7920" s="33"/>
      <c r="AC7920" s="33"/>
      <c r="AD7920" s="33"/>
      <c r="AE7920" s="33"/>
      <c r="AF7920" s="33"/>
      <c r="AG7920" s="35"/>
      <c r="AH7920" s="32"/>
      <c r="AI7920" s="33"/>
      <c r="AJ7920" s="33"/>
      <c r="AK7920" s="33"/>
      <c r="AL7920" s="33"/>
      <c r="AM7920" s="33"/>
      <c r="AN7920" s="33"/>
      <c r="AO7920" s="33"/>
      <c r="AP7920" s="33"/>
      <c r="AQ7920" s="33"/>
      <c r="AR7920" s="33"/>
      <c r="AS7920" s="33"/>
      <c r="AT7920" s="33"/>
      <c r="AU7920" s="33"/>
      <c r="AV7920" s="33"/>
      <c r="AW7920" s="33"/>
      <c r="AX7920" s="33"/>
      <c r="AY7920" s="33"/>
    </row>
    <row r="7921" spans="1:51" s="12" customFormat="1" ht="39.950000000000003" customHeight="1">
      <c r="A7921" s="3"/>
      <c r="B7921" s="16"/>
      <c r="C7921" s="33"/>
      <c r="D7921" s="33"/>
      <c r="E7921" s="33"/>
      <c r="F7921" s="33"/>
      <c r="G7921" s="33"/>
      <c r="H7921" s="33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  <c r="Y7921" s="33"/>
      <c r="Z7921" s="33"/>
      <c r="AA7921" s="33"/>
      <c r="AB7921" s="33"/>
      <c r="AC7921" s="33"/>
      <c r="AD7921" s="33"/>
      <c r="AE7921" s="33"/>
      <c r="AF7921" s="33"/>
      <c r="AG7921" s="35"/>
      <c r="AH7921" s="32"/>
      <c r="AI7921" s="33"/>
      <c r="AJ7921" s="33"/>
      <c r="AK7921" s="33"/>
      <c r="AL7921" s="33"/>
      <c r="AM7921" s="33"/>
      <c r="AN7921" s="33"/>
      <c r="AO7921" s="33"/>
      <c r="AP7921" s="33"/>
      <c r="AQ7921" s="33"/>
      <c r="AR7921" s="33"/>
      <c r="AS7921" s="33"/>
      <c r="AT7921" s="33"/>
      <c r="AU7921" s="33"/>
      <c r="AV7921" s="33"/>
      <c r="AW7921" s="33"/>
      <c r="AX7921" s="33"/>
      <c r="AY7921" s="33"/>
    </row>
    <row r="7922" spans="1:51" s="12" customFormat="1" ht="39.950000000000003" customHeight="1">
      <c r="A7922" s="3"/>
      <c r="B7922" s="16"/>
      <c r="C7922" s="33"/>
      <c r="D7922" s="33"/>
      <c r="E7922" s="33"/>
      <c r="F7922" s="33"/>
      <c r="G7922" s="33"/>
      <c r="H7922" s="33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  <c r="Y7922" s="33"/>
      <c r="Z7922" s="33"/>
      <c r="AA7922" s="33"/>
      <c r="AB7922" s="33"/>
      <c r="AC7922" s="33"/>
      <c r="AD7922" s="33"/>
      <c r="AE7922" s="33"/>
      <c r="AF7922" s="33"/>
      <c r="AG7922" s="35"/>
      <c r="AH7922" s="32"/>
      <c r="AI7922" s="33"/>
      <c r="AJ7922" s="33"/>
      <c r="AK7922" s="33"/>
      <c r="AL7922" s="33"/>
      <c r="AM7922" s="33"/>
      <c r="AN7922" s="33"/>
      <c r="AO7922" s="33"/>
      <c r="AP7922" s="33"/>
      <c r="AQ7922" s="33"/>
      <c r="AR7922" s="33"/>
      <c r="AS7922" s="33"/>
      <c r="AT7922" s="33"/>
      <c r="AU7922" s="33"/>
      <c r="AV7922" s="33"/>
      <c r="AW7922" s="33"/>
      <c r="AX7922" s="33"/>
      <c r="AY7922" s="33"/>
    </row>
    <row r="7923" spans="1:51" s="12" customFormat="1" ht="39.950000000000003" customHeight="1">
      <c r="A7923" s="3"/>
      <c r="B7923" s="16"/>
      <c r="C7923" s="33"/>
      <c r="D7923" s="33"/>
      <c r="E7923" s="33"/>
      <c r="F7923" s="33"/>
      <c r="G7923" s="33"/>
      <c r="H7923" s="33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  <c r="Y7923" s="33"/>
      <c r="Z7923" s="33"/>
      <c r="AA7923" s="33"/>
      <c r="AB7923" s="33"/>
      <c r="AC7923" s="33"/>
      <c r="AD7923" s="33"/>
      <c r="AE7923" s="33"/>
      <c r="AF7923" s="33"/>
      <c r="AG7923" s="35"/>
      <c r="AH7923" s="32"/>
      <c r="AI7923" s="33"/>
      <c r="AJ7923" s="33"/>
      <c r="AK7923" s="33"/>
      <c r="AL7923" s="33"/>
      <c r="AM7923" s="33"/>
      <c r="AN7923" s="33"/>
      <c r="AO7923" s="33"/>
      <c r="AP7923" s="33"/>
      <c r="AQ7923" s="33"/>
      <c r="AR7923" s="33"/>
      <c r="AS7923" s="33"/>
      <c r="AT7923" s="33"/>
      <c r="AU7923" s="33"/>
      <c r="AV7923" s="33"/>
      <c r="AW7923" s="33"/>
      <c r="AX7923" s="33"/>
      <c r="AY7923" s="33"/>
    </row>
    <row r="7924" spans="1:51" s="12" customFormat="1" ht="39.950000000000003" customHeight="1">
      <c r="A7924" s="3"/>
      <c r="B7924" s="16"/>
      <c r="C7924" s="33"/>
      <c r="D7924" s="33"/>
      <c r="E7924" s="33"/>
      <c r="F7924" s="33"/>
      <c r="G7924" s="33"/>
      <c r="H7924" s="33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  <c r="Y7924" s="33"/>
      <c r="Z7924" s="33"/>
      <c r="AA7924" s="33"/>
      <c r="AB7924" s="33"/>
      <c r="AC7924" s="33"/>
      <c r="AD7924" s="33"/>
      <c r="AE7924" s="33"/>
      <c r="AF7924" s="33"/>
      <c r="AG7924" s="35"/>
      <c r="AH7924" s="32"/>
      <c r="AI7924" s="33"/>
      <c r="AJ7924" s="33"/>
      <c r="AK7924" s="33"/>
      <c r="AL7924" s="33"/>
      <c r="AM7924" s="33"/>
      <c r="AN7924" s="33"/>
      <c r="AO7924" s="33"/>
      <c r="AP7924" s="33"/>
      <c r="AQ7924" s="33"/>
      <c r="AR7924" s="33"/>
      <c r="AS7924" s="33"/>
      <c r="AT7924" s="33"/>
      <c r="AU7924" s="33"/>
      <c r="AV7924" s="33"/>
      <c r="AW7924" s="33"/>
      <c r="AX7924" s="33"/>
      <c r="AY7924" s="33"/>
    </row>
    <row r="7925" spans="1:51" s="12" customFormat="1" ht="39.950000000000003" customHeight="1">
      <c r="A7925" s="3"/>
      <c r="B7925" s="16"/>
      <c r="C7925" s="33"/>
      <c r="D7925" s="33"/>
      <c r="E7925" s="33"/>
      <c r="F7925" s="33"/>
      <c r="G7925" s="33"/>
      <c r="H7925" s="33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  <c r="Y7925" s="33"/>
      <c r="Z7925" s="33"/>
      <c r="AA7925" s="33"/>
      <c r="AB7925" s="33"/>
      <c r="AC7925" s="33"/>
      <c r="AD7925" s="33"/>
      <c r="AE7925" s="33"/>
      <c r="AF7925" s="33"/>
      <c r="AG7925" s="35"/>
      <c r="AH7925" s="32"/>
      <c r="AI7925" s="33"/>
      <c r="AJ7925" s="33"/>
      <c r="AK7925" s="33"/>
      <c r="AL7925" s="33"/>
      <c r="AM7925" s="33"/>
      <c r="AN7925" s="33"/>
      <c r="AO7925" s="33"/>
      <c r="AP7925" s="33"/>
      <c r="AQ7925" s="33"/>
      <c r="AR7925" s="33"/>
      <c r="AS7925" s="33"/>
      <c r="AT7925" s="33"/>
      <c r="AU7925" s="33"/>
      <c r="AV7925" s="33"/>
      <c r="AW7925" s="33"/>
      <c r="AX7925" s="33"/>
      <c r="AY7925" s="33"/>
    </row>
    <row r="7926" spans="1:51" s="12" customFormat="1" ht="39.950000000000003" customHeight="1">
      <c r="A7926" s="3"/>
      <c r="B7926" s="16"/>
      <c r="C7926" s="33"/>
      <c r="D7926" s="33"/>
      <c r="E7926" s="33"/>
      <c r="F7926" s="33"/>
      <c r="G7926" s="33"/>
      <c r="H7926" s="33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  <c r="Y7926" s="33"/>
      <c r="Z7926" s="33"/>
      <c r="AA7926" s="33"/>
      <c r="AB7926" s="33"/>
      <c r="AC7926" s="33"/>
      <c r="AD7926" s="33"/>
      <c r="AE7926" s="33"/>
      <c r="AF7926" s="33"/>
      <c r="AG7926" s="35"/>
      <c r="AH7926" s="32"/>
      <c r="AI7926" s="33"/>
      <c r="AJ7926" s="33"/>
      <c r="AK7926" s="33"/>
      <c r="AL7926" s="33"/>
      <c r="AM7926" s="33"/>
      <c r="AN7926" s="33"/>
      <c r="AO7926" s="33"/>
      <c r="AP7926" s="33"/>
      <c r="AQ7926" s="33"/>
      <c r="AR7926" s="33"/>
      <c r="AS7926" s="33"/>
      <c r="AT7926" s="33"/>
      <c r="AU7926" s="33"/>
      <c r="AV7926" s="33"/>
      <c r="AW7926" s="33"/>
      <c r="AX7926" s="33"/>
      <c r="AY7926" s="33"/>
    </row>
    <row r="7927" spans="1:51" s="12" customFormat="1" ht="39.950000000000003" customHeight="1">
      <c r="A7927" s="3"/>
      <c r="B7927" s="16"/>
      <c r="C7927" s="33"/>
      <c r="D7927" s="33"/>
      <c r="E7927" s="33"/>
      <c r="F7927" s="33"/>
      <c r="G7927" s="33"/>
      <c r="H7927" s="33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  <c r="Y7927" s="33"/>
      <c r="Z7927" s="33"/>
      <c r="AA7927" s="33"/>
      <c r="AB7927" s="33"/>
      <c r="AC7927" s="33"/>
      <c r="AD7927" s="33"/>
      <c r="AE7927" s="33"/>
      <c r="AF7927" s="33"/>
      <c r="AG7927" s="35"/>
      <c r="AH7927" s="32"/>
      <c r="AI7927" s="33"/>
      <c r="AJ7927" s="33"/>
      <c r="AK7927" s="33"/>
      <c r="AL7927" s="33"/>
      <c r="AM7927" s="33"/>
      <c r="AN7927" s="33"/>
      <c r="AO7927" s="33"/>
      <c r="AP7927" s="33"/>
      <c r="AQ7927" s="33"/>
      <c r="AR7927" s="33"/>
      <c r="AS7927" s="33"/>
      <c r="AT7927" s="33"/>
      <c r="AU7927" s="33"/>
      <c r="AV7927" s="33"/>
      <c r="AW7927" s="33"/>
      <c r="AX7927" s="33"/>
      <c r="AY7927" s="33"/>
    </row>
    <row r="7928" spans="1:51" s="12" customFormat="1" ht="39.950000000000003" customHeight="1">
      <c r="A7928" s="3"/>
      <c r="B7928" s="16"/>
      <c r="C7928" s="33"/>
      <c r="D7928" s="33"/>
      <c r="E7928" s="33"/>
      <c r="F7928" s="33"/>
      <c r="G7928" s="33"/>
      <c r="H7928" s="33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  <c r="Y7928" s="33"/>
      <c r="Z7928" s="33"/>
      <c r="AA7928" s="33"/>
      <c r="AB7928" s="33"/>
      <c r="AC7928" s="33"/>
      <c r="AD7928" s="33"/>
      <c r="AE7928" s="33"/>
      <c r="AF7928" s="33"/>
      <c r="AG7928" s="35"/>
      <c r="AH7928" s="32"/>
      <c r="AI7928" s="33"/>
      <c r="AJ7928" s="33"/>
      <c r="AK7928" s="33"/>
      <c r="AL7928" s="33"/>
      <c r="AM7928" s="33"/>
      <c r="AN7928" s="33"/>
      <c r="AO7928" s="33"/>
      <c r="AP7928" s="33"/>
      <c r="AQ7928" s="33"/>
      <c r="AR7928" s="33"/>
      <c r="AS7928" s="33"/>
      <c r="AT7928" s="33"/>
      <c r="AU7928" s="33"/>
      <c r="AV7928" s="33"/>
      <c r="AW7928" s="33"/>
      <c r="AX7928" s="33"/>
      <c r="AY7928" s="33"/>
    </row>
    <row r="7929" spans="1:51" s="12" customFormat="1" ht="39.950000000000003" customHeight="1">
      <c r="A7929" s="3"/>
      <c r="B7929" s="16"/>
      <c r="C7929" s="33"/>
      <c r="D7929" s="33"/>
      <c r="E7929" s="33"/>
      <c r="F7929" s="33"/>
      <c r="G7929" s="33"/>
      <c r="H7929" s="33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  <c r="Y7929" s="33"/>
      <c r="Z7929" s="33"/>
      <c r="AA7929" s="33"/>
      <c r="AB7929" s="33"/>
      <c r="AC7929" s="33"/>
      <c r="AD7929" s="33"/>
      <c r="AE7929" s="33"/>
      <c r="AF7929" s="33"/>
      <c r="AG7929" s="35"/>
      <c r="AH7929" s="32"/>
      <c r="AI7929" s="33"/>
      <c r="AJ7929" s="33"/>
      <c r="AK7929" s="33"/>
      <c r="AL7929" s="33"/>
      <c r="AM7929" s="33"/>
      <c r="AN7929" s="33"/>
      <c r="AO7929" s="33"/>
      <c r="AP7929" s="33"/>
      <c r="AQ7929" s="33"/>
      <c r="AR7929" s="33"/>
      <c r="AS7929" s="33"/>
      <c r="AT7929" s="33"/>
      <c r="AU7929" s="33"/>
      <c r="AV7929" s="33"/>
      <c r="AW7929" s="33"/>
      <c r="AX7929" s="33"/>
      <c r="AY7929" s="33"/>
    </row>
    <row r="7930" spans="1:51" s="12" customFormat="1" ht="39.950000000000003" customHeight="1">
      <c r="A7930" s="3"/>
      <c r="B7930" s="16"/>
      <c r="C7930" s="33"/>
      <c r="D7930" s="33"/>
      <c r="E7930" s="33"/>
      <c r="F7930" s="33"/>
      <c r="G7930" s="33"/>
      <c r="H7930" s="33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  <c r="Y7930" s="33"/>
      <c r="Z7930" s="33"/>
      <c r="AA7930" s="33"/>
      <c r="AB7930" s="33"/>
      <c r="AC7930" s="33"/>
      <c r="AD7930" s="33"/>
      <c r="AE7930" s="33"/>
      <c r="AF7930" s="33"/>
      <c r="AG7930" s="35"/>
      <c r="AH7930" s="32"/>
      <c r="AI7930" s="33"/>
      <c r="AJ7930" s="33"/>
      <c r="AK7930" s="33"/>
      <c r="AL7930" s="33"/>
      <c r="AM7930" s="33"/>
      <c r="AN7930" s="33"/>
      <c r="AO7930" s="33"/>
      <c r="AP7930" s="33"/>
      <c r="AQ7930" s="33"/>
      <c r="AR7930" s="33"/>
      <c r="AS7930" s="33"/>
      <c r="AT7930" s="33"/>
      <c r="AU7930" s="33"/>
      <c r="AV7930" s="33"/>
      <c r="AW7930" s="33"/>
      <c r="AX7930" s="33"/>
      <c r="AY7930" s="33"/>
    </row>
    <row r="7931" spans="1:51" s="12" customFormat="1" ht="39.950000000000003" customHeight="1">
      <c r="A7931" s="3"/>
      <c r="B7931" s="16"/>
      <c r="C7931" s="33"/>
      <c r="D7931" s="33"/>
      <c r="E7931" s="33"/>
      <c r="F7931" s="33"/>
      <c r="G7931" s="33"/>
      <c r="H7931" s="33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  <c r="Y7931" s="33"/>
      <c r="Z7931" s="33"/>
      <c r="AA7931" s="33"/>
      <c r="AB7931" s="33"/>
      <c r="AC7931" s="33"/>
      <c r="AD7931" s="33"/>
      <c r="AE7931" s="33"/>
      <c r="AF7931" s="33"/>
      <c r="AG7931" s="35"/>
      <c r="AH7931" s="32"/>
      <c r="AI7931" s="33"/>
      <c r="AJ7931" s="33"/>
      <c r="AK7931" s="33"/>
      <c r="AL7931" s="33"/>
      <c r="AM7931" s="33"/>
      <c r="AN7931" s="33"/>
      <c r="AO7931" s="33"/>
      <c r="AP7931" s="33"/>
      <c r="AQ7931" s="33"/>
      <c r="AR7931" s="33"/>
      <c r="AS7931" s="33"/>
      <c r="AT7931" s="33"/>
      <c r="AU7931" s="33"/>
      <c r="AV7931" s="33"/>
      <c r="AW7931" s="33"/>
      <c r="AX7931" s="33"/>
      <c r="AY7931" s="33"/>
    </row>
    <row r="7932" spans="1:51" s="12" customFormat="1" ht="39.950000000000003" customHeight="1">
      <c r="A7932" s="3"/>
      <c r="B7932" s="16"/>
      <c r="C7932" s="33"/>
      <c r="D7932" s="33"/>
      <c r="E7932" s="33"/>
      <c r="F7932" s="33"/>
      <c r="G7932" s="33"/>
      <c r="H7932" s="33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  <c r="Y7932" s="33"/>
      <c r="Z7932" s="33"/>
      <c r="AA7932" s="33"/>
      <c r="AB7932" s="33"/>
      <c r="AC7932" s="33"/>
      <c r="AD7932" s="33"/>
      <c r="AE7932" s="33"/>
      <c r="AF7932" s="33"/>
      <c r="AG7932" s="35"/>
      <c r="AH7932" s="32"/>
      <c r="AI7932" s="33"/>
      <c r="AJ7932" s="33"/>
      <c r="AK7932" s="33"/>
      <c r="AL7932" s="33"/>
      <c r="AM7932" s="33"/>
      <c r="AN7932" s="33"/>
      <c r="AO7932" s="33"/>
      <c r="AP7932" s="33"/>
      <c r="AQ7932" s="33"/>
      <c r="AR7932" s="33"/>
      <c r="AS7932" s="33"/>
      <c r="AT7932" s="33"/>
      <c r="AU7932" s="33"/>
      <c r="AV7932" s="33"/>
      <c r="AW7932" s="33"/>
      <c r="AX7932" s="33"/>
      <c r="AY7932" s="33"/>
    </row>
    <row r="7933" spans="1:51" s="12" customFormat="1" ht="39.950000000000003" customHeight="1">
      <c r="A7933" s="3"/>
      <c r="B7933" s="16"/>
      <c r="C7933" s="33"/>
      <c r="D7933" s="33"/>
      <c r="E7933" s="33"/>
      <c r="F7933" s="33"/>
      <c r="G7933" s="33"/>
      <c r="H7933" s="33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  <c r="Y7933" s="33"/>
      <c r="Z7933" s="33"/>
      <c r="AA7933" s="33"/>
      <c r="AB7933" s="33"/>
      <c r="AC7933" s="33"/>
      <c r="AD7933" s="33"/>
      <c r="AE7933" s="33"/>
      <c r="AF7933" s="33"/>
      <c r="AG7933" s="35"/>
      <c r="AH7933" s="32"/>
      <c r="AI7933" s="33"/>
      <c r="AJ7933" s="33"/>
      <c r="AK7933" s="33"/>
      <c r="AL7933" s="33"/>
      <c r="AM7933" s="33"/>
      <c r="AN7933" s="33"/>
      <c r="AO7933" s="33"/>
      <c r="AP7933" s="33"/>
      <c r="AQ7933" s="33"/>
      <c r="AR7933" s="33"/>
      <c r="AS7933" s="33"/>
      <c r="AT7933" s="33"/>
      <c r="AU7933" s="33"/>
      <c r="AV7933" s="33"/>
      <c r="AW7933" s="33"/>
      <c r="AX7933" s="33"/>
      <c r="AY7933" s="33"/>
    </row>
    <row r="7934" spans="1:51" s="12" customFormat="1" ht="39.950000000000003" customHeight="1">
      <c r="A7934" s="3"/>
      <c r="B7934" s="16"/>
      <c r="C7934" s="33"/>
      <c r="D7934" s="33"/>
      <c r="E7934" s="33"/>
      <c r="F7934" s="33"/>
      <c r="G7934" s="33"/>
      <c r="H7934" s="33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  <c r="Y7934" s="33"/>
      <c r="Z7934" s="33"/>
      <c r="AA7934" s="33"/>
      <c r="AB7934" s="33"/>
      <c r="AC7934" s="33"/>
      <c r="AD7934" s="33"/>
      <c r="AE7934" s="33"/>
      <c r="AF7934" s="33"/>
      <c r="AG7934" s="35"/>
      <c r="AH7934" s="32"/>
      <c r="AI7934" s="33"/>
      <c r="AJ7934" s="33"/>
      <c r="AK7934" s="33"/>
      <c r="AL7934" s="33"/>
      <c r="AM7934" s="33"/>
      <c r="AN7934" s="33"/>
      <c r="AO7934" s="33"/>
      <c r="AP7934" s="33"/>
      <c r="AQ7934" s="33"/>
      <c r="AR7934" s="33"/>
      <c r="AS7934" s="33"/>
      <c r="AT7934" s="33"/>
      <c r="AU7934" s="33"/>
      <c r="AV7934" s="33"/>
      <c r="AW7934" s="33"/>
      <c r="AX7934" s="33"/>
      <c r="AY7934" s="33"/>
    </row>
    <row r="7935" spans="1:51" s="12" customFormat="1" ht="39.950000000000003" customHeight="1">
      <c r="A7935" s="3"/>
      <c r="B7935" s="16"/>
      <c r="C7935" s="33"/>
      <c r="D7935" s="33"/>
      <c r="E7935" s="33"/>
      <c r="F7935" s="33"/>
      <c r="G7935" s="33"/>
      <c r="H7935" s="33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  <c r="Y7935" s="33"/>
      <c r="Z7935" s="33"/>
      <c r="AA7935" s="33"/>
      <c r="AB7935" s="33"/>
      <c r="AC7935" s="33"/>
      <c r="AD7935" s="33"/>
      <c r="AE7935" s="33"/>
      <c r="AF7935" s="33"/>
      <c r="AG7935" s="35"/>
      <c r="AH7935" s="32"/>
      <c r="AI7935" s="33"/>
      <c r="AJ7935" s="33"/>
      <c r="AK7935" s="33"/>
      <c r="AL7935" s="33"/>
      <c r="AM7935" s="33"/>
      <c r="AN7935" s="33"/>
      <c r="AO7935" s="33"/>
      <c r="AP7935" s="33"/>
      <c r="AQ7935" s="33"/>
      <c r="AR7935" s="33"/>
      <c r="AS7935" s="33"/>
      <c r="AT7935" s="33"/>
      <c r="AU7935" s="33"/>
      <c r="AV7935" s="33"/>
      <c r="AW7935" s="33"/>
      <c r="AX7935" s="33"/>
      <c r="AY7935" s="33"/>
    </row>
    <row r="7936" spans="1:51" s="12" customFormat="1" ht="39.950000000000003" customHeight="1">
      <c r="A7936" s="3"/>
      <c r="B7936" s="16"/>
      <c r="C7936" s="33"/>
      <c r="D7936" s="33"/>
      <c r="E7936" s="33"/>
      <c r="F7936" s="33"/>
      <c r="G7936" s="33"/>
      <c r="H7936" s="33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  <c r="Y7936" s="33"/>
      <c r="Z7936" s="33"/>
      <c r="AA7936" s="33"/>
      <c r="AB7936" s="33"/>
      <c r="AC7936" s="33"/>
      <c r="AD7936" s="33"/>
      <c r="AE7936" s="33"/>
      <c r="AF7936" s="33"/>
      <c r="AG7936" s="35"/>
      <c r="AH7936" s="32"/>
      <c r="AI7936" s="33"/>
      <c r="AJ7936" s="33"/>
      <c r="AK7936" s="33"/>
      <c r="AL7936" s="33"/>
      <c r="AM7936" s="33"/>
      <c r="AN7936" s="33"/>
      <c r="AO7936" s="33"/>
      <c r="AP7936" s="33"/>
      <c r="AQ7936" s="33"/>
      <c r="AR7936" s="33"/>
      <c r="AS7936" s="33"/>
      <c r="AT7936" s="33"/>
      <c r="AU7936" s="33"/>
      <c r="AV7936" s="33"/>
      <c r="AW7936" s="33"/>
      <c r="AX7936" s="33"/>
      <c r="AY7936" s="33"/>
    </row>
    <row r="7937" spans="1:51" s="12" customFormat="1" ht="39.950000000000003" customHeight="1">
      <c r="A7937" s="3"/>
      <c r="B7937" s="16"/>
      <c r="C7937" s="33"/>
      <c r="D7937" s="33"/>
      <c r="E7937" s="33"/>
      <c r="F7937" s="33"/>
      <c r="G7937" s="33"/>
      <c r="H7937" s="33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  <c r="Y7937" s="33"/>
      <c r="Z7937" s="33"/>
      <c r="AA7937" s="33"/>
      <c r="AB7937" s="33"/>
      <c r="AC7937" s="33"/>
      <c r="AD7937" s="33"/>
      <c r="AE7937" s="33"/>
      <c r="AF7937" s="33"/>
      <c r="AG7937" s="35"/>
      <c r="AH7937" s="32"/>
      <c r="AI7937" s="33"/>
      <c r="AJ7937" s="33"/>
      <c r="AK7937" s="33"/>
      <c r="AL7937" s="33"/>
      <c r="AM7937" s="33"/>
      <c r="AN7937" s="33"/>
      <c r="AO7937" s="33"/>
      <c r="AP7937" s="33"/>
      <c r="AQ7937" s="33"/>
      <c r="AR7937" s="33"/>
      <c r="AS7937" s="33"/>
      <c r="AT7937" s="33"/>
      <c r="AU7937" s="33"/>
      <c r="AV7937" s="33"/>
      <c r="AW7937" s="33"/>
      <c r="AX7937" s="33"/>
      <c r="AY7937" s="33"/>
    </row>
    <row r="7938" spans="1:51" s="12" customFormat="1" ht="39.950000000000003" customHeight="1">
      <c r="A7938" s="3"/>
      <c r="B7938" s="16"/>
      <c r="C7938" s="33"/>
      <c r="D7938" s="33"/>
      <c r="E7938" s="33"/>
      <c r="F7938" s="33"/>
      <c r="G7938" s="33"/>
      <c r="H7938" s="33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  <c r="AB7938" s="33"/>
      <c r="AC7938" s="33"/>
      <c r="AD7938" s="33"/>
      <c r="AE7938" s="33"/>
      <c r="AF7938" s="33"/>
      <c r="AG7938" s="35"/>
      <c r="AH7938" s="32"/>
      <c r="AI7938" s="33"/>
      <c r="AJ7938" s="33"/>
      <c r="AK7938" s="33"/>
      <c r="AL7938" s="33"/>
      <c r="AM7938" s="33"/>
      <c r="AN7938" s="33"/>
      <c r="AO7938" s="33"/>
      <c r="AP7938" s="33"/>
      <c r="AQ7938" s="33"/>
      <c r="AR7938" s="33"/>
      <c r="AS7938" s="33"/>
      <c r="AT7938" s="33"/>
      <c r="AU7938" s="33"/>
      <c r="AV7938" s="33"/>
      <c r="AW7938" s="33"/>
      <c r="AX7938" s="33"/>
      <c r="AY7938" s="33"/>
    </row>
    <row r="7939" spans="1:51" s="12" customFormat="1" ht="39.950000000000003" customHeight="1">
      <c r="A7939" s="3"/>
      <c r="B7939" s="16"/>
      <c r="C7939" s="33"/>
      <c r="D7939" s="33"/>
      <c r="E7939" s="33"/>
      <c r="F7939" s="33"/>
      <c r="G7939" s="33"/>
      <c r="H7939" s="33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  <c r="AB7939" s="33"/>
      <c r="AC7939" s="33"/>
      <c r="AD7939" s="33"/>
      <c r="AE7939" s="33"/>
      <c r="AF7939" s="33"/>
      <c r="AG7939" s="35"/>
      <c r="AH7939" s="32"/>
      <c r="AI7939" s="33"/>
      <c r="AJ7939" s="33"/>
      <c r="AK7939" s="33"/>
      <c r="AL7939" s="33"/>
      <c r="AM7939" s="33"/>
      <c r="AN7939" s="33"/>
      <c r="AO7939" s="33"/>
      <c r="AP7939" s="33"/>
      <c r="AQ7939" s="33"/>
      <c r="AR7939" s="33"/>
      <c r="AS7939" s="33"/>
      <c r="AT7939" s="33"/>
      <c r="AU7939" s="33"/>
      <c r="AV7939" s="33"/>
      <c r="AW7939" s="33"/>
      <c r="AX7939" s="33"/>
      <c r="AY7939" s="33"/>
    </row>
    <row r="7940" spans="1:51" s="12" customFormat="1" ht="39.950000000000003" customHeight="1">
      <c r="A7940" s="3"/>
      <c r="B7940" s="16"/>
      <c r="C7940" s="33"/>
      <c r="D7940" s="33"/>
      <c r="E7940" s="33"/>
      <c r="F7940" s="33"/>
      <c r="G7940" s="33"/>
      <c r="H7940" s="33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  <c r="Y7940" s="33"/>
      <c r="Z7940" s="33"/>
      <c r="AA7940" s="33"/>
      <c r="AB7940" s="33"/>
      <c r="AC7940" s="33"/>
      <c r="AD7940" s="33"/>
      <c r="AE7940" s="33"/>
      <c r="AF7940" s="33"/>
      <c r="AG7940" s="35"/>
      <c r="AH7940" s="32"/>
      <c r="AI7940" s="33"/>
      <c r="AJ7940" s="33"/>
      <c r="AK7940" s="33"/>
      <c r="AL7940" s="33"/>
      <c r="AM7940" s="33"/>
      <c r="AN7940" s="33"/>
      <c r="AO7940" s="33"/>
      <c r="AP7940" s="33"/>
      <c r="AQ7940" s="33"/>
      <c r="AR7940" s="33"/>
      <c r="AS7940" s="33"/>
      <c r="AT7940" s="33"/>
      <c r="AU7940" s="33"/>
      <c r="AV7940" s="33"/>
      <c r="AW7940" s="33"/>
      <c r="AX7940" s="33"/>
      <c r="AY7940" s="33"/>
    </row>
    <row r="7941" spans="1:51" s="12" customFormat="1" ht="39.950000000000003" customHeight="1">
      <c r="A7941" s="3"/>
      <c r="B7941" s="16"/>
      <c r="C7941" s="33"/>
      <c r="D7941" s="33"/>
      <c r="E7941" s="33"/>
      <c r="F7941" s="33"/>
      <c r="G7941" s="33"/>
      <c r="H7941" s="33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  <c r="Y7941" s="33"/>
      <c r="Z7941" s="33"/>
      <c r="AA7941" s="33"/>
      <c r="AB7941" s="33"/>
      <c r="AC7941" s="33"/>
      <c r="AD7941" s="33"/>
      <c r="AE7941" s="33"/>
      <c r="AF7941" s="33"/>
      <c r="AG7941" s="35"/>
      <c r="AH7941" s="32"/>
      <c r="AI7941" s="33"/>
      <c r="AJ7941" s="33"/>
      <c r="AK7941" s="33"/>
      <c r="AL7941" s="33"/>
      <c r="AM7941" s="33"/>
      <c r="AN7941" s="33"/>
      <c r="AO7941" s="33"/>
      <c r="AP7941" s="33"/>
      <c r="AQ7941" s="33"/>
      <c r="AR7941" s="33"/>
      <c r="AS7941" s="33"/>
      <c r="AT7941" s="33"/>
      <c r="AU7941" s="33"/>
      <c r="AV7941" s="33"/>
      <c r="AW7941" s="33"/>
      <c r="AX7941" s="33"/>
      <c r="AY7941" s="33"/>
    </row>
    <row r="7942" spans="1:51" s="12" customFormat="1" ht="39.950000000000003" customHeight="1">
      <c r="A7942" s="3"/>
      <c r="B7942" s="16"/>
      <c r="C7942" s="33"/>
      <c r="D7942" s="33"/>
      <c r="E7942" s="33"/>
      <c r="F7942" s="33"/>
      <c r="G7942" s="33"/>
      <c r="H7942" s="33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  <c r="Y7942" s="33"/>
      <c r="Z7942" s="33"/>
      <c r="AA7942" s="33"/>
      <c r="AB7942" s="33"/>
      <c r="AC7942" s="33"/>
      <c r="AD7942" s="33"/>
      <c r="AE7942" s="33"/>
      <c r="AF7942" s="33"/>
      <c r="AG7942" s="35"/>
      <c r="AH7942" s="32"/>
      <c r="AI7942" s="33"/>
      <c r="AJ7942" s="33"/>
      <c r="AK7942" s="33"/>
      <c r="AL7942" s="33"/>
      <c r="AM7942" s="33"/>
      <c r="AN7942" s="33"/>
      <c r="AO7942" s="33"/>
      <c r="AP7942" s="33"/>
      <c r="AQ7942" s="33"/>
      <c r="AR7942" s="33"/>
      <c r="AS7942" s="33"/>
      <c r="AT7942" s="33"/>
      <c r="AU7942" s="33"/>
      <c r="AV7942" s="33"/>
      <c r="AW7942" s="33"/>
      <c r="AX7942" s="33"/>
      <c r="AY7942" s="33"/>
    </row>
    <row r="7943" spans="1:51" s="12" customFormat="1" ht="39.950000000000003" customHeight="1">
      <c r="A7943" s="3"/>
      <c r="B7943" s="16"/>
      <c r="C7943" s="33"/>
      <c r="D7943" s="33"/>
      <c r="E7943" s="33"/>
      <c r="F7943" s="33"/>
      <c r="G7943" s="33"/>
      <c r="H7943" s="33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  <c r="Y7943" s="33"/>
      <c r="Z7943" s="33"/>
      <c r="AA7943" s="33"/>
      <c r="AB7943" s="33"/>
      <c r="AC7943" s="33"/>
      <c r="AD7943" s="33"/>
      <c r="AE7943" s="33"/>
      <c r="AF7943" s="33"/>
      <c r="AG7943" s="35"/>
      <c r="AH7943" s="32"/>
      <c r="AI7943" s="33"/>
      <c r="AJ7943" s="33"/>
      <c r="AK7943" s="33"/>
      <c r="AL7943" s="33"/>
      <c r="AM7943" s="33"/>
      <c r="AN7943" s="33"/>
      <c r="AO7943" s="33"/>
      <c r="AP7943" s="33"/>
      <c r="AQ7943" s="33"/>
      <c r="AR7943" s="33"/>
      <c r="AS7943" s="33"/>
      <c r="AT7943" s="33"/>
      <c r="AU7943" s="33"/>
      <c r="AV7943" s="33"/>
      <c r="AW7943" s="33"/>
      <c r="AX7943" s="33"/>
      <c r="AY7943" s="33"/>
    </row>
    <row r="7944" spans="1:51" s="12" customFormat="1" ht="39.950000000000003" customHeight="1">
      <c r="A7944" s="3"/>
      <c r="B7944" s="16"/>
      <c r="C7944" s="33"/>
      <c r="D7944" s="33"/>
      <c r="E7944" s="33"/>
      <c r="F7944" s="33"/>
      <c r="G7944" s="33"/>
      <c r="H7944" s="33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  <c r="Y7944" s="33"/>
      <c r="Z7944" s="33"/>
      <c r="AA7944" s="33"/>
      <c r="AB7944" s="33"/>
      <c r="AC7944" s="33"/>
      <c r="AD7944" s="33"/>
      <c r="AE7944" s="33"/>
      <c r="AF7944" s="33"/>
      <c r="AG7944" s="35"/>
      <c r="AH7944" s="32"/>
      <c r="AI7944" s="33"/>
      <c r="AJ7944" s="33"/>
      <c r="AK7944" s="33"/>
      <c r="AL7944" s="33"/>
      <c r="AM7944" s="33"/>
      <c r="AN7944" s="33"/>
      <c r="AO7944" s="33"/>
      <c r="AP7944" s="33"/>
      <c r="AQ7944" s="33"/>
      <c r="AR7944" s="33"/>
      <c r="AS7944" s="33"/>
      <c r="AT7944" s="33"/>
      <c r="AU7944" s="33"/>
      <c r="AV7944" s="33"/>
      <c r="AW7944" s="33"/>
      <c r="AX7944" s="33"/>
      <c r="AY7944" s="33"/>
    </row>
    <row r="7945" spans="1:51" s="12" customFormat="1" ht="39.950000000000003" customHeight="1">
      <c r="A7945" s="3"/>
      <c r="B7945" s="16"/>
      <c r="C7945" s="33"/>
      <c r="D7945" s="33"/>
      <c r="E7945" s="33"/>
      <c r="F7945" s="33"/>
      <c r="G7945" s="33"/>
      <c r="H7945" s="33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  <c r="Y7945" s="33"/>
      <c r="Z7945" s="33"/>
      <c r="AA7945" s="33"/>
      <c r="AB7945" s="33"/>
      <c r="AC7945" s="33"/>
      <c r="AD7945" s="33"/>
      <c r="AE7945" s="33"/>
      <c r="AF7945" s="33"/>
      <c r="AG7945" s="35"/>
      <c r="AH7945" s="32"/>
      <c r="AI7945" s="33"/>
      <c r="AJ7945" s="33"/>
      <c r="AK7945" s="33"/>
      <c r="AL7945" s="33"/>
      <c r="AM7945" s="33"/>
      <c r="AN7945" s="33"/>
      <c r="AO7945" s="33"/>
      <c r="AP7945" s="33"/>
      <c r="AQ7945" s="33"/>
      <c r="AR7945" s="33"/>
      <c r="AS7945" s="33"/>
      <c r="AT7945" s="33"/>
      <c r="AU7945" s="33"/>
      <c r="AV7945" s="33"/>
      <c r="AW7945" s="33"/>
      <c r="AX7945" s="33"/>
      <c r="AY7945" s="33"/>
    </row>
    <row r="7946" spans="1:51" s="12" customFormat="1" ht="39.950000000000003" customHeight="1">
      <c r="A7946" s="3"/>
      <c r="B7946" s="16"/>
      <c r="C7946" s="33"/>
      <c r="D7946" s="33"/>
      <c r="E7946" s="33"/>
      <c r="F7946" s="33"/>
      <c r="G7946" s="33"/>
      <c r="H7946" s="33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  <c r="Y7946" s="33"/>
      <c r="Z7946" s="33"/>
      <c r="AA7946" s="33"/>
      <c r="AB7946" s="33"/>
      <c r="AC7946" s="33"/>
      <c r="AD7946" s="33"/>
      <c r="AE7946" s="33"/>
      <c r="AF7946" s="33"/>
      <c r="AG7946" s="35"/>
      <c r="AH7946" s="32"/>
      <c r="AI7946" s="33"/>
      <c r="AJ7946" s="33"/>
      <c r="AK7946" s="33"/>
      <c r="AL7946" s="33"/>
      <c r="AM7946" s="33"/>
      <c r="AN7946" s="33"/>
      <c r="AO7946" s="33"/>
      <c r="AP7946" s="33"/>
      <c r="AQ7946" s="33"/>
      <c r="AR7946" s="33"/>
      <c r="AS7946" s="33"/>
      <c r="AT7946" s="33"/>
      <c r="AU7946" s="33"/>
      <c r="AV7946" s="33"/>
      <c r="AW7946" s="33"/>
      <c r="AX7946" s="33"/>
      <c r="AY7946" s="33"/>
    </row>
    <row r="7947" spans="1:51" s="12" customFormat="1" ht="39.950000000000003" customHeight="1">
      <c r="A7947" s="3"/>
      <c r="B7947" s="16"/>
      <c r="C7947" s="33"/>
      <c r="D7947" s="33"/>
      <c r="E7947" s="33"/>
      <c r="F7947" s="33"/>
      <c r="G7947" s="33"/>
      <c r="H7947" s="33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  <c r="Y7947" s="33"/>
      <c r="Z7947" s="33"/>
      <c r="AA7947" s="33"/>
      <c r="AB7947" s="33"/>
      <c r="AC7947" s="33"/>
      <c r="AD7947" s="33"/>
      <c r="AE7947" s="33"/>
      <c r="AF7947" s="33"/>
      <c r="AG7947" s="35"/>
      <c r="AH7947" s="32"/>
      <c r="AI7947" s="33"/>
      <c r="AJ7947" s="33"/>
      <c r="AK7947" s="33"/>
      <c r="AL7947" s="33"/>
      <c r="AM7947" s="33"/>
      <c r="AN7947" s="33"/>
      <c r="AO7947" s="33"/>
      <c r="AP7947" s="33"/>
      <c r="AQ7947" s="33"/>
      <c r="AR7947" s="33"/>
      <c r="AS7947" s="33"/>
      <c r="AT7947" s="33"/>
      <c r="AU7947" s="33"/>
      <c r="AV7947" s="33"/>
      <c r="AW7947" s="33"/>
      <c r="AX7947" s="33"/>
      <c r="AY7947" s="33"/>
    </row>
    <row r="7948" spans="1:51" s="12" customFormat="1" ht="39.950000000000003" customHeight="1">
      <c r="A7948" s="3"/>
      <c r="B7948" s="16"/>
      <c r="C7948" s="33"/>
      <c r="D7948" s="33"/>
      <c r="E7948" s="33"/>
      <c r="F7948" s="33"/>
      <c r="G7948" s="33"/>
      <c r="H7948" s="33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  <c r="Y7948" s="33"/>
      <c r="Z7948" s="33"/>
      <c r="AA7948" s="33"/>
      <c r="AB7948" s="33"/>
      <c r="AC7948" s="33"/>
      <c r="AD7948" s="33"/>
      <c r="AE7948" s="33"/>
      <c r="AF7948" s="33"/>
      <c r="AG7948" s="35"/>
      <c r="AH7948" s="32"/>
      <c r="AI7948" s="33"/>
      <c r="AJ7948" s="33"/>
      <c r="AK7948" s="33"/>
      <c r="AL7948" s="33"/>
      <c r="AM7948" s="33"/>
      <c r="AN7948" s="33"/>
      <c r="AO7948" s="33"/>
      <c r="AP7948" s="33"/>
      <c r="AQ7948" s="33"/>
      <c r="AR7948" s="33"/>
      <c r="AS7948" s="33"/>
      <c r="AT7948" s="33"/>
      <c r="AU7948" s="33"/>
      <c r="AV7948" s="33"/>
      <c r="AW7948" s="33"/>
      <c r="AX7948" s="33"/>
      <c r="AY7948" s="33"/>
    </row>
    <row r="7949" spans="1:51" s="12" customFormat="1" ht="39.950000000000003" customHeight="1">
      <c r="A7949" s="3"/>
      <c r="B7949" s="16"/>
      <c r="C7949" s="33"/>
      <c r="D7949" s="33"/>
      <c r="E7949" s="33"/>
      <c r="F7949" s="33"/>
      <c r="G7949" s="33"/>
      <c r="H7949" s="33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  <c r="Y7949" s="33"/>
      <c r="Z7949" s="33"/>
      <c r="AA7949" s="33"/>
      <c r="AB7949" s="33"/>
      <c r="AC7949" s="33"/>
      <c r="AD7949" s="33"/>
      <c r="AE7949" s="33"/>
      <c r="AF7949" s="33"/>
      <c r="AG7949" s="35"/>
      <c r="AH7949" s="32"/>
      <c r="AI7949" s="33"/>
      <c r="AJ7949" s="33"/>
      <c r="AK7949" s="33"/>
      <c r="AL7949" s="33"/>
      <c r="AM7949" s="33"/>
      <c r="AN7949" s="33"/>
      <c r="AO7949" s="33"/>
      <c r="AP7949" s="33"/>
      <c r="AQ7949" s="33"/>
      <c r="AR7949" s="33"/>
      <c r="AS7949" s="33"/>
      <c r="AT7949" s="33"/>
      <c r="AU7949" s="33"/>
      <c r="AV7949" s="33"/>
      <c r="AW7949" s="33"/>
      <c r="AX7949" s="33"/>
      <c r="AY7949" s="33"/>
    </row>
    <row r="7950" spans="1:51" s="12" customFormat="1" ht="39.950000000000003" customHeight="1">
      <c r="A7950" s="3"/>
      <c r="B7950" s="16"/>
      <c r="C7950" s="33"/>
      <c r="D7950" s="33"/>
      <c r="E7950" s="33"/>
      <c r="F7950" s="33"/>
      <c r="G7950" s="33"/>
      <c r="H7950" s="33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  <c r="Y7950" s="33"/>
      <c r="Z7950" s="33"/>
      <c r="AA7950" s="33"/>
      <c r="AB7950" s="33"/>
      <c r="AC7950" s="33"/>
      <c r="AD7950" s="33"/>
      <c r="AE7950" s="33"/>
      <c r="AF7950" s="33"/>
      <c r="AG7950" s="35"/>
      <c r="AH7950" s="32"/>
      <c r="AI7950" s="33"/>
      <c r="AJ7950" s="33"/>
      <c r="AK7950" s="33"/>
      <c r="AL7950" s="33"/>
      <c r="AM7950" s="33"/>
      <c r="AN7950" s="33"/>
      <c r="AO7950" s="33"/>
      <c r="AP7950" s="33"/>
      <c r="AQ7950" s="33"/>
      <c r="AR7950" s="33"/>
      <c r="AS7950" s="33"/>
      <c r="AT7950" s="33"/>
      <c r="AU7950" s="33"/>
      <c r="AV7950" s="33"/>
      <c r="AW7950" s="33"/>
      <c r="AX7950" s="33"/>
      <c r="AY7950" s="33"/>
    </row>
    <row r="7951" spans="1:51" s="12" customFormat="1" ht="39.950000000000003" customHeight="1">
      <c r="A7951" s="3"/>
      <c r="B7951" s="16"/>
      <c r="C7951" s="33"/>
      <c r="D7951" s="33"/>
      <c r="E7951" s="33"/>
      <c r="F7951" s="33"/>
      <c r="G7951" s="33"/>
      <c r="H7951" s="33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  <c r="Y7951" s="33"/>
      <c r="Z7951" s="33"/>
      <c r="AA7951" s="33"/>
      <c r="AB7951" s="33"/>
      <c r="AC7951" s="33"/>
      <c r="AD7951" s="33"/>
      <c r="AE7951" s="33"/>
      <c r="AF7951" s="33"/>
      <c r="AG7951" s="35"/>
      <c r="AH7951" s="32"/>
      <c r="AI7951" s="33"/>
      <c r="AJ7951" s="33"/>
      <c r="AK7951" s="33"/>
      <c r="AL7951" s="33"/>
      <c r="AM7951" s="33"/>
      <c r="AN7951" s="33"/>
      <c r="AO7951" s="33"/>
      <c r="AP7951" s="33"/>
      <c r="AQ7951" s="33"/>
      <c r="AR7951" s="33"/>
      <c r="AS7951" s="33"/>
      <c r="AT7951" s="33"/>
      <c r="AU7951" s="33"/>
      <c r="AV7951" s="33"/>
      <c r="AW7951" s="33"/>
      <c r="AX7951" s="33"/>
      <c r="AY7951" s="33"/>
    </row>
    <row r="7952" spans="1:51" s="12" customFormat="1" ht="39.950000000000003" customHeight="1">
      <c r="A7952" s="3"/>
      <c r="B7952" s="16"/>
      <c r="C7952" s="33"/>
      <c r="D7952" s="33"/>
      <c r="E7952" s="33"/>
      <c r="F7952" s="33"/>
      <c r="G7952" s="33"/>
      <c r="H7952" s="33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  <c r="Y7952" s="33"/>
      <c r="Z7952" s="33"/>
      <c r="AA7952" s="33"/>
      <c r="AB7952" s="33"/>
      <c r="AC7952" s="33"/>
      <c r="AD7952" s="33"/>
      <c r="AE7952" s="33"/>
      <c r="AF7952" s="33"/>
      <c r="AG7952" s="35"/>
      <c r="AH7952" s="32"/>
      <c r="AI7952" s="33"/>
      <c r="AJ7952" s="33"/>
      <c r="AK7952" s="33"/>
      <c r="AL7952" s="33"/>
      <c r="AM7952" s="33"/>
      <c r="AN7952" s="33"/>
      <c r="AO7952" s="33"/>
      <c r="AP7952" s="33"/>
      <c r="AQ7952" s="33"/>
      <c r="AR7952" s="33"/>
      <c r="AS7952" s="33"/>
      <c r="AT7952" s="33"/>
      <c r="AU7952" s="33"/>
      <c r="AV7952" s="33"/>
      <c r="AW7952" s="33"/>
      <c r="AX7952" s="33"/>
      <c r="AY7952" s="33"/>
    </row>
    <row r="7953" spans="1:51" s="12" customFormat="1" ht="39.950000000000003" customHeight="1">
      <c r="A7953" s="3"/>
      <c r="B7953" s="16"/>
      <c r="C7953" s="33"/>
      <c r="D7953" s="33"/>
      <c r="E7953" s="33"/>
      <c r="F7953" s="33"/>
      <c r="G7953" s="33"/>
      <c r="H7953" s="33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  <c r="Y7953" s="33"/>
      <c r="Z7953" s="33"/>
      <c r="AA7953" s="33"/>
      <c r="AB7953" s="33"/>
      <c r="AC7953" s="33"/>
      <c r="AD7953" s="33"/>
      <c r="AE7953" s="33"/>
      <c r="AF7953" s="33"/>
      <c r="AG7953" s="35"/>
      <c r="AH7953" s="32"/>
      <c r="AI7953" s="33"/>
      <c r="AJ7953" s="33"/>
      <c r="AK7953" s="33"/>
      <c r="AL7953" s="33"/>
      <c r="AM7953" s="33"/>
      <c r="AN7953" s="33"/>
      <c r="AO7953" s="33"/>
      <c r="AP7953" s="33"/>
      <c r="AQ7953" s="33"/>
      <c r="AR7953" s="33"/>
      <c r="AS7953" s="33"/>
      <c r="AT7953" s="33"/>
      <c r="AU7953" s="33"/>
      <c r="AV7953" s="33"/>
      <c r="AW7953" s="33"/>
      <c r="AX7953" s="33"/>
      <c r="AY7953" s="33"/>
    </row>
    <row r="7954" spans="1:51" s="12" customFormat="1" ht="39.950000000000003" customHeight="1">
      <c r="A7954" s="3"/>
      <c r="B7954" s="16"/>
      <c r="C7954" s="33"/>
      <c r="D7954" s="33"/>
      <c r="E7954" s="33"/>
      <c r="F7954" s="33"/>
      <c r="G7954" s="33"/>
      <c r="H7954" s="33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  <c r="Y7954" s="33"/>
      <c r="Z7954" s="33"/>
      <c r="AA7954" s="33"/>
      <c r="AB7954" s="33"/>
      <c r="AC7954" s="33"/>
      <c r="AD7954" s="33"/>
      <c r="AE7954" s="33"/>
      <c r="AF7954" s="33"/>
      <c r="AG7954" s="35"/>
      <c r="AH7954" s="32"/>
      <c r="AI7954" s="33"/>
      <c r="AJ7954" s="33"/>
      <c r="AK7954" s="33"/>
      <c r="AL7954" s="33"/>
      <c r="AM7954" s="33"/>
      <c r="AN7954" s="33"/>
      <c r="AO7954" s="33"/>
      <c r="AP7954" s="33"/>
      <c r="AQ7954" s="33"/>
      <c r="AR7954" s="33"/>
      <c r="AS7954" s="33"/>
      <c r="AT7954" s="33"/>
      <c r="AU7954" s="33"/>
      <c r="AV7954" s="33"/>
      <c r="AW7954" s="33"/>
      <c r="AX7954" s="33"/>
      <c r="AY7954" s="33"/>
    </row>
    <row r="7955" spans="1:51" s="12" customFormat="1" ht="39.950000000000003" customHeight="1">
      <c r="A7955" s="3"/>
      <c r="B7955" s="16"/>
      <c r="C7955" s="33"/>
      <c r="D7955" s="33"/>
      <c r="E7955" s="33"/>
      <c r="F7955" s="33"/>
      <c r="G7955" s="33"/>
      <c r="H7955" s="33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  <c r="Y7955" s="33"/>
      <c r="Z7955" s="33"/>
      <c r="AA7955" s="33"/>
      <c r="AB7955" s="33"/>
      <c r="AC7955" s="33"/>
      <c r="AD7955" s="33"/>
      <c r="AE7955" s="33"/>
      <c r="AF7955" s="33"/>
      <c r="AG7955" s="35"/>
      <c r="AH7955" s="32"/>
      <c r="AI7955" s="33"/>
      <c r="AJ7955" s="33"/>
      <c r="AK7955" s="33"/>
      <c r="AL7955" s="33"/>
      <c r="AM7955" s="33"/>
      <c r="AN7955" s="33"/>
      <c r="AO7955" s="33"/>
      <c r="AP7955" s="33"/>
      <c r="AQ7955" s="33"/>
      <c r="AR7955" s="33"/>
      <c r="AS7955" s="33"/>
      <c r="AT7955" s="33"/>
      <c r="AU7955" s="33"/>
      <c r="AV7955" s="33"/>
      <c r="AW7955" s="33"/>
      <c r="AX7955" s="33"/>
      <c r="AY7955" s="33"/>
    </row>
    <row r="7956" spans="1:51" s="12" customFormat="1" ht="39.950000000000003" customHeight="1">
      <c r="A7956" s="3"/>
      <c r="B7956" s="16"/>
      <c r="C7956" s="33"/>
      <c r="D7956" s="33"/>
      <c r="E7956" s="33"/>
      <c r="F7956" s="33"/>
      <c r="G7956" s="33"/>
      <c r="H7956" s="33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  <c r="Y7956" s="33"/>
      <c r="Z7956" s="33"/>
      <c r="AA7956" s="33"/>
      <c r="AB7956" s="33"/>
      <c r="AC7956" s="33"/>
      <c r="AD7956" s="33"/>
      <c r="AE7956" s="33"/>
      <c r="AF7956" s="33"/>
      <c r="AG7956" s="35"/>
      <c r="AH7956" s="32"/>
      <c r="AI7956" s="33"/>
      <c r="AJ7956" s="33"/>
      <c r="AK7956" s="33"/>
      <c r="AL7956" s="33"/>
      <c r="AM7956" s="33"/>
      <c r="AN7956" s="33"/>
      <c r="AO7956" s="33"/>
      <c r="AP7956" s="33"/>
      <c r="AQ7956" s="33"/>
      <c r="AR7956" s="33"/>
      <c r="AS7956" s="33"/>
      <c r="AT7956" s="33"/>
      <c r="AU7956" s="33"/>
      <c r="AV7956" s="33"/>
      <c r="AW7956" s="33"/>
      <c r="AX7956" s="33"/>
      <c r="AY7956" s="33"/>
    </row>
    <row r="7957" spans="1:51" s="12" customFormat="1" ht="39.950000000000003" customHeight="1">
      <c r="A7957" s="3"/>
      <c r="B7957" s="16"/>
      <c r="C7957" s="33"/>
      <c r="D7957" s="33"/>
      <c r="E7957" s="33"/>
      <c r="F7957" s="33"/>
      <c r="G7957" s="33"/>
      <c r="H7957" s="33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  <c r="Y7957" s="33"/>
      <c r="Z7957" s="33"/>
      <c r="AA7957" s="33"/>
      <c r="AB7957" s="33"/>
      <c r="AC7957" s="33"/>
      <c r="AD7957" s="33"/>
      <c r="AE7957" s="33"/>
      <c r="AF7957" s="33"/>
      <c r="AG7957" s="35"/>
      <c r="AH7957" s="32"/>
      <c r="AI7957" s="33"/>
      <c r="AJ7957" s="33"/>
      <c r="AK7957" s="33"/>
      <c r="AL7957" s="33"/>
      <c r="AM7957" s="33"/>
      <c r="AN7957" s="33"/>
      <c r="AO7957" s="33"/>
      <c r="AP7957" s="33"/>
      <c r="AQ7957" s="33"/>
      <c r="AR7957" s="33"/>
      <c r="AS7957" s="33"/>
      <c r="AT7957" s="33"/>
      <c r="AU7957" s="33"/>
      <c r="AV7957" s="33"/>
      <c r="AW7957" s="33"/>
      <c r="AX7957" s="33"/>
      <c r="AY7957" s="33"/>
    </row>
    <row r="7958" spans="1:51" s="12" customFormat="1" ht="39.950000000000003" customHeight="1">
      <c r="A7958" s="3"/>
      <c r="B7958" s="16"/>
      <c r="C7958" s="33"/>
      <c r="D7958" s="33"/>
      <c r="E7958" s="33"/>
      <c r="F7958" s="33"/>
      <c r="G7958" s="33"/>
      <c r="H7958" s="33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  <c r="Y7958" s="33"/>
      <c r="Z7958" s="33"/>
      <c r="AA7958" s="33"/>
      <c r="AB7958" s="33"/>
      <c r="AC7958" s="33"/>
      <c r="AD7958" s="33"/>
      <c r="AE7958" s="33"/>
      <c r="AF7958" s="33"/>
      <c r="AG7958" s="35"/>
      <c r="AH7958" s="32"/>
      <c r="AI7958" s="33"/>
      <c r="AJ7958" s="33"/>
      <c r="AK7958" s="33"/>
      <c r="AL7958" s="33"/>
      <c r="AM7958" s="33"/>
      <c r="AN7958" s="33"/>
      <c r="AO7958" s="33"/>
      <c r="AP7958" s="33"/>
      <c r="AQ7958" s="33"/>
      <c r="AR7958" s="33"/>
      <c r="AS7958" s="33"/>
      <c r="AT7958" s="33"/>
      <c r="AU7958" s="33"/>
      <c r="AV7958" s="33"/>
      <c r="AW7958" s="33"/>
      <c r="AX7958" s="33"/>
      <c r="AY7958" s="33"/>
    </row>
    <row r="7959" spans="1:51" s="12" customFormat="1" ht="39.950000000000003" customHeight="1">
      <c r="A7959" s="3"/>
      <c r="B7959" s="16"/>
      <c r="C7959" s="33"/>
      <c r="D7959" s="33"/>
      <c r="E7959" s="33"/>
      <c r="F7959" s="33"/>
      <c r="G7959" s="33"/>
      <c r="H7959" s="33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  <c r="Y7959" s="33"/>
      <c r="Z7959" s="33"/>
      <c r="AA7959" s="33"/>
      <c r="AB7959" s="33"/>
      <c r="AC7959" s="33"/>
      <c r="AD7959" s="33"/>
      <c r="AE7959" s="33"/>
      <c r="AF7959" s="33"/>
      <c r="AG7959" s="35"/>
      <c r="AH7959" s="32"/>
      <c r="AI7959" s="33"/>
      <c r="AJ7959" s="33"/>
      <c r="AK7959" s="33"/>
      <c r="AL7959" s="33"/>
      <c r="AM7959" s="33"/>
      <c r="AN7959" s="33"/>
      <c r="AO7959" s="33"/>
      <c r="AP7959" s="33"/>
      <c r="AQ7959" s="33"/>
      <c r="AR7959" s="33"/>
      <c r="AS7959" s="33"/>
      <c r="AT7959" s="33"/>
      <c r="AU7959" s="33"/>
      <c r="AV7959" s="33"/>
      <c r="AW7959" s="33"/>
      <c r="AX7959" s="33"/>
      <c r="AY7959" s="33"/>
    </row>
    <row r="7960" spans="1:51" s="12" customFormat="1" ht="39.950000000000003" customHeight="1">
      <c r="A7960" s="3"/>
      <c r="B7960" s="16"/>
      <c r="C7960" s="33"/>
      <c r="D7960" s="33"/>
      <c r="E7960" s="33"/>
      <c r="F7960" s="33"/>
      <c r="G7960" s="33"/>
      <c r="H7960" s="33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  <c r="Y7960" s="33"/>
      <c r="Z7960" s="33"/>
      <c r="AA7960" s="33"/>
      <c r="AB7960" s="33"/>
      <c r="AC7960" s="33"/>
      <c r="AD7960" s="33"/>
      <c r="AE7960" s="33"/>
      <c r="AF7960" s="33"/>
      <c r="AG7960" s="35"/>
      <c r="AH7960" s="32"/>
      <c r="AI7960" s="33"/>
      <c r="AJ7960" s="33"/>
      <c r="AK7960" s="33"/>
      <c r="AL7960" s="33"/>
      <c r="AM7960" s="33"/>
      <c r="AN7960" s="33"/>
      <c r="AO7960" s="33"/>
      <c r="AP7960" s="33"/>
      <c r="AQ7960" s="33"/>
      <c r="AR7960" s="33"/>
      <c r="AS7960" s="33"/>
      <c r="AT7960" s="33"/>
      <c r="AU7960" s="33"/>
      <c r="AV7960" s="33"/>
      <c r="AW7960" s="33"/>
      <c r="AX7960" s="33"/>
      <c r="AY7960" s="33"/>
    </row>
    <row r="7961" spans="1:51" s="12" customFormat="1" ht="39.950000000000003" customHeight="1">
      <c r="A7961" s="3"/>
      <c r="B7961" s="16"/>
      <c r="C7961" s="33"/>
      <c r="D7961" s="33"/>
      <c r="E7961" s="33"/>
      <c r="F7961" s="33"/>
      <c r="G7961" s="33"/>
      <c r="H7961" s="33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  <c r="Y7961" s="33"/>
      <c r="Z7961" s="33"/>
      <c r="AA7961" s="33"/>
      <c r="AB7961" s="33"/>
      <c r="AC7961" s="33"/>
      <c r="AD7961" s="33"/>
      <c r="AE7961" s="33"/>
      <c r="AF7961" s="33"/>
      <c r="AG7961" s="35"/>
      <c r="AH7961" s="32"/>
      <c r="AI7961" s="33"/>
      <c r="AJ7961" s="33"/>
      <c r="AK7961" s="33"/>
      <c r="AL7961" s="33"/>
      <c r="AM7961" s="33"/>
      <c r="AN7961" s="33"/>
      <c r="AO7961" s="33"/>
      <c r="AP7961" s="33"/>
      <c r="AQ7961" s="33"/>
      <c r="AR7961" s="33"/>
      <c r="AS7961" s="33"/>
      <c r="AT7961" s="33"/>
      <c r="AU7961" s="33"/>
      <c r="AV7961" s="33"/>
      <c r="AW7961" s="33"/>
      <c r="AX7961" s="33"/>
      <c r="AY7961" s="33"/>
    </row>
    <row r="7962" spans="1:51" s="12" customFormat="1" ht="39.950000000000003" customHeight="1">
      <c r="A7962" s="3"/>
      <c r="B7962" s="16"/>
      <c r="C7962" s="33"/>
      <c r="D7962" s="33"/>
      <c r="E7962" s="33"/>
      <c r="F7962" s="33"/>
      <c r="G7962" s="33"/>
      <c r="H7962" s="33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  <c r="Y7962" s="33"/>
      <c r="Z7962" s="33"/>
      <c r="AA7962" s="33"/>
      <c r="AB7962" s="33"/>
      <c r="AC7962" s="33"/>
      <c r="AD7962" s="33"/>
      <c r="AE7962" s="33"/>
      <c r="AF7962" s="33"/>
      <c r="AG7962" s="35"/>
      <c r="AH7962" s="32"/>
      <c r="AI7962" s="33"/>
      <c r="AJ7962" s="33"/>
      <c r="AK7962" s="33"/>
      <c r="AL7962" s="33"/>
      <c r="AM7962" s="33"/>
      <c r="AN7962" s="33"/>
      <c r="AO7962" s="33"/>
      <c r="AP7962" s="33"/>
      <c r="AQ7962" s="33"/>
      <c r="AR7962" s="33"/>
      <c r="AS7962" s="33"/>
      <c r="AT7962" s="33"/>
      <c r="AU7962" s="33"/>
      <c r="AV7962" s="33"/>
      <c r="AW7962" s="33"/>
      <c r="AX7962" s="33"/>
      <c r="AY7962" s="33"/>
    </row>
    <row r="7963" spans="1:51" s="12" customFormat="1" ht="39.950000000000003" customHeight="1">
      <c r="A7963" s="3"/>
      <c r="B7963" s="16"/>
      <c r="C7963" s="33"/>
      <c r="D7963" s="33"/>
      <c r="E7963" s="33"/>
      <c r="F7963" s="33"/>
      <c r="G7963" s="33"/>
      <c r="H7963" s="33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  <c r="Y7963" s="33"/>
      <c r="Z7963" s="33"/>
      <c r="AA7963" s="33"/>
      <c r="AB7963" s="33"/>
      <c r="AC7963" s="33"/>
      <c r="AD7963" s="33"/>
      <c r="AE7963" s="33"/>
      <c r="AF7963" s="33"/>
      <c r="AG7963" s="35"/>
      <c r="AH7963" s="32"/>
      <c r="AI7963" s="33"/>
      <c r="AJ7963" s="33"/>
      <c r="AK7963" s="33"/>
      <c r="AL7963" s="33"/>
      <c r="AM7963" s="33"/>
      <c r="AN7963" s="33"/>
      <c r="AO7963" s="33"/>
      <c r="AP7963" s="33"/>
      <c r="AQ7963" s="33"/>
      <c r="AR7963" s="33"/>
      <c r="AS7963" s="33"/>
      <c r="AT7963" s="33"/>
      <c r="AU7963" s="33"/>
      <c r="AV7963" s="33"/>
      <c r="AW7963" s="33"/>
      <c r="AX7963" s="33"/>
      <c r="AY7963" s="33"/>
    </row>
    <row r="7964" spans="1:51" s="12" customFormat="1" ht="39.950000000000003" customHeight="1">
      <c r="A7964" s="3"/>
      <c r="B7964" s="16"/>
      <c r="C7964" s="33"/>
      <c r="D7964" s="33"/>
      <c r="E7964" s="33"/>
      <c r="F7964" s="33"/>
      <c r="G7964" s="33"/>
      <c r="H7964" s="33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  <c r="Y7964" s="33"/>
      <c r="Z7964" s="33"/>
      <c r="AA7964" s="33"/>
      <c r="AB7964" s="33"/>
      <c r="AC7964" s="33"/>
      <c r="AD7964" s="33"/>
      <c r="AE7964" s="33"/>
      <c r="AF7964" s="33"/>
      <c r="AG7964" s="35"/>
      <c r="AH7964" s="32"/>
      <c r="AI7964" s="33"/>
      <c r="AJ7964" s="33"/>
      <c r="AK7964" s="33"/>
      <c r="AL7964" s="33"/>
      <c r="AM7964" s="33"/>
      <c r="AN7964" s="33"/>
      <c r="AO7964" s="33"/>
      <c r="AP7964" s="33"/>
      <c r="AQ7964" s="33"/>
      <c r="AR7964" s="33"/>
      <c r="AS7964" s="33"/>
      <c r="AT7964" s="33"/>
      <c r="AU7964" s="33"/>
      <c r="AV7964" s="33"/>
      <c r="AW7964" s="33"/>
      <c r="AX7964" s="33"/>
      <c r="AY7964" s="33"/>
    </row>
    <row r="7965" spans="1:51" s="12" customFormat="1" ht="39.950000000000003" customHeight="1">
      <c r="A7965" s="3"/>
      <c r="B7965" s="16"/>
      <c r="C7965" s="33"/>
      <c r="D7965" s="33"/>
      <c r="E7965" s="33"/>
      <c r="F7965" s="33"/>
      <c r="G7965" s="33"/>
      <c r="H7965" s="33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  <c r="Y7965" s="33"/>
      <c r="Z7965" s="33"/>
      <c r="AA7965" s="33"/>
      <c r="AB7965" s="33"/>
      <c r="AC7965" s="33"/>
      <c r="AD7965" s="33"/>
      <c r="AE7965" s="33"/>
      <c r="AF7965" s="33"/>
      <c r="AG7965" s="35"/>
      <c r="AH7965" s="32"/>
      <c r="AI7965" s="33"/>
      <c r="AJ7965" s="33"/>
      <c r="AK7965" s="33"/>
      <c r="AL7965" s="33"/>
      <c r="AM7965" s="33"/>
      <c r="AN7965" s="33"/>
      <c r="AO7965" s="33"/>
      <c r="AP7965" s="33"/>
      <c r="AQ7965" s="33"/>
      <c r="AR7965" s="33"/>
      <c r="AS7965" s="33"/>
      <c r="AT7965" s="33"/>
      <c r="AU7965" s="33"/>
      <c r="AV7965" s="33"/>
      <c r="AW7965" s="33"/>
      <c r="AX7965" s="33"/>
      <c r="AY7965" s="33"/>
    </row>
    <row r="7966" spans="1:51" s="12" customFormat="1" ht="39.950000000000003" customHeight="1">
      <c r="A7966" s="3"/>
      <c r="B7966" s="16"/>
      <c r="C7966" s="33"/>
      <c r="D7966" s="33"/>
      <c r="E7966" s="33"/>
      <c r="F7966" s="33"/>
      <c r="G7966" s="33"/>
      <c r="H7966" s="33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  <c r="Y7966" s="33"/>
      <c r="Z7966" s="33"/>
      <c r="AA7966" s="33"/>
      <c r="AB7966" s="33"/>
      <c r="AC7966" s="33"/>
      <c r="AD7966" s="33"/>
      <c r="AE7966" s="33"/>
      <c r="AF7966" s="33"/>
      <c r="AG7966" s="35"/>
      <c r="AH7966" s="32"/>
      <c r="AI7966" s="33"/>
      <c r="AJ7966" s="33"/>
      <c r="AK7966" s="33"/>
      <c r="AL7966" s="33"/>
      <c r="AM7966" s="33"/>
      <c r="AN7966" s="33"/>
      <c r="AO7966" s="33"/>
      <c r="AP7966" s="33"/>
      <c r="AQ7966" s="33"/>
      <c r="AR7966" s="33"/>
      <c r="AS7966" s="33"/>
      <c r="AT7966" s="33"/>
      <c r="AU7966" s="33"/>
      <c r="AV7966" s="33"/>
      <c r="AW7966" s="33"/>
      <c r="AX7966" s="33"/>
      <c r="AY7966" s="33"/>
    </row>
    <row r="7967" spans="1:51" s="12" customFormat="1" ht="39.950000000000003" customHeight="1">
      <c r="A7967" s="3"/>
      <c r="B7967" s="16"/>
      <c r="C7967" s="33"/>
      <c r="D7967" s="33"/>
      <c r="E7967" s="33"/>
      <c r="F7967" s="33"/>
      <c r="G7967" s="33"/>
      <c r="H7967" s="33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  <c r="Y7967" s="33"/>
      <c r="Z7967" s="33"/>
      <c r="AA7967" s="33"/>
      <c r="AB7967" s="33"/>
      <c r="AC7967" s="33"/>
      <c r="AD7967" s="33"/>
      <c r="AE7967" s="33"/>
      <c r="AF7967" s="33"/>
      <c r="AG7967" s="35"/>
      <c r="AH7967" s="32"/>
      <c r="AI7967" s="33"/>
      <c r="AJ7967" s="33"/>
      <c r="AK7967" s="33"/>
      <c r="AL7967" s="33"/>
      <c r="AM7967" s="33"/>
      <c r="AN7967" s="33"/>
      <c r="AO7967" s="33"/>
      <c r="AP7967" s="33"/>
      <c r="AQ7967" s="33"/>
      <c r="AR7967" s="33"/>
      <c r="AS7967" s="33"/>
      <c r="AT7967" s="33"/>
      <c r="AU7967" s="33"/>
      <c r="AV7967" s="33"/>
      <c r="AW7967" s="33"/>
      <c r="AX7967" s="33"/>
      <c r="AY7967" s="33"/>
    </row>
    <row r="7968" spans="1:51" s="12" customFormat="1" ht="39.950000000000003" customHeight="1">
      <c r="A7968" s="3"/>
      <c r="B7968" s="16"/>
      <c r="C7968" s="33"/>
      <c r="D7968" s="33"/>
      <c r="E7968" s="33"/>
      <c r="F7968" s="33"/>
      <c r="G7968" s="33"/>
      <c r="H7968" s="33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  <c r="Y7968" s="33"/>
      <c r="Z7968" s="33"/>
      <c r="AA7968" s="33"/>
      <c r="AB7968" s="33"/>
      <c r="AC7968" s="33"/>
      <c r="AD7968" s="33"/>
      <c r="AE7968" s="33"/>
      <c r="AF7968" s="33"/>
      <c r="AG7968" s="35"/>
      <c r="AH7968" s="32"/>
      <c r="AI7968" s="33"/>
      <c r="AJ7968" s="33"/>
      <c r="AK7968" s="33"/>
      <c r="AL7968" s="33"/>
      <c r="AM7968" s="33"/>
      <c r="AN7968" s="33"/>
      <c r="AO7968" s="33"/>
      <c r="AP7968" s="33"/>
      <c r="AQ7968" s="33"/>
      <c r="AR7968" s="33"/>
      <c r="AS7968" s="33"/>
      <c r="AT7968" s="33"/>
      <c r="AU7968" s="33"/>
      <c r="AV7968" s="33"/>
      <c r="AW7968" s="33"/>
      <c r="AX7968" s="33"/>
      <c r="AY7968" s="33"/>
    </row>
    <row r="7969" spans="1:51" s="12" customFormat="1" ht="39.950000000000003" customHeight="1">
      <c r="A7969" s="3"/>
      <c r="B7969" s="16"/>
      <c r="C7969" s="33"/>
      <c r="D7969" s="33"/>
      <c r="E7969" s="33"/>
      <c r="F7969" s="33"/>
      <c r="G7969" s="33"/>
      <c r="H7969" s="33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  <c r="Y7969" s="33"/>
      <c r="Z7969" s="33"/>
      <c r="AA7969" s="33"/>
      <c r="AB7969" s="33"/>
      <c r="AC7969" s="33"/>
      <c r="AD7969" s="33"/>
      <c r="AE7969" s="33"/>
      <c r="AF7969" s="33"/>
      <c r="AG7969" s="35"/>
      <c r="AH7969" s="32"/>
      <c r="AI7969" s="33"/>
      <c r="AJ7969" s="33"/>
      <c r="AK7969" s="33"/>
      <c r="AL7969" s="33"/>
      <c r="AM7969" s="33"/>
      <c r="AN7969" s="33"/>
      <c r="AO7969" s="33"/>
      <c r="AP7969" s="33"/>
      <c r="AQ7969" s="33"/>
      <c r="AR7969" s="33"/>
      <c r="AS7969" s="33"/>
      <c r="AT7969" s="33"/>
      <c r="AU7969" s="33"/>
      <c r="AV7969" s="33"/>
      <c r="AW7969" s="33"/>
      <c r="AX7969" s="33"/>
      <c r="AY7969" s="33"/>
    </row>
    <row r="7970" spans="1:51" s="12" customFormat="1" ht="39.950000000000003" customHeight="1">
      <c r="A7970" s="3"/>
      <c r="B7970" s="16"/>
      <c r="C7970" s="33"/>
      <c r="D7970" s="33"/>
      <c r="E7970" s="33"/>
      <c r="F7970" s="33"/>
      <c r="G7970" s="33"/>
      <c r="H7970" s="33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  <c r="Y7970" s="33"/>
      <c r="Z7970" s="33"/>
      <c r="AA7970" s="33"/>
      <c r="AB7970" s="33"/>
      <c r="AC7970" s="33"/>
      <c r="AD7970" s="33"/>
      <c r="AE7970" s="33"/>
      <c r="AF7970" s="33"/>
      <c r="AG7970" s="35"/>
      <c r="AH7970" s="32"/>
      <c r="AI7970" s="33"/>
      <c r="AJ7970" s="33"/>
      <c r="AK7970" s="33"/>
      <c r="AL7970" s="33"/>
      <c r="AM7970" s="33"/>
      <c r="AN7970" s="33"/>
      <c r="AO7970" s="33"/>
      <c r="AP7970" s="33"/>
      <c r="AQ7970" s="33"/>
      <c r="AR7970" s="33"/>
      <c r="AS7970" s="33"/>
      <c r="AT7970" s="33"/>
      <c r="AU7970" s="33"/>
      <c r="AV7970" s="33"/>
      <c r="AW7970" s="33"/>
      <c r="AX7970" s="33"/>
      <c r="AY7970" s="33"/>
    </row>
    <row r="7971" spans="1:51" s="12" customFormat="1" ht="39.950000000000003" customHeight="1">
      <c r="A7971" s="3"/>
      <c r="B7971" s="16"/>
      <c r="C7971" s="33"/>
      <c r="D7971" s="33"/>
      <c r="E7971" s="33"/>
      <c r="F7971" s="33"/>
      <c r="G7971" s="33"/>
      <c r="H7971" s="33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  <c r="Y7971" s="33"/>
      <c r="Z7971" s="33"/>
      <c r="AA7971" s="33"/>
      <c r="AB7971" s="33"/>
      <c r="AC7971" s="33"/>
      <c r="AD7971" s="33"/>
      <c r="AE7971" s="33"/>
      <c r="AF7971" s="33"/>
      <c r="AG7971" s="35"/>
      <c r="AH7971" s="32"/>
      <c r="AI7971" s="33"/>
      <c r="AJ7971" s="33"/>
      <c r="AK7971" s="33"/>
      <c r="AL7971" s="33"/>
      <c r="AM7971" s="33"/>
      <c r="AN7971" s="33"/>
      <c r="AO7971" s="33"/>
      <c r="AP7971" s="33"/>
      <c r="AQ7971" s="33"/>
      <c r="AR7971" s="33"/>
      <c r="AS7971" s="33"/>
      <c r="AT7971" s="33"/>
      <c r="AU7971" s="33"/>
      <c r="AV7971" s="33"/>
      <c r="AW7971" s="33"/>
      <c r="AX7971" s="33"/>
      <c r="AY7971" s="33"/>
    </row>
    <row r="7972" spans="1:51" s="12" customFormat="1" ht="39.950000000000003" customHeight="1">
      <c r="A7972" s="3"/>
      <c r="B7972" s="16"/>
      <c r="C7972" s="33"/>
      <c r="D7972" s="33"/>
      <c r="E7972" s="33"/>
      <c r="F7972" s="33"/>
      <c r="G7972" s="33"/>
      <c r="H7972" s="33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  <c r="Y7972" s="33"/>
      <c r="Z7972" s="33"/>
      <c r="AA7972" s="33"/>
      <c r="AB7972" s="33"/>
      <c r="AC7972" s="33"/>
      <c r="AD7972" s="33"/>
      <c r="AE7972" s="33"/>
      <c r="AF7972" s="33"/>
      <c r="AG7972" s="35"/>
      <c r="AH7972" s="32"/>
      <c r="AI7972" s="33"/>
      <c r="AJ7972" s="33"/>
      <c r="AK7972" s="33"/>
      <c r="AL7972" s="33"/>
      <c r="AM7972" s="33"/>
      <c r="AN7972" s="33"/>
      <c r="AO7972" s="33"/>
      <c r="AP7972" s="33"/>
      <c r="AQ7972" s="33"/>
      <c r="AR7972" s="33"/>
      <c r="AS7972" s="33"/>
      <c r="AT7972" s="33"/>
      <c r="AU7972" s="33"/>
      <c r="AV7972" s="33"/>
      <c r="AW7972" s="33"/>
      <c r="AX7972" s="33"/>
      <c r="AY7972" s="33"/>
    </row>
    <row r="7973" spans="1:51" s="12" customFormat="1" ht="39.950000000000003" customHeight="1">
      <c r="A7973" s="3"/>
      <c r="B7973" s="16"/>
      <c r="C7973" s="33"/>
      <c r="D7973" s="33"/>
      <c r="E7973" s="33"/>
      <c r="F7973" s="33"/>
      <c r="G7973" s="33"/>
      <c r="H7973" s="33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  <c r="Y7973" s="33"/>
      <c r="Z7973" s="33"/>
      <c r="AA7973" s="33"/>
      <c r="AB7973" s="33"/>
      <c r="AC7973" s="33"/>
      <c r="AD7973" s="33"/>
      <c r="AE7973" s="33"/>
      <c r="AF7973" s="33"/>
      <c r="AG7973" s="35"/>
      <c r="AH7973" s="32"/>
      <c r="AI7973" s="33"/>
      <c r="AJ7973" s="33"/>
      <c r="AK7973" s="33"/>
      <c r="AL7973" s="33"/>
      <c r="AM7973" s="33"/>
      <c r="AN7973" s="33"/>
      <c r="AO7973" s="33"/>
      <c r="AP7973" s="33"/>
      <c r="AQ7973" s="33"/>
      <c r="AR7973" s="33"/>
      <c r="AS7973" s="33"/>
      <c r="AT7973" s="33"/>
      <c r="AU7973" s="33"/>
      <c r="AV7973" s="33"/>
      <c r="AW7973" s="33"/>
      <c r="AX7973" s="33"/>
      <c r="AY7973" s="33"/>
    </row>
    <row r="7974" spans="1:51" s="12" customFormat="1" ht="39.950000000000003" customHeight="1">
      <c r="A7974" s="3"/>
      <c r="B7974" s="16"/>
      <c r="C7974" s="33"/>
      <c r="D7974" s="33"/>
      <c r="E7974" s="33"/>
      <c r="F7974" s="33"/>
      <c r="G7974" s="33"/>
      <c r="H7974" s="33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  <c r="Y7974" s="33"/>
      <c r="Z7974" s="33"/>
      <c r="AA7974" s="33"/>
      <c r="AB7974" s="33"/>
      <c r="AC7974" s="33"/>
      <c r="AD7974" s="33"/>
      <c r="AE7974" s="33"/>
      <c r="AF7974" s="33"/>
      <c r="AG7974" s="35"/>
      <c r="AH7974" s="32"/>
      <c r="AI7974" s="33"/>
      <c r="AJ7974" s="33"/>
      <c r="AK7974" s="33"/>
      <c r="AL7974" s="33"/>
      <c r="AM7974" s="33"/>
      <c r="AN7974" s="33"/>
      <c r="AO7974" s="33"/>
      <c r="AP7974" s="33"/>
      <c r="AQ7974" s="33"/>
      <c r="AR7974" s="33"/>
      <c r="AS7974" s="33"/>
      <c r="AT7974" s="33"/>
      <c r="AU7974" s="33"/>
      <c r="AV7974" s="33"/>
      <c r="AW7974" s="33"/>
      <c r="AX7974" s="33"/>
      <c r="AY7974" s="33"/>
    </row>
    <row r="7975" spans="1:51" s="12" customFormat="1" ht="39.950000000000003" customHeight="1">
      <c r="A7975" s="3"/>
      <c r="B7975" s="16"/>
      <c r="C7975" s="33"/>
      <c r="D7975" s="33"/>
      <c r="E7975" s="33"/>
      <c r="F7975" s="33"/>
      <c r="G7975" s="33"/>
      <c r="H7975" s="33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  <c r="Y7975" s="33"/>
      <c r="Z7975" s="33"/>
      <c r="AA7975" s="33"/>
      <c r="AB7975" s="33"/>
      <c r="AC7975" s="33"/>
      <c r="AD7975" s="33"/>
      <c r="AE7975" s="33"/>
      <c r="AF7975" s="33"/>
      <c r="AG7975" s="35"/>
      <c r="AH7975" s="32"/>
      <c r="AI7975" s="33"/>
      <c r="AJ7975" s="33"/>
      <c r="AK7975" s="33"/>
      <c r="AL7975" s="33"/>
      <c r="AM7975" s="33"/>
      <c r="AN7975" s="33"/>
      <c r="AO7975" s="33"/>
      <c r="AP7975" s="33"/>
      <c r="AQ7975" s="33"/>
      <c r="AR7975" s="33"/>
      <c r="AS7975" s="33"/>
      <c r="AT7975" s="33"/>
      <c r="AU7975" s="33"/>
      <c r="AV7975" s="33"/>
      <c r="AW7975" s="33"/>
      <c r="AX7975" s="33"/>
      <c r="AY7975" s="33"/>
    </row>
    <row r="7976" spans="1:51" s="12" customFormat="1" ht="39.950000000000003" customHeight="1">
      <c r="A7976" s="3"/>
      <c r="B7976" s="16"/>
      <c r="C7976" s="33"/>
      <c r="D7976" s="33"/>
      <c r="E7976" s="33"/>
      <c r="F7976" s="33"/>
      <c r="G7976" s="33"/>
      <c r="H7976" s="33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  <c r="Y7976" s="33"/>
      <c r="Z7976" s="33"/>
      <c r="AA7976" s="33"/>
      <c r="AB7976" s="33"/>
      <c r="AC7976" s="33"/>
      <c r="AD7976" s="33"/>
      <c r="AE7976" s="33"/>
      <c r="AF7976" s="33"/>
      <c r="AG7976" s="35"/>
      <c r="AH7976" s="32"/>
      <c r="AI7976" s="33"/>
      <c r="AJ7976" s="33"/>
      <c r="AK7976" s="33"/>
      <c r="AL7976" s="33"/>
      <c r="AM7976" s="33"/>
      <c r="AN7976" s="33"/>
      <c r="AO7976" s="33"/>
      <c r="AP7976" s="33"/>
      <c r="AQ7976" s="33"/>
      <c r="AR7976" s="33"/>
      <c r="AS7976" s="33"/>
      <c r="AT7976" s="33"/>
      <c r="AU7976" s="33"/>
      <c r="AV7976" s="33"/>
      <c r="AW7976" s="33"/>
      <c r="AX7976" s="33"/>
      <c r="AY7976" s="33"/>
    </row>
    <row r="7977" spans="1:51" s="12" customFormat="1" ht="39.950000000000003" customHeight="1">
      <c r="A7977" s="3"/>
      <c r="B7977" s="16"/>
      <c r="C7977" s="33"/>
      <c r="D7977" s="33"/>
      <c r="E7977" s="33"/>
      <c r="F7977" s="33"/>
      <c r="G7977" s="33"/>
      <c r="H7977" s="33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  <c r="Y7977" s="33"/>
      <c r="Z7977" s="33"/>
      <c r="AA7977" s="33"/>
      <c r="AB7977" s="33"/>
      <c r="AC7977" s="33"/>
      <c r="AD7977" s="33"/>
      <c r="AE7977" s="33"/>
      <c r="AF7977" s="33"/>
      <c r="AG7977" s="35"/>
      <c r="AH7977" s="32"/>
      <c r="AI7977" s="33"/>
      <c r="AJ7977" s="33"/>
      <c r="AK7977" s="33"/>
      <c r="AL7977" s="33"/>
      <c r="AM7977" s="33"/>
      <c r="AN7977" s="33"/>
      <c r="AO7977" s="33"/>
      <c r="AP7977" s="33"/>
      <c r="AQ7977" s="33"/>
      <c r="AR7977" s="33"/>
      <c r="AS7977" s="33"/>
      <c r="AT7977" s="33"/>
      <c r="AU7977" s="33"/>
      <c r="AV7977" s="33"/>
      <c r="AW7977" s="33"/>
      <c r="AX7977" s="33"/>
      <c r="AY7977" s="33"/>
    </row>
    <row r="7978" spans="1:51" s="12" customFormat="1" ht="39.950000000000003" customHeight="1">
      <c r="A7978" s="3"/>
      <c r="B7978" s="16"/>
      <c r="C7978" s="33"/>
      <c r="D7978" s="33"/>
      <c r="E7978" s="33"/>
      <c r="F7978" s="33"/>
      <c r="G7978" s="33"/>
      <c r="H7978" s="33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  <c r="Y7978" s="33"/>
      <c r="Z7978" s="33"/>
      <c r="AA7978" s="33"/>
      <c r="AB7978" s="33"/>
      <c r="AC7978" s="33"/>
      <c r="AD7978" s="33"/>
      <c r="AE7978" s="33"/>
      <c r="AF7978" s="33"/>
      <c r="AG7978" s="35"/>
      <c r="AH7978" s="32"/>
      <c r="AI7978" s="33"/>
      <c r="AJ7978" s="33"/>
      <c r="AK7978" s="33"/>
      <c r="AL7978" s="33"/>
      <c r="AM7978" s="33"/>
      <c r="AN7978" s="33"/>
      <c r="AO7978" s="33"/>
      <c r="AP7978" s="33"/>
      <c r="AQ7978" s="33"/>
      <c r="AR7978" s="33"/>
      <c r="AS7978" s="33"/>
      <c r="AT7978" s="33"/>
      <c r="AU7978" s="33"/>
      <c r="AV7978" s="33"/>
      <c r="AW7978" s="33"/>
      <c r="AX7978" s="33"/>
      <c r="AY7978" s="33"/>
    </row>
    <row r="7979" spans="1:51" s="12" customFormat="1" ht="39.950000000000003" customHeight="1">
      <c r="A7979" s="3"/>
      <c r="B7979" s="16"/>
      <c r="C7979" s="33"/>
      <c r="D7979" s="33"/>
      <c r="E7979" s="33"/>
      <c r="F7979" s="33"/>
      <c r="G7979" s="33"/>
      <c r="H7979" s="33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  <c r="Y7979" s="33"/>
      <c r="Z7979" s="33"/>
      <c r="AA7979" s="33"/>
      <c r="AB7979" s="33"/>
      <c r="AC7979" s="33"/>
      <c r="AD7979" s="33"/>
      <c r="AE7979" s="33"/>
      <c r="AF7979" s="33"/>
      <c r="AG7979" s="35"/>
      <c r="AH7979" s="32"/>
      <c r="AI7979" s="33"/>
      <c r="AJ7979" s="33"/>
      <c r="AK7979" s="33"/>
      <c r="AL7979" s="33"/>
      <c r="AM7979" s="33"/>
      <c r="AN7979" s="33"/>
      <c r="AO7979" s="33"/>
      <c r="AP7979" s="33"/>
      <c r="AQ7979" s="33"/>
      <c r="AR7979" s="33"/>
      <c r="AS7979" s="33"/>
      <c r="AT7979" s="33"/>
      <c r="AU7979" s="33"/>
      <c r="AV7979" s="33"/>
      <c r="AW7979" s="33"/>
      <c r="AX7979" s="33"/>
      <c r="AY7979" s="33"/>
    </row>
    <row r="7980" spans="1:51" s="12" customFormat="1" ht="39.950000000000003" customHeight="1">
      <c r="A7980" s="3"/>
      <c r="B7980" s="16"/>
      <c r="C7980" s="33"/>
      <c r="D7980" s="33"/>
      <c r="E7980" s="33"/>
      <c r="F7980" s="33"/>
      <c r="G7980" s="33"/>
      <c r="H7980" s="33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  <c r="Y7980" s="33"/>
      <c r="Z7980" s="33"/>
      <c r="AA7980" s="33"/>
      <c r="AB7980" s="33"/>
      <c r="AC7980" s="33"/>
      <c r="AD7980" s="33"/>
      <c r="AE7980" s="33"/>
      <c r="AF7980" s="33"/>
      <c r="AG7980" s="35"/>
      <c r="AH7980" s="32"/>
      <c r="AI7980" s="33"/>
      <c r="AJ7980" s="33"/>
      <c r="AK7980" s="33"/>
      <c r="AL7980" s="33"/>
      <c r="AM7980" s="33"/>
      <c r="AN7980" s="33"/>
      <c r="AO7980" s="33"/>
      <c r="AP7980" s="33"/>
      <c r="AQ7980" s="33"/>
      <c r="AR7980" s="33"/>
      <c r="AS7980" s="33"/>
      <c r="AT7980" s="33"/>
      <c r="AU7980" s="33"/>
      <c r="AV7980" s="33"/>
      <c r="AW7980" s="33"/>
      <c r="AX7980" s="33"/>
      <c r="AY7980" s="33"/>
    </row>
    <row r="7981" spans="1:51" s="12" customFormat="1" ht="39.950000000000003" customHeight="1">
      <c r="A7981" s="3"/>
      <c r="B7981" s="16"/>
      <c r="C7981" s="33"/>
      <c r="D7981" s="33"/>
      <c r="E7981" s="33"/>
      <c r="F7981" s="33"/>
      <c r="G7981" s="33"/>
      <c r="H7981" s="33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  <c r="Y7981" s="33"/>
      <c r="Z7981" s="33"/>
      <c r="AA7981" s="33"/>
      <c r="AB7981" s="33"/>
      <c r="AC7981" s="33"/>
      <c r="AD7981" s="33"/>
      <c r="AE7981" s="33"/>
      <c r="AF7981" s="33"/>
      <c r="AG7981" s="35"/>
      <c r="AH7981" s="32"/>
      <c r="AI7981" s="33"/>
      <c r="AJ7981" s="33"/>
      <c r="AK7981" s="33"/>
      <c r="AL7981" s="33"/>
      <c r="AM7981" s="33"/>
      <c r="AN7981" s="33"/>
      <c r="AO7981" s="33"/>
      <c r="AP7981" s="33"/>
      <c r="AQ7981" s="33"/>
      <c r="AR7981" s="33"/>
      <c r="AS7981" s="33"/>
      <c r="AT7981" s="33"/>
      <c r="AU7981" s="33"/>
      <c r="AV7981" s="33"/>
      <c r="AW7981" s="33"/>
      <c r="AX7981" s="33"/>
      <c r="AY7981" s="33"/>
    </row>
    <row r="7982" spans="1:51" s="12" customFormat="1" ht="39.950000000000003" customHeight="1">
      <c r="A7982" s="3"/>
      <c r="B7982" s="16"/>
      <c r="C7982" s="33"/>
      <c r="D7982" s="33"/>
      <c r="E7982" s="33"/>
      <c r="F7982" s="33"/>
      <c r="G7982" s="33"/>
      <c r="H7982" s="33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  <c r="Y7982" s="33"/>
      <c r="Z7982" s="33"/>
      <c r="AA7982" s="33"/>
      <c r="AB7982" s="33"/>
      <c r="AC7982" s="33"/>
      <c r="AD7982" s="33"/>
      <c r="AE7982" s="33"/>
      <c r="AF7982" s="33"/>
      <c r="AG7982" s="35"/>
      <c r="AH7982" s="32"/>
      <c r="AI7982" s="33"/>
      <c r="AJ7982" s="33"/>
      <c r="AK7982" s="33"/>
      <c r="AL7982" s="33"/>
      <c r="AM7982" s="33"/>
      <c r="AN7982" s="33"/>
      <c r="AO7982" s="33"/>
      <c r="AP7982" s="33"/>
      <c r="AQ7982" s="33"/>
      <c r="AR7982" s="33"/>
      <c r="AS7982" s="33"/>
      <c r="AT7982" s="33"/>
      <c r="AU7982" s="33"/>
      <c r="AV7982" s="33"/>
      <c r="AW7982" s="33"/>
      <c r="AX7982" s="33"/>
      <c r="AY7982" s="33"/>
    </row>
    <row r="7983" spans="1:51" s="12" customFormat="1" ht="39.950000000000003" customHeight="1">
      <c r="A7983" s="3"/>
      <c r="B7983" s="16"/>
      <c r="C7983" s="33"/>
      <c r="D7983" s="33"/>
      <c r="E7983" s="33"/>
      <c r="F7983" s="33"/>
      <c r="G7983" s="33"/>
      <c r="H7983" s="33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  <c r="Y7983" s="33"/>
      <c r="Z7983" s="33"/>
      <c r="AA7983" s="33"/>
      <c r="AB7983" s="33"/>
      <c r="AC7983" s="33"/>
      <c r="AD7983" s="33"/>
      <c r="AE7983" s="33"/>
      <c r="AF7983" s="33"/>
      <c r="AG7983" s="35"/>
      <c r="AH7983" s="32"/>
      <c r="AI7983" s="33"/>
      <c r="AJ7983" s="33"/>
      <c r="AK7983" s="33"/>
      <c r="AL7983" s="33"/>
      <c r="AM7983" s="33"/>
      <c r="AN7983" s="33"/>
      <c r="AO7983" s="33"/>
      <c r="AP7983" s="33"/>
      <c r="AQ7983" s="33"/>
      <c r="AR7983" s="33"/>
      <c r="AS7983" s="33"/>
      <c r="AT7983" s="33"/>
      <c r="AU7983" s="33"/>
      <c r="AV7983" s="33"/>
      <c r="AW7983" s="33"/>
      <c r="AX7983" s="33"/>
      <c r="AY7983" s="33"/>
    </row>
    <row r="7984" spans="1:51" s="12" customFormat="1" ht="39.950000000000003" customHeight="1">
      <c r="A7984" s="3"/>
      <c r="B7984" s="16"/>
      <c r="C7984" s="33"/>
      <c r="D7984" s="33"/>
      <c r="E7984" s="33"/>
      <c r="F7984" s="33"/>
      <c r="G7984" s="33"/>
      <c r="H7984" s="33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  <c r="Y7984" s="33"/>
      <c r="Z7984" s="33"/>
      <c r="AA7984" s="33"/>
      <c r="AB7984" s="33"/>
      <c r="AC7984" s="33"/>
      <c r="AD7984" s="33"/>
      <c r="AE7984" s="33"/>
      <c r="AF7984" s="33"/>
      <c r="AG7984" s="35"/>
      <c r="AH7984" s="32"/>
      <c r="AI7984" s="33"/>
      <c r="AJ7984" s="33"/>
      <c r="AK7984" s="33"/>
      <c r="AL7984" s="33"/>
      <c r="AM7984" s="33"/>
      <c r="AN7984" s="33"/>
      <c r="AO7984" s="33"/>
      <c r="AP7984" s="33"/>
      <c r="AQ7984" s="33"/>
      <c r="AR7984" s="33"/>
      <c r="AS7984" s="33"/>
      <c r="AT7984" s="33"/>
      <c r="AU7984" s="33"/>
      <c r="AV7984" s="33"/>
      <c r="AW7984" s="33"/>
      <c r="AX7984" s="33"/>
      <c r="AY7984" s="33"/>
    </row>
    <row r="7985" spans="1:51" s="12" customFormat="1" ht="39.950000000000003" customHeight="1">
      <c r="A7985" s="3"/>
      <c r="B7985" s="16"/>
      <c r="C7985" s="33"/>
      <c r="D7985" s="33"/>
      <c r="E7985" s="33"/>
      <c r="F7985" s="33"/>
      <c r="G7985" s="33"/>
      <c r="H7985" s="33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  <c r="Y7985" s="33"/>
      <c r="Z7985" s="33"/>
      <c r="AA7985" s="33"/>
      <c r="AB7985" s="33"/>
      <c r="AC7985" s="33"/>
      <c r="AD7985" s="33"/>
      <c r="AE7985" s="33"/>
      <c r="AF7985" s="33"/>
      <c r="AG7985" s="35"/>
      <c r="AH7985" s="32"/>
      <c r="AI7985" s="33"/>
      <c r="AJ7985" s="33"/>
      <c r="AK7985" s="33"/>
      <c r="AL7985" s="33"/>
      <c r="AM7985" s="33"/>
      <c r="AN7985" s="33"/>
      <c r="AO7985" s="33"/>
      <c r="AP7985" s="33"/>
      <c r="AQ7985" s="33"/>
      <c r="AR7985" s="33"/>
      <c r="AS7985" s="33"/>
      <c r="AT7985" s="33"/>
      <c r="AU7985" s="33"/>
      <c r="AV7985" s="33"/>
      <c r="AW7985" s="33"/>
      <c r="AX7985" s="33"/>
      <c r="AY7985" s="33"/>
    </row>
    <row r="7986" spans="1:51" s="12" customFormat="1" ht="39.950000000000003" customHeight="1">
      <c r="A7986" s="3"/>
      <c r="B7986" s="16"/>
      <c r="C7986" s="33"/>
      <c r="D7986" s="33"/>
      <c r="E7986" s="33"/>
      <c r="F7986" s="33"/>
      <c r="G7986" s="33"/>
      <c r="H7986" s="33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  <c r="Y7986" s="33"/>
      <c r="Z7986" s="33"/>
      <c r="AA7986" s="33"/>
      <c r="AB7986" s="33"/>
      <c r="AC7986" s="33"/>
      <c r="AD7986" s="33"/>
      <c r="AE7986" s="33"/>
      <c r="AF7986" s="33"/>
      <c r="AG7986" s="35"/>
      <c r="AH7986" s="32"/>
      <c r="AI7986" s="33"/>
      <c r="AJ7986" s="33"/>
      <c r="AK7986" s="33"/>
      <c r="AL7986" s="33"/>
      <c r="AM7986" s="33"/>
      <c r="AN7986" s="33"/>
      <c r="AO7986" s="33"/>
      <c r="AP7986" s="33"/>
      <c r="AQ7986" s="33"/>
      <c r="AR7986" s="33"/>
      <c r="AS7986" s="33"/>
      <c r="AT7986" s="33"/>
      <c r="AU7986" s="33"/>
      <c r="AV7986" s="33"/>
      <c r="AW7986" s="33"/>
      <c r="AX7986" s="33"/>
      <c r="AY7986" s="33"/>
    </row>
    <row r="7987" spans="1:51" s="12" customFormat="1" ht="39.950000000000003" customHeight="1">
      <c r="A7987" s="3"/>
      <c r="B7987" s="16"/>
      <c r="C7987" s="33"/>
      <c r="D7987" s="33"/>
      <c r="E7987" s="33"/>
      <c r="F7987" s="33"/>
      <c r="G7987" s="33"/>
      <c r="H7987" s="33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  <c r="Y7987" s="33"/>
      <c r="Z7987" s="33"/>
      <c r="AA7987" s="33"/>
      <c r="AB7987" s="33"/>
      <c r="AC7987" s="33"/>
      <c r="AD7987" s="33"/>
      <c r="AE7987" s="33"/>
      <c r="AF7987" s="33"/>
      <c r="AG7987" s="35"/>
      <c r="AH7987" s="32"/>
      <c r="AI7987" s="33"/>
      <c r="AJ7987" s="33"/>
      <c r="AK7987" s="33"/>
      <c r="AL7987" s="33"/>
      <c r="AM7987" s="33"/>
      <c r="AN7987" s="33"/>
      <c r="AO7987" s="33"/>
      <c r="AP7987" s="33"/>
      <c r="AQ7987" s="33"/>
      <c r="AR7987" s="33"/>
      <c r="AS7987" s="33"/>
      <c r="AT7987" s="33"/>
      <c r="AU7987" s="33"/>
      <c r="AV7987" s="33"/>
      <c r="AW7987" s="33"/>
      <c r="AX7987" s="33"/>
      <c r="AY7987" s="33"/>
    </row>
    <row r="7988" spans="1:51" s="12" customFormat="1" ht="39.950000000000003" customHeight="1">
      <c r="A7988" s="3"/>
      <c r="B7988" s="16"/>
      <c r="C7988" s="33"/>
      <c r="D7988" s="33"/>
      <c r="E7988" s="33"/>
      <c r="F7988" s="33"/>
      <c r="G7988" s="33"/>
      <c r="H7988" s="33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  <c r="Y7988" s="33"/>
      <c r="Z7988" s="33"/>
      <c r="AA7988" s="33"/>
      <c r="AB7988" s="33"/>
      <c r="AC7988" s="33"/>
      <c r="AD7988" s="33"/>
      <c r="AE7988" s="33"/>
      <c r="AF7988" s="33"/>
      <c r="AG7988" s="35"/>
      <c r="AH7988" s="32"/>
      <c r="AI7988" s="33"/>
      <c r="AJ7988" s="33"/>
      <c r="AK7988" s="33"/>
      <c r="AL7988" s="33"/>
      <c r="AM7988" s="33"/>
      <c r="AN7988" s="33"/>
      <c r="AO7988" s="33"/>
      <c r="AP7988" s="33"/>
      <c r="AQ7988" s="33"/>
      <c r="AR7988" s="33"/>
      <c r="AS7988" s="33"/>
      <c r="AT7988" s="33"/>
      <c r="AU7988" s="33"/>
      <c r="AV7988" s="33"/>
      <c r="AW7988" s="33"/>
      <c r="AX7988" s="33"/>
      <c r="AY7988" s="33"/>
    </row>
    <row r="7989" spans="1:51" s="12" customFormat="1" ht="39.950000000000003" customHeight="1">
      <c r="A7989" s="3"/>
      <c r="B7989" s="16"/>
      <c r="C7989" s="33"/>
      <c r="D7989" s="33"/>
      <c r="E7989" s="33"/>
      <c r="F7989" s="33"/>
      <c r="G7989" s="33"/>
      <c r="H7989" s="33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  <c r="Y7989" s="33"/>
      <c r="Z7989" s="33"/>
      <c r="AA7989" s="33"/>
      <c r="AB7989" s="33"/>
      <c r="AC7989" s="33"/>
      <c r="AD7989" s="33"/>
      <c r="AE7989" s="33"/>
      <c r="AF7989" s="33"/>
      <c r="AG7989" s="35"/>
      <c r="AH7989" s="32"/>
      <c r="AI7989" s="33"/>
      <c r="AJ7989" s="33"/>
      <c r="AK7989" s="33"/>
      <c r="AL7989" s="33"/>
      <c r="AM7989" s="33"/>
      <c r="AN7989" s="33"/>
      <c r="AO7989" s="33"/>
      <c r="AP7989" s="33"/>
      <c r="AQ7989" s="33"/>
      <c r="AR7989" s="33"/>
      <c r="AS7989" s="33"/>
      <c r="AT7989" s="33"/>
      <c r="AU7989" s="33"/>
      <c r="AV7989" s="33"/>
      <c r="AW7989" s="33"/>
      <c r="AX7989" s="33"/>
      <c r="AY7989" s="33"/>
    </row>
    <row r="7990" spans="1:51" s="12" customFormat="1" ht="39.950000000000003" customHeight="1">
      <c r="A7990" s="3"/>
      <c r="B7990" s="16"/>
      <c r="C7990" s="33"/>
      <c r="D7990" s="33"/>
      <c r="E7990" s="33"/>
      <c r="F7990" s="33"/>
      <c r="G7990" s="33"/>
      <c r="H7990" s="33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  <c r="Y7990" s="33"/>
      <c r="Z7990" s="33"/>
      <c r="AA7990" s="33"/>
      <c r="AB7990" s="33"/>
      <c r="AC7990" s="33"/>
      <c r="AD7990" s="33"/>
      <c r="AE7990" s="33"/>
      <c r="AF7990" s="33"/>
      <c r="AG7990" s="35"/>
      <c r="AH7990" s="32"/>
      <c r="AI7990" s="33"/>
      <c r="AJ7990" s="33"/>
      <c r="AK7990" s="33"/>
      <c r="AL7990" s="33"/>
      <c r="AM7990" s="33"/>
      <c r="AN7990" s="33"/>
      <c r="AO7990" s="33"/>
      <c r="AP7990" s="33"/>
      <c r="AQ7990" s="33"/>
      <c r="AR7990" s="33"/>
      <c r="AS7990" s="33"/>
      <c r="AT7990" s="33"/>
      <c r="AU7990" s="33"/>
      <c r="AV7990" s="33"/>
      <c r="AW7990" s="33"/>
      <c r="AX7990" s="33"/>
      <c r="AY7990" s="33"/>
    </row>
    <row r="7991" spans="1:51" s="12" customFormat="1" ht="39.950000000000003" customHeight="1">
      <c r="A7991" s="3"/>
      <c r="B7991" s="16"/>
      <c r="C7991" s="33"/>
      <c r="D7991" s="33"/>
      <c r="E7991" s="33"/>
      <c r="F7991" s="33"/>
      <c r="G7991" s="33"/>
      <c r="H7991" s="33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  <c r="Y7991" s="33"/>
      <c r="Z7991" s="33"/>
      <c r="AA7991" s="33"/>
      <c r="AB7991" s="33"/>
      <c r="AC7991" s="33"/>
      <c r="AD7991" s="33"/>
      <c r="AE7991" s="33"/>
      <c r="AF7991" s="33"/>
      <c r="AG7991" s="35"/>
      <c r="AH7991" s="32"/>
      <c r="AI7991" s="33"/>
      <c r="AJ7991" s="33"/>
      <c r="AK7991" s="33"/>
      <c r="AL7991" s="33"/>
      <c r="AM7991" s="33"/>
      <c r="AN7991" s="33"/>
      <c r="AO7991" s="33"/>
      <c r="AP7991" s="33"/>
      <c r="AQ7991" s="33"/>
      <c r="AR7991" s="33"/>
      <c r="AS7991" s="33"/>
      <c r="AT7991" s="33"/>
      <c r="AU7991" s="33"/>
      <c r="AV7991" s="33"/>
      <c r="AW7991" s="33"/>
      <c r="AX7991" s="33"/>
      <c r="AY7991" s="33"/>
    </row>
    <row r="7992" spans="1:51" s="12" customFormat="1" ht="39.950000000000003" customHeight="1">
      <c r="A7992" s="3"/>
      <c r="B7992" s="16"/>
      <c r="C7992" s="33"/>
      <c r="D7992" s="33"/>
      <c r="E7992" s="33"/>
      <c r="F7992" s="33"/>
      <c r="G7992" s="33"/>
      <c r="H7992" s="33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  <c r="Y7992" s="33"/>
      <c r="Z7992" s="33"/>
      <c r="AA7992" s="33"/>
      <c r="AB7992" s="33"/>
      <c r="AC7992" s="33"/>
      <c r="AD7992" s="33"/>
      <c r="AE7992" s="33"/>
      <c r="AF7992" s="33"/>
      <c r="AG7992" s="35"/>
      <c r="AH7992" s="32"/>
      <c r="AI7992" s="33"/>
      <c r="AJ7992" s="33"/>
      <c r="AK7992" s="33"/>
      <c r="AL7992" s="33"/>
      <c r="AM7992" s="33"/>
      <c r="AN7992" s="33"/>
      <c r="AO7992" s="33"/>
      <c r="AP7992" s="33"/>
      <c r="AQ7992" s="33"/>
      <c r="AR7992" s="33"/>
      <c r="AS7992" s="33"/>
      <c r="AT7992" s="33"/>
      <c r="AU7992" s="33"/>
      <c r="AV7992" s="33"/>
      <c r="AW7992" s="33"/>
      <c r="AX7992" s="33"/>
      <c r="AY7992" s="33"/>
    </row>
    <row r="7993" spans="1:51" s="12" customFormat="1" ht="39.950000000000003" customHeight="1">
      <c r="A7993" s="3"/>
      <c r="B7993" s="16"/>
      <c r="C7993" s="33"/>
      <c r="D7993" s="33"/>
      <c r="E7993" s="33"/>
      <c r="F7993" s="33"/>
      <c r="G7993" s="33"/>
      <c r="H7993" s="33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  <c r="Y7993" s="33"/>
      <c r="Z7993" s="33"/>
      <c r="AA7993" s="33"/>
      <c r="AB7993" s="33"/>
      <c r="AC7993" s="33"/>
      <c r="AD7993" s="33"/>
      <c r="AE7993" s="33"/>
      <c r="AF7993" s="33"/>
      <c r="AG7993" s="35"/>
      <c r="AH7993" s="32"/>
      <c r="AI7993" s="33"/>
      <c r="AJ7993" s="33"/>
      <c r="AK7993" s="33"/>
      <c r="AL7993" s="33"/>
      <c r="AM7993" s="33"/>
      <c r="AN7993" s="33"/>
      <c r="AO7993" s="33"/>
      <c r="AP7993" s="33"/>
      <c r="AQ7993" s="33"/>
      <c r="AR7993" s="33"/>
      <c r="AS7993" s="33"/>
      <c r="AT7993" s="33"/>
      <c r="AU7993" s="33"/>
      <c r="AV7993" s="33"/>
      <c r="AW7993" s="33"/>
      <c r="AX7993" s="33"/>
      <c r="AY7993" s="33"/>
    </row>
    <row r="7994" spans="1:51" s="12" customFormat="1" ht="39.950000000000003" customHeight="1">
      <c r="A7994" s="3"/>
      <c r="B7994" s="16"/>
      <c r="C7994" s="33"/>
      <c r="D7994" s="33"/>
      <c r="E7994" s="33"/>
      <c r="F7994" s="33"/>
      <c r="G7994" s="33"/>
      <c r="H7994" s="33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  <c r="Y7994" s="33"/>
      <c r="Z7994" s="33"/>
      <c r="AA7994" s="33"/>
      <c r="AB7994" s="33"/>
      <c r="AC7994" s="33"/>
      <c r="AD7994" s="33"/>
      <c r="AE7994" s="33"/>
      <c r="AF7994" s="33"/>
      <c r="AG7994" s="35"/>
      <c r="AH7994" s="32"/>
      <c r="AI7994" s="33"/>
      <c r="AJ7994" s="33"/>
      <c r="AK7994" s="33"/>
      <c r="AL7994" s="33"/>
      <c r="AM7994" s="33"/>
      <c r="AN7994" s="33"/>
      <c r="AO7994" s="33"/>
      <c r="AP7994" s="33"/>
      <c r="AQ7994" s="33"/>
      <c r="AR7994" s="33"/>
      <c r="AS7994" s="33"/>
      <c r="AT7994" s="33"/>
      <c r="AU7994" s="33"/>
      <c r="AV7994" s="33"/>
      <c r="AW7994" s="33"/>
      <c r="AX7994" s="33"/>
      <c r="AY7994" s="33"/>
    </row>
    <row r="7995" spans="1:51" s="12" customFormat="1" ht="39.950000000000003" customHeight="1">
      <c r="A7995" s="3"/>
      <c r="B7995" s="16"/>
      <c r="C7995" s="33"/>
      <c r="D7995" s="33"/>
      <c r="E7995" s="33"/>
      <c r="F7995" s="33"/>
      <c r="G7995" s="33"/>
      <c r="H7995" s="33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  <c r="Y7995" s="33"/>
      <c r="Z7995" s="33"/>
      <c r="AA7995" s="33"/>
      <c r="AB7995" s="33"/>
      <c r="AC7995" s="33"/>
      <c r="AD7995" s="33"/>
      <c r="AE7995" s="33"/>
      <c r="AF7995" s="33"/>
      <c r="AG7995" s="35"/>
      <c r="AH7995" s="32"/>
      <c r="AI7995" s="33"/>
      <c r="AJ7995" s="33"/>
      <c r="AK7995" s="33"/>
      <c r="AL7995" s="33"/>
      <c r="AM7995" s="33"/>
      <c r="AN7995" s="33"/>
      <c r="AO7995" s="33"/>
      <c r="AP7995" s="33"/>
      <c r="AQ7995" s="33"/>
      <c r="AR7995" s="33"/>
      <c r="AS7995" s="33"/>
      <c r="AT7995" s="33"/>
      <c r="AU7995" s="33"/>
      <c r="AV7995" s="33"/>
      <c r="AW7995" s="33"/>
      <c r="AX7995" s="33"/>
      <c r="AY7995" s="33"/>
    </row>
    <row r="7996" spans="1:51" s="12" customFormat="1" ht="39.950000000000003" customHeight="1">
      <c r="A7996" s="3"/>
      <c r="B7996" s="16"/>
      <c r="C7996" s="33"/>
      <c r="D7996" s="33"/>
      <c r="E7996" s="33"/>
      <c r="F7996" s="33"/>
      <c r="G7996" s="33"/>
      <c r="H7996" s="33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  <c r="Y7996" s="33"/>
      <c r="Z7996" s="33"/>
      <c r="AA7996" s="33"/>
      <c r="AB7996" s="33"/>
      <c r="AC7996" s="33"/>
      <c r="AD7996" s="33"/>
      <c r="AE7996" s="33"/>
      <c r="AF7996" s="33"/>
      <c r="AG7996" s="35"/>
      <c r="AH7996" s="32"/>
      <c r="AI7996" s="33"/>
      <c r="AJ7996" s="33"/>
      <c r="AK7996" s="33"/>
      <c r="AL7996" s="33"/>
      <c r="AM7996" s="33"/>
      <c r="AN7996" s="33"/>
      <c r="AO7996" s="33"/>
      <c r="AP7996" s="33"/>
      <c r="AQ7996" s="33"/>
      <c r="AR7996" s="33"/>
      <c r="AS7996" s="33"/>
      <c r="AT7996" s="33"/>
      <c r="AU7996" s="33"/>
      <c r="AV7996" s="33"/>
      <c r="AW7996" s="33"/>
      <c r="AX7996" s="33"/>
      <c r="AY7996" s="33"/>
    </row>
    <row r="7997" spans="1:51" s="12" customFormat="1" ht="39.950000000000003" customHeight="1">
      <c r="A7997" s="3"/>
      <c r="B7997" s="16"/>
      <c r="C7997" s="33"/>
      <c r="D7997" s="33"/>
      <c r="E7997" s="33"/>
      <c r="F7997" s="33"/>
      <c r="G7997" s="33"/>
      <c r="H7997" s="33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  <c r="Y7997" s="33"/>
      <c r="Z7997" s="33"/>
      <c r="AA7997" s="33"/>
      <c r="AB7997" s="33"/>
      <c r="AC7997" s="33"/>
      <c r="AD7997" s="33"/>
      <c r="AE7997" s="33"/>
      <c r="AF7997" s="33"/>
      <c r="AG7997" s="35"/>
      <c r="AH7997" s="32"/>
      <c r="AI7997" s="33"/>
      <c r="AJ7997" s="33"/>
      <c r="AK7997" s="33"/>
      <c r="AL7997" s="33"/>
      <c r="AM7997" s="33"/>
      <c r="AN7997" s="33"/>
      <c r="AO7997" s="33"/>
      <c r="AP7997" s="33"/>
      <c r="AQ7997" s="33"/>
      <c r="AR7997" s="33"/>
      <c r="AS7997" s="33"/>
      <c r="AT7997" s="33"/>
      <c r="AU7997" s="33"/>
      <c r="AV7997" s="33"/>
      <c r="AW7997" s="33"/>
      <c r="AX7997" s="33"/>
      <c r="AY7997" s="33"/>
    </row>
    <row r="7998" spans="1:51" s="12" customFormat="1" ht="39.950000000000003" customHeight="1">
      <c r="A7998" s="3"/>
      <c r="B7998" s="16"/>
      <c r="C7998" s="33"/>
      <c r="D7998" s="33"/>
      <c r="E7998" s="33"/>
      <c r="F7998" s="33"/>
      <c r="G7998" s="33"/>
      <c r="H7998" s="33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  <c r="Y7998" s="33"/>
      <c r="Z7998" s="33"/>
      <c r="AA7998" s="33"/>
      <c r="AB7998" s="33"/>
      <c r="AC7998" s="33"/>
      <c r="AD7998" s="33"/>
      <c r="AE7998" s="33"/>
      <c r="AF7998" s="33"/>
      <c r="AG7998" s="35"/>
      <c r="AH7998" s="32"/>
      <c r="AI7998" s="33"/>
      <c r="AJ7998" s="33"/>
      <c r="AK7998" s="33"/>
      <c r="AL7998" s="33"/>
      <c r="AM7998" s="33"/>
      <c r="AN7998" s="33"/>
      <c r="AO7998" s="33"/>
      <c r="AP7998" s="33"/>
      <c r="AQ7998" s="33"/>
      <c r="AR7998" s="33"/>
      <c r="AS7998" s="33"/>
      <c r="AT7998" s="33"/>
      <c r="AU7998" s="33"/>
      <c r="AV7998" s="33"/>
      <c r="AW7998" s="33"/>
      <c r="AX7998" s="33"/>
      <c r="AY7998" s="33"/>
    </row>
    <row r="7999" spans="1:51" s="12" customFormat="1" ht="39.950000000000003" customHeight="1">
      <c r="A7999" s="3"/>
      <c r="B7999" s="16"/>
      <c r="C7999" s="33"/>
      <c r="D7999" s="33"/>
      <c r="E7999" s="33"/>
      <c r="F7999" s="33"/>
      <c r="G7999" s="33"/>
      <c r="H7999" s="33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  <c r="Y7999" s="33"/>
      <c r="Z7999" s="33"/>
      <c r="AA7999" s="33"/>
      <c r="AB7999" s="33"/>
      <c r="AC7999" s="33"/>
      <c r="AD7999" s="33"/>
      <c r="AE7999" s="33"/>
      <c r="AF7999" s="33"/>
      <c r="AG7999" s="35"/>
      <c r="AH7999" s="32"/>
      <c r="AI7999" s="33"/>
      <c r="AJ7999" s="33"/>
      <c r="AK7999" s="33"/>
      <c r="AL7999" s="33"/>
      <c r="AM7999" s="33"/>
      <c r="AN7999" s="33"/>
      <c r="AO7999" s="33"/>
      <c r="AP7999" s="33"/>
      <c r="AQ7999" s="33"/>
      <c r="AR7999" s="33"/>
      <c r="AS7999" s="33"/>
      <c r="AT7999" s="33"/>
      <c r="AU7999" s="33"/>
      <c r="AV7999" s="33"/>
      <c r="AW7999" s="33"/>
      <c r="AX7999" s="33"/>
      <c r="AY7999" s="33"/>
    </row>
    <row r="8000" spans="1:51" s="12" customFormat="1" ht="39.950000000000003" customHeight="1">
      <c r="A8000" s="3"/>
      <c r="B8000" s="16"/>
      <c r="C8000" s="33"/>
      <c r="D8000" s="33"/>
      <c r="E8000" s="33"/>
      <c r="F8000" s="33"/>
      <c r="G8000" s="33"/>
      <c r="H8000" s="33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  <c r="Y8000" s="33"/>
      <c r="Z8000" s="33"/>
      <c r="AA8000" s="33"/>
      <c r="AB8000" s="33"/>
      <c r="AC8000" s="33"/>
      <c r="AD8000" s="33"/>
      <c r="AE8000" s="33"/>
      <c r="AF8000" s="33"/>
      <c r="AG8000" s="35"/>
      <c r="AH8000" s="32"/>
      <c r="AI8000" s="33"/>
      <c r="AJ8000" s="33"/>
      <c r="AK8000" s="33"/>
      <c r="AL8000" s="33"/>
      <c r="AM8000" s="33"/>
      <c r="AN8000" s="33"/>
      <c r="AO8000" s="33"/>
      <c r="AP8000" s="33"/>
      <c r="AQ8000" s="33"/>
      <c r="AR8000" s="33"/>
      <c r="AS8000" s="33"/>
      <c r="AT8000" s="33"/>
      <c r="AU8000" s="33"/>
      <c r="AV8000" s="33"/>
      <c r="AW8000" s="33"/>
      <c r="AX8000" s="33"/>
      <c r="AY8000" s="33"/>
    </row>
    <row r="8001" spans="1:51" s="12" customFormat="1" ht="39.950000000000003" customHeight="1">
      <c r="A8001" s="3"/>
      <c r="B8001" s="16"/>
      <c r="C8001" s="33"/>
      <c r="D8001" s="33"/>
      <c r="E8001" s="33"/>
      <c r="F8001" s="33"/>
      <c r="G8001" s="33"/>
      <c r="H8001" s="33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  <c r="Y8001" s="33"/>
      <c r="Z8001" s="33"/>
      <c r="AA8001" s="33"/>
      <c r="AB8001" s="33"/>
      <c r="AC8001" s="33"/>
      <c r="AD8001" s="33"/>
      <c r="AE8001" s="33"/>
      <c r="AF8001" s="33"/>
      <c r="AG8001" s="35"/>
      <c r="AH8001" s="32"/>
      <c r="AI8001" s="33"/>
      <c r="AJ8001" s="33"/>
      <c r="AK8001" s="33"/>
      <c r="AL8001" s="33"/>
      <c r="AM8001" s="33"/>
      <c r="AN8001" s="33"/>
      <c r="AO8001" s="33"/>
      <c r="AP8001" s="33"/>
      <c r="AQ8001" s="33"/>
      <c r="AR8001" s="33"/>
      <c r="AS8001" s="33"/>
      <c r="AT8001" s="33"/>
      <c r="AU8001" s="33"/>
      <c r="AV8001" s="33"/>
      <c r="AW8001" s="33"/>
      <c r="AX8001" s="33"/>
      <c r="AY8001" s="33"/>
    </row>
    <row r="8002" spans="1:51" s="12" customFormat="1" ht="39.950000000000003" customHeight="1">
      <c r="A8002" s="3"/>
      <c r="B8002" s="16"/>
      <c r="C8002" s="33"/>
      <c r="D8002" s="33"/>
      <c r="E8002" s="33"/>
      <c r="F8002" s="33"/>
      <c r="G8002" s="33"/>
      <c r="H8002" s="33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  <c r="Y8002" s="33"/>
      <c r="Z8002" s="33"/>
      <c r="AA8002" s="33"/>
      <c r="AB8002" s="33"/>
      <c r="AC8002" s="33"/>
      <c r="AD8002" s="33"/>
      <c r="AE8002" s="33"/>
      <c r="AF8002" s="33"/>
      <c r="AG8002" s="35"/>
      <c r="AH8002" s="32"/>
      <c r="AI8002" s="33"/>
      <c r="AJ8002" s="33"/>
      <c r="AK8002" s="33"/>
      <c r="AL8002" s="33"/>
      <c r="AM8002" s="33"/>
      <c r="AN8002" s="33"/>
      <c r="AO8002" s="33"/>
      <c r="AP8002" s="33"/>
      <c r="AQ8002" s="33"/>
      <c r="AR8002" s="33"/>
      <c r="AS8002" s="33"/>
      <c r="AT8002" s="33"/>
      <c r="AU8002" s="33"/>
      <c r="AV8002" s="33"/>
      <c r="AW8002" s="33"/>
      <c r="AX8002" s="33"/>
      <c r="AY8002" s="33"/>
    </row>
    <row r="8003" spans="1:51" s="12" customFormat="1" ht="39.950000000000003" customHeight="1">
      <c r="A8003" s="3"/>
      <c r="B8003" s="16"/>
      <c r="C8003" s="33"/>
      <c r="D8003" s="33"/>
      <c r="E8003" s="33"/>
      <c r="F8003" s="33"/>
      <c r="G8003" s="33"/>
      <c r="H8003" s="33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  <c r="Y8003" s="33"/>
      <c r="Z8003" s="33"/>
      <c r="AA8003" s="33"/>
      <c r="AB8003" s="33"/>
      <c r="AC8003" s="33"/>
      <c r="AD8003" s="33"/>
      <c r="AE8003" s="33"/>
      <c r="AF8003" s="33"/>
      <c r="AG8003" s="35"/>
      <c r="AH8003" s="32"/>
      <c r="AI8003" s="33"/>
      <c r="AJ8003" s="33"/>
      <c r="AK8003" s="33"/>
      <c r="AL8003" s="33"/>
      <c r="AM8003" s="33"/>
      <c r="AN8003" s="33"/>
      <c r="AO8003" s="33"/>
      <c r="AP8003" s="33"/>
      <c r="AQ8003" s="33"/>
      <c r="AR8003" s="33"/>
      <c r="AS8003" s="33"/>
      <c r="AT8003" s="33"/>
      <c r="AU8003" s="33"/>
      <c r="AV8003" s="33"/>
      <c r="AW8003" s="33"/>
      <c r="AX8003" s="33"/>
      <c r="AY8003" s="33"/>
    </row>
    <row r="8004" spans="1:51" s="12" customFormat="1" ht="39.950000000000003" customHeight="1">
      <c r="A8004" s="3"/>
      <c r="B8004" s="16"/>
      <c r="C8004" s="33"/>
      <c r="D8004" s="33"/>
      <c r="E8004" s="33"/>
      <c r="F8004" s="33"/>
      <c r="G8004" s="33"/>
      <c r="H8004" s="33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  <c r="Y8004" s="33"/>
      <c r="Z8004" s="33"/>
      <c r="AA8004" s="33"/>
      <c r="AB8004" s="33"/>
      <c r="AC8004" s="33"/>
      <c r="AD8004" s="33"/>
      <c r="AE8004" s="33"/>
      <c r="AF8004" s="33"/>
      <c r="AG8004" s="35"/>
      <c r="AH8004" s="32"/>
      <c r="AI8004" s="33"/>
      <c r="AJ8004" s="33"/>
      <c r="AK8004" s="33"/>
      <c r="AL8004" s="33"/>
      <c r="AM8004" s="33"/>
      <c r="AN8004" s="33"/>
      <c r="AO8004" s="33"/>
      <c r="AP8004" s="33"/>
      <c r="AQ8004" s="33"/>
      <c r="AR8004" s="33"/>
      <c r="AS8004" s="33"/>
      <c r="AT8004" s="33"/>
      <c r="AU8004" s="33"/>
      <c r="AV8004" s="33"/>
      <c r="AW8004" s="33"/>
      <c r="AX8004" s="33"/>
      <c r="AY8004" s="33"/>
    </row>
    <row r="8005" spans="1:51" s="12" customFormat="1" ht="39.950000000000003" customHeight="1">
      <c r="A8005" s="3"/>
      <c r="B8005" s="16"/>
      <c r="C8005" s="33"/>
      <c r="D8005" s="33"/>
      <c r="E8005" s="33"/>
      <c r="F8005" s="33"/>
      <c r="G8005" s="33"/>
      <c r="H8005" s="33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  <c r="Y8005" s="33"/>
      <c r="Z8005" s="33"/>
      <c r="AA8005" s="33"/>
      <c r="AB8005" s="33"/>
      <c r="AC8005" s="33"/>
      <c r="AD8005" s="33"/>
      <c r="AE8005" s="33"/>
      <c r="AF8005" s="33"/>
      <c r="AG8005" s="35"/>
      <c r="AH8005" s="32"/>
      <c r="AI8005" s="33"/>
      <c r="AJ8005" s="33"/>
      <c r="AK8005" s="33"/>
      <c r="AL8005" s="33"/>
      <c r="AM8005" s="33"/>
      <c r="AN8005" s="33"/>
      <c r="AO8005" s="33"/>
      <c r="AP8005" s="33"/>
      <c r="AQ8005" s="33"/>
      <c r="AR8005" s="33"/>
      <c r="AS8005" s="33"/>
      <c r="AT8005" s="33"/>
      <c r="AU8005" s="33"/>
      <c r="AV8005" s="33"/>
      <c r="AW8005" s="33"/>
      <c r="AX8005" s="33"/>
      <c r="AY8005" s="33"/>
    </row>
    <row r="8006" spans="1:51" s="12" customFormat="1" ht="39.950000000000003" customHeight="1">
      <c r="A8006" s="3"/>
      <c r="B8006" s="16"/>
      <c r="C8006" s="33"/>
      <c r="D8006" s="33"/>
      <c r="E8006" s="33"/>
      <c r="F8006" s="33"/>
      <c r="G8006" s="33"/>
      <c r="H8006" s="33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  <c r="Y8006" s="33"/>
      <c r="Z8006" s="33"/>
      <c r="AA8006" s="33"/>
      <c r="AB8006" s="33"/>
      <c r="AC8006" s="33"/>
      <c r="AD8006" s="33"/>
      <c r="AE8006" s="33"/>
      <c r="AF8006" s="33"/>
      <c r="AG8006" s="35"/>
      <c r="AH8006" s="32"/>
      <c r="AI8006" s="33"/>
      <c r="AJ8006" s="33"/>
      <c r="AK8006" s="33"/>
      <c r="AL8006" s="33"/>
      <c r="AM8006" s="33"/>
      <c r="AN8006" s="33"/>
      <c r="AO8006" s="33"/>
      <c r="AP8006" s="33"/>
      <c r="AQ8006" s="33"/>
      <c r="AR8006" s="33"/>
      <c r="AS8006" s="33"/>
      <c r="AT8006" s="33"/>
      <c r="AU8006" s="33"/>
      <c r="AV8006" s="33"/>
      <c r="AW8006" s="33"/>
      <c r="AX8006" s="33"/>
      <c r="AY8006" s="33"/>
    </row>
    <row r="8007" spans="1:51" s="12" customFormat="1" ht="39.950000000000003" customHeight="1">
      <c r="A8007" s="3"/>
      <c r="B8007" s="16"/>
      <c r="C8007" s="33"/>
      <c r="D8007" s="33"/>
      <c r="E8007" s="33"/>
      <c r="F8007" s="33"/>
      <c r="G8007" s="33"/>
      <c r="H8007" s="33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  <c r="Y8007" s="33"/>
      <c r="Z8007" s="33"/>
      <c r="AA8007" s="33"/>
      <c r="AB8007" s="33"/>
      <c r="AC8007" s="33"/>
      <c r="AD8007" s="33"/>
      <c r="AE8007" s="33"/>
      <c r="AF8007" s="33"/>
      <c r="AG8007" s="35"/>
      <c r="AH8007" s="32"/>
      <c r="AI8007" s="33"/>
      <c r="AJ8007" s="33"/>
      <c r="AK8007" s="33"/>
      <c r="AL8007" s="33"/>
      <c r="AM8007" s="33"/>
      <c r="AN8007" s="33"/>
      <c r="AO8007" s="33"/>
      <c r="AP8007" s="33"/>
      <c r="AQ8007" s="33"/>
      <c r="AR8007" s="33"/>
      <c r="AS8007" s="33"/>
      <c r="AT8007" s="33"/>
      <c r="AU8007" s="33"/>
      <c r="AV8007" s="33"/>
      <c r="AW8007" s="33"/>
      <c r="AX8007" s="33"/>
      <c r="AY8007" s="33"/>
    </row>
    <row r="8008" spans="1:51" s="12" customFormat="1" ht="39.950000000000003" customHeight="1">
      <c r="A8008" s="3"/>
      <c r="B8008" s="16"/>
      <c r="C8008" s="33"/>
      <c r="D8008" s="33"/>
      <c r="E8008" s="33"/>
      <c r="F8008" s="33"/>
      <c r="G8008" s="33"/>
      <c r="H8008" s="33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  <c r="Y8008" s="33"/>
      <c r="Z8008" s="33"/>
      <c r="AA8008" s="33"/>
      <c r="AB8008" s="33"/>
      <c r="AC8008" s="33"/>
      <c r="AD8008" s="33"/>
      <c r="AE8008" s="33"/>
      <c r="AF8008" s="33"/>
      <c r="AG8008" s="35"/>
      <c r="AH8008" s="32"/>
      <c r="AI8008" s="33"/>
      <c r="AJ8008" s="33"/>
      <c r="AK8008" s="33"/>
      <c r="AL8008" s="33"/>
      <c r="AM8008" s="33"/>
      <c r="AN8008" s="33"/>
      <c r="AO8008" s="33"/>
      <c r="AP8008" s="33"/>
      <c r="AQ8008" s="33"/>
      <c r="AR8008" s="33"/>
      <c r="AS8008" s="33"/>
      <c r="AT8008" s="33"/>
      <c r="AU8008" s="33"/>
      <c r="AV8008" s="33"/>
      <c r="AW8008" s="33"/>
      <c r="AX8008" s="33"/>
      <c r="AY8008" s="33"/>
    </row>
    <row r="8009" spans="1:51" s="12" customFormat="1" ht="39.950000000000003" customHeight="1">
      <c r="A8009" s="3"/>
      <c r="B8009" s="16"/>
      <c r="C8009" s="33"/>
      <c r="D8009" s="33"/>
      <c r="E8009" s="33"/>
      <c r="F8009" s="33"/>
      <c r="G8009" s="33"/>
      <c r="H8009" s="33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  <c r="Y8009" s="33"/>
      <c r="Z8009" s="33"/>
      <c r="AA8009" s="33"/>
      <c r="AB8009" s="33"/>
      <c r="AC8009" s="33"/>
      <c r="AD8009" s="33"/>
      <c r="AE8009" s="33"/>
      <c r="AF8009" s="33"/>
      <c r="AG8009" s="35"/>
      <c r="AH8009" s="32"/>
      <c r="AI8009" s="33"/>
      <c r="AJ8009" s="33"/>
      <c r="AK8009" s="33"/>
      <c r="AL8009" s="33"/>
      <c r="AM8009" s="33"/>
      <c r="AN8009" s="33"/>
      <c r="AO8009" s="33"/>
      <c r="AP8009" s="33"/>
      <c r="AQ8009" s="33"/>
      <c r="AR8009" s="33"/>
      <c r="AS8009" s="33"/>
      <c r="AT8009" s="33"/>
      <c r="AU8009" s="33"/>
      <c r="AV8009" s="33"/>
      <c r="AW8009" s="33"/>
      <c r="AX8009" s="33"/>
      <c r="AY8009" s="33"/>
    </row>
    <row r="8010" spans="1:51" s="12" customFormat="1" ht="39.950000000000003" customHeight="1">
      <c r="A8010" s="3"/>
      <c r="B8010" s="16"/>
      <c r="C8010" s="33"/>
      <c r="D8010" s="33"/>
      <c r="E8010" s="33"/>
      <c r="F8010" s="33"/>
      <c r="G8010" s="33"/>
      <c r="H8010" s="33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  <c r="Y8010" s="33"/>
      <c r="Z8010" s="33"/>
      <c r="AA8010" s="33"/>
      <c r="AB8010" s="33"/>
      <c r="AC8010" s="33"/>
      <c r="AD8010" s="33"/>
      <c r="AE8010" s="33"/>
      <c r="AF8010" s="33"/>
      <c r="AG8010" s="35"/>
      <c r="AH8010" s="32"/>
      <c r="AI8010" s="33"/>
      <c r="AJ8010" s="33"/>
      <c r="AK8010" s="33"/>
      <c r="AL8010" s="33"/>
      <c r="AM8010" s="33"/>
      <c r="AN8010" s="33"/>
      <c r="AO8010" s="33"/>
      <c r="AP8010" s="33"/>
      <c r="AQ8010" s="33"/>
      <c r="AR8010" s="33"/>
      <c r="AS8010" s="33"/>
      <c r="AT8010" s="33"/>
      <c r="AU8010" s="33"/>
      <c r="AV8010" s="33"/>
      <c r="AW8010" s="33"/>
      <c r="AX8010" s="33"/>
      <c r="AY8010" s="33"/>
    </row>
    <row r="8011" spans="1:51" s="12" customFormat="1" ht="39.950000000000003" customHeight="1">
      <c r="A8011" s="3"/>
      <c r="B8011" s="16"/>
      <c r="C8011" s="33"/>
      <c r="D8011" s="33"/>
      <c r="E8011" s="33"/>
      <c r="F8011" s="33"/>
      <c r="G8011" s="33"/>
      <c r="H8011" s="33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  <c r="Y8011" s="33"/>
      <c r="Z8011" s="33"/>
      <c r="AA8011" s="33"/>
      <c r="AB8011" s="33"/>
      <c r="AC8011" s="33"/>
      <c r="AD8011" s="33"/>
      <c r="AE8011" s="33"/>
      <c r="AF8011" s="33"/>
      <c r="AG8011" s="35"/>
      <c r="AH8011" s="32"/>
      <c r="AI8011" s="33"/>
      <c r="AJ8011" s="33"/>
      <c r="AK8011" s="33"/>
      <c r="AL8011" s="33"/>
      <c r="AM8011" s="33"/>
      <c r="AN8011" s="33"/>
      <c r="AO8011" s="33"/>
      <c r="AP8011" s="33"/>
      <c r="AQ8011" s="33"/>
      <c r="AR8011" s="33"/>
      <c r="AS8011" s="33"/>
      <c r="AT8011" s="33"/>
      <c r="AU8011" s="33"/>
      <c r="AV8011" s="33"/>
      <c r="AW8011" s="33"/>
      <c r="AX8011" s="33"/>
      <c r="AY8011" s="33"/>
    </row>
    <row r="8012" spans="1:51" s="12" customFormat="1" ht="39.950000000000003" customHeight="1">
      <c r="A8012" s="3"/>
      <c r="B8012" s="16"/>
      <c r="C8012" s="33"/>
      <c r="D8012" s="33"/>
      <c r="E8012" s="33"/>
      <c r="F8012" s="33"/>
      <c r="G8012" s="33"/>
      <c r="H8012" s="33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  <c r="Y8012" s="33"/>
      <c r="Z8012" s="33"/>
      <c r="AA8012" s="33"/>
      <c r="AB8012" s="33"/>
      <c r="AC8012" s="33"/>
      <c r="AD8012" s="33"/>
      <c r="AE8012" s="33"/>
      <c r="AF8012" s="33"/>
      <c r="AG8012" s="35"/>
      <c r="AH8012" s="32"/>
      <c r="AI8012" s="33"/>
      <c r="AJ8012" s="33"/>
      <c r="AK8012" s="33"/>
      <c r="AL8012" s="33"/>
      <c r="AM8012" s="33"/>
      <c r="AN8012" s="33"/>
      <c r="AO8012" s="33"/>
      <c r="AP8012" s="33"/>
      <c r="AQ8012" s="33"/>
      <c r="AR8012" s="33"/>
      <c r="AS8012" s="33"/>
      <c r="AT8012" s="33"/>
      <c r="AU8012" s="33"/>
      <c r="AV8012" s="33"/>
      <c r="AW8012" s="33"/>
      <c r="AX8012" s="33"/>
      <c r="AY8012" s="33"/>
    </row>
    <row r="8013" spans="1:51" s="12" customFormat="1" ht="39.950000000000003" customHeight="1">
      <c r="A8013" s="3"/>
      <c r="B8013" s="16"/>
      <c r="C8013" s="33"/>
      <c r="D8013" s="33"/>
      <c r="E8013" s="33"/>
      <c r="F8013" s="33"/>
      <c r="G8013" s="33"/>
      <c r="H8013" s="33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  <c r="Y8013" s="33"/>
      <c r="Z8013" s="33"/>
      <c r="AA8013" s="33"/>
      <c r="AB8013" s="33"/>
      <c r="AC8013" s="33"/>
      <c r="AD8013" s="33"/>
      <c r="AE8013" s="33"/>
      <c r="AF8013" s="33"/>
      <c r="AG8013" s="35"/>
      <c r="AH8013" s="32"/>
      <c r="AI8013" s="33"/>
      <c r="AJ8013" s="33"/>
      <c r="AK8013" s="33"/>
      <c r="AL8013" s="33"/>
      <c r="AM8013" s="33"/>
      <c r="AN8013" s="33"/>
      <c r="AO8013" s="33"/>
      <c r="AP8013" s="33"/>
      <c r="AQ8013" s="33"/>
      <c r="AR8013" s="33"/>
      <c r="AS8013" s="33"/>
      <c r="AT8013" s="33"/>
      <c r="AU8013" s="33"/>
      <c r="AV8013" s="33"/>
      <c r="AW8013" s="33"/>
      <c r="AX8013" s="33"/>
      <c r="AY8013" s="33"/>
    </row>
    <row r="8014" spans="1:51" s="12" customFormat="1" ht="39.950000000000003" customHeight="1">
      <c r="A8014" s="3"/>
      <c r="B8014" s="16"/>
      <c r="C8014" s="33"/>
      <c r="D8014" s="33"/>
      <c r="E8014" s="33"/>
      <c r="F8014" s="33"/>
      <c r="G8014" s="33"/>
      <c r="H8014" s="33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  <c r="Y8014" s="33"/>
      <c r="Z8014" s="33"/>
      <c r="AA8014" s="33"/>
      <c r="AB8014" s="33"/>
      <c r="AC8014" s="33"/>
      <c r="AD8014" s="33"/>
      <c r="AE8014" s="33"/>
      <c r="AF8014" s="33"/>
      <c r="AG8014" s="35"/>
      <c r="AH8014" s="32"/>
      <c r="AI8014" s="33"/>
      <c r="AJ8014" s="33"/>
      <c r="AK8014" s="33"/>
      <c r="AL8014" s="33"/>
      <c r="AM8014" s="33"/>
      <c r="AN8014" s="33"/>
      <c r="AO8014" s="33"/>
      <c r="AP8014" s="33"/>
      <c r="AQ8014" s="33"/>
      <c r="AR8014" s="33"/>
      <c r="AS8014" s="33"/>
      <c r="AT8014" s="33"/>
      <c r="AU8014" s="33"/>
      <c r="AV8014" s="33"/>
      <c r="AW8014" s="33"/>
      <c r="AX8014" s="33"/>
      <c r="AY8014" s="33"/>
    </row>
    <row r="8015" spans="1:51" s="12" customFormat="1" ht="39.950000000000003" customHeight="1">
      <c r="A8015" s="3"/>
      <c r="B8015" s="16"/>
      <c r="C8015" s="33"/>
      <c r="D8015" s="33"/>
      <c r="E8015" s="33"/>
      <c r="F8015" s="33"/>
      <c r="G8015" s="33"/>
      <c r="H8015" s="33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  <c r="Y8015" s="33"/>
      <c r="Z8015" s="33"/>
      <c r="AA8015" s="33"/>
      <c r="AB8015" s="33"/>
      <c r="AC8015" s="33"/>
      <c r="AD8015" s="33"/>
      <c r="AE8015" s="33"/>
      <c r="AF8015" s="33"/>
      <c r="AG8015" s="35"/>
      <c r="AH8015" s="32"/>
      <c r="AI8015" s="33"/>
      <c r="AJ8015" s="33"/>
      <c r="AK8015" s="33"/>
      <c r="AL8015" s="33"/>
      <c r="AM8015" s="33"/>
      <c r="AN8015" s="33"/>
      <c r="AO8015" s="33"/>
      <c r="AP8015" s="33"/>
      <c r="AQ8015" s="33"/>
      <c r="AR8015" s="33"/>
      <c r="AS8015" s="33"/>
      <c r="AT8015" s="33"/>
      <c r="AU8015" s="33"/>
      <c r="AV8015" s="33"/>
      <c r="AW8015" s="33"/>
      <c r="AX8015" s="33"/>
      <c r="AY8015" s="33"/>
    </row>
    <row r="8016" spans="1:51" s="12" customFormat="1" ht="39.950000000000003" customHeight="1">
      <c r="A8016" s="3"/>
      <c r="B8016" s="16"/>
      <c r="C8016" s="33"/>
      <c r="D8016" s="33"/>
      <c r="E8016" s="33"/>
      <c r="F8016" s="33"/>
      <c r="G8016" s="33"/>
      <c r="H8016" s="33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  <c r="Y8016" s="33"/>
      <c r="Z8016" s="33"/>
      <c r="AA8016" s="33"/>
      <c r="AB8016" s="33"/>
      <c r="AC8016" s="33"/>
      <c r="AD8016" s="33"/>
      <c r="AE8016" s="33"/>
      <c r="AF8016" s="33"/>
      <c r="AG8016" s="35"/>
      <c r="AH8016" s="32"/>
      <c r="AI8016" s="33"/>
      <c r="AJ8016" s="33"/>
      <c r="AK8016" s="33"/>
      <c r="AL8016" s="33"/>
      <c r="AM8016" s="33"/>
      <c r="AN8016" s="33"/>
      <c r="AO8016" s="33"/>
      <c r="AP8016" s="33"/>
      <c r="AQ8016" s="33"/>
      <c r="AR8016" s="33"/>
      <c r="AS8016" s="33"/>
      <c r="AT8016" s="33"/>
      <c r="AU8016" s="33"/>
      <c r="AV8016" s="33"/>
      <c r="AW8016" s="33"/>
      <c r="AX8016" s="33"/>
      <c r="AY8016" s="33"/>
    </row>
    <row r="8017" spans="1:51" s="12" customFormat="1" ht="39.950000000000003" customHeight="1">
      <c r="A8017" s="3"/>
      <c r="B8017" s="16"/>
      <c r="C8017" s="33"/>
      <c r="D8017" s="33"/>
      <c r="E8017" s="33"/>
      <c r="F8017" s="33"/>
      <c r="G8017" s="33"/>
      <c r="H8017" s="33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  <c r="Y8017" s="33"/>
      <c r="Z8017" s="33"/>
      <c r="AA8017" s="33"/>
      <c r="AB8017" s="33"/>
      <c r="AC8017" s="33"/>
      <c r="AD8017" s="33"/>
      <c r="AE8017" s="33"/>
      <c r="AF8017" s="33"/>
      <c r="AG8017" s="35"/>
      <c r="AH8017" s="32"/>
      <c r="AI8017" s="33"/>
      <c r="AJ8017" s="33"/>
      <c r="AK8017" s="33"/>
      <c r="AL8017" s="33"/>
      <c r="AM8017" s="33"/>
      <c r="AN8017" s="33"/>
      <c r="AO8017" s="33"/>
      <c r="AP8017" s="33"/>
      <c r="AQ8017" s="33"/>
      <c r="AR8017" s="33"/>
      <c r="AS8017" s="33"/>
      <c r="AT8017" s="33"/>
      <c r="AU8017" s="33"/>
      <c r="AV8017" s="33"/>
      <c r="AW8017" s="33"/>
      <c r="AX8017" s="33"/>
      <c r="AY8017" s="33"/>
    </row>
    <row r="8018" spans="1:51" s="12" customFormat="1" ht="39.950000000000003" customHeight="1">
      <c r="A8018" s="3"/>
      <c r="B8018" s="16"/>
      <c r="C8018" s="33"/>
      <c r="D8018" s="33"/>
      <c r="E8018" s="33"/>
      <c r="F8018" s="33"/>
      <c r="G8018" s="33"/>
      <c r="H8018" s="33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  <c r="Y8018" s="33"/>
      <c r="Z8018" s="33"/>
      <c r="AA8018" s="33"/>
      <c r="AB8018" s="33"/>
      <c r="AC8018" s="33"/>
      <c r="AD8018" s="33"/>
      <c r="AE8018" s="33"/>
      <c r="AF8018" s="33"/>
      <c r="AG8018" s="35"/>
      <c r="AH8018" s="32"/>
      <c r="AI8018" s="33"/>
      <c r="AJ8018" s="33"/>
      <c r="AK8018" s="33"/>
      <c r="AL8018" s="33"/>
      <c r="AM8018" s="33"/>
      <c r="AN8018" s="33"/>
      <c r="AO8018" s="33"/>
      <c r="AP8018" s="33"/>
      <c r="AQ8018" s="33"/>
      <c r="AR8018" s="33"/>
      <c r="AS8018" s="33"/>
      <c r="AT8018" s="33"/>
      <c r="AU8018" s="33"/>
      <c r="AV8018" s="33"/>
      <c r="AW8018" s="33"/>
      <c r="AX8018" s="33"/>
      <c r="AY8018" s="33"/>
    </row>
    <row r="8019" spans="1:51" s="12" customFormat="1" ht="39.950000000000003" customHeight="1">
      <c r="A8019" s="3"/>
      <c r="B8019" s="16"/>
      <c r="C8019" s="33"/>
      <c r="D8019" s="33"/>
      <c r="E8019" s="33"/>
      <c r="F8019" s="33"/>
      <c r="G8019" s="33"/>
      <c r="H8019" s="33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  <c r="Y8019" s="33"/>
      <c r="Z8019" s="33"/>
      <c r="AA8019" s="33"/>
      <c r="AB8019" s="33"/>
      <c r="AC8019" s="33"/>
      <c r="AD8019" s="33"/>
      <c r="AE8019" s="33"/>
      <c r="AF8019" s="33"/>
      <c r="AG8019" s="35"/>
      <c r="AH8019" s="32"/>
      <c r="AI8019" s="33"/>
      <c r="AJ8019" s="33"/>
      <c r="AK8019" s="33"/>
      <c r="AL8019" s="33"/>
      <c r="AM8019" s="33"/>
      <c r="AN8019" s="33"/>
      <c r="AO8019" s="33"/>
      <c r="AP8019" s="33"/>
      <c r="AQ8019" s="33"/>
      <c r="AR8019" s="33"/>
      <c r="AS8019" s="33"/>
      <c r="AT8019" s="33"/>
      <c r="AU8019" s="33"/>
      <c r="AV8019" s="33"/>
      <c r="AW8019" s="33"/>
      <c r="AX8019" s="33"/>
      <c r="AY8019" s="33"/>
    </row>
    <row r="8020" spans="1:51" s="12" customFormat="1" ht="39.950000000000003" customHeight="1">
      <c r="A8020" s="3"/>
      <c r="B8020" s="16"/>
      <c r="C8020" s="33"/>
      <c r="D8020" s="33"/>
      <c r="E8020" s="33"/>
      <c r="F8020" s="33"/>
      <c r="G8020" s="33"/>
      <c r="H8020" s="33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  <c r="Y8020" s="33"/>
      <c r="Z8020" s="33"/>
      <c r="AA8020" s="33"/>
      <c r="AB8020" s="33"/>
      <c r="AC8020" s="33"/>
      <c r="AD8020" s="33"/>
      <c r="AE8020" s="33"/>
      <c r="AF8020" s="33"/>
      <c r="AG8020" s="35"/>
      <c r="AH8020" s="32"/>
      <c r="AI8020" s="33"/>
      <c r="AJ8020" s="33"/>
      <c r="AK8020" s="33"/>
      <c r="AL8020" s="33"/>
      <c r="AM8020" s="33"/>
      <c r="AN8020" s="33"/>
      <c r="AO8020" s="33"/>
      <c r="AP8020" s="33"/>
      <c r="AQ8020" s="33"/>
      <c r="AR8020" s="33"/>
      <c r="AS8020" s="33"/>
      <c r="AT8020" s="33"/>
      <c r="AU8020" s="33"/>
      <c r="AV8020" s="33"/>
      <c r="AW8020" s="33"/>
      <c r="AX8020" s="33"/>
      <c r="AY8020" s="33"/>
    </row>
    <row r="8021" spans="1:51" s="12" customFormat="1" ht="39.950000000000003" customHeight="1">
      <c r="A8021" s="3"/>
      <c r="B8021" s="16"/>
      <c r="C8021" s="33"/>
      <c r="D8021" s="33"/>
      <c r="E8021" s="33"/>
      <c r="F8021" s="33"/>
      <c r="G8021" s="33"/>
      <c r="H8021" s="33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  <c r="Y8021" s="33"/>
      <c r="Z8021" s="33"/>
      <c r="AA8021" s="33"/>
      <c r="AB8021" s="33"/>
      <c r="AC8021" s="33"/>
      <c r="AD8021" s="33"/>
      <c r="AE8021" s="33"/>
      <c r="AF8021" s="33"/>
      <c r="AG8021" s="35"/>
      <c r="AH8021" s="32"/>
      <c r="AI8021" s="33"/>
      <c r="AJ8021" s="33"/>
      <c r="AK8021" s="33"/>
      <c r="AL8021" s="33"/>
      <c r="AM8021" s="33"/>
      <c r="AN8021" s="33"/>
      <c r="AO8021" s="33"/>
      <c r="AP8021" s="33"/>
      <c r="AQ8021" s="33"/>
      <c r="AR8021" s="33"/>
      <c r="AS8021" s="33"/>
      <c r="AT8021" s="33"/>
      <c r="AU8021" s="33"/>
      <c r="AV8021" s="33"/>
      <c r="AW8021" s="33"/>
      <c r="AX8021" s="33"/>
      <c r="AY8021" s="33"/>
    </row>
    <row r="8022" spans="1:51" s="12" customFormat="1" ht="39.950000000000003" customHeight="1">
      <c r="A8022" s="3"/>
      <c r="B8022" s="16"/>
      <c r="C8022" s="33"/>
      <c r="D8022" s="33"/>
      <c r="E8022" s="33"/>
      <c r="F8022" s="33"/>
      <c r="G8022" s="33"/>
      <c r="H8022" s="33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  <c r="Y8022" s="33"/>
      <c r="Z8022" s="33"/>
      <c r="AA8022" s="33"/>
      <c r="AB8022" s="33"/>
      <c r="AC8022" s="33"/>
      <c r="AD8022" s="33"/>
      <c r="AE8022" s="33"/>
      <c r="AF8022" s="33"/>
      <c r="AG8022" s="35"/>
      <c r="AH8022" s="32"/>
      <c r="AI8022" s="33"/>
      <c r="AJ8022" s="33"/>
      <c r="AK8022" s="33"/>
      <c r="AL8022" s="33"/>
      <c r="AM8022" s="33"/>
      <c r="AN8022" s="33"/>
      <c r="AO8022" s="33"/>
      <c r="AP8022" s="33"/>
      <c r="AQ8022" s="33"/>
      <c r="AR8022" s="33"/>
      <c r="AS8022" s="33"/>
      <c r="AT8022" s="33"/>
      <c r="AU8022" s="33"/>
      <c r="AV8022" s="33"/>
      <c r="AW8022" s="33"/>
      <c r="AX8022" s="33"/>
      <c r="AY8022" s="33"/>
    </row>
    <row r="8023" spans="1:51" s="12" customFormat="1" ht="39.950000000000003" customHeight="1">
      <c r="A8023" s="3"/>
      <c r="B8023" s="16"/>
      <c r="C8023" s="33"/>
      <c r="D8023" s="33"/>
      <c r="E8023" s="33"/>
      <c r="F8023" s="33"/>
      <c r="G8023" s="33"/>
      <c r="H8023" s="33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  <c r="Y8023" s="33"/>
      <c r="Z8023" s="33"/>
      <c r="AA8023" s="33"/>
      <c r="AB8023" s="33"/>
      <c r="AC8023" s="33"/>
      <c r="AD8023" s="33"/>
      <c r="AE8023" s="33"/>
      <c r="AF8023" s="33"/>
      <c r="AG8023" s="35"/>
      <c r="AH8023" s="32"/>
      <c r="AI8023" s="33"/>
      <c r="AJ8023" s="33"/>
      <c r="AK8023" s="33"/>
      <c r="AL8023" s="33"/>
      <c r="AM8023" s="33"/>
      <c r="AN8023" s="33"/>
      <c r="AO8023" s="33"/>
      <c r="AP8023" s="33"/>
      <c r="AQ8023" s="33"/>
      <c r="AR8023" s="33"/>
      <c r="AS8023" s="33"/>
      <c r="AT8023" s="33"/>
      <c r="AU8023" s="33"/>
      <c r="AV8023" s="33"/>
      <c r="AW8023" s="33"/>
      <c r="AX8023" s="33"/>
      <c r="AY8023" s="33"/>
    </row>
    <row r="8024" spans="1:51" s="12" customFormat="1" ht="39.950000000000003" customHeight="1">
      <c r="A8024" s="3"/>
      <c r="B8024" s="16"/>
      <c r="C8024" s="33"/>
      <c r="D8024" s="33"/>
      <c r="E8024" s="33"/>
      <c r="F8024" s="33"/>
      <c r="G8024" s="33"/>
      <c r="H8024" s="33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  <c r="Y8024" s="33"/>
      <c r="Z8024" s="33"/>
      <c r="AA8024" s="33"/>
      <c r="AB8024" s="33"/>
      <c r="AC8024" s="33"/>
      <c r="AD8024" s="33"/>
      <c r="AE8024" s="33"/>
      <c r="AF8024" s="33"/>
      <c r="AG8024" s="35"/>
      <c r="AH8024" s="32"/>
      <c r="AI8024" s="33"/>
      <c r="AJ8024" s="33"/>
      <c r="AK8024" s="33"/>
      <c r="AL8024" s="33"/>
      <c r="AM8024" s="33"/>
      <c r="AN8024" s="33"/>
      <c r="AO8024" s="33"/>
      <c r="AP8024" s="33"/>
      <c r="AQ8024" s="33"/>
      <c r="AR8024" s="33"/>
      <c r="AS8024" s="33"/>
      <c r="AT8024" s="33"/>
      <c r="AU8024" s="33"/>
      <c r="AV8024" s="33"/>
      <c r="AW8024" s="33"/>
      <c r="AX8024" s="33"/>
      <c r="AY8024" s="33"/>
    </row>
    <row r="8025" spans="1:51" s="12" customFormat="1" ht="39.950000000000003" customHeight="1">
      <c r="A8025" s="3"/>
      <c r="B8025" s="16"/>
      <c r="C8025" s="33"/>
      <c r="D8025" s="33"/>
      <c r="E8025" s="33"/>
      <c r="F8025" s="33"/>
      <c r="G8025" s="33"/>
      <c r="H8025" s="33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  <c r="Y8025" s="33"/>
      <c r="Z8025" s="33"/>
      <c r="AA8025" s="33"/>
      <c r="AB8025" s="33"/>
      <c r="AC8025" s="33"/>
      <c r="AD8025" s="33"/>
      <c r="AE8025" s="33"/>
      <c r="AF8025" s="33"/>
      <c r="AG8025" s="35"/>
      <c r="AH8025" s="32"/>
      <c r="AI8025" s="33"/>
      <c r="AJ8025" s="33"/>
      <c r="AK8025" s="33"/>
      <c r="AL8025" s="33"/>
      <c r="AM8025" s="33"/>
      <c r="AN8025" s="33"/>
      <c r="AO8025" s="33"/>
      <c r="AP8025" s="33"/>
      <c r="AQ8025" s="33"/>
      <c r="AR8025" s="33"/>
      <c r="AS8025" s="33"/>
      <c r="AT8025" s="33"/>
      <c r="AU8025" s="33"/>
      <c r="AV8025" s="33"/>
      <c r="AW8025" s="33"/>
      <c r="AX8025" s="33"/>
      <c r="AY8025" s="33"/>
    </row>
    <row r="8026" spans="1:51" s="12" customFormat="1" ht="39.950000000000003" customHeight="1">
      <c r="A8026" s="3"/>
      <c r="B8026" s="16"/>
      <c r="C8026" s="33"/>
      <c r="D8026" s="33"/>
      <c r="E8026" s="33"/>
      <c r="F8026" s="33"/>
      <c r="G8026" s="33"/>
      <c r="H8026" s="33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  <c r="Y8026" s="33"/>
      <c r="Z8026" s="33"/>
      <c r="AA8026" s="33"/>
      <c r="AB8026" s="33"/>
      <c r="AC8026" s="33"/>
      <c r="AD8026" s="33"/>
      <c r="AE8026" s="33"/>
      <c r="AF8026" s="33"/>
      <c r="AG8026" s="35"/>
      <c r="AH8026" s="32"/>
      <c r="AI8026" s="33"/>
      <c r="AJ8026" s="33"/>
      <c r="AK8026" s="33"/>
      <c r="AL8026" s="33"/>
      <c r="AM8026" s="33"/>
      <c r="AN8026" s="33"/>
      <c r="AO8026" s="33"/>
      <c r="AP8026" s="33"/>
      <c r="AQ8026" s="33"/>
      <c r="AR8026" s="33"/>
      <c r="AS8026" s="33"/>
      <c r="AT8026" s="33"/>
      <c r="AU8026" s="33"/>
      <c r="AV8026" s="33"/>
      <c r="AW8026" s="33"/>
      <c r="AX8026" s="33"/>
      <c r="AY8026" s="33"/>
    </row>
    <row r="8027" spans="1:51" s="12" customFormat="1" ht="39.950000000000003" customHeight="1">
      <c r="A8027" s="3"/>
      <c r="B8027" s="16"/>
      <c r="C8027" s="33"/>
      <c r="D8027" s="33"/>
      <c r="E8027" s="33"/>
      <c r="F8027" s="33"/>
      <c r="G8027" s="33"/>
      <c r="H8027" s="33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  <c r="Y8027" s="33"/>
      <c r="Z8027" s="33"/>
      <c r="AA8027" s="33"/>
      <c r="AB8027" s="33"/>
      <c r="AC8027" s="33"/>
      <c r="AD8027" s="33"/>
      <c r="AE8027" s="33"/>
      <c r="AF8027" s="33"/>
      <c r="AG8027" s="35"/>
      <c r="AH8027" s="32"/>
      <c r="AI8027" s="33"/>
      <c r="AJ8027" s="33"/>
      <c r="AK8027" s="33"/>
      <c r="AL8027" s="33"/>
      <c r="AM8027" s="33"/>
      <c r="AN8027" s="33"/>
      <c r="AO8027" s="33"/>
      <c r="AP8027" s="33"/>
      <c r="AQ8027" s="33"/>
      <c r="AR8027" s="33"/>
      <c r="AS8027" s="33"/>
      <c r="AT8027" s="33"/>
      <c r="AU8027" s="33"/>
      <c r="AV8027" s="33"/>
      <c r="AW8027" s="33"/>
      <c r="AX8027" s="33"/>
      <c r="AY8027" s="33"/>
    </row>
    <row r="8028" spans="1:51" s="12" customFormat="1" ht="39.950000000000003" customHeight="1">
      <c r="A8028" s="3"/>
      <c r="B8028" s="16"/>
      <c r="C8028" s="33"/>
      <c r="D8028" s="33"/>
      <c r="E8028" s="33"/>
      <c r="F8028" s="33"/>
      <c r="G8028" s="33"/>
      <c r="H8028" s="33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  <c r="Y8028" s="33"/>
      <c r="Z8028" s="33"/>
      <c r="AA8028" s="33"/>
      <c r="AB8028" s="33"/>
      <c r="AC8028" s="33"/>
      <c r="AD8028" s="33"/>
      <c r="AE8028" s="33"/>
      <c r="AF8028" s="33"/>
      <c r="AG8028" s="35"/>
      <c r="AH8028" s="32"/>
      <c r="AI8028" s="33"/>
      <c r="AJ8028" s="33"/>
      <c r="AK8028" s="33"/>
      <c r="AL8028" s="33"/>
      <c r="AM8028" s="33"/>
      <c r="AN8028" s="33"/>
      <c r="AO8028" s="33"/>
      <c r="AP8028" s="33"/>
      <c r="AQ8028" s="33"/>
      <c r="AR8028" s="33"/>
      <c r="AS8028" s="33"/>
      <c r="AT8028" s="33"/>
      <c r="AU8028" s="33"/>
      <c r="AV8028" s="33"/>
      <c r="AW8028" s="33"/>
      <c r="AX8028" s="33"/>
      <c r="AY8028" s="33"/>
    </row>
    <row r="8029" spans="1:51" s="12" customFormat="1" ht="39.950000000000003" customHeight="1">
      <c r="A8029" s="3"/>
      <c r="B8029" s="16"/>
      <c r="C8029" s="33"/>
      <c r="D8029" s="33"/>
      <c r="E8029" s="33"/>
      <c r="F8029" s="33"/>
      <c r="G8029" s="33"/>
      <c r="H8029" s="33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  <c r="Y8029" s="33"/>
      <c r="Z8029" s="33"/>
      <c r="AA8029" s="33"/>
      <c r="AB8029" s="33"/>
      <c r="AC8029" s="33"/>
      <c r="AD8029" s="33"/>
      <c r="AE8029" s="33"/>
      <c r="AF8029" s="33"/>
      <c r="AG8029" s="35"/>
      <c r="AH8029" s="32"/>
      <c r="AI8029" s="33"/>
      <c r="AJ8029" s="33"/>
      <c r="AK8029" s="33"/>
      <c r="AL8029" s="33"/>
      <c r="AM8029" s="33"/>
      <c r="AN8029" s="33"/>
      <c r="AO8029" s="33"/>
      <c r="AP8029" s="33"/>
      <c r="AQ8029" s="33"/>
      <c r="AR8029" s="33"/>
      <c r="AS8029" s="33"/>
      <c r="AT8029" s="33"/>
      <c r="AU8029" s="33"/>
      <c r="AV8029" s="33"/>
      <c r="AW8029" s="33"/>
      <c r="AX8029" s="33"/>
      <c r="AY8029" s="33"/>
    </row>
    <row r="8030" spans="1:51" s="12" customFormat="1" ht="39.950000000000003" customHeight="1">
      <c r="A8030" s="3"/>
      <c r="B8030" s="16"/>
      <c r="C8030" s="33"/>
      <c r="D8030" s="33"/>
      <c r="E8030" s="33"/>
      <c r="F8030" s="33"/>
      <c r="G8030" s="33"/>
      <c r="H8030" s="33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  <c r="Y8030" s="33"/>
      <c r="Z8030" s="33"/>
      <c r="AA8030" s="33"/>
      <c r="AB8030" s="33"/>
      <c r="AC8030" s="33"/>
      <c r="AD8030" s="33"/>
      <c r="AE8030" s="33"/>
      <c r="AF8030" s="33"/>
      <c r="AG8030" s="35"/>
      <c r="AH8030" s="32"/>
      <c r="AI8030" s="33"/>
      <c r="AJ8030" s="33"/>
      <c r="AK8030" s="33"/>
      <c r="AL8030" s="33"/>
      <c r="AM8030" s="33"/>
      <c r="AN8030" s="33"/>
      <c r="AO8030" s="33"/>
      <c r="AP8030" s="33"/>
      <c r="AQ8030" s="33"/>
      <c r="AR8030" s="33"/>
      <c r="AS8030" s="33"/>
      <c r="AT8030" s="33"/>
      <c r="AU8030" s="33"/>
      <c r="AV8030" s="33"/>
      <c r="AW8030" s="33"/>
      <c r="AX8030" s="33"/>
      <c r="AY8030" s="33"/>
    </row>
    <row r="8031" spans="1:51" s="12" customFormat="1" ht="39.950000000000003" customHeight="1">
      <c r="A8031" s="3"/>
      <c r="B8031" s="16"/>
      <c r="C8031" s="33"/>
      <c r="D8031" s="33"/>
      <c r="E8031" s="33"/>
      <c r="F8031" s="33"/>
      <c r="G8031" s="33"/>
      <c r="H8031" s="33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  <c r="Y8031" s="33"/>
      <c r="Z8031" s="33"/>
      <c r="AA8031" s="33"/>
      <c r="AB8031" s="33"/>
      <c r="AC8031" s="33"/>
      <c r="AD8031" s="33"/>
      <c r="AE8031" s="33"/>
      <c r="AF8031" s="33"/>
      <c r="AG8031" s="35"/>
      <c r="AH8031" s="32"/>
      <c r="AI8031" s="33"/>
      <c r="AJ8031" s="33"/>
      <c r="AK8031" s="33"/>
      <c r="AL8031" s="33"/>
      <c r="AM8031" s="33"/>
      <c r="AN8031" s="33"/>
      <c r="AO8031" s="33"/>
      <c r="AP8031" s="33"/>
      <c r="AQ8031" s="33"/>
      <c r="AR8031" s="33"/>
      <c r="AS8031" s="33"/>
      <c r="AT8031" s="33"/>
      <c r="AU8031" s="33"/>
      <c r="AV8031" s="33"/>
      <c r="AW8031" s="33"/>
      <c r="AX8031" s="33"/>
      <c r="AY8031" s="33"/>
    </row>
    <row r="8032" spans="1:51" s="12" customFormat="1" ht="39.950000000000003" customHeight="1">
      <c r="A8032" s="3"/>
      <c r="B8032" s="16"/>
      <c r="C8032" s="33"/>
      <c r="D8032" s="33"/>
      <c r="E8032" s="33"/>
      <c r="F8032" s="33"/>
      <c r="G8032" s="33"/>
      <c r="H8032" s="33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  <c r="Y8032" s="33"/>
      <c r="Z8032" s="33"/>
      <c r="AA8032" s="33"/>
      <c r="AB8032" s="33"/>
      <c r="AC8032" s="33"/>
      <c r="AD8032" s="33"/>
      <c r="AE8032" s="33"/>
      <c r="AF8032" s="33"/>
      <c r="AG8032" s="35"/>
      <c r="AH8032" s="32"/>
      <c r="AI8032" s="33"/>
      <c r="AJ8032" s="33"/>
      <c r="AK8032" s="33"/>
      <c r="AL8032" s="33"/>
      <c r="AM8032" s="33"/>
      <c r="AN8032" s="33"/>
      <c r="AO8032" s="33"/>
      <c r="AP8032" s="33"/>
      <c r="AQ8032" s="33"/>
      <c r="AR8032" s="33"/>
      <c r="AS8032" s="33"/>
      <c r="AT8032" s="33"/>
      <c r="AU8032" s="33"/>
      <c r="AV8032" s="33"/>
      <c r="AW8032" s="33"/>
      <c r="AX8032" s="33"/>
      <c r="AY8032" s="33"/>
    </row>
    <row r="8033" spans="1:51" s="12" customFormat="1" ht="39.950000000000003" customHeight="1">
      <c r="A8033" s="3"/>
      <c r="B8033" s="16"/>
      <c r="C8033" s="33"/>
      <c r="D8033" s="33"/>
      <c r="E8033" s="33"/>
      <c r="F8033" s="33"/>
      <c r="G8033" s="33"/>
      <c r="H8033" s="33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  <c r="Y8033" s="33"/>
      <c r="Z8033" s="33"/>
      <c r="AA8033" s="33"/>
      <c r="AB8033" s="33"/>
      <c r="AC8033" s="33"/>
      <c r="AD8033" s="33"/>
      <c r="AE8033" s="33"/>
      <c r="AF8033" s="33"/>
      <c r="AG8033" s="35"/>
      <c r="AH8033" s="32"/>
      <c r="AI8033" s="33"/>
      <c r="AJ8033" s="33"/>
      <c r="AK8033" s="33"/>
      <c r="AL8033" s="33"/>
      <c r="AM8033" s="33"/>
      <c r="AN8033" s="33"/>
      <c r="AO8033" s="33"/>
      <c r="AP8033" s="33"/>
      <c r="AQ8033" s="33"/>
      <c r="AR8033" s="33"/>
      <c r="AS8033" s="33"/>
      <c r="AT8033" s="33"/>
      <c r="AU8033" s="33"/>
      <c r="AV8033" s="33"/>
      <c r="AW8033" s="33"/>
      <c r="AX8033" s="33"/>
      <c r="AY8033" s="33"/>
    </row>
    <row r="8034" spans="1:51" s="12" customFormat="1" ht="39.950000000000003" customHeight="1">
      <c r="A8034" s="3"/>
      <c r="B8034" s="16"/>
      <c r="C8034" s="33"/>
      <c r="D8034" s="33"/>
      <c r="E8034" s="33"/>
      <c r="F8034" s="33"/>
      <c r="G8034" s="33"/>
      <c r="H8034" s="33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  <c r="Y8034" s="33"/>
      <c r="Z8034" s="33"/>
      <c r="AA8034" s="33"/>
      <c r="AB8034" s="33"/>
      <c r="AC8034" s="33"/>
      <c r="AD8034" s="33"/>
      <c r="AE8034" s="33"/>
      <c r="AF8034" s="33"/>
      <c r="AG8034" s="35"/>
      <c r="AH8034" s="32"/>
      <c r="AI8034" s="33"/>
      <c r="AJ8034" s="33"/>
      <c r="AK8034" s="33"/>
      <c r="AL8034" s="33"/>
      <c r="AM8034" s="33"/>
      <c r="AN8034" s="33"/>
      <c r="AO8034" s="33"/>
      <c r="AP8034" s="33"/>
      <c r="AQ8034" s="33"/>
      <c r="AR8034" s="33"/>
      <c r="AS8034" s="33"/>
      <c r="AT8034" s="33"/>
      <c r="AU8034" s="33"/>
      <c r="AV8034" s="33"/>
      <c r="AW8034" s="33"/>
      <c r="AX8034" s="33"/>
      <c r="AY8034" s="33"/>
    </row>
    <row r="8035" spans="1:51" s="12" customFormat="1" ht="39.950000000000003" customHeight="1">
      <c r="A8035" s="3"/>
      <c r="B8035" s="16"/>
      <c r="C8035" s="33"/>
      <c r="D8035" s="33"/>
      <c r="E8035" s="33"/>
      <c r="F8035" s="33"/>
      <c r="G8035" s="33"/>
      <c r="H8035" s="33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  <c r="Y8035" s="33"/>
      <c r="Z8035" s="33"/>
      <c r="AA8035" s="33"/>
      <c r="AB8035" s="33"/>
      <c r="AC8035" s="33"/>
      <c r="AD8035" s="33"/>
      <c r="AE8035" s="33"/>
      <c r="AF8035" s="33"/>
      <c r="AG8035" s="35"/>
      <c r="AH8035" s="32"/>
      <c r="AI8035" s="33"/>
      <c r="AJ8035" s="33"/>
      <c r="AK8035" s="33"/>
      <c r="AL8035" s="33"/>
      <c r="AM8035" s="33"/>
      <c r="AN8035" s="33"/>
      <c r="AO8035" s="33"/>
      <c r="AP8035" s="33"/>
      <c r="AQ8035" s="33"/>
      <c r="AR8035" s="33"/>
      <c r="AS8035" s="33"/>
      <c r="AT8035" s="33"/>
      <c r="AU8035" s="33"/>
      <c r="AV8035" s="33"/>
      <c r="AW8035" s="33"/>
      <c r="AX8035" s="33"/>
      <c r="AY8035" s="33"/>
    </row>
    <row r="8036" spans="1:51" s="12" customFormat="1" ht="39.950000000000003" customHeight="1">
      <c r="A8036" s="3"/>
      <c r="B8036" s="16"/>
      <c r="C8036" s="33"/>
      <c r="D8036" s="33"/>
      <c r="E8036" s="33"/>
      <c r="F8036" s="33"/>
      <c r="G8036" s="33"/>
      <c r="H8036" s="33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  <c r="Y8036" s="33"/>
      <c r="Z8036" s="33"/>
      <c r="AA8036" s="33"/>
      <c r="AB8036" s="33"/>
      <c r="AC8036" s="33"/>
      <c r="AD8036" s="33"/>
      <c r="AE8036" s="33"/>
      <c r="AF8036" s="33"/>
      <c r="AG8036" s="35"/>
      <c r="AH8036" s="32"/>
      <c r="AI8036" s="33"/>
      <c r="AJ8036" s="33"/>
      <c r="AK8036" s="33"/>
      <c r="AL8036" s="33"/>
      <c r="AM8036" s="33"/>
      <c r="AN8036" s="33"/>
      <c r="AO8036" s="33"/>
      <c r="AP8036" s="33"/>
      <c r="AQ8036" s="33"/>
      <c r="AR8036" s="33"/>
      <c r="AS8036" s="33"/>
      <c r="AT8036" s="33"/>
      <c r="AU8036" s="33"/>
      <c r="AV8036" s="33"/>
      <c r="AW8036" s="33"/>
      <c r="AX8036" s="33"/>
      <c r="AY8036" s="33"/>
    </row>
    <row r="8037" spans="1:51" s="12" customFormat="1" ht="39.950000000000003" customHeight="1">
      <c r="A8037" s="3"/>
      <c r="B8037" s="16"/>
      <c r="C8037" s="33"/>
      <c r="D8037" s="33"/>
      <c r="E8037" s="33"/>
      <c r="F8037" s="33"/>
      <c r="G8037" s="33"/>
      <c r="H8037" s="33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  <c r="Y8037" s="33"/>
      <c r="Z8037" s="33"/>
      <c r="AA8037" s="33"/>
      <c r="AB8037" s="33"/>
      <c r="AC8037" s="33"/>
      <c r="AD8037" s="33"/>
      <c r="AE8037" s="33"/>
      <c r="AF8037" s="33"/>
      <c r="AG8037" s="35"/>
      <c r="AH8037" s="32"/>
      <c r="AI8037" s="33"/>
      <c r="AJ8037" s="33"/>
      <c r="AK8037" s="33"/>
      <c r="AL8037" s="33"/>
      <c r="AM8037" s="33"/>
      <c r="AN8037" s="33"/>
      <c r="AO8037" s="33"/>
      <c r="AP8037" s="33"/>
      <c r="AQ8037" s="33"/>
      <c r="AR8037" s="33"/>
      <c r="AS8037" s="33"/>
      <c r="AT8037" s="33"/>
      <c r="AU8037" s="33"/>
      <c r="AV8037" s="33"/>
      <c r="AW8037" s="33"/>
      <c r="AX8037" s="33"/>
      <c r="AY8037" s="33"/>
    </row>
    <row r="8038" spans="1:51" s="12" customFormat="1" ht="39.950000000000003" customHeight="1">
      <c r="A8038" s="3"/>
      <c r="B8038" s="16"/>
      <c r="C8038" s="33"/>
      <c r="D8038" s="33"/>
      <c r="E8038" s="33"/>
      <c r="F8038" s="33"/>
      <c r="G8038" s="33"/>
      <c r="H8038" s="33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  <c r="Y8038" s="33"/>
      <c r="Z8038" s="33"/>
      <c r="AA8038" s="33"/>
      <c r="AB8038" s="33"/>
      <c r="AC8038" s="33"/>
      <c r="AD8038" s="33"/>
      <c r="AE8038" s="33"/>
      <c r="AF8038" s="33"/>
      <c r="AG8038" s="35"/>
      <c r="AH8038" s="32"/>
      <c r="AI8038" s="33"/>
      <c r="AJ8038" s="33"/>
      <c r="AK8038" s="33"/>
      <c r="AL8038" s="33"/>
      <c r="AM8038" s="33"/>
      <c r="AN8038" s="33"/>
      <c r="AO8038" s="33"/>
      <c r="AP8038" s="33"/>
      <c r="AQ8038" s="33"/>
      <c r="AR8038" s="33"/>
      <c r="AS8038" s="33"/>
      <c r="AT8038" s="33"/>
      <c r="AU8038" s="33"/>
      <c r="AV8038" s="33"/>
      <c r="AW8038" s="33"/>
      <c r="AX8038" s="33"/>
      <c r="AY8038" s="33"/>
    </row>
    <row r="8039" spans="1:51" s="12" customFormat="1" ht="39.950000000000003" customHeight="1">
      <c r="A8039" s="3"/>
      <c r="B8039" s="16"/>
      <c r="C8039" s="33"/>
      <c r="D8039" s="33"/>
      <c r="E8039" s="33"/>
      <c r="F8039" s="33"/>
      <c r="G8039" s="33"/>
      <c r="H8039" s="33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  <c r="Y8039" s="33"/>
      <c r="Z8039" s="33"/>
      <c r="AA8039" s="33"/>
      <c r="AB8039" s="33"/>
      <c r="AC8039" s="33"/>
      <c r="AD8039" s="33"/>
      <c r="AE8039" s="33"/>
      <c r="AF8039" s="33"/>
      <c r="AG8039" s="35"/>
      <c r="AH8039" s="32"/>
      <c r="AI8039" s="33"/>
      <c r="AJ8039" s="33"/>
      <c r="AK8039" s="33"/>
      <c r="AL8039" s="33"/>
      <c r="AM8039" s="33"/>
      <c r="AN8039" s="33"/>
      <c r="AO8039" s="33"/>
      <c r="AP8039" s="33"/>
      <c r="AQ8039" s="33"/>
      <c r="AR8039" s="33"/>
      <c r="AS8039" s="33"/>
      <c r="AT8039" s="33"/>
      <c r="AU8039" s="33"/>
      <c r="AV8039" s="33"/>
      <c r="AW8039" s="33"/>
      <c r="AX8039" s="33"/>
      <c r="AY8039" s="33"/>
    </row>
    <row r="8040" spans="1:51" s="12" customFormat="1" ht="39.950000000000003" customHeight="1">
      <c r="A8040" s="3"/>
      <c r="B8040" s="16"/>
      <c r="C8040" s="33"/>
      <c r="D8040" s="33"/>
      <c r="E8040" s="33"/>
      <c r="F8040" s="33"/>
      <c r="G8040" s="33"/>
      <c r="H8040" s="33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  <c r="Y8040" s="33"/>
      <c r="Z8040" s="33"/>
      <c r="AA8040" s="33"/>
      <c r="AB8040" s="33"/>
      <c r="AC8040" s="33"/>
      <c r="AD8040" s="33"/>
      <c r="AE8040" s="33"/>
      <c r="AF8040" s="33"/>
      <c r="AG8040" s="35"/>
      <c r="AH8040" s="32"/>
      <c r="AI8040" s="33"/>
      <c r="AJ8040" s="33"/>
      <c r="AK8040" s="33"/>
      <c r="AL8040" s="33"/>
      <c r="AM8040" s="33"/>
      <c r="AN8040" s="33"/>
      <c r="AO8040" s="33"/>
      <c r="AP8040" s="33"/>
      <c r="AQ8040" s="33"/>
      <c r="AR8040" s="33"/>
      <c r="AS8040" s="33"/>
      <c r="AT8040" s="33"/>
      <c r="AU8040" s="33"/>
      <c r="AV8040" s="33"/>
      <c r="AW8040" s="33"/>
      <c r="AX8040" s="33"/>
      <c r="AY8040" s="33"/>
    </row>
    <row r="8041" spans="1:51" s="12" customFormat="1" ht="39.950000000000003" customHeight="1">
      <c r="A8041" s="3"/>
      <c r="B8041" s="16"/>
      <c r="C8041" s="33"/>
      <c r="D8041" s="33"/>
      <c r="E8041" s="33"/>
      <c r="F8041" s="33"/>
      <c r="G8041" s="33"/>
      <c r="H8041" s="33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  <c r="Y8041" s="33"/>
      <c r="Z8041" s="33"/>
      <c r="AA8041" s="33"/>
      <c r="AB8041" s="33"/>
      <c r="AC8041" s="33"/>
      <c r="AD8041" s="33"/>
      <c r="AE8041" s="33"/>
      <c r="AF8041" s="33"/>
      <c r="AG8041" s="35"/>
      <c r="AH8041" s="32"/>
      <c r="AI8041" s="33"/>
      <c r="AJ8041" s="33"/>
      <c r="AK8041" s="33"/>
      <c r="AL8041" s="33"/>
      <c r="AM8041" s="33"/>
      <c r="AN8041" s="33"/>
      <c r="AO8041" s="33"/>
      <c r="AP8041" s="33"/>
      <c r="AQ8041" s="33"/>
      <c r="AR8041" s="33"/>
      <c r="AS8041" s="33"/>
      <c r="AT8041" s="33"/>
      <c r="AU8041" s="33"/>
      <c r="AV8041" s="33"/>
      <c r="AW8041" s="33"/>
      <c r="AX8041" s="33"/>
      <c r="AY8041" s="33"/>
    </row>
    <row r="8042" spans="1:51" s="12" customFormat="1" ht="39.950000000000003" customHeight="1">
      <c r="A8042" s="3"/>
      <c r="B8042" s="16"/>
      <c r="C8042" s="33"/>
      <c r="D8042" s="33"/>
      <c r="E8042" s="33"/>
      <c r="F8042" s="33"/>
      <c r="G8042" s="33"/>
      <c r="H8042" s="33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  <c r="Y8042" s="33"/>
      <c r="Z8042" s="33"/>
      <c r="AA8042" s="33"/>
      <c r="AB8042" s="33"/>
      <c r="AC8042" s="33"/>
      <c r="AD8042" s="33"/>
      <c r="AE8042" s="33"/>
      <c r="AF8042" s="33"/>
      <c r="AG8042" s="35"/>
      <c r="AH8042" s="32"/>
      <c r="AI8042" s="33"/>
      <c r="AJ8042" s="33"/>
      <c r="AK8042" s="33"/>
      <c r="AL8042" s="33"/>
      <c r="AM8042" s="33"/>
      <c r="AN8042" s="33"/>
      <c r="AO8042" s="33"/>
      <c r="AP8042" s="33"/>
      <c r="AQ8042" s="33"/>
      <c r="AR8042" s="33"/>
      <c r="AS8042" s="33"/>
      <c r="AT8042" s="33"/>
      <c r="AU8042" s="33"/>
      <c r="AV8042" s="33"/>
      <c r="AW8042" s="33"/>
      <c r="AX8042" s="33"/>
      <c r="AY8042" s="33"/>
    </row>
    <row r="8043" spans="1:51" s="12" customFormat="1" ht="39.950000000000003" customHeight="1">
      <c r="A8043" s="3"/>
      <c r="B8043" s="16"/>
      <c r="C8043" s="33"/>
      <c r="D8043" s="33"/>
      <c r="E8043" s="33"/>
      <c r="F8043" s="33"/>
      <c r="G8043" s="33"/>
      <c r="H8043" s="33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  <c r="Y8043" s="33"/>
      <c r="Z8043" s="33"/>
      <c r="AA8043" s="33"/>
      <c r="AB8043" s="33"/>
      <c r="AC8043" s="33"/>
      <c r="AD8043" s="33"/>
      <c r="AE8043" s="33"/>
      <c r="AF8043" s="33"/>
      <c r="AG8043" s="35"/>
      <c r="AH8043" s="32"/>
      <c r="AI8043" s="33"/>
      <c r="AJ8043" s="33"/>
      <c r="AK8043" s="33"/>
      <c r="AL8043" s="33"/>
      <c r="AM8043" s="33"/>
      <c r="AN8043" s="33"/>
      <c r="AO8043" s="33"/>
      <c r="AP8043" s="33"/>
      <c r="AQ8043" s="33"/>
      <c r="AR8043" s="33"/>
      <c r="AS8043" s="33"/>
      <c r="AT8043" s="33"/>
      <c r="AU8043" s="33"/>
      <c r="AV8043" s="33"/>
      <c r="AW8043" s="33"/>
      <c r="AX8043" s="33"/>
      <c r="AY8043" s="33"/>
    </row>
    <row r="8044" spans="1:51" s="12" customFormat="1" ht="39.950000000000003" customHeight="1">
      <c r="A8044" s="3"/>
      <c r="B8044" s="16"/>
      <c r="C8044" s="33"/>
      <c r="D8044" s="33"/>
      <c r="E8044" s="33"/>
      <c r="F8044" s="33"/>
      <c r="G8044" s="33"/>
      <c r="H8044" s="33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  <c r="Y8044" s="33"/>
      <c r="Z8044" s="33"/>
      <c r="AA8044" s="33"/>
      <c r="AB8044" s="33"/>
      <c r="AC8044" s="33"/>
      <c r="AD8044" s="33"/>
      <c r="AE8044" s="33"/>
      <c r="AF8044" s="33"/>
      <c r="AG8044" s="35"/>
      <c r="AH8044" s="32"/>
      <c r="AI8044" s="33"/>
      <c r="AJ8044" s="33"/>
      <c r="AK8044" s="33"/>
      <c r="AL8044" s="33"/>
      <c r="AM8044" s="33"/>
      <c r="AN8044" s="33"/>
      <c r="AO8044" s="33"/>
      <c r="AP8044" s="33"/>
      <c r="AQ8044" s="33"/>
      <c r="AR8044" s="33"/>
      <c r="AS8044" s="33"/>
      <c r="AT8044" s="33"/>
      <c r="AU8044" s="33"/>
      <c r="AV8044" s="33"/>
      <c r="AW8044" s="33"/>
      <c r="AX8044" s="33"/>
      <c r="AY8044" s="33"/>
    </row>
    <row r="8045" spans="1:51" s="12" customFormat="1" ht="39.950000000000003" customHeight="1">
      <c r="A8045" s="3"/>
      <c r="B8045" s="16"/>
      <c r="C8045" s="33"/>
      <c r="D8045" s="33"/>
      <c r="E8045" s="33"/>
      <c r="F8045" s="33"/>
      <c r="G8045" s="33"/>
      <c r="H8045" s="33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  <c r="Y8045" s="33"/>
      <c r="Z8045" s="33"/>
      <c r="AA8045" s="33"/>
      <c r="AB8045" s="33"/>
      <c r="AC8045" s="33"/>
      <c r="AD8045" s="33"/>
      <c r="AE8045" s="33"/>
      <c r="AF8045" s="33"/>
      <c r="AG8045" s="35"/>
      <c r="AH8045" s="32"/>
      <c r="AI8045" s="33"/>
      <c r="AJ8045" s="33"/>
      <c r="AK8045" s="33"/>
      <c r="AL8045" s="33"/>
      <c r="AM8045" s="33"/>
      <c r="AN8045" s="33"/>
      <c r="AO8045" s="33"/>
      <c r="AP8045" s="33"/>
      <c r="AQ8045" s="33"/>
      <c r="AR8045" s="33"/>
      <c r="AS8045" s="33"/>
      <c r="AT8045" s="33"/>
      <c r="AU8045" s="33"/>
      <c r="AV8045" s="33"/>
      <c r="AW8045" s="33"/>
      <c r="AX8045" s="33"/>
      <c r="AY8045" s="33"/>
    </row>
    <row r="8046" spans="1:51" s="12" customFormat="1" ht="39.950000000000003" customHeight="1">
      <c r="A8046" s="3"/>
      <c r="B8046" s="16"/>
      <c r="C8046" s="33"/>
      <c r="D8046" s="33"/>
      <c r="E8046" s="33"/>
      <c r="F8046" s="33"/>
      <c r="G8046" s="33"/>
      <c r="H8046" s="33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  <c r="Y8046" s="33"/>
      <c r="Z8046" s="33"/>
      <c r="AA8046" s="33"/>
      <c r="AB8046" s="33"/>
      <c r="AC8046" s="33"/>
      <c r="AD8046" s="33"/>
      <c r="AE8046" s="33"/>
      <c r="AF8046" s="33"/>
      <c r="AG8046" s="35"/>
      <c r="AH8046" s="32"/>
      <c r="AI8046" s="33"/>
      <c r="AJ8046" s="33"/>
      <c r="AK8046" s="33"/>
      <c r="AL8046" s="33"/>
      <c r="AM8046" s="33"/>
      <c r="AN8046" s="33"/>
      <c r="AO8046" s="33"/>
      <c r="AP8046" s="33"/>
      <c r="AQ8046" s="33"/>
      <c r="AR8046" s="33"/>
      <c r="AS8046" s="33"/>
      <c r="AT8046" s="33"/>
      <c r="AU8046" s="33"/>
      <c r="AV8046" s="33"/>
      <c r="AW8046" s="33"/>
      <c r="AX8046" s="33"/>
      <c r="AY8046" s="33"/>
    </row>
    <row r="8047" spans="1:51" s="12" customFormat="1" ht="39.950000000000003" customHeight="1">
      <c r="A8047" s="3"/>
      <c r="B8047" s="16"/>
      <c r="C8047" s="33"/>
      <c r="D8047" s="33"/>
      <c r="E8047" s="33"/>
      <c r="F8047" s="33"/>
      <c r="G8047" s="33"/>
      <c r="H8047" s="33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  <c r="Y8047" s="33"/>
      <c r="Z8047" s="33"/>
      <c r="AA8047" s="33"/>
      <c r="AB8047" s="33"/>
      <c r="AC8047" s="33"/>
      <c r="AD8047" s="33"/>
      <c r="AE8047" s="33"/>
      <c r="AF8047" s="33"/>
      <c r="AG8047" s="35"/>
      <c r="AH8047" s="32"/>
      <c r="AI8047" s="33"/>
      <c r="AJ8047" s="33"/>
      <c r="AK8047" s="33"/>
      <c r="AL8047" s="33"/>
      <c r="AM8047" s="33"/>
      <c r="AN8047" s="33"/>
      <c r="AO8047" s="33"/>
      <c r="AP8047" s="33"/>
      <c r="AQ8047" s="33"/>
      <c r="AR8047" s="33"/>
      <c r="AS8047" s="33"/>
      <c r="AT8047" s="33"/>
      <c r="AU8047" s="33"/>
      <c r="AV8047" s="33"/>
      <c r="AW8047" s="33"/>
      <c r="AX8047" s="33"/>
      <c r="AY8047" s="33"/>
    </row>
    <row r="8048" spans="1:51" s="12" customFormat="1" ht="39.950000000000003" customHeight="1">
      <c r="A8048" s="3"/>
      <c r="B8048" s="16"/>
      <c r="C8048" s="33"/>
      <c r="D8048" s="33"/>
      <c r="E8048" s="33"/>
      <c r="F8048" s="33"/>
      <c r="G8048" s="33"/>
      <c r="H8048" s="33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  <c r="Y8048" s="33"/>
      <c r="Z8048" s="33"/>
      <c r="AA8048" s="33"/>
      <c r="AB8048" s="33"/>
      <c r="AC8048" s="33"/>
      <c r="AD8048" s="33"/>
      <c r="AE8048" s="33"/>
      <c r="AF8048" s="33"/>
      <c r="AG8048" s="35"/>
      <c r="AH8048" s="32"/>
      <c r="AI8048" s="33"/>
      <c r="AJ8048" s="33"/>
      <c r="AK8048" s="33"/>
      <c r="AL8048" s="33"/>
      <c r="AM8048" s="33"/>
      <c r="AN8048" s="33"/>
      <c r="AO8048" s="33"/>
      <c r="AP8048" s="33"/>
      <c r="AQ8048" s="33"/>
      <c r="AR8048" s="33"/>
      <c r="AS8048" s="33"/>
      <c r="AT8048" s="33"/>
      <c r="AU8048" s="33"/>
      <c r="AV8048" s="33"/>
      <c r="AW8048" s="33"/>
      <c r="AX8048" s="33"/>
      <c r="AY8048" s="33"/>
    </row>
    <row r="8049" spans="1:51" s="12" customFormat="1" ht="39.950000000000003" customHeight="1">
      <c r="A8049" s="3"/>
      <c r="B8049" s="16"/>
      <c r="C8049" s="33"/>
      <c r="D8049" s="33"/>
      <c r="E8049" s="33"/>
      <c r="F8049" s="33"/>
      <c r="G8049" s="33"/>
      <c r="H8049" s="33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  <c r="Y8049" s="33"/>
      <c r="Z8049" s="33"/>
      <c r="AA8049" s="33"/>
      <c r="AB8049" s="33"/>
      <c r="AC8049" s="33"/>
      <c r="AD8049" s="33"/>
      <c r="AE8049" s="33"/>
      <c r="AF8049" s="33"/>
      <c r="AG8049" s="35"/>
      <c r="AH8049" s="32"/>
      <c r="AI8049" s="33"/>
      <c r="AJ8049" s="33"/>
      <c r="AK8049" s="33"/>
      <c r="AL8049" s="33"/>
      <c r="AM8049" s="33"/>
      <c r="AN8049" s="33"/>
      <c r="AO8049" s="33"/>
      <c r="AP8049" s="33"/>
      <c r="AQ8049" s="33"/>
      <c r="AR8049" s="33"/>
      <c r="AS8049" s="33"/>
      <c r="AT8049" s="33"/>
      <c r="AU8049" s="33"/>
      <c r="AV8049" s="33"/>
      <c r="AW8049" s="33"/>
      <c r="AX8049" s="33"/>
      <c r="AY8049" s="33"/>
    </row>
    <row r="8050" spans="1:51" s="12" customFormat="1" ht="39.950000000000003" customHeight="1">
      <c r="A8050" s="3"/>
      <c r="B8050" s="16"/>
      <c r="C8050" s="33"/>
      <c r="D8050" s="33"/>
      <c r="E8050" s="33"/>
      <c r="F8050" s="33"/>
      <c r="G8050" s="33"/>
      <c r="H8050" s="33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  <c r="Y8050" s="33"/>
      <c r="Z8050" s="33"/>
      <c r="AA8050" s="33"/>
      <c r="AB8050" s="33"/>
      <c r="AC8050" s="33"/>
      <c r="AD8050" s="33"/>
      <c r="AE8050" s="33"/>
      <c r="AF8050" s="33"/>
      <c r="AG8050" s="35"/>
      <c r="AH8050" s="32"/>
      <c r="AI8050" s="33"/>
      <c r="AJ8050" s="33"/>
      <c r="AK8050" s="33"/>
      <c r="AL8050" s="33"/>
      <c r="AM8050" s="33"/>
      <c r="AN8050" s="33"/>
      <c r="AO8050" s="33"/>
      <c r="AP8050" s="33"/>
      <c r="AQ8050" s="33"/>
      <c r="AR8050" s="33"/>
      <c r="AS8050" s="33"/>
      <c r="AT8050" s="33"/>
      <c r="AU8050" s="33"/>
      <c r="AV8050" s="33"/>
      <c r="AW8050" s="33"/>
      <c r="AX8050" s="33"/>
      <c r="AY8050" s="33"/>
    </row>
    <row r="8051" spans="1:51" s="12" customFormat="1" ht="39.950000000000003" customHeight="1">
      <c r="A8051" s="3"/>
      <c r="B8051" s="16"/>
      <c r="C8051" s="33"/>
      <c r="D8051" s="33"/>
      <c r="E8051" s="33"/>
      <c r="F8051" s="33"/>
      <c r="G8051" s="33"/>
      <c r="H8051" s="33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  <c r="Y8051" s="33"/>
      <c r="Z8051" s="33"/>
      <c r="AA8051" s="33"/>
      <c r="AB8051" s="33"/>
      <c r="AC8051" s="33"/>
      <c r="AD8051" s="33"/>
      <c r="AE8051" s="33"/>
      <c r="AF8051" s="33"/>
      <c r="AG8051" s="35"/>
      <c r="AH8051" s="32"/>
      <c r="AI8051" s="33"/>
      <c r="AJ8051" s="33"/>
      <c r="AK8051" s="33"/>
      <c r="AL8051" s="33"/>
      <c r="AM8051" s="33"/>
      <c r="AN8051" s="33"/>
      <c r="AO8051" s="33"/>
      <c r="AP8051" s="33"/>
      <c r="AQ8051" s="33"/>
      <c r="AR8051" s="33"/>
      <c r="AS8051" s="33"/>
      <c r="AT8051" s="33"/>
      <c r="AU8051" s="33"/>
      <c r="AV8051" s="33"/>
      <c r="AW8051" s="33"/>
      <c r="AX8051" s="33"/>
      <c r="AY8051" s="33"/>
    </row>
    <row r="8052" spans="1:51" s="12" customFormat="1" ht="39.950000000000003" customHeight="1">
      <c r="A8052" s="3"/>
      <c r="B8052" s="16"/>
      <c r="C8052" s="33"/>
      <c r="D8052" s="33"/>
      <c r="E8052" s="33"/>
      <c r="F8052" s="33"/>
      <c r="G8052" s="33"/>
      <c r="H8052" s="33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  <c r="Y8052" s="33"/>
      <c r="Z8052" s="33"/>
      <c r="AA8052" s="33"/>
      <c r="AB8052" s="33"/>
      <c r="AC8052" s="33"/>
      <c r="AD8052" s="33"/>
      <c r="AE8052" s="33"/>
      <c r="AF8052" s="33"/>
      <c r="AG8052" s="35"/>
      <c r="AH8052" s="32"/>
      <c r="AI8052" s="33"/>
      <c r="AJ8052" s="33"/>
      <c r="AK8052" s="33"/>
      <c r="AL8052" s="33"/>
      <c r="AM8052" s="33"/>
      <c r="AN8052" s="33"/>
      <c r="AO8052" s="33"/>
      <c r="AP8052" s="33"/>
      <c r="AQ8052" s="33"/>
      <c r="AR8052" s="33"/>
      <c r="AS8052" s="33"/>
      <c r="AT8052" s="33"/>
      <c r="AU8052" s="33"/>
      <c r="AV8052" s="33"/>
      <c r="AW8052" s="33"/>
      <c r="AX8052" s="33"/>
      <c r="AY8052" s="33"/>
    </row>
    <row r="8053" spans="1:51" s="12" customFormat="1" ht="39.950000000000003" customHeight="1">
      <c r="A8053" s="3"/>
      <c r="B8053" s="16"/>
      <c r="C8053" s="33"/>
      <c r="D8053" s="33"/>
      <c r="E8053" s="33"/>
      <c r="F8053" s="33"/>
      <c r="G8053" s="33"/>
      <c r="H8053" s="33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  <c r="Y8053" s="33"/>
      <c r="Z8053" s="33"/>
      <c r="AA8053" s="33"/>
      <c r="AB8053" s="33"/>
      <c r="AC8053" s="33"/>
      <c r="AD8053" s="33"/>
      <c r="AE8053" s="33"/>
      <c r="AF8053" s="33"/>
      <c r="AG8053" s="35"/>
      <c r="AH8053" s="32"/>
      <c r="AI8053" s="33"/>
      <c r="AJ8053" s="33"/>
      <c r="AK8053" s="33"/>
      <c r="AL8053" s="33"/>
      <c r="AM8053" s="33"/>
      <c r="AN8053" s="33"/>
      <c r="AO8053" s="33"/>
      <c r="AP8053" s="33"/>
      <c r="AQ8053" s="33"/>
      <c r="AR8053" s="33"/>
      <c r="AS8053" s="33"/>
      <c r="AT8053" s="33"/>
      <c r="AU8053" s="33"/>
      <c r="AV8053" s="33"/>
      <c r="AW8053" s="33"/>
      <c r="AX8053" s="33"/>
      <c r="AY8053" s="33"/>
    </row>
    <row r="8054" spans="1:51" s="12" customFormat="1" ht="39.950000000000003" customHeight="1">
      <c r="A8054" s="3"/>
      <c r="B8054" s="16"/>
      <c r="C8054" s="33"/>
      <c r="D8054" s="33"/>
      <c r="E8054" s="33"/>
      <c r="F8054" s="33"/>
      <c r="G8054" s="33"/>
      <c r="H8054" s="33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  <c r="Y8054" s="33"/>
      <c r="Z8054" s="33"/>
      <c r="AA8054" s="33"/>
      <c r="AB8054" s="33"/>
      <c r="AC8054" s="33"/>
      <c r="AD8054" s="33"/>
      <c r="AE8054" s="33"/>
      <c r="AF8054" s="33"/>
      <c r="AG8054" s="35"/>
      <c r="AH8054" s="32"/>
      <c r="AI8054" s="33"/>
      <c r="AJ8054" s="33"/>
      <c r="AK8054" s="33"/>
      <c r="AL8054" s="33"/>
      <c r="AM8054" s="33"/>
      <c r="AN8054" s="33"/>
      <c r="AO8054" s="33"/>
      <c r="AP8054" s="33"/>
      <c r="AQ8054" s="33"/>
      <c r="AR8054" s="33"/>
      <c r="AS8054" s="33"/>
      <c r="AT8054" s="33"/>
      <c r="AU8054" s="33"/>
      <c r="AV8054" s="33"/>
      <c r="AW8054" s="33"/>
      <c r="AX8054" s="33"/>
      <c r="AY8054" s="33"/>
    </row>
    <row r="8055" spans="1:51" s="12" customFormat="1" ht="39.950000000000003" customHeight="1">
      <c r="A8055" s="3"/>
      <c r="B8055" s="16"/>
      <c r="C8055" s="33"/>
      <c r="D8055" s="33"/>
      <c r="E8055" s="33"/>
      <c r="F8055" s="33"/>
      <c r="G8055" s="33"/>
      <c r="H8055" s="33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  <c r="Y8055" s="33"/>
      <c r="Z8055" s="33"/>
      <c r="AA8055" s="33"/>
      <c r="AB8055" s="33"/>
      <c r="AC8055" s="33"/>
      <c r="AD8055" s="33"/>
      <c r="AE8055" s="33"/>
      <c r="AF8055" s="33"/>
      <c r="AG8055" s="35"/>
      <c r="AH8055" s="32"/>
      <c r="AI8055" s="33"/>
      <c r="AJ8055" s="33"/>
      <c r="AK8055" s="33"/>
      <c r="AL8055" s="33"/>
      <c r="AM8055" s="33"/>
      <c r="AN8055" s="33"/>
      <c r="AO8055" s="33"/>
      <c r="AP8055" s="33"/>
      <c r="AQ8055" s="33"/>
      <c r="AR8055" s="33"/>
      <c r="AS8055" s="33"/>
      <c r="AT8055" s="33"/>
      <c r="AU8055" s="33"/>
      <c r="AV8055" s="33"/>
      <c r="AW8055" s="33"/>
      <c r="AX8055" s="33"/>
      <c r="AY8055" s="33"/>
    </row>
    <row r="8056" spans="1:51" s="12" customFormat="1" ht="39.950000000000003" customHeight="1">
      <c r="A8056" s="3"/>
      <c r="B8056" s="16"/>
      <c r="C8056" s="33"/>
      <c r="D8056" s="33"/>
      <c r="E8056" s="33"/>
      <c r="F8056" s="33"/>
      <c r="G8056" s="33"/>
      <c r="H8056" s="33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  <c r="Y8056" s="33"/>
      <c r="Z8056" s="33"/>
      <c r="AA8056" s="33"/>
      <c r="AB8056" s="33"/>
      <c r="AC8056" s="33"/>
      <c r="AD8056" s="33"/>
      <c r="AE8056" s="33"/>
      <c r="AF8056" s="33"/>
      <c r="AG8056" s="35"/>
      <c r="AH8056" s="32"/>
      <c r="AI8056" s="33"/>
      <c r="AJ8056" s="33"/>
      <c r="AK8056" s="33"/>
      <c r="AL8056" s="33"/>
      <c r="AM8056" s="33"/>
      <c r="AN8056" s="33"/>
      <c r="AO8056" s="33"/>
      <c r="AP8056" s="33"/>
      <c r="AQ8056" s="33"/>
      <c r="AR8056" s="33"/>
      <c r="AS8056" s="33"/>
      <c r="AT8056" s="33"/>
      <c r="AU8056" s="33"/>
      <c r="AV8056" s="33"/>
      <c r="AW8056" s="33"/>
      <c r="AX8056" s="33"/>
      <c r="AY8056" s="33"/>
    </row>
    <row r="8057" spans="1:51" s="12" customFormat="1" ht="39.950000000000003" customHeight="1">
      <c r="A8057" s="3"/>
      <c r="B8057" s="16"/>
      <c r="C8057" s="33"/>
      <c r="D8057" s="33"/>
      <c r="E8057" s="33"/>
      <c r="F8057" s="33"/>
      <c r="G8057" s="33"/>
      <c r="H8057" s="33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  <c r="Y8057" s="33"/>
      <c r="Z8057" s="33"/>
      <c r="AA8057" s="33"/>
      <c r="AB8057" s="33"/>
      <c r="AC8057" s="33"/>
      <c r="AD8057" s="33"/>
      <c r="AE8057" s="33"/>
      <c r="AF8057" s="33"/>
      <c r="AG8057" s="35"/>
      <c r="AH8057" s="32"/>
      <c r="AI8057" s="33"/>
      <c r="AJ8057" s="33"/>
      <c r="AK8057" s="33"/>
      <c r="AL8057" s="33"/>
      <c r="AM8057" s="33"/>
      <c r="AN8057" s="33"/>
      <c r="AO8057" s="33"/>
      <c r="AP8057" s="33"/>
      <c r="AQ8057" s="33"/>
      <c r="AR8057" s="33"/>
      <c r="AS8057" s="33"/>
      <c r="AT8057" s="33"/>
      <c r="AU8057" s="33"/>
      <c r="AV8057" s="33"/>
      <c r="AW8057" s="33"/>
      <c r="AX8057" s="33"/>
      <c r="AY8057" s="33"/>
    </row>
    <row r="8058" spans="1:51" s="12" customFormat="1" ht="39.950000000000003" customHeight="1">
      <c r="A8058" s="3"/>
      <c r="B8058" s="16"/>
      <c r="C8058" s="33"/>
      <c r="D8058" s="33"/>
      <c r="E8058" s="33"/>
      <c r="F8058" s="33"/>
      <c r="G8058" s="33"/>
      <c r="H8058" s="33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  <c r="Y8058" s="33"/>
      <c r="Z8058" s="33"/>
      <c r="AA8058" s="33"/>
      <c r="AB8058" s="33"/>
      <c r="AC8058" s="33"/>
      <c r="AD8058" s="33"/>
      <c r="AE8058" s="33"/>
      <c r="AF8058" s="33"/>
      <c r="AG8058" s="35"/>
      <c r="AH8058" s="32"/>
      <c r="AI8058" s="33"/>
      <c r="AJ8058" s="33"/>
      <c r="AK8058" s="33"/>
      <c r="AL8058" s="33"/>
      <c r="AM8058" s="33"/>
      <c r="AN8058" s="33"/>
      <c r="AO8058" s="33"/>
      <c r="AP8058" s="33"/>
      <c r="AQ8058" s="33"/>
      <c r="AR8058" s="33"/>
      <c r="AS8058" s="33"/>
      <c r="AT8058" s="33"/>
      <c r="AU8058" s="33"/>
      <c r="AV8058" s="33"/>
      <c r="AW8058" s="33"/>
      <c r="AX8058" s="33"/>
      <c r="AY8058" s="33"/>
    </row>
    <row r="8059" spans="1:51" s="12" customFormat="1" ht="39.950000000000003" customHeight="1">
      <c r="A8059" s="3"/>
      <c r="B8059" s="16"/>
      <c r="C8059" s="33"/>
      <c r="D8059" s="33"/>
      <c r="E8059" s="33"/>
      <c r="F8059" s="33"/>
      <c r="G8059" s="33"/>
      <c r="H8059" s="33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  <c r="Y8059" s="33"/>
      <c r="Z8059" s="33"/>
      <c r="AA8059" s="33"/>
      <c r="AB8059" s="33"/>
      <c r="AC8059" s="33"/>
      <c r="AD8059" s="33"/>
      <c r="AE8059" s="33"/>
      <c r="AF8059" s="33"/>
      <c r="AG8059" s="35"/>
      <c r="AH8059" s="32"/>
      <c r="AI8059" s="33"/>
      <c r="AJ8059" s="33"/>
      <c r="AK8059" s="33"/>
      <c r="AL8059" s="33"/>
      <c r="AM8059" s="33"/>
      <c r="AN8059" s="33"/>
      <c r="AO8059" s="33"/>
      <c r="AP8059" s="33"/>
      <c r="AQ8059" s="33"/>
      <c r="AR8059" s="33"/>
      <c r="AS8059" s="33"/>
      <c r="AT8059" s="33"/>
      <c r="AU8059" s="33"/>
      <c r="AV8059" s="33"/>
      <c r="AW8059" s="33"/>
      <c r="AX8059" s="33"/>
      <c r="AY8059" s="33"/>
    </row>
    <row r="8060" spans="1:51" s="12" customFormat="1" ht="39.950000000000003" customHeight="1">
      <c r="A8060" s="3"/>
      <c r="B8060" s="16"/>
      <c r="C8060" s="33"/>
      <c r="D8060" s="33"/>
      <c r="E8060" s="33"/>
      <c r="F8060" s="33"/>
      <c r="G8060" s="33"/>
      <c r="H8060" s="33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  <c r="Y8060" s="33"/>
      <c r="Z8060" s="33"/>
      <c r="AA8060" s="33"/>
      <c r="AB8060" s="33"/>
      <c r="AC8060" s="33"/>
      <c r="AD8060" s="33"/>
      <c r="AE8060" s="33"/>
      <c r="AF8060" s="33"/>
      <c r="AG8060" s="35"/>
      <c r="AH8060" s="32"/>
      <c r="AI8060" s="33"/>
      <c r="AJ8060" s="33"/>
      <c r="AK8060" s="33"/>
      <c r="AL8060" s="33"/>
      <c r="AM8060" s="33"/>
      <c r="AN8060" s="33"/>
      <c r="AO8060" s="33"/>
      <c r="AP8060" s="33"/>
      <c r="AQ8060" s="33"/>
      <c r="AR8060" s="33"/>
      <c r="AS8060" s="33"/>
      <c r="AT8060" s="33"/>
      <c r="AU8060" s="33"/>
      <c r="AV8060" s="33"/>
      <c r="AW8060" s="33"/>
      <c r="AX8060" s="33"/>
      <c r="AY8060" s="33"/>
    </row>
    <row r="8061" spans="1:51" s="12" customFormat="1" ht="39.950000000000003" customHeight="1">
      <c r="A8061" s="3"/>
      <c r="B8061" s="16"/>
      <c r="C8061" s="33"/>
      <c r="D8061" s="33"/>
      <c r="E8061" s="33"/>
      <c r="F8061" s="33"/>
      <c r="G8061" s="33"/>
      <c r="H8061" s="33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  <c r="Y8061" s="33"/>
      <c r="Z8061" s="33"/>
      <c r="AA8061" s="33"/>
      <c r="AB8061" s="33"/>
      <c r="AC8061" s="33"/>
      <c r="AD8061" s="33"/>
      <c r="AE8061" s="33"/>
      <c r="AF8061" s="33"/>
      <c r="AG8061" s="35"/>
      <c r="AH8061" s="32"/>
      <c r="AI8061" s="33"/>
      <c r="AJ8061" s="33"/>
      <c r="AK8061" s="33"/>
      <c r="AL8061" s="33"/>
      <c r="AM8061" s="33"/>
      <c r="AN8061" s="33"/>
      <c r="AO8061" s="33"/>
      <c r="AP8061" s="33"/>
      <c r="AQ8061" s="33"/>
      <c r="AR8061" s="33"/>
      <c r="AS8061" s="33"/>
      <c r="AT8061" s="33"/>
      <c r="AU8061" s="33"/>
      <c r="AV8061" s="33"/>
      <c r="AW8061" s="33"/>
      <c r="AX8061" s="33"/>
      <c r="AY8061" s="33"/>
    </row>
    <row r="8062" spans="1:51" s="12" customFormat="1" ht="39.950000000000003" customHeight="1">
      <c r="A8062" s="3"/>
      <c r="B8062" s="16"/>
      <c r="C8062" s="33"/>
      <c r="D8062" s="33"/>
      <c r="E8062" s="33"/>
      <c r="F8062" s="33"/>
      <c r="G8062" s="33"/>
      <c r="H8062" s="33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  <c r="Y8062" s="33"/>
      <c r="Z8062" s="33"/>
      <c r="AA8062" s="33"/>
      <c r="AB8062" s="33"/>
      <c r="AC8062" s="33"/>
      <c r="AD8062" s="33"/>
      <c r="AE8062" s="33"/>
      <c r="AF8062" s="33"/>
      <c r="AG8062" s="35"/>
      <c r="AH8062" s="32"/>
      <c r="AI8062" s="33"/>
      <c r="AJ8062" s="33"/>
      <c r="AK8062" s="33"/>
      <c r="AL8062" s="33"/>
      <c r="AM8062" s="33"/>
      <c r="AN8062" s="33"/>
      <c r="AO8062" s="33"/>
      <c r="AP8062" s="33"/>
      <c r="AQ8062" s="33"/>
      <c r="AR8062" s="33"/>
      <c r="AS8062" s="33"/>
      <c r="AT8062" s="33"/>
      <c r="AU8062" s="33"/>
      <c r="AV8062" s="33"/>
      <c r="AW8062" s="33"/>
      <c r="AX8062" s="33"/>
      <c r="AY8062" s="33"/>
    </row>
    <row r="8063" spans="1:51" s="12" customFormat="1" ht="39.950000000000003" customHeight="1">
      <c r="A8063" s="3"/>
      <c r="B8063" s="16"/>
      <c r="C8063" s="33"/>
      <c r="D8063" s="33"/>
      <c r="E8063" s="33"/>
      <c r="F8063" s="33"/>
      <c r="G8063" s="33"/>
      <c r="H8063" s="33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  <c r="Y8063" s="33"/>
      <c r="Z8063" s="33"/>
      <c r="AA8063" s="33"/>
      <c r="AB8063" s="33"/>
      <c r="AC8063" s="33"/>
      <c r="AD8063" s="33"/>
      <c r="AE8063" s="33"/>
      <c r="AF8063" s="33"/>
      <c r="AG8063" s="35"/>
      <c r="AH8063" s="32"/>
      <c r="AI8063" s="33"/>
      <c r="AJ8063" s="33"/>
      <c r="AK8063" s="33"/>
      <c r="AL8063" s="33"/>
      <c r="AM8063" s="33"/>
      <c r="AN8063" s="33"/>
      <c r="AO8063" s="33"/>
      <c r="AP8063" s="33"/>
      <c r="AQ8063" s="33"/>
      <c r="AR8063" s="33"/>
      <c r="AS8063" s="33"/>
      <c r="AT8063" s="33"/>
      <c r="AU8063" s="33"/>
      <c r="AV8063" s="33"/>
      <c r="AW8063" s="33"/>
      <c r="AX8063" s="33"/>
      <c r="AY8063" s="33"/>
    </row>
    <row r="8064" spans="1:51" s="12" customFormat="1" ht="39.950000000000003" customHeight="1">
      <c r="A8064" s="3"/>
      <c r="B8064" s="16"/>
      <c r="C8064" s="33"/>
      <c r="D8064" s="33"/>
      <c r="E8064" s="33"/>
      <c r="F8064" s="33"/>
      <c r="G8064" s="33"/>
      <c r="H8064" s="33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  <c r="Y8064" s="33"/>
      <c r="Z8064" s="33"/>
      <c r="AA8064" s="33"/>
      <c r="AB8064" s="33"/>
      <c r="AC8064" s="33"/>
      <c r="AD8064" s="33"/>
      <c r="AE8064" s="33"/>
      <c r="AF8064" s="33"/>
      <c r="AG8064" s="35"/>
      <c r="AH8064" s="32"/>
      <c r="AI8064" s="33"/>
      <c r="AJ8064" s="33"/>
      <c r="AK8064" s="33"/>
      <c r="AL8064" s="33"/>
      <c r="AM8064" s="33"/>
      <c r="AN8064" s="33"/>
      <c r="AO8064" s="33"/>
      <c r="AP8064" s="33"/>
      <c r="AQ8064" s="33"/>
      <c r="AR8064" s="33"/>
      <c r="AS8064" s="33"/>
      <c r="AT8064" s="33"/>
      <c r="AU8064" s="33"/>
      <c r="AV8064" s="33"/>
      <c r="AW8064" s="33"/>
      <c r="AX8064" s="33"/>
      <c r="AY8064" s="33"/>
    </row>
    <row r="8065" spans="1:51" s="12" customFormat="1" ht="39.950000000000003" customHeight="1">
      <c r="A8065" s="3"/>
      <c r="B8065" s="16"/>
      <c r="C8065" s="33"/>
      <c r="D8065" s="33"/>
      <c r="E8065" s="33"/>
      <c r="F8065" s="33"/>
      <c r="G8065" s="33"/>
      <c r="H8065" s="33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  <c r="Y8065" s="33"/>
      <c r="Z8065" s="33"/>
      <c r="AA8065" s="33"/>
      <c r="AB8065" s="33"/>
      <c r="AC8065" s="33"/>
      <c r="AD8065" s="33"/>
      <c r="AE8065" s="33"/>
      <c r="AF8065" s="33"/>
      <c r="AG8065" s="35"/>
      <c r="AH8065" s="32"/>
      <c r="AI8065" s="33"/>
      <c r="AJ8065" s="33"/>
      <c r="AK8065" s="33"/>
      <c r="AL8065" s="33"/>
      <c r="AM8065" s="33"/>
      <c r="AN8065" s="33"/>
      <c r="AO8065" s="33"/>
      <c r="AP8065" s="33"/>
      <c r="AQ8065" s="33"/>
      <c r="AR8065" s="33"/>
      <c r="AS8065" s="33"/>
      <c r="AT8065" s="33"/>
      <c r="AU8065" s="33"/>
      <c r="AV8065" s="33"/>
      <c r="AW8065" s="33"/>
      <c r="AX8065" s="33"/>
      <c r="AY8065" s="33"/>
    </row>
    <row r="8066" spans="1:51" s="12" customFormat="1" ht="39.950000000000003" customHeight="1">
      <c r="A8066" s="3"/>
      <c r="B8066" s="16"/>
      <c r="C8066" s="33"/>
      <c r="D8066" s="33"/>
      <c r="E8066" s="33"/>
      <c r="F8066" s="33"/>
      <c r="G8066" s="33"/>
      <c r="H8066" s="33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  <c r="Y8066" s="33"/>
      <c r="Z8066" s="33"/>
      <c r="AA8066" s="33"/>
      <c r="AB8066" s="33"/>
      <c r="AC8066" s="33"/>
      <c r="AD8066" s="33"/>
      <c r="AE8066" s="33"/>
      <c r="AF8066" s="33"/>
      <c r="AG8066" s="35"/>
      <c r="AH8066" s="32"/>
      <c r="AI8066" s="33"/>
      <c r="AJ8066" s="33"/>
      <c r="AK8066" s="33"/>
      <c r="AL8066" s="33"/>
      <c r="AM8066" s="33"/>
      <c r="AN8066" s="33"/>
      <c r="AO8066" s="33"/>
      <c r="AP8066" s="33"/>
      <c r="AQ8066" s="33"/>
      <c r="AR8066" s="33"/>
      <c r="AS8066" s="33"/>
      <c r="AT8066" s="33"/>
      <c r="AU8066" s="33"/>
      <c r="AV8066" s="33"/>
      <c r="AW8066" s="33"/>
      <c r="AX8066" s="33"/>
      <c r="AY8066" s="33"/>
    </row>
    <row r="8067" spans="1:51" s="12" customFormat="1" ht="39.950000000000003" customHeight="1">
      <c r="A8067" s="3"/>
      <c r="B8067" s="16"/>
      <c r="C8067" s="33"/>
      <c r="D8067" s="33"/>
      <c r="E8067" s="33"/>
      <c r="F8067" s="33"/>
      <c r="G8067" s="33"/>
      <c r="H8067" s="33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  <c r="Y8067" s="33"/>
      <c r="Z8067" s="33"/>
      <c r="AA8067" s="33"/>
      <c r="AB8067" s="33"/>
      <c r="AC8067" s="33"/>
      <c r="AD8067" s="33"/>
      <c r="AE8067" s="33"/>
      <c r="AF8067" s="33"/>
      <c r="AG8067" s="35"/>
      <c r="AH8067" s="32"/>
      <c r="AI8067" s="33"/>
      <c r="AJ8067" s="33"/>
      <c r="AK8067" s="33"/>
      <c r="AL8067" s="33"/>
      <c r="AM8067" s="33"/>
      <c r="AN8067" s="33"/>
      <c r="AO8067" s="33"/>
      <c r="AP8067" s="33"/>
      <c r="AQ8067" s="33"/>
      <c r="AR8067" s="33"/>
      <c r="AS8067" s="33"/>
      <c r="AT8067" s="33"/>
      <c r="AU8067" s="33"/>
      <c r="AV8067" s="33"/>
      <c r="AW8067" s="33"/>
      <c r="AX8067" s="33"/>
      <c r="AY8067" s="33"/>
    </row>
    <row r="8068" spans="1:51" s="12" customFormat="1" ht="39.950000000000003" customHeight="1">
      <c r="A8068" s="3"/>
      <c r="B8068" s="16"/>
      <c r="C8068" s="33"/>
      <c r="D8068" s="33"/>
      <c r="E8068" s="33"/>
      <c r="F8068" s="33"/>
      <c r="G8068" s="33"/>
      <c r="H8068" s="33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  <c r="Y8068" s="33"/>
      <c r="Z8068" s="33"/>
      <c r="AA8068" s="33"/>
      <c r="AB8068" s="33"/>
      <c r="AC8068" s="33"/>
      <c r="AD8068" s="33"/>
      <c r="AE8068" s="33"/>
      <c r="AF8068" s="33"/>
      <c r="AG8068" s="35"/>
      <c r="AH8068" s="32"/>
      <c r="AI8068" s="33"/>
      <c r="AJ8068" s="33"/>
      <c r="AK8068" s="33"/>
      <c r="AL8068" s="33"/>
      <c r="AM8068" s="33"/>
      <c r="AN8068" s="33"/>
      <c r="AO8068" s="33"/>
      <c r="AP8068" s="33"/>
      <c r="AQ8068" s="33"/>
      <c r="AR8068" s="33"/>
      <c r="AS8068" s="33"/>
      <c r="AT8068" s="33"/>
      <c r="AU8068" s="33"/>
      <c r="AV8068" s="33"/>
      <c r="AW8068" s="33"/>
      <c r="AX8068" s="33"/>
      <c r="AY8068" s="33"/>
    </row>
    <row r="8069" spans="1:51" s="12" customFormat="1" ht="39.950000000000003" customHeight="1">
      <c r="A8069" s="3"/>
      <c r="B8069" s="16"/>
      <c r="C8069" s="33"/>
      <c r="D8069" s="33"/>
      <c r="E8069" s="33"/>
      <c r="F8069" s="33"/>
      <c r="G8069" s="33"/>
      <c r="H8069" s="33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  <c r="Y8069" s="33"/>
      <c r="Z8069" s="33"/>
      <c r="AA8069" s="33"/>
      <c r="AB8069" s="33"/>
      <c r="AC8069" s="33"/>
      <c r="AD8069" s="33"/>
      <c r="AE8069" s="33"/>
      <c r="AF8069" s="33"/>
      <c r="AG8069" s="35"/>
      <c r="AH8069" s="32"/>
      <c r="AI8069" s="33"/>
      <c r="AJ8069" s="33"/>
      <c r="AK8069" s="33"/>
      <c r="AL8069" s="33"/>
      <c r="AM8069" s="33"/>
      <c r="AN8069" s="33"/>
      <c r="AO8069" s="33"/>
      <c r="AP8069" s="33"/>
      <c r="AQ8069" s="33"/>
      <c r="AR8069" s="33"/>
      <c r="AS8069" s="33"/>
      <c r="AT8069" s="33"/>
      <c r="AU8069" s="33"/>
      <c r="AV8069" s="33"/>
      <c r="AW8069" s="33"/>
      <c r="AX8069" s="33"/>
      <c r="AY8069" s="33"/>
    </row>
    <row r="8070" spans="1:51" s="12" customFormat="1" ht="39.950000000000003" customHeight="1">
      <c r="A8070" s="3"/>
      <c r="B8070" s="16"/>
      <c r="C8070" s="33"/>
      <c r="D8070" s="33"/>
      <c r="E8070" s="33"/>
      <c r="F8070" s="33"/>
      <c r="G8070" s="33"/>
      <c r="H8070" s="33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  <c r="Y8070" s="33"/>
      <c r="Z8070" s="33"/>
      <c r="AA8070" s="33"/>
      <c r="AB8070" s="33"/>
      <c r="AC8070" s="33"/>
      <c r="AD8070" s="33"/>
      <c r="AE8070" s="33"/>
      <c r="AF8070" s="33"/>
      <c r="AG8070" s="35"/>
      <c r="AH8070" s="32"/>
      <c r="AI8070" s="33"/>
      <c r="AJ8070" s="33"/>
      <c r="AK8070" s="33"/>
      <c r="AL8070" s="33"/>
      <c r="AM8070" s="33"/>
      <c r="AN8070" s="33"/>
      <c r="AO8070" s="33"/>
      <c r="AP8070" s="33"/>
      <c r="AQ8070" s="33"/>
      <c r="AR8070" s="33"/>
      <c r="AS8070" s="33"/>
      <c r="AT8070" s="33"/>
      <c r="AU8070" s="33"/>
      <c r="AV8070" s="33"/>
      <c r="AW8070" s="33"/>
      <c r="AX8070" s="33"/>
      <c r="AY8070" s="33"/>
    </row>
    <row r="8071" spans="1:51" s="12" customFormat="1" ht="39.950000000000003" customHeight="1">
      <c r="A8071" s="3"/>
      <c r="B8071" s="16"/>
      <c r="C8071" s="33"/>
      <c r="D8071" s="33"/>
      <c r="E8071" s="33"/>
      <c r="F8071" s="33"/>
      <c r="G8071" s="33"/>
      <c r="H8071" s="33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  <c r="Y8071" s="33"/>
      <c r="Z8071" s="33"/>
      <c r="AA8071" s="33"/>
      <c r="AB8071" s="33"/>
      <c r="AC8071" s="33"/>
      <c r="AD8071" s="33"/>
      <c r="AE8071" s="33"/>
      <c r="AF8071" s="33"/>
      <c r="AG8071" s="35"/>
      <c r="AH8071" s="32"/>
      <c r="AI8071" s="33"/>
      <c r="AJ8071" s="33"/>
      <c r="AK8071" s="33"/>
      <c r="AL8071" s="33"/>
      <c r="AM8071" s="33"/>
      <c r="AN8071" s="33"/>
      <c r="AO8071" s="33"/>
      <c r="AP8071" s="33"/>
      <c r="AQ8071" s="33"/>
      <c r="AR8071" s="33"/>
      <c r="AS8071" s="33"/>
      <c r="AT8071" s="33"/>
      <c r="AU8071" s="33"/>
      <c r="AV8071" s="33"/>
      <c r="AW8071" s="33"/>
      <c r="AX8071" s="33"/>
      <c r="AY8071" s="33"/>
    </row>
    <row r="8072" spans="1:51" s="12" customFormat="1" ht="39.950000000000003" customHeight="1">
      <c r="A8072" s="3"/>
      <c r="B8072" s="16"/>
      <c r="C8072" s="33"/>
      <c r="D8072" s="33"/>
      <c r="E8072" s="33"/>
      <c r="F8072" s="33"/>
      <c r="G8072" s="33"/>
      <c r="H8072" s="33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  <c r="Y8072" s="33"/>
      <c r="Z8072" s="33"/>
      <c r="AA8072" s="33"/>
      <c r="AB8072" s="33"/>
      <c r="AC8072" s="33"/>
      <c r="AD8072" s="33"/>
      <c r="AE8072" s="33"/>
      <c r="AF8072" s="33"/>
      <c r="AG8072" s="35"/>
      <c r="AH8072" s="32"/>
      <c r="AI8072" s="33"/>
      <c r="AJ8072" s="33"/>
      <c r="AK8072" s="33"/>
      <c r="AL8072" s="33"/>
      <c r="AM8072" s="33"/>
      <c r="AN8072" s="33"/>
      <c r="AO8072" s="33"/>
      <c r="AP8072" s="33"/>
      <c r="AQ8072" s="33"/>
      <c r="AR8072" s="33"/>
      <c r="AS8072" s="33"/>
      <c r="AT8072" s="33"/>
      <c r="AU8072" s="33"/>
      <c r="AV8072" s="33"/>
      <c r="AW8072" s="33"/>
      <c r="AX8072" s="33"/>
      <c r="AY8072" s="33"/>
    </row>
    <row r="8073" spans="1:51" s="12" customFormat="1" ht="39.950000000000003" customHeight="1">
      <c r="A8073" s="3"/>
      <c r="B8073" s="16"/>
      <c r="C8073" s="33"/>
      <c r="D8073" s="33"/>
      <c r="E8073" s="33"/>
      <c r="F8073" s="33"/>
      <c r="G8073" s="33"/>
      <c r="H8073" s="33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  <c r="Y8073" s="33"/>
      <c r="Z8073" s="33"/>
      <c r="AA8073" s="33"/>
      <c r="AB8073" s="33"/>
      <c r="AC8073" s="33"/>
      <c r="AD8073" s="33"/>
      <c r="AE8073" s="33"/>
      <c r="AF8073" s="33"/>
      <c r="AG8073" s="35"/>
      <c r="AH8073" s="32"/>
      <c r="AI8073" s="33"/>
      <c r="AJ8073" s="33"/>
      <c r="AK8073" s="33"/>
      <c r="AL8073" s="33"/>
      <c r="AM8073" s="33"/>
      <c r="AN8073" s="33"/>
      <c r="AO8073" s="33"/>
      <c r="AP8073" s="33"/>
      <c r="AQ8073" s="33"/>
      <c r="AR8073" s="33"/>
      <c r="AS8073" s="33"/>
      <c r="AT8073" s="33"/>
      <c r="AU8073" s="33"/>
      <c r="AV8073" s="33"/>
      <c r="AW8073" s="33"/>
      <c r="AX8073" s="33"/>
      <c r="AY8073" s="33"/>
    </row>
    <row r="8074" spans="1:51" s="12" customFormat="1" ht="39.950000000000003" customHeight="1">
      <c r="A8074" s="3"/>
      <c r="B8074" s="16"/>
      <c r="C8074" s="33"/>
      <c r="D8074" s="33"/>
      <c r="E8074" s="33"/>
      <c r="F8074" s="33"/>
      <c r="G8074" s="33"/>
      <c r="H8074" s="33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  <c r="Y8074" s="33"/>
      <c r="Z8074" s="33"/>
      <c r="AA8074" s="33"/>
      <c r="AB8074" s="33"/>
      <c r="AC8074" s="33"/>
      <c r="AD8074" s="33"/>
      <c r="AE8074" s="33"/>
      <c r="AF8074" s="33"/>
      <c r="AG8074" s="35"/>
      <c r="AH8074" s="32"/>
      <c r="AI8074" s="33"/>
      <c r="AJ8074" s="33"/>
      <c r="AK8074" s="33"/>
      <c r="AL8074" s="33"/>
      <c r="AM8074" s="33"/>
      <c r="AN8074" s="33"/>
      <c r="AO8074" s="33"/>
      <c r="AP8074" s="33"/>
      <c r="AQ8074" s="33"/>
      <c r="AR8074" s="33"/>
      <c r="AS8074" s="33"/>
      <c r="AT8074" s="33"/>
      <c r="AU8074" s="33"/>
      <c r="AV8074" s="33"/>
      <c r="AW8074" s="33"/>
      <c r="AX8074" s="33"/>
      <c r="AY8074" s="33"/>
    </row>
    <row r="8075" spans="1:51" s="12" customFormat="1" ht="39.950000000000003" customHeight="1">
      <c r="A8075" s="3"/>
      <c r="B8075" s="16"/>
      <c r="C8075" s="33"/>
      <c r="D8075" s="33"/>
      <c r="E8075" s="33"/>
      <c r="F8075" s="33"/>
      <c r="G8075" s="33"/>
      <c r="H8075" s="33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  <c r="Y8075" s="33"/>
      <c r="Z8075" s="33"/>
      <c r="AA8075" s="33"/>
      <c r="AB8075" s="33"/>
      <c r="AC8075" s="33"/>
      <c r="AD8075" s="33"/>
      <c r="AE8075" s="33"/>
      <c r="AF8075" s="33"/>
      <c r="AG8075" s="35"/>
      <c r="AH8075" s="32"/>
      <c r="AI8075" s="33"/>
      <c r="AJ8075" s="33"/>
      <c r="AK8075" s="33"/>
      <c r="AL8075" s="33"/>
      <c r="AM8075" s="33"/>
      <c r="AN8075" s="33"/>
      <c r="AO8075" s="33"/>
      <c r="AP8075" s="33"/>
      <c r="AQ8075" s="33"/>
      <c r="AR8075" s="33"/>
      <c r="AS8075" s="33"/>
      <c r="AT8075" s="33"/>
      <c r="AU8075" s="33"/>
      <c r="AV8075" s="33"/>
      <c r="AW8075" s="33"/>
      <c r="AX8075" s="33"/>
      <c r="AY8075" s="33"/>
    </row>
    <row r="8076" spans="1:51" s="12" customFormat="1" ht="39.950000000000003" customHeight="1">
      <c r="A8076" s="3"/>
      <c r="B8076" s="16"/>
      <c r="C8076" s="33"/>
      <c r="D8076" s="33"/>
      <c r="E8076" s="33"/>
      <c r="F8076" s="33"/>
      <c r="G8076" s="33"/>
      <c r="H8076" s="33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  <c r="Y8076" s="33"/>
      <c r="Z8076" s="33"/>
      <c r="AA8076" s="33"/>
      <c r="AB8076" s="33"/>
      <c r="AC8076" s="33"/>
      <c r="AD8076" s="33"/>
      <c r="AE8076" s="33"/>
      <c r="AF8076" s="33"/>
      <c r="AG8076" s="35"/>
      <c r="AH8076" s="32"/>
      <c r="AI8076" s="33"/>
      <c r="AJ8076" s="33"/>
      <c r="AK8076" s="33"/>
      <c r="AL8076" s="33"/>
      <c r="AM8076" s="33"/>
      <c r="AN8076" s="33"/>
      <c r="AO8076" s="33"/>
      <c r="AP8076" s="33"/>
      <c r="AQ8076" s="33"/>
      <c r="AR8076" s="33"/>
      <c r="AS8076" s="33"/>
      <c r="AT8076" s="33"/>
      <c r="AU8076" s="33"/>
      <c r="AV8076" s="33"/>
      <c r="AW8076" s="33"/>
      <c r="AX8076" s="33"/>
      <c r="AY8076" s="33"/>
    </row>
    <row r="8077" spans="1:51" s="12" customFormat="1" ht="39.950000000000003" customHeight="1">
      <c r="A8077" s="3"/>
      <c r="B8077" s="16"/>
      <c r="C8077" s="33"/>
      <c r="D8077" s="33"/>
      <c r="E8077" s="33"/>
      <c r="F8077" s="33"/>
      <c r="G8077" s="33"/>
      <c r="H8077" s="33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  <c r="Y8077" s="33"/>
      <c r="Z8077" s="33"/>
      <c r="AA8077" s="33"/>
      <c r="AB8077" s="33"/>
      <c r="AC8077" s="33"/>
      <c r="AD8077" s="33"/>
      <c r="AE8077" s="33"/>
      <c r="AF8077" s="33"/>
      <c r="AG8077" s="35"/>
      <c r="AH8077" s="32"/>
      <c r="AI8077" s="33"/>
      <c r="AJ8077" s="33"/>
      <c r="AK8077" s="33"/>
      <c r="AL8077" s="33"/>
      <c r="AM8077" s="33"/>
      <c r="AN8077" s="33"/>
      <c r="AO8077" s="33"/>
      <c r="AP8077" s="33"/>
      <c r="AQ8077" s="33"/>
      <c r="AR8077" s="33"/>
      <c r="AS8077" s="33"/>
      <c r="AT8077" s="33"/>
      <c r="AU8077" s="33"/>
      <c r="AV8077" s="33"/>
      <c r="AW8077" s="33"/>
      <c r="AX8077" s="33"/>
      <c r="AY8077" s="33"/>
    </row>
    <row r="8078" spans="1:51" s="12" customFormat="1" ht="39.950000000000003" customHeight="1">
      <c r="A8078" s="3"/>
      <c r="B8078" s="16"/>
      <c r="C8078" s="33"/>
      <c r="D8078" s="33"/>
      <c r="E8078" s="33"/>
      <c r="F8078" s="33"/>
      <c r="G8078" s="33"/>
      <c r="H8078" s="33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  <c r="Y8078" s="33"/>
      <c r="Z8078" s="33"/>
      <c r="AA8078" s="33"/>
      <c r="AB8078" s="33"/>
      <c r="AC8078" s="33"/>
      <c r="AD8078" s="33"/>
      <c r="AE8078" s="33"/>
      <c r="AF8078" s="33"/>
      <c r="AG8078" s="35"/>
      <c r="AH8078" s="32"/>
      <c r="AI8078" s="33"/>
      <c r="AJ8078" s="33"/>
      <c r="AK8078" s="33"/>
      <c r="AL8078" s="33"/>
      <c r="AM8078" s="33"/>
      <c r="AN8078" s="33"/>
      <c r="AO8078" s="33"/>
      <c r="AP8078" s="33"/>
      <c r="AQ8078" s="33"/>
      <c r="AR8078" s="33"/>
      <c r="AS8078" s="33"/>
      <c r="AT8078" s="33"/>
      <c r="AU8078" s="33"/>
      <c r="AV8078" s="33"/>
      <c r="AW8078" s="33"/>
      <c r="AX8078" s="33"/>
      <c r="AY8078" s="33"/>
    </row>
    <row r="8079" spans="1:51" s="12" customFormat="1" ht="39.950000000000003" customHeight="1">
      <c r="A8079" s="3"/>
      <c r="B8079" s="16"/>
      <c r="C8079" s="33"/>
      <c r="D8079" s="33"/>
      <c r="E8079" s="33"/>
      <c r="F8079" s="33"/>
      <c r="G8079" s="33"/>
      <c r="H8079" s="33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  <c r="Y8079" s="33"/>
      <c r="Z8079" s="33"/>
      <c r="AA8079" s="33"/>
      <c r="AB8079" s="33"/>
      <c r="AC8079" s="33"/>
      <c r="AD8079" s="33"/>
      <c r="AE8079" s="33"/>
      <c r="AF8079" s="33"/>
      <c r="AG8079" s="35"/>
      <c r="AH8079" s="32"/>
      <c r="AI8079" s="33"/>
      <c r="AJ8079" s="33"/>
      <c r="AK8079" s="33"/>
      <c r="AL8079" s="33"/>
      <c r="AM8079" s="33"/>
      <c r="AN8079" s="33"/>
      <c r="AO8079" s="33"/>
      <c r="AP8079" s="33"/>
      <c r="AQ8079" s="33"/>
      <c r="AR8079" s="33"/>
      <c r="AS8079" s="33"/>
      <c r="AT8079" s="33"/>
      <c r="AU8079" s="33"/>
      <c r="AV8079" s="33"/>
      <c r="AW8079" s="33"/>
      <c r="AX8079" s="33"/>
      <c r="AY8079" s="33"/>
    </row>
    <row r="8080" spans="1:51" s="12" customFormat="1" ht="39.950000000000003" customHeight="1">
      <c r="A8080" s="3"/>
      <c r="B8080" s="16"/>
      <c r="C8080" s="33"/>
      <c r="D8080" s="33"/>
      <c r="E8080" s="33"/>
      <c r="F8080" s="33"/>
      <c r="G8080" s="33"/>
      <c r="H8080" s="33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  <c r="Y8080" s="33"/>
      <c r="Z8080" s="33"/>
      <c r="AA8080" s="33"/>
      <c r="AB8080" s="33"/>
      <c r="AC8080" s="33"/>
      <c r="AD8080" s="33"/>
      <c r="AE8080" s="33"/>
      <c r="AF8080" s="33"/>
      <c r="AG8080" s="35"/>
      <c r="AH8080" s="32"/>
      <c r="AI8080" s="33"/>
      <c r="AJ8080" s="33"/>
      <c r="AK8080" s="33"/>
      <c r="AL8080" s="33"/>
      <c r="AM8080" s="33"/>
      <c r="AN8080" s="33"/>
      <c r="AO8080" s="33"/>
      <c r="AP8080" s="33"/>
      <c r="AQ8080" s="33"/>
      <c r="AR8080" s="33"/>
      <c r="AS8080" s="33"/>
      <c r="AT8080" s="33"/>
      <c r="AU8080" s="33"/>
      <c r="AV8080" s="33"/>
      <c r="AW8080" s="33"/>
      <c r="AX8080" s="33"/>
      <c r="AY8080" s="33"/>
    </row>
    <row r="8081" spans="1:51" s="12" customFormat="1" ht="39.950000000000003" customHeight="1">
      <c r="A8081" s="3"/>
      <c r="B8081" s="16"/>
      <c r="C8081" s="33"/>
      <c r="D8081" s="33"/>
      <c r="E8081" s="33"/>
      <c r="F8081" s="33"/>
      <c r="G8081" s="33"/>
      <c r="H8081" s="33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  <c r="Y8081" s="33"/>
      <c r="Z8081" s="33"/>
      <c r="AA8081" s="33"/>
      <c r="AB8081" s="33"/>
      <c r="AC8081" s="33"/>
      <c r="AD8081" s="33"/>
      <c r="AE8081" s="33"/>
      <c r="AF8081" s="33"/>
      <c r="AG8081" s="35"/>
      <c r="AH8081" s="32"/>
      <c r="AI8081" s="33"/>
      <c r="AJ8081" s="33"/>
      <c r="AK8081" s="33"/>
      <c r="AL8081" s="33"/>
      <c r="AM8081" s="33"/>
      <c r="AN8081" s="33"/>
      <c r="AO8081" s="33"/>
      <c r="AP8081" s="33"/>
      <c r="AQ8081" s="33"/>
      <c r="AR8081" s="33"/>
      <c r="AS8081" s="33"/>
      <c r="AT8081" s="33"/>
      <c r="AU8081" s="33"/>
      <c r="AV8081" s="33"/>
      <c r="AW8081" s="33"/>
      <c r="AX8081" s="33"/>
      <c r="AY8081" s="33"/>
    </row>
    <row r="8082" spans="1:51" s="12" customFormat="1" ht="39.950000000000003" customHeight="1">
      <c r="A8082" s="3"/>
      <c r="B8082" s="16"/>
      <c r="C8082" s="33"/>
      <c r="D8082" s="33"/>
      <c r="E8082" s="33"/>
      <c r="F8082" s="33"/>
      <c r="G8082" s="33"/>
      <c r="H8082" s="33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  <c r="Y8082" s="33"/>
      <c r="Z8082" s="33"/>
      <c r="AA8082" s="33"/>
      <c r="AB8082" s="33"/>
      <c r="AC8082" s="33"/>
      <c r="AD8082" s="33"/>
      <c r="AE8082" s="33"/>
      <c r="AF8082" s="33"/>
      <c r="AG8082" s="35"/>
      <c r="AH8082" s="32"/>
      <c r="AI8082" s="33"/>
      <c r="AJ8082" s="33"/>
      <c r="AK8082" s="33"/>
      <c r="AL8082" s="33"/>
      <c r="AM8082" s="33"/>
      <c r="AN8082" s="33"/>
      <c r="AO8082" s="33"/>
      <c r="AP8082" s="33"/>
      <c r="AQ8082" s="33"/>
      <c r="AR8082" s="33"/>
      <c r="AS8082" s="33"/>
      <c r="AT8082" s="33"/>
      <c r="AU8082" s="33"/>
      <c r="AV8082" s="33"/>
      <c r="AW8082" s="33"/>
      <c r="AX8082" s="33"/>
      <c r="AY8082" s="33"/>
    </row>
    <row r="8083" spans="1:51" s="12" customFormat="1" ht="39.950000000000003" customHeight="1">
      <c r="A8083" s="3"/>
      <c r="B8083" s="16"/>
      <c r="C8083" s="33"/>
      <c r="D8083" s="33"/>
      <c r="E8083" s="33"/>
      <c r="F8083" s="33"/>
      <c r="G8083" s="33"/>
      <c r="H8083" s="33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  <c r="Y8083" s="33"/>
      <c r="Z8083" s="33"/>
      <c r="AA8083" s="33"/>
      <c r="AB8083" s="33"/>
      <c r="AC8083" s="33"/>
      <c r="AD8083" s="33"/>
      <c r="AE8083" s="33"/>
      <c r="AF8083" s="33"/>
      <c r="AG8083" s="35"/>
      <c r="AH8083" s="32"/>
      <c r="AI8083" s="33"/>
      <c r="AJ8083" s="33"/>
      <c r="AK8083" s="33"/>
      <c r="AL8083" s="33"/>
      <c r="AM8083" s="33"/>
      <c r="AN8083" s="33"/>
      <c r="AO8083" s="33"/>
      <c r="AP8083" s="33"/>
      <c r="AQ8083" s="33"/>
      <c r="AR8083" s="33"/>
      <c r="AS8083" s="33"/>
      <c r="AT8083" s="33"/>
      <c r="AU8083" s="33"/>
      <c r="AV8083" s="33"/>
      <c r="AW8083" s="33"/>
      <c r="AX8083" s="33"/>
      <c r="AY8083" s="33"/>
    </row>
    <row r="8084" spans="1:51" s="12" customFormat="1" ht="39.950000000000003" customHeight="1">
      <c r="A8084" s="3"/>
      <c r="B8084" s="16"/>
      <c r="C8084" s="33"/>
      <c r="D8084" s="33"/>
      <c r="E8084" s="33"/>
      <c r="F8084" s="33"/>
      <c r="G8084" s="33"/>
      <c r="H8084" s="33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  <c r="Y8084" s="33"/>
      <c r="Z8084" s="33"/>
      <c r="AA8084" s="33"/>
      <c r="AB8084" s="33"/>
      <c r="AC8084" s="33"/>
      <c r="AD8084" s="33"/>
      <c r="AE8084" s="33"/>
      <c r="AF8084" s="33"/>
      <c r="AG8084" s="35"/>
      <c r="AH8084" s="32"/>
      <c r="AI8084" s="33"/>
      <c r="AJ8084" s="33"/>
      <c r="AK8084" s="33"/>
      <c r="AL8084" s="33"/>
      <c r="AM8084" s="33"/>
      <c r="AN8084" s="33"/>
      <c r="AO8084" s="33"/>
      <c r="AP8084" s="33"/>
      <c r="AQ8084" s="33"/>
      <c r="AR8084" s="33"/>
      <c r="AS8084" s="33"/>
      <c r="AT8084" s="33"/>
      <c r="AU8084" s="33"/>
      <c r="AV8084" s="33"/>
      <c r="AW8084" s="33"/>
      <c r="AX8084" s="33"/>
      <c r="AY8084" s="33"/>
    </row>
    <row r="8085" spans="1:51" s="12" customFormat="1" ht="39.950000000000003" customHeight="1">
      <c r="A8085" s="3"/>
      <c r="B8085" s="16"/>
      <c r="C8085" s="33"/>
      <c r="D8085" s="33"/>
      <c r="E8085" s="33"/>
      <c r="F8085" s="33"/>
      <c r="G8085" s="33"/>
      <c r="H8085" s="33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  <c r="Y8085" s="33"/>
      <c r="Z8085" s="33"/>
      <c r="AA8085" s="33"/>
      <c r="AB8085" s="33"/>
      <c r="AC8085" s="33"/>
      <c r="AD8085" s="33"/>
      <c r="AE8085" s="33"/>
      <c r="AF8085" s="33"/>
      <c r="AG8085" s="35"/>
      <c r="AH8085" s="32"/>
      <c r="AI8085" s="33"/>
      <c r="AJ8085" s="33"/>
      <c r="AK8085" s="33"/>
      <c r="AL8085" s="33"/>
      <c r="AM8085" s="33"/>
      <c r="AN8085" s="33"/>
      <c r="AO8085" s="33"/>
      <c r="AP8085" s="33"/>
      <c r="AQ8085" s="33"/>
      <c r="AR8085" s="33"/>
      <c r="AS8085" s="33"/>
      <c r="AT8085" s="33"/>
      <c r="AU8085" s="33"/>
      <c r="AV8085" s="33"/>
      <c r="AW8085" s="33"/>
      <c r="AX8085" s="33"/>
      <c r="AY8085" s="33"/>
    </row>
    <row r="8086" spans="1:51" s="12" customFormat="1" ht="39.950000000000003" customHeight="1">
      <c r="A8086" s="3"/>
      <c r="B8086" s="16"/>
      <c r="C8086" s="33"/>
      <c r="D8086" s="33"/>
      <c r="E8086" s="33"/>
      <c r="F8086" s="33"/>
      <c r="G8086" s="33"/>
      <c r="H8086" s="33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  <c r="Y8086" s="33"/>
      <c r="Z8086" s="33"/>
      <c r="AA8086" s="33"/>
      <c r="AB8086" s="33"/>
      <c r="AC8086" s="33"/>
      <c r="AD8086" s="33"/>
      <c r="AE8086" s="33"/>
      <c r="AF8086" s="33"/>
      <c r="AG8086" s="35"/>
      <c r="AH8086" s="32"/>
      <c r="AI8086" s="33"/>
      <c r="AJ8086" s="33"/>
      <c r="AK8086" s="33"/>
      <c r="AL8086" s="33"/>
      <c r="AM8086" s="33"/>
      <c r="AN8086" s="33"/>
      <c r="AO8086" s="33"/>
      <c r="AP8086" s="33"/>
      <c r="AQ8086" s="33"/>
      <c r="AR8086" s="33"/>
      <c r="AS8086" s="33"/>
      <c r="AT8086" s="33"/>
      <c r="AU8086" s="33"/>
      <c r="AV8086" s="33"/>
      <c r="AW8086" s="33"/>
      <c r="AX8086" s="33"/>
      <c r="AY8086" s="33"/>
    </row>
    <row r="8087" spans="1:51" s="12" customFormat="1" ht="39.950000000000003" customHeight="1">
      <c r="A8087" s="3"/>
      <c r="B8087" s="16"/>
      <c r="C8087" s="33"/>
      <c r="D8087" s="33"/>
      <c r="E8087" s="33"/>
      <c r="F8087" s="33"/>
      <c r="G8087" s="33"/>
      <c r="H8087" s="33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  <c r="Y8087" s="33"/>
      <c r="Z8087" s="33"/>
      <c r="AA8087" s="33"/>
      <c r="AB8087" s="33"/>
      <c r="AC8087" s="33"/>
      <c r="AD8087" s="33"/>
      <c r="AE8087" s="33"/>
      <c r="AF8087" s="33"/>
      <c r="AG8087" s="35"/>
      <c r="AH8087" s="32"/>
      <c r="AI8087" s="33"/>
      <c r="AJ8087" s="33"/>
      <c r="AK8087" s="33"/>
      <c r="AL8087" s="33"/>
      <c r="AM8087" s="33"/>
      <c r="AN8087" s="33"/>
      <c r="AO8087" s="33"/>
      <c r="AP8087" s="33"/>
      <c r="AQ8087" s="33"/>
      <c r="AR8087" s="33"/>
      <c r="AS8087" s="33"/>
      <c r="AT8087" s="33"/>
      <c r="AU8087" s="33"/>
      <c r="AV8087" s="33"/>
      <c r="AW8087" s="33"/>
      <c r="AX8087" s="33"/>
      <c r="AY8087" s="33"/>
    </row>
    <row r="8088" spans="1:51" s="12" customFormat="1" ht="39.950000000000003" customHeight="1">
      <c r="A8088" s="3"/>
      <c r="B8088" s="16"/>
      <c r="C8088" s="33"/>
      <c r="D8088" s="33"/>
      <c r="E8088" s="33"/>
      <c r="F8088" s="33"/>
      <c r="G8088" s="33"/>
      <c r="H8088" s="33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  <c r="Y8088" s="33"/>
      <c r="Z8088" s="33"/>
      <c r="AA8088" s="33"/>
      <c r="AB8088" s="33"/>
      <c r="AC8088" s="33"/>
      <c r="AD8088" s="33"/>
      <c r="AE8088" s="33"/>
      <c r="AF8088" s="33"/>
      <c r="AG8088" s="35"/>
      <c r="AH8088" s="32"/>
      <c r="AI8088" s="33"/>
      <c r="AJ8088" s="33"/>
      <c r="AK8088" s="33"/>
      <c r="AL8088" s="33"/>
      <c r="AM8088" s="33"/>
      <c r="AN8088" s="33"/>
      <c r="AO8088" s="33"/>
      <c r="AP8088" s="33"/>
      <c r="AQ8088" s="33"/>
      <c r="AR8088" s="33"/>
      <c r="AS8088" s="33"/>
      <c r="AT8088" s="33"/>
      <c r="AU8088" s="33"/>
      <c r="AV8088" s="33"/>
      <c r="AW8088" s="33"/>
      <c r="AX8088" s="33"/>
      <c r="AY8088" s="33"/>
    </row>
    <row r="8089" spans="1:51" s="12" customFormat="1" ht="39.950000000000003" customHeight="1">
      <c r="A8089" s="3"/>
      <c r="B8089" s="16"/>
      <c r="C8089" s="33"/>
      <c r="D8089" s="33"/>
      <c r="E8089" s="33"/>
      <c r="F8089" s="33"/>
      <c r="G8089" s="33"/>
      <c r="H8089" s="33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  <c r="Y8089" s="33"/>
      <c r="Z8089" s="33"/>
      <c r="AA8089" s="33"/>
      <c r="AB8089" s="33"/>
      <c r="AC8089" s="33"/>
      <c r="AD8089" s="33"/>
      <c r="AE8089" s="33"/>
      <c r="AF8089" s="33"/>
      <c r="AG8089" s="35"/>
      <c r="AH8089" s="32"/>
      <c r="AI8089" s="33"/>
      <c r="AJ8089" s="33"/>
      <c r="AK8089" s="33"/>
      <c r="AL8089" s="33"/>
      <c r="AM8089" s="33"/>
      <c r="AN8089" s="33"/>
      <c r="AO8089" s="33"/>
      <c r="AP8089" s="33"/>
      <c r="AQ8089" s="33"/>
      <c r="AR8089" s="33"/>
      <c r="AS8089" s="33"/>
      <c r="AT8089" s="33"/>
      <c r="AU8089" s="33"/>
      <c r="AV8089" s="33"/>
      <c r="AW8089" s="33"/>
      <c r="AX8089" s="33"/>
      <c r="AY8089" s="33"/>
    </row>
    <row r="8090" spans="1:51" s="12" customFormat="1" ht="39.950000000000003" customHeight="1">
      <c r="A8090" s="3"/>
      <c r="B8090" s="16"/>
      <c r="C8090" s="33"/>
      <c r="D8090" s="33"/>
      <c r="E8090" s="33"/>
      <c r="F8090" s="33"/>
      <c r="G8090" s="33"/>
      <c r="H8090" s="33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  <c r="Y8090" s="33"/>
      <c r="Z8090" s="33"/>
      <c r="AA8090" s="33"/>
      <c r="AB8090" s="33"/>
      <c r="AC8090" s="33"/>
      <c r="AD8090" s="33"/>
      <c r="AE8090" s="33"/>
      <c r="AF8090" s="33"/>
      <c r="AG8090" s="35"/>
      <c r="AH8090" s="32"/>
      <c r="AI8090" s="33"/>
      <c r="AJ8090" s="33"/>
      <c r="AK8090" s="33"/>
      <c r="AL8090" s="33"/>
      <c r="AM8090" s="33"/>
      <c r="AN8090" s="33"/>
      <c r="AO8090" s="33"/>
      <c r="AP8090" s="33"/>
      <c r="AQ8090" s="33"/>
      <c r="AR8090" s="33"/>
      <c r="AS8090" s="33"/>
      <c r="AT8090" s="33"/>
      <c r="AU8090" s="33"/>
      <c r="AV8090" s="33"/>
      <c r="AW8090" s="33"/>
      <c r="AX8090" s="33"/>
      <c r="AY8090" s="33"/>
    </row>
    <row r="8091" spans="1:51" s="12" customFormat="1" ht="39.950000000000003" customHeight="1">
      <c r="A8091" s="3"/>
      <c r="B8091" s="16"/>
      <c r="C8091" s="33"/>
      <c r="D8091" s="33"/>
      <c r="E8091" s="33"/>
      <c r="F8091" s="33"/>
      <c r="G8091" s="33"/>
      <c r="H8091" s="33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  <c r="Y8091" s="33"/>
      <c r="Z8091" s="33"/>
      <c r="AA8091" s="33"/>
      <c r="AB8091" s="33"/>
      <c r="AC8091" s="33"/>
      <c r="AD8091" s="33"/>
      <c r="AE8091" s="33"/>
      <c r="AF8091" s="33"/>
      <c r="AG8091" s="35"/>
      <c r="AH8091" s="32"/>
      <c r="AI8091" s="33"/>
      <c r="AJ8091" s="33"/>
      <c r="AK8091" s="33"/>
      <c r="AL8091" s="33"/>
      <c r="AM8091" s="33"/>
      <c r="AN8091" s="33"/>
      <c r="AO8091" s="33"/>
      <c r="AP8091" s="33"/>
      <c r="AQ8091" s="33"/>
      <c r="AR8091" s="33"/>
      <c r="AS8091" s="33"/>
      <c r="AT8091" s="33"/>
      <c r="AU8091" s="33"/>
      <c r="AV8091" s="33"/>
      <c r="AW8091" s="33"/>
      <c r="AX8091" s="33"/>
      <c r="AY8091" s="33"/>
    </row>
    <row r="8092" spans="1:51" s="12" customFormat="1" ht="39.950000000000003" customHeight="1">
      <c r="A8092" s="3"/>
      <c r="B8092" s="16"/>
      <c r="C8092" s="33"/>
      <c r="D8092" s="33"/>
      <c r="E8092" s="33"/>
      <c r="F8092" s="33"/>
      <c r="G8092" s="33"/>
      <c r="H8092" s="33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  <c r="Y8092" s="33"/>
      <c r="Z8092" s="33"/>
      <c r="AA8092" s="33"/>
      <c r="AB8092" s="33"/>
      <c r="AC8092" s="33"/>
      <c r="AD8092" s="33"/>
      <c r="AE8092" s="33"/>
      <c r="AF8092" s="33"/>
      <c r="AG8092" s="35"/>
      <c r="AH8092" s="32"/>
      <c r="AI8092" s="33"/>
      <c r="AJ8092" s="33"/>
      <c r="AK8092" s="33"/>
      <c r="AL8092" s="33"/>
      <c r="AM8092" s="33"/>
      <c r="AN8092" s="33"/>
      <c r="AO8092" s="33"/>
      <c r="AP8092" s="33"/>
      <c r="AQ8092" s="33"/>
      <c r="AR8092" s="33"/>
      <c r="AS8092" s="33"/>
      <c r="AT8092" s="33"/>
      <c r="AU8092" s="33"/>
      <c r="AV8092" s="33"/>
      <c r="AW8092" s="33"/>
      <c r="AX8092" s="33"/>
      <c r="AY8092" s="33"/>
    </row>
    <row r="8093" spans="1:51" s="12" customFormat="1" ht="39.950000000000003" customHeight="1">
      <c r="A8093" s="3"/>
      <c r="B8093" s="16"/>
      <c r="C8093" s="33"/>
      <c r="D8093" s="33"/>
      <c r="E8093" s="33"/>
      <c r="F8093" s="33"/>
      <c r="G8093" s="33"/>
      <c r="H8093" s="33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  <c r="Y8093" s="33"/>
      <c r="Z8093" s="33"/>
      <c r="AA8093" s="33"/>
      <c r="AB8093" s="33"/>
      <c r="AC8093" s="33"/>
      <c r="AD8093" s="33"/>
      <c r="AE8093" s="33"/>
      <c r="AF8093" s="33"/>
      <c r="AG8093" s="35"/>
      <c r="AH8093" s="32"/>
      <c r="AI8093" s="33"/>
      <c r="AJ8093" s="33"/>
      <c r="AK8093" s="33"/>
      <c r="AL8093" s="33"/>
      <c r="AM8093" s="33"/>
      <c r="AN8093" s="33"/>
      <c r="AO8093" s="33"/>
      <c r="AP8093" s="33"/>
      <c r="AQ8093" s="33"/>
      <c r="AR8093" s="33"/>
      <c r="AS8093" s="33"/>
      <c r="AT8093" s="33"/>
      <c r="AU8093" s="33"/>
      <c r="AV8093" s="33"/>
      <c r="AW8093" s="33"/>
      <c r="AX8093" s="33"/>
      <c r="AY8093" s="33"/>
    </row>
    <row r="8094" spans="1:51" s="12" customFormat="1" ht="39.950000000000003" customHeight="1">
      <c r="A8094" s="3"/>
      <c r="B8094" s="16"/>
      <c r="C8094" s="33"/>
      <c r="D8094" s="33"/>
      <c r="E8094" s="33"/>
      <c r="F8094" s="33"/>
      <c r="G8094" s="33"/>
      <c r="H8094" s="33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  <c r="Y8094" s="33"/>
      <c r="Z8094" s="33"/>
      <c r="AA8094" s="33"/>
      <c r="AB8094" s="33"/>
      <c r="AC8094" s="33"/>
      <c r="AD8094" s="33"/>
      <c r="AE8094" s="33"/>
      <c r="AF8094" s="33"/>
      <c r="AG8094" s="35"/>
      <c r="AH8094" s="32"/>
      <c r="AI8094" s="33"/>
      <c r="AJ8094" s="33"/>
      <c r="AK8094" s="33"/>
      <c r="AL8094" s="33"/>
      <c r="AM8094" s="33"/>
      <c r="AN8094" s="33"/>
      <c r="AO8094" s="33"/>
      <c r="AP8094" s="33"/>
      <c r="AQ8094" s="33"/>
      <c r="AR8094" s="33"/>
      <c r="AS8094" s="33"/>
      <c r="AT8094" s="33"/>
      <c r="AU8094" s="33"/>
      <c r="AV8094" s="33"/>
      <c r="AW8094" s="33"/>
      <c r="AX8094" s="33"/>
      <c r="AY8094" s="33"/>
    </row>
    <row r="8095" spans="1:51" s="12" customFormat="1" ht="39.950000000000003" customHeight="1">
      <c r="A8095" s="3"/>
      <c r="B8095" s="16"/>
      <c r="C8095" s="33"/>
      <c r="D8095" s="33"/>
      <c r="E8095" s="33"/>
      <c r="F8095" s="33"/>
      <c r="G8095" s="33"/>
      <c r="H8095" s="33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  <c r="Y8095" s="33"/>
      <c r="Z8095" s="33"/>
      <c r="AA8095" s="33"/>
      <c r="AB8095" s="33"/>
      <c r="AC8095" s="33"/>
      <c r="AD8095" s="33"/>
      <c r="AE8095" s="33"/>
      <c r="AF8095" s="33"/>
      <c r="AG8095" s="35"/>
      <c r="AH8095" s="32"/>
      <c r="AI8095" s="33"/>
      <c r="AJ8095" s="33"/>
      <c r="AK8095" s="33"/>
      <c r="AL8095" s="33"/>
      <c r="AM8095" s="33"/>
      <c r="AN8095" s="33"/>
      <c r="AO8095" s="33"/>
      <c r="AP8095" s="33"/>
      <c r="AQ8095" s="33"/>
      <c r="AR8095" s="33"/>
      <c r="AS8095" s="33"/>
      <c r="AT8095" s="33"/>
      <c r="AU8095" s="33"/>
      <c r="AV8095" s="33"/>
      <c r="AW8095" s="33"/>
      <c r="AX8095" s="33"/>
      <c r="AY8095" s="33"/>
    </row>
    <row r="8096" spans="1:51" s="12" customFormat="1" ht="39.950000000000003" customHeight="1">
      <c r="A8096" s="3"/>
      <c r="B8096" s="16"/>
      <c r="C8096" s="33"/>
      <c r="D8096" s="33"/>
      <c r="E8096" s="33"/>
      <c r="F8096" s="33"/>
      <c r="G8096" s="33"/>
      <c r="H8096" s="33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  <c r="Y8096" s="33"/>
      <c r="Z8096" s="33"/>
      <c r="AA8096" s="33"/>
      <c r="AB8096" s="33"/>
      <c r="AC8096" s="33"/>
      <c r="AD8096" s="33"/>
      <c r="AE8096" s="33"/>
      <c r="AF8096" s="33"/>
      <c r="AG8096" s="35"/>
      <c r="AH8096" s="32"/>
      <c r="AI8096" s="33"/>
      <c r="AJ8096" s="33"/>
      <c r="AK8096" s="33"/>
      <c r="AL8096" s="33"/>
      <c r="AM8096" s="33"/>
      <c r="AN8096" s="33"/>
      <c r="AO8096" s="33"/>
      <c r="AP8096" s="33"/>
      <c r="AQ8096" s="33"/>
      <c r="AR8096" s="33"/>
      <c r="AS8096" s="33"/>
      <c r="AT8096" s="33"/>
      <c r="AU8096" s="33"/>
      <c r="AV8096" s="33"/>
      <c r="AW8096" s="33"/>
      <c r="AX8096" s="33"/>
      <c r="AY8096" s="33"/>
    </row>
    <row r="8097" spans="1:51" s="12" customFormat="1" ht="39.950000000000003" customHeight="1">
      <c r="A8097" s="3"/>
      <c r="B8097" s="16"/>
      <c r="C8097" s="33"/>
      <c r="D8097" s="33"/>
      <c r="E8097" s="33"/>
      <c r="F8097" s="33"/>
      <c r="G8097" s="33"/>
      <c r="H8097" s="33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  <c r="Y8097" s="33"/>
      <c r="Z8097" s="33"/>
      <c r="AA8097" s="33"/>
      <c r="AB8097" s="33"/>
      <c r="AC8097" s="33"/>
      <c r="AD8097" s="33"/>
      <c r="AE8097" s="33"/>
      <c r="AF8097" s="33"/>
      <c r="AG8097" s="35"/>
      <c r="AH8097" s="32"/>
      <c r="AI8097" s="33"/>
      <c r="AJ8097" s="33"/>
      <c r="AK8097" s="33"/>
      <c r="AL8097" s="33"/>
      <c r="AM8097" s="33"/>
      <c r="AN8097" s="33"/>
      <c r="AO8097" s="33"/>
      <c r="AP8097" s="33"/>
      <c r="AQ8097" s="33"/>
      <c r="AR8097" s="33"/>
      <c r="AS8097" s="33"/>
      <c r="AT8097" s="33"/>
      <c r="AU8097" s="33"/>
      <c r="AV8097" s="33"/>
      <c r="AW8097" s="33"/>
      <c r="AX8097" s="33"/>
      <c r="AY8097" s="33"/>
    </row>
    <row r="8098" spans="1:51" s="12" customFormat="1" ht="39.950000000000003" customHeight="1">
      <c r="A8098" s="3"/>
      <c r="B8098" s="16"/>
      <c r="C8098" s="33"/>
      <c r="D8098" s="33"/>
      <c r="E8098" s="33"/>
      <c r="F8098" s="33"/>
      <c r="G8098" s="33"/>
      <c r="H8098" s="33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  <c r="Y8098" s="33"/>
      <c r="Z8098" s="33"/>
      <c r="AA8098" s="33"/>
      <c r="AB8098" s="33"/>
      <c r="AC8098" s="33"/>
      <c r="AD8098" s="33"/>
      <c r="AE8098" s="33"/>
      <c r="AF8098" s="33"/>
      <c r="AG8098" s="35"/>
      <c r="AH8098" s="32"/>
      <c r="AI8098" s="33"/>
      <c r="AJ8098" s="33"/>
      <c r="AK8098" s="33"/>
      <c r="AL8098" s="33"/>
      <c r="AM8098" s="33"/>
      <c r="AN8098" s="33"/>
      <c r="AO8098" s="33"/>
      <c r="AP8098" s="33"/>
      <c r="AQ8098" s="33"/>
      <c r="AR8098" s="33"/>
      <c r="AS8098" s="33"/>
      <c r="AT8098" s="33"/>
      <c r="AU8098" s="33"/>
      <c r="AV8098" s="33"/>
      <c r="AW8098" s="33"/>
      <c r="AX8098" s="33"/>
      <c r="AY8098" s="33"/>
    </row>
    <row r="8099" spans="1:51" s="12" customFormat="1" ht="39.950000000000003" customHeight="1">
      <c r="A8099" s="3"/>
      <c r="B8099" s="16"/>
      <c r="C8099" s="33"/>
      <c r="D8099" s="33"/>
      <c r="E8099" s="33"/>
      <c r="F8099" s="33"/>
      <c r="G8099" s="33"/>
      <c r="H8099" s="33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  <c r="Y8099" s="33"/>
      <c r="Z8099" s="33"/>
      <c r="AA8099" s="33"/>
      <c r="AB8099" s="33"/>
      <c r="AC8099" s="33"/>
      <c r="AD8099" s="33"/>
      <c r="AE8099" s="33"/>
      <c r="AF8099" s="33"/>
      <c r="AG8099" s="35"/>
      <c r="AH8099" s="32"/>
      <c r="AI8099" s="33"/>
      <c r="AJ8099" s="33"/>
      <c r="AK8099" s="33"/>
      <c r="AL8099" s="33"/>
      <c r="AM8099" s="33"/>
      <c r="AN8099" s="33"/>
      <c r="AO8099" s="33"/>
      <c r="AP8099" s="33"/>
      <c r="AQ8099" s="33"/>
      <c r="AR8099" s="33"/>
      <c r="AS8099" s="33"/>
      <c r="AT8099" s="33"/>
      <c r="AU8099" s="33"/>
      <c r="AV8099" s="33"/>
      <c r="AW8099" s="33"/>
      <c r="AX8099" s="33"/>
      <c r="AY8099" s="33"/>
    </row>
    <row r="8100" spans="1:51" s="12" customFormat="1" ht="39.950000000000003" customHeight="1">
      <c r="A8100" s="3"/>
      <c r="B8100" s="16"/>
      <c r="C8100" s="33"/>
      <c r="D8100" s="33"/>
      <c r="E8100" s="33"/>
      <c r="F8100" s="33"/>
      <c r="G8100" s="33"/>
      <c r="H8100" s="33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  <c r="Y8100" s="33"/>
      <c r="Z8100" s="33"/>
      <c r="AA8100" s="33"/>
      <c r="AB8100" s="33"/>
      <c r="AC8100" s="33"/>
      <c r="AD8100" s="33"/>
      <c r="AE8100" s="33"/>
      <c r="AF8100" s="33"/>
      <c r="AG8100" s="35"/>
      <c r="AH8100" s="32"/>
      <c r="AI8100" s="33"/>
      <c r="AJ8100" s="33"/>
      <c r="AK8100" s="33"/>
      <c r="AL8100" s="33"/>
      <c r="AM8100" s="33"/>
      <c r="AN8100" s="33"/>
      <c r="AO8100" s="33"/>
      <c r="AP8100" s="33"/>
      <c r="AQ8100" s="33"/>
      <c r="AR8100" s="33"/>
      <c r="AS8100" s="33"/>
      <c r="AT8100" s="33"/>
      <c r="AU8100" s="33"/>
      <c r="AV8100" s="33"/>
      <c r="AW8100" s="33"/>
      <c r="AX8100" s="33"/>
      <c r="AY8100" s="33"/>
    </row>
    <row r="8101" spans="1:51" s="12" customFormat="1" ht="39.950000000000003" customHeight="1">
      <c r="A8101" s="3"/>
      <c r="B8101" s="16"/>
      <c r="C8101" s="33"/>
      <c r="D8101" s="33"/>
      <c r="E8101" s="33"/>
      <c r="F8101" s="33"/>
      <c r="G8101" s="33"/>
      <c r="H8101" s="33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  <c r="Y8101" s="33"/>
      <c r="Z8101" s="33"/>
      <c r="AA8101" s="33"/>
      <c r="AB8101" s="33"/>
      <c r="AC8101" s="33"/>
      <c r="AD8101" s="33"/>
      <c r="AE8101" s="33"/>
      <c r="AF8101" s="33"/>
      <c r="AG8101" s="35"/>
      <c r="AH8101" s="32"/>
      <c r="AI8101" s="33"/>
      <c r="AJ8101" s="33"/>
      <c r="AK8101" s="33"/>
      <c r="AL8101" s="33"/>
      <c r="AM8101" s="33"/>
      <c r="AN8101" s="33"/>
      <c r="AO8101" s="33"/>
      <c r="AP8101" s="33"/>
      <c r="AQ8101" s="33"/>
      <c r="AR8101" s="33"/>
      <c r="AS8101" s="33"/>
      <c r="AT8101" s="33"/>
      <c r="AU8101" s="33"/>
      <c r="AV8101" s="33"/>
      <c r="AW8101" s="33"/>
      <c r="AX8101" s="33"/>
      <c r="AY8101" s="33"/>
    </row>
    <row r="8102" spans="1:51" s="12" customFormat="1" ht="39.950000000000003" customHeight="1">
      <c r="A8102" s="3"/>
      <c r="B8102" s="16"/>
      <c r="C8102" s="33"/>
      <c r="D8102" s="33"/>
      <c r="E8102" s="33"/>
      <c r="F8102" s="33"/>
      <c r="G8102" s="33"/>
      <c r="H8102" s="33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  <c r="Y8102" s="33"/>
      <c r="Z8102" s="33"/>
      <c r="AA8102" s="33"/>
      <c r="AB8102" s="33"/>
      <c r="AC8102" s="33"/>
      <c r="AD8102" s="33"/>
      <c r="AE8102" s="33"/>
      <c r="AF8102" s="33"/>
      <c r="AG8102" s="35"/>
      <c r="AH8102" s="32"/>
      <c r="AI8102" s="33"/>
      <c r="AJ8102" s="33"/>
      <c r="AK8102" s="33"/>
      <c r="AL8102" s="33"/>
      <c r="AM8102" s="33"/>
      <c r="AN8102" s="33"/>
      <c r="AO8102" s="33"/>
      <c r="AP8102" s="33"/>
      <c r="AQ8102" s="33"/>
      <c r="AR8102" s="33"/>
      <c r="AS8102" s="33"/>
      <c r="AT8102" s="33"/>
      <c r="AU8102" s="33"/>
      <c r="AV8102" s="33"/>
      <c r="AW8102" s="33"/>
      <c r="AX8102" s="33"/>
      <c r="AY8102" s="33"/>
    </row>
    <row r="8103" spans="1:51" s="12" customFormat="1" ht="39.950000000000003" customHeight="1">
      <c r="A8103" s="3"/>
      <c r="B8103" s="16"/>
      <c r="C8103" s="33"/>
      <c r="D8103" s="33"/>
      <c r="E8103" s="33"/>
      <c r="F8103" s="33"/>
      <c r="G8103" s="33"/>
      <c r="H8103" s="33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  <c r="Y8103" s="33"/>
      <c r="Z8103" s="33"/>
      <c r="AA8103" s="33"/>
      <c r="AB8103" s="33"/>
      <c r="AC8103" s="33"/>
      <c r="AD8103" s="33"/>
      <c r="AE8103" s="33"/>
      <c r="AF8103" s="33"/>
      <c r="AG8103" s="35"/>
      <c r="AH8103" s="32"/>
      <c r="AI8103" s="33"/>
      <c r="AJ8103" s="33"/>
      <c r="AK8103" s="33"/>
      <c r="AL8103" s="33"/>
      <c r="AM8103" s="33"/>
      <c r="AN8103" s="33"/>
      <c r="AO8103" s="33"/>
      <c r="AP8103" s="33"/>
      <c r="AQ8103" s="33"/>
      <c r="AR8103" s="33"/>
      <c r="AS8103" s="33"/>
      <c r="AT8103" s="33"/>
      <c r="AU8103" s="33"/>
      <c r="AV8103" s="33"/>
      <c r="AW8103" s="33"/>
      <c r="AX8103" s="33"/>
      <c r="AY8103" s="33"/>
    </row>
    <row r="8104" spans="1:51" s="12" customFormat="1" ht="39.950000000000003" customHeight="1">
      <c r="A8104" s="3"/>
      <c r="B8104" s="16"/>
      <c r="C8104" s="33"/>
      <c r="D8104" s="33"/>
      <c r="E8104" s="33"/>
      <c r="F8104" s="33"/>
      <c r="G8104" s="33"/>
      <c r="H8104" s="33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  <c r="Y8104" s="33"/>
      <c r="Z8104" s="33"/>
      <c r="AA8104" s="33"/>
      <c r="AB8104" s="33"/>
      <c r="AC8104" s="33"/>
      <c r="AD8104" s="33"/>
      <c r="AE8104" s="33"/>
      <c r="AF8104" s="33"/>
      <c r="AG8104" s="35"/>
      <c r="AH8104" s="32"/>
      <c r="AI8104" s="33"/>
      <c r="AJ8104" s="33"/>
      <c r="AK8104" s="33"/>
      <c r="AL8104" s="33"/>
      <c r="AM8104" s="33"/>
      <c r="AN8104" s="33"/>
      <c r="AO8104" s="33"/>
      <c r="AP8104" s="33"/>
      <c r="AQ8104" s="33"/>
      <c r="AR8104" s="33"/>
      <c r="AS8104" s="33"/>
      <c r="AT8104" s="33"/>
      <c r="AU8104" s="33"/>
      <c r="AV8104" s="33"/>
      <c r="AW8104" s="33"/>
      <c r="AX8104" s="33"/>
      <c r="AY8104" s="33"/>
    </row>
    <row r="8105" spans="1:51" s="12" customFormat="1" ht="39.950000000000003" customHeight="1">
      <c r="A8105" s="3"/>
      <c r="B8105" s="16"/>
      <c r="C8105" s="33"/>
      <c r="D8105" s="33"/>
      <c r="E8105" s="33"/>
      <c r="F8105" s="33"/>
      <c r="G8105" s="33"/>
      <c r="H8105" s="33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  <c r="Y8105" s="33"/>
      <c r="Z8105" s="33"/>
      <c r="AA8105" s="33"/>
      <c r="AB8105" s="33"/>
      <c r="AC8105" s="33"/>
      <c r="AD8105" s="33"/>
      <c r="AE8105" s="33"/>
      <c r="AF8105" s="33"/>
      <c r="AG8105" s="35"/>
      <c r="AH8105" s="32"/>
      <c r="AI8105" s="33"/>
      <c r="AJ8105" s="33"/>
      <c r="AK8105" s="33"/>
      <c r="AL8105" s="33"/>
      <c r="AM8105" s="33"/>
      <c r="AN8105" s="33"/>
      <c r="AO8105" s="33"/>
      <c r="AP8105" s="33"/>
      <c r="AQ8105" s="33"/>
      <c r="AR8105" s="33"/>
      <c r="AS8105" s="33"/>
      <c r="AT8105" s="33"/>
      <c r="AU8105" s="33"/>
      <c r="AV8105" s="33"/>
      <c r="AW8105" s="33"/>
      <c r="AX8105" s="33"/>
      <c r="AY8105" s="33"/>
    </row>
    <row r="8106" spans="1:51" s="12" customFormat="1" ht="39.950000000000003" customHeight="1">
      <c r="A8106" s="3"/>
      <c r="B8106" s="16"/>
      <c r="C8106" s="33"/>
      <c r="D8106" s="33"/>
      <c r="E8106" s="33"/>
      <c r="F8106" s="33"/>
      <c r="G8106" s="33"/>
      <c r="H8106" s="33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  <c r="Y8106" s="33"/>
      <c r="Z8106" s="33"/>
      <c r="AA8106" s="33"/>
      <c r="AB8106" s="33"/>
      <c r="AC8106" s="33"/>
      <c r="AD8106" s="33"/>
      <c r="AE8106" s="33"/>
      <c r="AF8106" s="33"/>
      <c r="AG8106" s="35"/>
      <c r="AH8106" s="32"/>
      <c r="AI8106" s="33"/>
      <c r="AJ8106" s="33"/>
      <c r="AK8106" s="33"/>
      <c r="AL8106" s="33"/>
      <c r="AM8106" s="33"/>
      <c r="AN8106" s="33"/>
      <c r="AO8106" s="33"/>
      <c r="AP8106" s="33"/>
      <c r="AQ8106" s="33"/>
      <c r="AR8106" s="33"/>
      <c r="AS8106" s="33"/>
      <c r="AT8106" s="33"/>
      <c r="AU8106" s="33"/>
      <c r="AV8106" s="33"/>
      <c r="AW8106" s="33"/>
      <c r="AX8106" s="33"/>
      <c r="AY8106" s="33"/>
    </row>
    <row r="8107" spans="1:51" s="12" customFormat="1" ht="39.950000000000003" customHeight="1">
      <c r="A8107" s="3"/>
      <c r="B8107" s="16"/>
      <c r="C8107" s="33"/>
      <c r="D8107" s="33"/>
      <c r="E8107" s="33"/>
      <c r="F8107" s="33"/>
      <c r="G8107" s="33"/>
      <c r="H8107" s="33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  <c r="Y8107" s="33"/>
      <c r="Z8107" s="33"/>
      <c r="AA8107" s="33"/>
      <c r="AB8107" s="33"/>
      <c r="AC8107" s="33"/>
      <c r="AD8107" s="33"/>
      <c r="AE8107" s="33"/>
      <c r="AF8107" s="33"/>
      <c r="AG8107" s="35"/>
      <c r="AH8107" s="32"/>
      <c r="AI8107" s="33"/>
      <c r="AJ8107" s="33"/>
      <c r="AK8107" s="33"/>
      <c r="AL8107" s="33"/>
      <c r="AM8107" s="33"/>
      <c r="AN8107" s="33"/>
      <c r="AO8107" s="33"/>
      <c r="AP8107" s="33"/>
      <c r="AQ8107" s="33"/>
      <c r="AR8107" s="33"/>
      <c r="AS8107" s="33"/>
      <c r="AT8107" s="33"/>
      <c r="AU8107" s="33"/>
      <c r="AV8107" s="33"/>
      <c r="AW8107" s="33"/>
      <c r="AX8107" s="33"/>
      <c r="AY8107" s="33"/>
    </row>
    <row r="8108" spans="1:51" s="12" customFormat="1" ht="39.950000000000003" customHeight="1">
      <c r="A8108" s="3"/>
      <c r="B8108" s="16"/>
      <c r="C8108" s="33"/>
      <c r="D8108" s="33"/>
      <c r="E8108" s="33"/>
      <c r="F8108" s="33"/>
      <c r="G8108" s="33"/>
      <c r="H8108" s="33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  <c r="Y8108" s="33"/>
      <c r="Z8108" s="33"/>
      <c r="AA8108" s="33"/>
      <c r="AB8108" s="33"/>
      <c r="AC8108" s="33"/>
      <c r="AD8108" s="33"/>
      <c r="AE8108" s="33"/>
      <c r="AF8108" s="33"/>
      <c r="AG8108" s="35"/>
      <c r="AH8108" s="32"/>
      <c r="AI8108" s="33"/>
      <c r="AJ8108" s="33"/>
      <c r="AK8108" s="33"/>
      <c r="AL8108" s="33"/>
      <c r="AM8108" s="33"/>
      <c r="AN8108" s="33"/>
      <c r="AO8108" s="33"/>
      <c r="AP8108" s="33"/>
      <c r="AQ8108" s="33"/>
      <c r="AR8108" s="33"/>
      <c r="AS8108" s="33"/>
      <c r="AT8108" s="33"/>
      <c r="AU8108" s="33"/>
      <c r="AV8108" s="33"/>
      <c r="AW8108" s="33"/>
      <c r="AX8108" s="33"/>
      <c r="AY8108" s="33"/>
    </row>
    <row r="8109" spans="1:51" s="12" customFormat="1" ht="39.950000000000003" customHeight="1">
      <c r="A8109" s="3"/>
      <c r="B8109" s="16"/>
      <c r="C8109" s="33"/>
      <c r="D8109" s="33"/>
      <c r="E8109" s="33"/>
      <c r="F8109" s="33"/>
      <c r="G8109" s="33"/>
      <c r="H8109" s="33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  <c r="Y8109" s="33"/>
      <c r="Z8109" s="33"/>
      <c r="AA8109" s="33"/>
      <c r="AB8109" s="33"/>
      <c r="AC8109" s="33"/>
      <c r="AD8109" s="33"/>
      <c r="AE8109" s="33"/>
      <c r="AF8109" s="33"/>
      <c r="AG8109" s="35"/>
      <c r="AH8109" s="32"/>
      <c r="AI8109" s="33"/>
      <c r="AJ8109" s="33"/>
      <c r="AK8109" s="33"/>
      <c r="AL8109" s="33"/>
      <c r="AM8109" s="33"/>
      <c r="AN8109" s="33"/>
      <c r="AO8109" s="33"/>
      <c r="AP8109" s="33"/>
      <c r="AQ8109" s="33"/>
      <c r="AR8109" s="33"/>
      <c r="AS8109" s="33"/>
      <c r="AT8109" s="33"/>
      <c r="AU8109" s="33"/>
      <c r="AV8109" s="33"/>
      <c r="AW8109" s="33"/>
      <c r="AX8109" s="33"/>
      <c r="AY8109" s="33"/>
    </row>
    <row r="8110" spans="1:51" s="12" customFormat="1" ht="39.950000000000003" customHeight="1">
      <c r="A8110" s="3"/>
      <c r="B8110" s="16"/>
      <c r="C8110" s="33"/>
      <c r="D8110" s="33"/>
      <c r="E8110" s="33"/>
      <c r="F8110" s="33"/>
      <c r="G8110" s="33"/>
      <c r="H8110" s="33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  <c r="Y8110" s="33"/>
      <c r="Z8110" s="33"/>
      <c r="AA8110" s="33"/>
      <c r="AB8110" s="33"/>
      <c r="AC8110" s="33"/>
      <c r="AD8110" s="33"/>
      <c r="AE8110" s="33"/>
      <c r="AF8110" s="33"/>
      <c r="AG8110" s="35"/>
      <c r="AH8110" s="32"/>
      <c r="AI8110" s="33"/>
      <c r="AJ8110" s="33"/>
      <c r="AK8110" s="33"/>
      <c r="AL8110" s="33"/>
      <c r="AM8110" s="33"/>
      <c r="AN8110" s="33"/>
      <c r="AO8110" s="33"/>
      <c r="AP8110" s="33"/>
      <c r="AQ8110" s="33"/>
      <c r="AR8110" s="33"/>
      <c r="AS8110" s="33"/>
      <c r="AT8110" s="33"/>
      <c r="AU8110" s="33"/>
      <c r="AV8110" s="33"/>
      <c r="AW8110" s="33"/>
      <c r="AX8110" s="33"/>
      <c r="AY8110" s="33"/>
    </row>
    <row r="8111" spans="1:51" s="12" customFormat="1" ht="39.950000000000003" customHeight="1">
      <c r="A8111" s="3"/>
      <c r="B8111" s="16"/>
      <c r="C8111" s="33"/>
      <c r="D8111" s="33"/>
      <c r="E8111" s="33"/>
      <c r="F8111" s="33"/>
      <c r="G8111" s="33"/>
      <c r="H8111" s="33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  <c r="Y8111" s="33"/>
      <c r="Z8111" s="33"/>
      <c r="AA8111" s="33"/>
      <c r="AB8111" s="33"/>
      <c r="AC8111" s="33"/>
      <c r="AD8111" s="33"/>
      <c r="AE8111" s="33"/>
      <c r="AF8111" s="33"/>
      <c r="AG8111" s="35"/>
      <c r="AH8111" s="32"/>
      <c r="AI8111" s="33"/>
      <c r="AJ8111" s="33"/>
      <c r="AK8111" s="33"/>
      <c r="AL8111" s="33"/>
      <c r="AM8111" s="33"/>
      <c r="AN8111" s="33"/>
      <c r="AO8111" s="33"/>
      <c r="AP8111" s="33"/>
      <c r="AQ8111" s="33"/>
      <c r="AR8111" s="33"/>
      <c r="AS8111" s="33"/>
      <c r="AT8111" s="33"/>
      <c r="AU8111" s="33"/>
      <c r="AV8111" s="33"/>
      <c r="AW8111" s="33"/>
      <c r="AX8111" s="33"/>
      <c r="AY8111" s="33"/>
    </row>
    <row r="8112" spans="1:51" s="12" customFormat="1" ht="39.950000000000003" customHeight="1">
      <c r="A8112" s="3"/>
      <c r="B8112" s="16"/>
      <c r="C8112" s="33"/>
      <c r="D8112" s="33"/>
      <c r="E8112" s="33"/>
      <c r="F8112" s="33"/>
      <c r="G8112" s="33"/>
      <c r="H8112" s="33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  <c r="Y8112" s="33"/>
      <c r="Z8112" s="33"/>
      <c r="AA8112" s="33"/>
      <c r="AB8112" s="33"/>
      <c r="AC8112" s="33"/>
      <c r="AD8112" s="33"/>
      <c r="AE8112" s="33"/>
      <c r="AF8112" s="33"/>
      <c r="AG8112" s="35"/>
      <c r="AH8112" s="32"/>
      <c r="AI8112" s="33"/>
      <c r="AJ8112" s="33"/>
      <c r="AK8112" s="33"/>
      <c r="AL8112" s="33"/>
      <c r="AM8112" s="33"/>
      <c r="AN8112" s="33"/>
      <c r="AO8112" s="33"/>
      <c r="AP8112" s="33"/>
      <c r="AQ8112" s="33"/>
      <c r="AR8112" s="33"/>
      <c r="AS8112" s="33"/>
      <c r="AT8112" s="33"/>
      <c r="AU8112" s="33"/>
      <c r="AV8112" s="33"/>
      <c r="AW8112" s="33"/>
      <c r="AX8112" s="33"/>
      <c r="AY8112" s="33"/>
    </row>
    <row r="8113" spans="1:51" s="12" customFormat="1" ht="39.950000000000003" customHeight="1">
      <c r="A8113" s="3"/>
      <c r="B8113" s="16"/>
      <c r="C8113" s="33"/>
      <c r="D8113" s="33"/>
      <c r="E8113" s="33"/>
      <c r="F8113" s="33"/>
      <c r="G8113" s="33"/>
      <c r="H8113" s="33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  <c r="Y8113" s="33"/>
      <c r="Z8113" s="33"/>
      <c r="AA8113" s="33"/>
      <c r="AB8113" s="33"/>
      <c r="AC8113" s="33"/>
      <c r="AD8113" s="33"/>
      <c r="AE8113" s="33"/>
      <c r="AF8113" s="33"/>
      <c r="AG8113" s="35"/>
      <c r="AH8113" s="32"/>
      <c r="AI8113" s="33"/>
      <c r="AJ8113" s="33"/>
      <c r="AK8113" s="33"/>
      <c r="AL8113" s="33"/>
      <c r="AM8113" s="33"/>
      <c r="AN8113" s="33"/>
      <c r="AO8113" s="33"/>
      <c r="AP8113" s="33"/>
      <c r="AQ8113" s="33"/>
      <c r="AR8113" s="33"/>
      <c r="AS8113" s="33"/>
      <c r="AT8113" s="33"/>
      <c r="AU8113" s="33"/>
      <c r="AV8113" s="33"/>
      <c r="AW8113" s="33"/>
      <c r="AX8113" s="33"/>
      <c r="AY8113" s="33"/>
    </row>
    <row r="8114" spans="1:51" s="12" customFormat="1" ht="39.950000000000003" customHeight="1">
      <c r="A8114" s="3"/>
      <c r="B8114" s="16"/>
      <c r="C8114" s="33"/>
      <c r="D8114" s="33"/>
      <c r="E8114" s="33"/>
      <c r="F8114" s="33"/>
      <c r="G8114" s="33"/>
      <c r="H8114" s="33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  <c r="Y8114" s="33"/>
      <c r="Z8114" s="33"/>
      <c r="AA8114" s="33"/>
      <c r="AB8114" s="33"/>
      <c r="AC8114" s="33"/>
      <c r="AD8114" s="33"/>
      <c r="AE8114" s="33"/>
      <c r="AF8114" s="33"/>
      <c r="AG8114" s="35"/>
      <c r="AH8114" s="32"/>
      <c r="AI8114" s="33"/>
      <c r="AJ8114" s="33"/>
      <c r="AK8114" s="33"/>
      <c r="AL8114" s="33"/>
      <c r="AM8114" s="33"/>
      <c r="AN8114" s="33"/>
      <c r="AO8114" s="33"/>
      <c r="AP8114" s="33"/>
      <c r="AQ8114" s="33"/>
      <c r="AR8114" s="33"/>
      <c r="AS8114" s="33"/>
      <c r="AT8114" s="33"/>
      <c r="AU8114" s="33"/>
      <c r="AV8114" s="33"/>
      <c r="AW8114" s="33"/>
      <c r="AX8114" s="33"/>
      <c r="AY8114" s="33"/>
    </row>
    <row r="8115" spans="1:51" s="12" customFormat="1" ht="39.950000000000003" customHeight="1">
      <c r="A8115" s="3"/>
      <c r="B8115" s="16"/>
      <c r="C8115" s="33"/>
      <c r="D8115" s="33"/>
      <c r="E8115" s="33"/>
      <c r="F8115" s="33"/>
      <c r="G8115" s="33"/>
      <c r="H8115" s="33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  <c r="Y8115" s="33"/>
      <c r="Z8115" s="33"/>
      <c r="AA8115" s="33"/>
      <c r="AB8115" s="33"/>
      <c r="AC8115" s="33"/>
      <c r="AD8115" s="33"/>
      <c r="AE8115" s="33"/>
      <c r="AF8115" s="33"/>
      <c r="AG8115" s="35"/>
      <c r="AH8115" s="32"/>
      <c r="AI8115" s="33"/>
      <c r="AJ8115" s="33"/>
      <c r="AK8115" s="33"/>
      <c r="AL8115" s="33"/>
      <c r="AM8115" s="33"/>
      <c r="AN8115" s="33"/>
      <c r="AO8115" s="33"/>
      <c r="AP8115" s="33"/>
      <c r="AQ8115" s="33"/>
      <c r="AR8115" s="33"/>
      <c r="AS8115" s="33"/>
      <c r="AT8115" s="33"/>
      <c r="AU8115" s="33"/>
      <c r="AV8115" s="33"/>
      <c r="AW8115" s="33"/>
      <c r="AX8115" s="33"/>
      <c r="AY8115" s="33"/>
    </row>
    <row r="8116" spans="1:51" s="12" customFormat="1" ht="39.950000000000003" customHeight="1">
      <c r="A8116" s="3"/>
      <c r="B8116" s="16"/>
      <c r="C8116" s="33"/>
      <c r="D8116" s="33"/>
      <c r="E8116" s="33"/>
      <c r="F8116" s="33"/>
      <c r="G8116" s="33"/>
      <c r="H8116" s="33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  <c r="Y8116" s="33"/>
      <c r="Z8116" s="33"/>
      <c r="AA8116" s="33"/>
      <c r="AB8116" s="33"/>
      <c r="AC8116" s="33"/>
      <c r="AD8116" s="33"/>
      <c r="AE8116" s="33"/>
      <c r="AF8116" s="33"/>
      <c r="AG8116" s="35"/>
      <c r="AH8116" s="32"/>
      <c r="AI8116" s="33"/>
      <c r="AJ8116" s="33"/>
      <c r="AK8116" s="33"/>
      <c r="AL8116" s="33"/>
      <c r="AM8116" s="33"/>
      <c r="AN8116" s="33"/>
      <c r="AO8116" s="33"/>
      <c r="AP8116" s="33"/>
      <c r="AQ8116" s="33"/>
      <c r="AR8116" s="33"/>
      <c r="AS8116" s="33"/>
      <c r="AT8116" s="33"/>
      <c r="AU8116" s="33"/>
      <c r="AV8116" s="33"/>
      <c r="AW8116" s="33"/>
      <c r="AX8116" s="33"/>
      <c r="AY8116" s="33"/>
    </row>
    <row r="8117" spans="1:51" s="12" customFormat="1" ht="39.950000000000003" customHeight="1">
      <c r="A8117" s="3"/>
      <c r="B8117" s="16"/>
      <c r="C8117" s="33"/>
      <c r="D8117" s="33"/>
      <c r="E8117" s="33"/>
      <c r="F8117" s="33"/>
      <c r="G8117" s="33"/>
      <c r="H8117" s="33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  <c r="Y8117" s="33"/>
      <c r="Z8117" s="33"/>
      <c r="AA8117" s="33"/>
      <c r="AB8117" s="33"/>
      <c r="AC8117" s="33"/>
      <c r="AD8117" s="33"/>
      <c r="AE8117" s="33"/>
      <c r="AF8117" s="33"/>
      <c r="AG8117" s="35"/>
      <c r="AH8117" s="32"/>
      <c r="AI8117" s="33"/>
      <c r="AJ8117" s="33"/>
      <c r="AK8117" s="33"/>
      <c r="AL8117" s="33"/>
      <c r="AM8117" s="33"/>
      <c r="AN8117" s="33"/>
      <c r="AO8117" s="33"/>
      <c r="AP8117" s="33"/>
      <c r="AQ8117" s="33"/>
      <c r="AR8117" s="33"/>
      <c r="AS8117" s="33"/>
      <c r="AT8117" s="33"/>
      <c r="AU8117" s="33"/>
      <c r="AV8117" s="33"/>
      <c r="AW8117" s="33"/>
      <c r="AX8117" s="33"/>
      <c r="AY8117" s="33"/>
    </row>
    <row r="8118" spans="1:51" s="12" customFormat="1" ht="39.950000000000003" customHeight="1">
      <c r="A8118" s="3"/>
      <c r="B8118" s="16"/>
      <c r="C8118" s="33"/>
      <c r="D8118" s="33"/>
      <c r="E8118" s="33"/>
      <c r="F8118" s="33"/>
      <c r="G8118" s="33"/>
      <c r="H8118" s="33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  <c r="Y8118" s="33"/>
      <c r="Z8118" s="33"/>
      <c r="AA8118" s="33"/>
      <c r="AB8118" s="33"/>
      <c r="AC8118" s="33"/>
      <c r="AD8118" s="33"/>
      <c r="AE8118" s="33"/>
      <c r="AF8118" s="33"/>
      <c r="AG8118" s="35"/>
      <c r="AH8118" s="32"/>
      <c r="AI8118" s="33"/>
      <c r="AJ8118" s="33"/>
      <c r="AK8118" s="33"/>
      <c r="AL8118" s="33"/>
      <c r="AM8118" s="33"/>
      <c r="AN8118" s="33"/>
      <c r="AO8118" s="33"/>
      <c r="AP8118" s="33"/>
      <c r="AQ8118" s="33"/>
      <c r="AR8118" s="33"/>
      <c r="AS8118" s="33"/>
      <c r="AT8118" s="33"/>
      <c r="AU8118" s="33"/>
      <c r="AV8118" s="33"/>
      <c r="AW8118" s="33"/>
      <c r="AX8118" s="33"/>
      <c r="AY8118" s="33"/>
    </row>
    <row r="8119" spans="1:51" s="12" customFormat="1" ht="39.950000000000003" customHeight="1">
      <c r="A8119" s="3"/>
      <c r="B8119" s="16"/>
      <c r="C8119" s="33"/>
      <c r="D8119" s="33"/>
      <c r="E8119" s="33"/>
      <c r="F8119" s="33"/>
      <c r="G8119" s="33"/>
      <c r="H8119" s="33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  <c r="Y8119" s="33"/>
      <c r="Z8119" s="33"/>
      <c r="AA8119" s="33"/>
      <c r="AB8119" s="33"/>
      <c r="AC8119" s="33"/>
      <c r="AD8119" s="33"/>
      <c r="AE8119" s="33"/>
      <c r="AF8119" s="33"/>
      <c r="AG8119" s="35"/>
      <c r="AH8119" s="32"/>
      <c r="AI8119" s="33"/>
      <c r="AJ8119" s="33"/>
      <c r="AK8119" s="33"/>
      <c r="AL8119" s="33"/>
      <c r="AM8119" s="33"/>
      <c r="AN8119" s="33"/>
      <c r="AO8119" s="33"/>
      <c r="AP8119" s="33"/>
      <c r="AQ8119" s="33"/>
      <c r="AR8119" s="33"/>
      <c r="AS8119" s="33"/>
      <c r="AT8119" s="33"/>
      <c r="AU8119" s="33"/>
      <c r="AV8119" s="33"/>
      <c r="AW8119" s="33"/>
      <c r="AX8119" s="33"/>
      <c r="AY8119" s="33"/>
    </row>
    <row r="8120" spans="1:51" s="12" customFormat="1" ht="39.950000000000003" customHeight="1">
      <c r="A8120" s="3"/>
      <c r="B8120" s="16"/>
      <c r="C8120" s="33"/>
      <c r="D8120" s="33"/>
      <c r="E8120" s="33"/>
      <c r="F8120" s="33"/>
      <c r="G8120" s="33"/>
      <c r="H8120" s="33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  <c r="Y8120" s="33"/>
      <c r="Z8120" s="33"/>
      <c r="AA8120" s="33"/>
      <c r="AB8120" s="33"/>
      <c r="AC8120" s="33"/>
      <c r="AD8120" s="33"/>
      <c r="AE8120" s="33"/>
      <c r="AF8120" s="33"/>
      <c r="AG8120" s="35"/>
      <c r="AH8120" s="32"/>
      <c r="AI8120" s="33"/>
      <c r="AJ8120" s="33"/>
      <c r="AK8120" s="33"/>
      <c r="AL8120" s="33"/>
      <c r="AM8120" s="33"/>
      <c r="AN8120" s="33"/>
      <c r="AO8120" s="33"/>
      <c r="AP8120" s="33"/>
      <c r="AQ8120" s="33"/>
      <c r="AR8120" s="33"/>
      <c r="AS8120" s="33"/>
      <c r="AT8120" s="33"/>
      <c r="AU8120" s="33"/>
      <c r="AV8120" s="33"/>
      <c r="AW8120" s="33"/>
      <c r="AX8120" s="33"/>
      <c r="AY8120" s="33"/>
    </row>
    <row r="8121" spans="1:51" s="12" customFormat="1" ht="39.950000000000003" customHeight="1">
      <c r="A8121" s="3"/>
      <c r="B8121" s="16"/>
      <c r="C8121" s="33"/>
      <c r="D8121" s="33"/>
      <c r="E8121" s="33"/>
      <c r="F8121" s="33"/>
      <c r="G8121" s="33"/>
      <c r="H8121" s="33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  <c r="Y8121" s="33"/>
      <c r="Z8121" s="33"/>
      <c r="AA8121" s="33"/>
      <c r="AB8121" s="33"/>
      <c r="AC8121" s="33"/>
      <c r="AD8121" s="33"/>
      <c r="AE8121" s="33"/>
      <c r="AF8121" s="33"/>
      <c r="AG8121" s="35"/>
      <c r="AH8121" s="32"/>
      <c r="AI8121" s="33"/>
      <c r="AJ8121" s="33"/>
      <c r="AK8121" s="33"/>
      <c r="AL8121" s="33"/>
      <c r="AM8121" s="33"/>
      <c r="AN8121" s="33"/>
      <c r="AO8121" s="33"/>
      <c r="AP8121" s="33"/>
      <c r="AQ8121" s="33"/>
      <c r="AR8121" s="33"/>
      <c r="AS8121" s="33"/>
      <c r="AT8121" s="33"/>
      <c r="AU8121" s="33"/>
      <c r="AV8121" s="33"/>
      <c r="AW8121" s="33"/>
      <c r="AX8121" s="33"/>
      <c r="AY8121" s="33"/>
    </row>
    <row r="8122" spans="1:51" s="12" customFormat="1" ht="39.950000000000003" customHeight="1">
      <c r="A8122" s="3"/>
      <c r="B8122" s="16"/>
      <c r="C8122" s="33"/>
      <c r="D8122" s="33"/>
      <c r="E8122" s="33"/>
      <c r="F8122" s="33"/>
      <c r="G8122" s="33"/>
      <c r="H8122" s="33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  <c r="Y8122" s="33"/>
      <c r="Z8122" s="33"/>
      <c r="AA8122" s="33"/>
      <c r="AB8122" s="33"/>
      <c r="AC8122" s="33"/>
      <c r="AD8122" s="33"/>
      <c r="AE8122" s="33"/>
      <c r="AF8122" s="33"/>
      <c r="AG8122" s="35"/>
      <c r="AH8122" s="32"/>
      <c r="AI8122" s="33"/>
      <c r="AJ8122" s="33"/>
      <c r="AK8122" s="33"/>
      <c r="AL8122" s="33"/>
      <c r="AM8122" s="33"/>
      <c r="AN8122" s="33"/>
      <c r="AO8122" s="33"/>
      <c r="AP8122" s="33"/>
      <c r="AQ8122" s="33"/>
      <c r="AR8122" s="33"/>
      <c r="AS8122" s="33"/>
      <c r="AT8122" s="33"/>
      <c r="AU8122" s="33"/>
      <c r="AV8122" s="33"/>
      <c r="AW8122" s="33"/>
      <c r="AX8122" s="33"/>
      <c r="AY8122" s="33"/>
    </row>
    <row r="8123" spans="1:51" s="12" customFormat="1" ht="39.950000000000003" customHeight="1">
      <c r="A8123" s="3"/>
      <c r="B8123" s="16"/>
      <c r="C8123" s="33"/>
      <c r="D8123" s="33"/>
      <c r="E8123" s="33"/>
      <c r="F8123" s="33"/>
      <c r="G8123" s="33"/>
      <c r="H8123" s="33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  <c r="Y8123" s="33"/>
      <c r="Z8123" s="33"/>
      <c r="AA8123" s="33"/>
      <c r="AB8123" s="33"/>
      <c r="AC8123" s="33"/>
      <c r="AD8123" s="33"/>
      <c r="AE8123" s="33"/>
      <c r="AF8123" s="33"/>
      <c r="AG8123" s="35"/>
      <c r="AH8123" s="32"/>
      <c r="AI8123" s="33"/>
      <c r="AJ8123" s="33"/>
      <c r="AK8123" s="33"/>
      <c r="AL8123" s="33"/>
      <c r="AM8123" s="33"/>
      <c r="AN8123" s="33"/>
      <c r="AO8123" s="33"/>
      <c r="AP8123" s="33"/>
      <c r="AQ8123" s="33"/>
      <c r="AR8123" s="33"/>
      <c r="AS8123" s="33"/>
      <c r="AT8123" s="33"/>
      <c r="AU8123" s="33"/>
      <c r="AV8123" s="33"/>
      <c r="AW8123" s="33"/>
      <c r="AX8123" s="33"/>
      <c r="AY8123" s="33"/>
    </row>
    <row r="8124" spans="1:51" s="12" customFormat="1" ht="39.950000000000003" customHeight="1">
      <c r="A8124" s="3"/>
      <c r="B8124" s="16"/>
      <c r="C8124" s="33"/>
      <c r="D8124" s="33"/>
      <c r="E8124" s="33"/>
      <c r="F8124" s="33"/>
      <c r="G8124" s="33"/>
      <c r="H8124" s="33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  <c r="Y8124" s="33"/>
      <c r="Z8124" s="33"/>
      <c r="AA8124" s="33"/>
      <c r="AB8124" s="33"/>
      <c r="AC8124" s="33"/>
      <c r="AD8124" s="33"/>
      <c r="AE8124" s="33"/>
      <c r="AF8124" s="33"/>
      <c r="AG8124" s="35"/>
      <c r="AH8124" s="32"/>
      <c r="AI8124" s="33"/>
      <c r="AJ8124" s="33"/>
      <c r="AK8124" s="33"/>
      <c r="AL8124" s="33"/>
      <c r="AM8124" s="33"/>
      <c r="AN8124" s="33"/>
      <c r="AO8124" s="33"/>
      <c r="AP8124" s="33"/>
      <c r="AQ8124" s="33"/>
      <c r="AR8124" s="33"/>
      <c r="AS8124" s="33"/>
      <c r="AT8124" s="33"/>
      <c r="AU8124" s="33"/>
      <c r="AV8124" s="33"/>
      <c r="AW8124" s="33"/>
      <c r="AX8124" s="33"/>
      <c r="AY8124" s="33"/>
    </row>
    <row r="8125" spans="1:51" s="12" customFormat="1" ht="39.950000000000003" customHeight="1">
      <c r="A8125" s="3"/>
      <c r="B8125" s="16"/>
      <c r="C8125" s="33"/>
      <c r="D8125" s="33"/>
      <c r="E8125" s="33"/>
      <c r="F8125" s="33"/>
      <c r="G8125" s="33"/>
      <c r="H8125" s="33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  <c r="Y8125" s="33"/>
      <c r="Z8125" s="33"/>
      <c r="AA8125" s="33"/>
      <c r="AB8125" s="33"/>
      <c r="AC8125" s="33"/>
      <c r="AD8125" s="33"/>
      <c r="AE8125" s="33"/>
      <c r="AF8125" s="33"/>
      <c r="AG8125" s="35"/>
      <c r="AH8125" s="32"/>
      <c r="AI8125" s="33"/>
      <c r="AJ8125" s="33"/>
      <c r="AK8125" s="33"/>
      <c r="AL8125" s="33"/>
      <c r="AM8125" s="33"/>
      <c r="AN8125" s="33"/>
      <c r="AO8125" s="33"/>
      <c r="AP8125" s="33"/>
      <c r="AQ8125" s="33"/>
      <c r="AR8125" s="33"/>
      <c r="AS8125" s="33"/>
      <c r="AT8125" s="33"/>
      <c r="AU8125" s="33"/>
      <c r="AV8125" s="33"/>
      <c r="AW8125" s="33"/>
      <c r="AX8125" s="33"/>
      <c r="AY8125" s="33"/>
    </row>
    <row r="8126" spans="1:51" s="12" customFormat="1" ht="39.950000000000003" customHeight="1">
      <c r="A8126" s="3"/>
      <c r="B8126" s="16"/>
      <c r="C8126" s="33"/>
      <c r="D8126" s="33"/>
      <c r="E8126" s="33"/>
      <c r="F8126" s="33"/>
      <c r="G8126" s="33"/>
      <c r="H8126" s="33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  <c r="Y8126" s="33"/>
      <c r="Z8126" s="33"/>
      <c r="AA8126" s="33"/>
      <c r="AB8126" s="33"/>
      <c r="AC8126" s="33"/>
      <c r="AD8126" s="33"/>
      <c r="AE8126" s="33"/>
      <c r="AF8126" s="33"/>
      <c r="AG8126" s="35"/>
      <c r="AH8126" s="32"/>
      <c r="AI8126" s="33"/>
      <c r="AJ8126" s="33"/>
      <c r="AK8126" s="33"/>
      <c r="AL8126" s="33"/>
      <c r="AM8126" s="33"/>
      <c r="AN8126" s="33"/>
      <c r="AO8126" s="33"/>
      <c r="AP8126" s="33"/>
      <c r="AQ8126" s="33"/>
      <c r="AR8126" s="33"/>
      <c r="AS8126" s="33"/>
      <c r="AT8126" s="33"/>
      <c r="AU8126" s="33"/>
      <c r="AV8126" s="33"/>
      <c r="AW8126" s="33"/>
      <c r="AX8126" s="33"/>
      <c r="AY8126" s="33"/>
    </row>
    <row r="8127" spans="1:51" s="12" customFormat="1" ht="39.950000000000003" customHeight="1">
      <c r="A8127" s="3"/>
      <c r="B8127" s="16"/>
      <c r="C8127" s="33"/>
      <c r="D8127" s="33"/>
      <c r="E8127" s="33"/>
      <c r="F8127" s="33"/>
      <c r="G8127" s="33"/>
      <c r="H8127" s="33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  <c r="Y8127" s="33"/>
      <c r="Z8127" s="33"/>
      <c r="AA8127" s="33"/>
      <c r="AB8127" s="33"/>
      <c r="AC8127" s="33"/>
      <c r="AD8127" s="33"/>
      <c r="AE8127" s="33"/>
      <c r="AF8127" s="33"/>
      <c r="AG8127" s="35"/>
      <c r="AH8127" s="32"/>
      <c r="AI8127" s="33"/>
      <c r="AJ8127" s="33"/>
      <c r="AK8127" s="33"/>
      <c r="AL8127" s="33"/>
      <c r="AM8127" s="33"/>
      <c r="AN8127" s="33"/>
      <c r="AO8127" s="33"/>
      <c r="AP8127" s="33"/>
      <c r="AQ8127" s="33"/>
      <c r="AR8127" s="33"/>
      <c r="AS8127" s="33"/>
      <c r="AT8127" s="33"/>
      <c r="AU8127" s="33"/>
      <c r="AV8127" s="33"/>
      <c r="AW8127" s="33"/>
      <c r="AX8127" s="33"/>
      <c r="AY8127" s="33"/>
    </row>
    <row r="8128" spans="1:51" s="12" customFormat="1" ht="39.950000000000003" customHeight="1">
      <c r="A8128" s="3"/>
      <c r="B8128" s="16"/>
      <c r="C8128" s="33"/>
      <c r="D8128" s="33"/>
      <c r="E8128" s="33"/>
      <c r="F8128" s="33"/>
      <c r="G8128" s="33"/>
      <c r="H8128" s="33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  <c r="Y8128" s="33"/>
      <c r="Z8128" s="33"/>
      <c r="AA8128" s="33"/>
      <c r="AB8128" s="33"/>
      <c r="AC8128" s="33"/>
      <c r="AD8128" s="33"/>
      <c r="AE8128" s="33"/>
      <c r="AF8128" s="33"/>
      <c r="AG8128" s="35"/>
      <c r="AH8128" s="32"/>
      <c r="AI8128" s="33"/>
      <c r="AJ8128" s="33"/>
      <c r="AK8128" s="33"/>
      <c r="AL8128" s="33"/>
      <c r="AM8128" s="33"/>
      <c r="AN8128" s="33"/>
      <c r="AO8128" s="33"/>
      <c r="AP8128" s="33"/>
      <c r="AQ8128" s="33"/>
      <c r="AR8128" s="33"/>
      <c r="AS8128" s="33"/>
      <c r="AT8128" s="33"/>
      <c r="AU8128" s="33"/>
      <c r="AV8128" s="33"/>
      <c r="AW8128" s="33"/>
      <c r="AX8128" s="33"/>
      <c r="AY8128" s="33"/>
    </row>
    <row r="8129" spans="1:51" s="12" customFormat="1" ht="39.950000000000003" customHeight="1">
      <c r="A8129" s="3"/>
      <c r="B8129" s="16"/>
      <c r="C8129" s="33"/>
      <c r="D8129" s="33"/>
      <c r="E8129" s="33"/>
      <c r="F8129" s="33"/>
      <c r="G8129" s="33"/>
      <c r="H8129" s="33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  <c r="Y8129" s="33"/>
      <c r="Z8129" s="33"/>
      <c r="AA8129" s="33"/>
      <c r="AB8129" s="33"/>
      <c r="AC8129" s="33"/>
      <c r="AD8129" s="33"/>
      <c r="AE8129" s="33"/>
      <c r="AF8129" s="33"/>
      <c r="AG8129" s="35"/>
      <c r="AH8129" s="32"/>
      <c r="AI8129" s="33"/>
      <c r="AJ8129" s="33"/>
      <c r="AK8129" s="33"/>
      <c r="AL8129" s="33"/>
      <c r="AM8129" s="33"/>
      <c r="AN8129" s="33"/>
      <c r="AO8129" s="33"/>
      <c r="AP8129" s="33"/>
      <c r="AQ8129" s="33"/>
      <c r="AR8129" s="33"/>
      <c r="AS8129" s="33"/>
      <c r="AT8129" s="33"/>
      <c r="AU8129" s="33"/>
      <c r="AV8129" s="33"/>
      <c r="AW8129" s="33"/>
      <c r="AX8129" s="33"/>
      <c r="AY8129" s="33"/>
    </row>
    <row r="8130" spans="1:51" s="12" customFormat="1" ht="39.950000000000003" customHeight="1">
      <c r="A8130" s="3"/>
      <c r="B8130" s="16"/>
      <c r="C8130" s="33"/>
      <c r="D8130" s="33"/>
      <c r="E8130" s="33"/>
      <c r="F8130" s="33"/>
      <c r="G8130" s="33"/>
      <c r="H8130" s="33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  <c r="Y8130" s="33"/>
      <c r="Z8130" s="33"/>
      <c r="AA8130" s="33"/>
      <c r="AB8130" s="33"/>
      <c r="AC8130" s="33"/>
      <c r="AD8130" s="33"/>
      <c r="AE8130" s="33"/>
      <c r="AF8130" s="33"/>
      <c r="AG8130" s="35"/>
      <c r="AH8130" s="32"/>
      <c r="AI8130" s="33"/>
      <c r="AJ8130" s="33"/>
      <c r="AK8130" s="33"/>
      <c r="AL8130" s="33"/>
      <c r="AM8130" s="33"/>
      <c r="AN8130" s="33"/>
      <c r="AO8130" s="33"/>
      <c r="AP8130" s="33"/>
      <c r="AQ8130" s="33"/>
      <c r="AR8130" s="33"/>
      <c r="AS8130" s="33"/>
      <c r="AT8130" s="33"/>
      <c r="AU8130" s="33"/>
      <c r="AV8130" s="33"/>
      <c r="AW8130" s="33"/>
      <c r="AX8130" s="33"/>
      <c r="AY8130" s="33"/>
    </row>
    <row r="8131" spans="1:51" s="12" customFormat="1" ht="39.950000000000003" customHeight="1">
      <c r="A8131" s="3"/>
      <c r="B8131" s="16"/>
      <c r="C8131" s="33"/>
      <c r="D8131" s="33"/>
      <c r="E8131" s="33"/>
      <c r="F8131" s="33"/>
      <c r="G8131" s="33"/>
      <c r="H8131" s="33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  <c r="Y8131" s="33"/>
      <c r="Z8131" s="33"/>
      <c r="AA8131" s="33"/>
      <c r="AB8131" s="33"/>
      <c r="AC8131" s="33"/>
      <c r="AD8131" s="33"/>
      <c r="AE8131" s="33"/>
      <c r="AF8131" s="33"/>
      <c r="AG8131" s="35"/>
      <c r="AH8131" s="32"/>
      <c r="AI8131" s="33"/>
      <c r="AJ8131" s="33"/>
      <c r="AK8131" s="33"/>
      <c r="AL8131" s="33"/>
      <c r="AM8131" s="33"/>
      <c r="AN8131" s="33"/>
      <c r="AO8131" s="33"/>
      <c r="AP8131" s="33"/>
      <c r="AQ8131" s="33"/>
      <c r="AR8131" s="33"/>
      <c r="AS8131" s="33"/>
      <c r="AT8131" s="33"/>
      <c r="AU8131" s="33"/>
      <c r="AV8131" s="33"/>
      <c r="AW8131" s="33"/>
      <c r="AX8131" s="33"/>
      <c r="AY8131" s="33"/>
    </row>
    <row r="8132" spans="1:51" s="12" customFormat="1" ht="39.950000000000003" customHeight="1">
      <c r="A8132" s="3"/>
      <c r="B8132" s="16"/>
      <c r="C8132" s="33"/>
      <c r="D8132" s="33"/>
      <c r="E8132" s="33"/>
      <c r="F8132" s="33"/>
      <c r="G8132" s="33"/>
      <c r="H8132" s="33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  <c r="Y8132" s="33"/>
      <c r="Z8132" s="33"/>
      <c r="AA8132" s="33"/>
      <c r="AB8132" s="33"/>
      <c r="AC8132" s="33"/>
      <c r="AD8132" s="33"/>
      <c r="AE8132" s="33"/>
      <c r="AF8132" s="33"/>
      <c r="AG8132" s="35"/>
      <c r="AH8132" s="32"/>
      <c r="AI8132" s="33"/>
      <c r="AJ8132" s="33"/>
      <c r="AK8132" s="33"/>
      <c r="AL8132" s="33"/>
      <c r="AM8132" s="33"/>
      <c r="AN8132" s="33"/>
      <c r="AO8132" s="33"/>
      <c r="AP8132" s="33"/>
      <c r="AQ8132" s="33"/>
      <c r="AR8132" s="33"/>
      <c r="AS8132" s="33"/>
      <c r="AT8132" s="33"/>
      <c r="AU8132" s="33"/>
      <c r="AV8132" s="33"/>
      <c r="AW8132" s="33"/>
      <c r="AX8132" s="33"/>
      <c r="AY8132" s="33"/>
    </row>
    <row r="8133" spans="1:51" s="12" customFormat="1" ht="39.950000000000003" customHeight="1">
      <c r="A8133" s="3"/>
      <c r="B8133" s="16"/>
      <c r="C8133" s="33"/>
      <c r="D8133" s="33"/>
      <c r="E8133" s="33"/>
      <c r="F8133" s="33"/>
      <c r="G8133" s="33"/>
      <c r="H8133" s="33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  <c r="Y8133" s="33"/>
      <c r="Z8133" s="33"/>
      <c r="AA8133" s="33"/>
      <c r="AB8133" s="33"/>
      <c r="AC8133" s="33"/>
      <c r="AD8133" s="33"/>
      <c r="AE8133" s="33"/>
      <c r="AF8133" s="33"/>
      <c r="AG8133" s="35"/>
      <c r="AH8133" s="32"/>
      <c r="AI8133" s="33"/>
      <c r="AJ8133" s="33"/>
      <c r="AK8133" s="33"/>
      <c r="AL8133" s="33"/>
      <c r="AM8133" s="33"/>
      <c r="AN8133" s="33"/>
      <c r="AO8133" s="33"/>
      <c r="AP8133" s="33"/>
      <c r="AQ8133" s="33"/>
      <c r="AR8133" s="33"/>
      <c r="AS8133" s="33"/>
      <c r="AT8133" s="33"/>
      <c r="AU8133" s="33"/>
      <c r="AV8133" s="33"/>
      <c r="AW8133" s="33"/>
      <c r="AX8133" s="33"/>
      <c r="AY8133" s="33"/>
    </row>
    <row r="8134" spans="1:51" s="12" customFormat="1" ht="39.950000000000003" customHeight="1">
      <c r="A8134" s="3"/>
      <c r="B8134" s="16"/>
      <c r="C8134" s="33"/>
      <c r="D8134" s="33"/>
      <c r="E8134" s="33"/>
      <c r="F8134" s="33"/>
      <c r="G8134" s="33"/>
      <c r="H8134" s="33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  <c r="Y8134" s="33"/>
      <c r="Z8134" s="33"/>
      <c r="AA8134" s="33"/>
      <c r="AB8134" s="33"/>
      <c r="AC8134" s="33"/>
      <c r="AD8134" s="33"/>
      <c r="AE8134" s="33"/>
      <c r="AF8134" s="33"/>
      <c r="AG8134" s="35"/>
      <c r="AH8134" s="32"/>
      <c r="AI8134" s="33"/>
      <c r="AJ8134" s="33"/>
      <c r="AK8134" s="33"/>
      <c r="AL8134" s="33"/>
      <c r="AM8134" s="33"/>
      <c r="AN8134" s="33"/>
      <c r="AO8134" s="33"/>
      <c r="AP8134" s="33"/>
      <c r="AQ8134" s="33"/>
      <c r="AR8134" s="33"/>
      <c r="AS8134" s="33"/>
      <c r="AT8134" s="33"/>
      <c r="AU8134" s="33"/>
      <c r="AV8134" s="33"/>
      <c r="AW8134" s="33"/>
      <c r="AX8134" s="33"/>
      <c r="AY8134" s="33"/>
    </row>
    <row r="8135" spans="1:51" s="12" customFormat="1" ht="39.950000000000003" customHeight="1">
      <c r="A8135" s="3"/>
      <c r="B8135" s="16"/>
      <c r="C8135" s="33"/>
      <c r="D8135" s="33"/>
      <c r="E8135" s="33"/>
      <c r="F8135" s="33"/>
      <c r="G8135" s="33"/>
      <c r="H8135" s="33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  <c r="Y8135" s="33"/>
      <c r="Z8135" s="33"/>
      <c r="AA8135" s="33"/>
      <c r="AB8135" s="33"/>
      <c r="AC8135" s="33"/>
      <c r="AD8135" s="33"/>
      <c r="AE8135" s="33"/>
      <c r="AF8135" s="33"/>
      <c r="AG8135" s="35"/>
      <c r="AH8135" s="32"/>
      <c r="AI8135" s="33"/>
      <c r="AJ8135" s="33"/>
      <c r="AK8135" s="33"/>
      <c r="AL8135" s="33"/>
      <c r="AM8135" s="33"/>
      <c r="AN8135" s="33"/>
      <c r="AO8135" s="33"/>
      <c r="AP8135" s="33"/>
      <c r="AQ8135" s="33"/>
      <c r="AR8135" s="33"/>
      <c r="AS8135" s="33"/>
      <c r="AT8135" s="33"/>
      <c r="AU8135" s="33"/>
      <c r="AV8135" s="33"/>
      <c r="AW8135" s="33"/>
      <c r="AX8135" s="33"/>
      <c r="AY8135" s="33"/>
    </row>
    <row r="8136" spans="1:51" s="12" customFormat="1" ht="39.950000000000003" customHeight="1">
      <c r="A8136" s="3"/>
      <c r="B8136" s="16"/>
      <c r="C8136" s="33"/>
      <c r="D8136" s="33"/>
      <c r="E8136" s="33"/>
      <c r="F8136" s="33"/>
      <c r="G8136" s="33"/>
      <c r="H8136" s="33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  <c r="Y8136" s="33"/>
      <c r="Z8136" s="33"/>
      <c r="AA8136" s="33"/>
      <c r="AB8136" s="33"/>
      <c r="AC8136" s="33"/>
      <c r="AD8136" s="33"/>
      <c r="AE8136" s="33"/>
      <c r="AF8136" s="33"/>
      <c r="AG8136" s="35"/>
      <c r="AH8136" s="32"/>
      <c r="AI8136" s="33"/>
      <c r="AJ8136" s="33"/>
      <c r="AK8136" s="33"/>
      <c r="AL8136" s="33"/>
      <c r="AM8136" s="33"/>
      <c r="AN8136" s="33"/>
      <c r="AO8136" s="33"/>
      <c r="AP8136" s="33"/>
      <c r="AQ8136" s="33"/>
      <c r="AR8136" s="33"/>
      <c r="AS8136" s="33"/>
      <c r="AT8136" s="33"/>
      <c r="AU8136" s="33"/>
      <c r="AV8136" s="33"/>
      <c r="AW8136" s="33"/>
      <c r="AX8136" s="33"/>
      <c r="AY8136" s="33"/>
    </row>
    <row r="8137" spans="1:51" s="12" customFormat="1" ht="39.950000000000003" customHeight="1">
      <c r="A8137" s="3"/>
      <c r="B8137" s="16"/>
      <c r="C8137" s="33"/>
      <c r="D8137" s="33"/>
      <c r="E8137" s="33"/>
      <c r="F8137" s="33"/>
      <c r="G8137" s="33"/>
      <c r="H8137" s="33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  <c r="Y8137" s="33"/>
      <c r="Z8137" s="33"/>
      <c r="AA8137" s="33"/>
      <c r="AB8137" s="33"/>
      <c r="AC8137" s="33"/>
      <c r="AD8137" s="33"/>
      <c r="AE8137" s="33"/>
      <c r="AF8137" s="33"/>
      <c r="AG8137" s="35"/>
      <c r="AH8137" s="32"/>
      <c r="AI8137" s="33"/>
      <c r="AJ8137" s="33"/>
      <c r="AK8137" s="33"/>
      <c r="AL8137" s="33"/>
      <c r="AM8137" s="33"/>
      <c r="AN8137" s="33"/>
      <c r="AO8137" s="33"/>
      <c r="AP8137" s="33"/>
      <c r="AQ8137" s="33"/>
      <c r="AR8137" s="33"/>
      <c r="AS8137" s="33"/>
      <c r="AT8137" s="33"/>
      <c r="AU8137" s="33"/>
      <c r="AV8137" s="33"/>
      <c r="AW8137" s="33"/>
      <c r="AX8137" s="33"/>
      <c r="AY8137" s="33"/>
    </row>
    <row r="8138" spans="1:51" s="12" customFormat="1" ht="39.950000000000003" customHeight="1">
      <c r="A8138" s="3"/>
      <c r="B8138" s="16"/>
      <c r="C8138" s="33"/>
      <c r="D8138" s="33"/>
      <c r="E8138" s="33"/>
      <c r="F8138" s="33"/>
      <c r="G8138" s="33"/>
      <c r="H8138" s="33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  <c r="Y8138" s="33"/>
      <c r="Z8138" s="33"/>
      <c r="AA8138" s="33"/>
      <c r="AB8138" s="33"/>
      <c r="AC8138" s="33"/>
      <c r="AD8138" s="33"/>
      <c r="AE8138" s="33"/>
      <c r="AF8138" s="33"/>
      <c r="AG8138" s="35"/>
      <c r="AH8138" s="32"/>
      <c r="AI8138" s="33"/>
      <c r="AJ8138" s="33"/>
      <c r="AK8138" s="33"/>
      <c r="AL8138" s="33"/>
      <c r="AM8138" s="33"/>
      <c r="AN8138" s="33"/>
      <c r="AO8138" s="33"/>
      <c r="AP8138" s="33"/>
      <c r="AQ8138" s="33"/>
      <c r="AR8138" s="33"/>
      <c r="AS8138" s="33"/>
      <c r="AT8138" s="33"/>
      <c r="AU8138" s="33"/>
      <c r="AV8138" s="33"/>
      <c r="AW8138" s="33"/>
      <c r="AX8138" s="33"/>
      <c r="AY8138" s="33"/>
    </row>
    <row r="8139" spans="1:51" s="12" customFormat="1" ht="39.950000000000003" customHeight="1">
      <c r="A8139" s="3"/>
      <c r="B8139" s="16"/>
      <c r="C8139" s="33"/>
      <c r="D8139" s="33"/>
      <c r="E8139" s="33"/>
      <c r="F8139" s="33"/>
      <c r="G8139" s="33"/>
      <c r="H8139" s="33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  <c r="Y8139" s="33"/>
      <c r="Z8139" s="33"/>
      <c r="AA8139" s="33"/>
      <c r="AB8139" s="33"/>
      <c r="AC8139" s="33"/>
      <c r="AD8139" s="33"/>
      <c r="AE8139" s="33"/>
      <c r="AF8139" s="33"/>
      <c r="AG8139" s="35"/>
      <c r="AH8139" s="32"/>
      <c r="AI8139" s="33"/>
      <c r="AJ8139" s="33"/>
      <c r="AK8139" s="33"/>
      <c r="AL8139" s="33"/>
      <c r="AM8139" s="33"/>
      <c r="AN8139" s="33"/>
      <c r="AO8139" s="33"/>
      <c r="AP8139" s="33"/>
      <c r="AQ8139" s="33"/>
      <c r="AR8139" s="33"/>
      <c r="AS8139" s="33"/>
      <c r="AT8139" s="33"/>
      <c r="AU8139" s="33"/>
      <c r="AV8139" s="33"/>
      <c r="AW8139" s="33"/>
      <c r="AX8139" s="33"/>
      <c r="AY8139" s="33"/>
    </row>
    <row r="8140" spans="1:51" s="12" customFormat="1" ht="39.950000000000003" customHeight="1">
      <c r="A8140" s="3"/>
      <c r="B8140" s="16"/>
      <c r="C8140" s="33"/>
      <c r="D8140" s="33"/>
      <c r="E8140" s="33"/>
      <c r="F8140" s="33"/>
      <c r="G8140" s="33"/>
      <c r="H8140" s="33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  <c r="Y8140" s="33"/>
      <c r="Z8140" s="33"/>
      <c r="AA8140" s="33"/>
      <c r="AB8140" s="33"/>
      <c r="AC8140" s="33"/>
      <c r="AD8140" s="33"/>
      <c r="AE8140" s="33"/>
      <c r="AF8140" s="33"/>
      <c r="AG8140" s="35"/>
      <c r="AH8140" s="32"/>
      <c r="AI8140" s="33"/>
      <c r="AJ8140" s="33"/>
      <c r="AK8140" s="33"/>
      <c r="AL8140" s="33"/>
      <c r="AM8140" s="33"/>
      <c r="AN8140" s="33"/>
      <c r="AO8140" s="33"/>
      <c r="AP8140" s="33"/>
      <c r="AQ8140" s="33"/>
      <c r="AR8140" s="33"/>
      <c r="AS8140" s="33"/>
      <c r="AT8140" s="33"/>
      <c r="AU8140" s="33"/>
      <c r="AV8140" s="33"/>
      <c r="AW8140" s="33"/>
      <c r="AX8140" s="33"/>
      <c r="AY8140" s="33"/>
    </row>
    <row r="8141" spans="1:51" s="12" customFormat="1" ht="39.950000000000003" customHeight="1">
      <c r="A8141" s="3"/>
      <c r="B8141" s="16"/>
      <c r="C8141" s="33"/>
      <c r="D8141" s="33"/>
      <c r="E8141" s="33"/>
      <c r="F8141" s="33"/>
      <c r="G8141" s="33"/>
      <c r="H8141" s="33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  <c r="Y8141" s="33"/>
      <c r="Z8141" s="33"/>
      <c r="AA8141" s="33"/>
      <c r="AB8141" s="33"/>
      <c r="AC8141" s="33"/>
      <c r="AD8141" s="33"/>
      <c r="AE8141" s="33"/>
      <c r="AF8141" s="33"/>
      <c r="AG8141" s="35"/>
      <c r="AH8141" s="32"/>
      <c r="AI8141" s="33"/>
      <c r="AJ8141" s="33"/>
      <c r="AK8141" s="33"/>
      <c r="AL8141" s="33"/>
      <c r="AM8141" s="33"/>
      <c r="AN8141" s="33"/>
      <c r="AO8141" s="33"/>
      <c r="AP8141" s="33"/>
      <c r="AQ8141" s="33"/>
      <c r="AR8141" s="33"/>
      <c r="AS8141" s="33"/>
      <c r="AT8141" s="33"/>
      <c r="AU8141" s="33"/>
      <c r="AV8141" s="33"/>
      <c r="AW8141" s="33"/>
      <c r="AX8141" s="33"/>
      <c r="AY8141" s="33"/>
    </row>
    <row r="8142" spans="1:51" s="12" customFormat="1" ht="39.950000000000003" customHeight="1">
      <c r="A8142" s="3"/>
      <c r="B8142" s="16"/>
      <c r="C8142" s="33"/>
      <c r="D8142" s="33"/>
      <c r="E8142" s="33"/>
      <c r="F8142" s="33"/>
      <c r="G8142" s="33"/>
      <c r="H8142" s="33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  <c r="Y8142" s="33"/>
      <c r="Z8142" s="33"/>
      <c r="AA8142" s="33"/>
      <c r="AB8142" s="33"/>
      <c r="AC8142" s="33"/>
      <c r="AD8142" s="33"/>
      <c r="AE8142" s="33"/>
      <c r="AF8142" s="33"/>
      <c r="AG8142" s="35"/>
      <c r="AH8142" s="32"/>
      <c r="AI8142" s="33"/>
      <c r="AJ8142" s="33"/>
      <c r="AK8142" s="33"/>
      <c r="AL8142" s="33"/>
      <c r="AM8142" s="33"/>
      <c r="AN8142" s="33"/>
      <c r="AO8142" s="33"/>
      <c r="AP8142" s="33"/>
      <c r="AQ8142" s="33"/>
      <c r="AR8142" s="33"/>
      <c r="AS8142" s="33"/>
      <c r="AT8142" s="33"/>
      <c r="AU8142" s="33"/>
      <c r="AV8142" s="33"/>
      <c r="AW8142" s="33"/>
      <c r="AX8142" s="33"/>
      <c r="AY8142" s="33"/>
    </row>
    <row r="8143" spans="1:51" s="12" customFormat="1" ht="39.950000000000003" customHeight="1">
      <c r="A8143" s="3"/>
      <c r="B8143" s="16"/>
      <c r="C8143" s="33"/>
      <c r="D8143" s="33"/>
      <c r="E8143" s="33"/>
      <c r="F8143" s="33"/>
      <c r="G8143" s="33"/>
      <c r="H8143" s="33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  <c r="Y8143" s="33"/>
      <c r="Z8143" s="33"/>
      <c r="AA8143" s="33"/>
      <c r="AB8143" s="33"/>
      <c r="AC8143" s="33"/>
      <c r="AD8143" s="33"/>
      <c r="AE8143" s="33"/>
      <c r="AF8143" s="33"/>
      <c r="AG8143" s="35"/>
      <c r="AH8143" s="32"/>
      <c r="AI8143" s="33"/>
      <c r="AJ8143" s="33"/>
      <c r="AK8143" s="33"/>
      <c r="AL8143" s="33"/>
      <c r="AM8143" s="33"/>
      <c r="AN8143" s="33"/>
      <c r="AO8143" s="33"/>
      <c r="AP8143" s="33"/>
      <c r="AQ8143" s="33"/>
      <c r="AR8143" s="33"/>
      <c r="AS8143" s="33"/>
      <c r="AT8143" s="33"/>
      <c r="AU8143" s="33"/>
      <c r="AV8143" s="33"/>
      <c r="AW8143" s="33"/>
      <c r="AX8143" s="33"/>
      <c r="AY8143" s="33"/>
    </row>
    <row r="8144" spans="1:51" s="12" customFormat="1" ht="39.950000000000003" customHeight="1">
      <c r="A8144" s="3"/>
      <c r="B8144" s="16"/>
      <c r="C8144" s="33"/>
      <c r="D8144" s="33"/>
      <c r="E8144" s="33"/>
      <c r="F8144" s="33"/>
      <c r="G8144" s="33"/>
      <c r="H8144" s="33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  <c r="Y8144" s="33"/>
      <c r="Z8144" s="33"/>
      <c r="AA8144" s="33"/>
      <c r="AB8144" s="33"/>
      <c r="AC8144" s="33"/>
      <c r="AD8144" s="33"/>
      <c r="AE8144" s="33"/>
      <c r="AF8144" s="33"/>
      <c r="AG8144" s="35"/>
      <c r="AH8144" s="32"/>
      <c r="AI8144" s="33"/>
      <c r="AJ8144" s="33"/>
      <c r="AK8144" s="33"/>
      <c r="AL8144" s="33"/>
      <c r="AM8144" s="33"/>
      <c r="AN8144" s="33"/>
      <c r="AO8144" s="33"/>
      <c r="AP8144" s="33"/>
      <c r="AQ8144" s="33"/>
      <c r="AR8144" s="33"/>
      <c r="AS8144" s="33"/>
      <c r="AT8144" s="33"/>
      <c r="AU8144" s="33"/>
      <c r="AV8144" s="33"/>
      <c r="AW8144" s="33"/>
      <c r="AX8144" s="33"/>
      <c r="AY8144" s="33"/>
    </row>
    <row r="8145" spans="1:51" s="12" customFormat="1" ht="39.950000000000003" customHeight="1">
      <c r="A8145" s="3"/>
      <c r="B8145" s="16"/>
      <c r="C8145" s="33"/>
      <c r="D8145" s="33"/>
      <c r="E8145" s="33"/>
      <c r="F8145" s="33"/>
      <c r="G8145" s="33"/>
      <c r="H8145" s="33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  <c r="Y8145" s="33"/>
      <c r="Z8145" s="33"/>
      <c r="AA8145" s="33"/>
      <c r="AB8145" s="33"/>
      <c r="AC8145" s="33"/>
      <c r="AD8145" s="33"/>
      <c r="AE8145" s="33"/>
      <c r="AF8145" s="33"/>
      <c r="AG8145" s="35"/>
      <c r="AH8145" s="32"/>
      <c r="AI8145" s="33"/>
      <c r="AJ8145" s="33"/>
      <c r="AK8145" s="33"/>
      <c r="AL8145" s="33"/>
      <c r="AM8145" s="33"/>
      <c r="AN8145" s="33"/>
      <c r="AO8145" s="33"/>
      <c r="AP8145" s="33"/>
      <c r="AQ8145" s="33"/>
      <c r="AR8145" s="33"/>
      <c r="AS8145" s="33"/>
      <c r="AT8145" s="33"/>
      <c r="AU8145" s="33"/>
      <c r="AV8145" s="33"/>
      <c r="AW8145" s="33"/>
      <c r="AX8145" s="33"/>
      <c r="AY8145" s="33"/>
    </row>
    <row r="8146" spans="1:51" s="12" customFormat="1" ht="39.950000000000003" customHeight="1">
      <c r="A8146" s="3"/>
      <c r="B8146" s="16"/>
      <c r="C8146" s="33"/>
      <c r="D8146" s="33"/>
      <c r="E8146" s="33"/>
      <c r="F8146" s="33"/>
      <c r="G8146" s="33"/>
      <c r="H8146" s="33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  <c r="Y8146" s="33"/>
      <c r="Z8146" s="33"/>
      <c r="AA8146" s="33"/>
      <c r="AB8146" s="33"/>
      <c r="AC8146" s="33"/>
      <c r="AD8146" s="33"/>
      <c r="AE8146" s="33"/>
      <c r="AF8146" s="33"/>
      <c r="AG8146" s="35"/>
      <c r="AH8146" s="32"/>
      <c r="AI8146" s="33"/>
      <c r="AJ8146" s="33"/>
      <c r="AK8146" s="33"/>
      <c r="AL8146" s="33"/>
      <c r="AM8146" s="33"/>
      <c r="AN8146" s="33"/>
      <c r="AO8146" s="33"/>
      <c r="AP8146" s="33"/>
      <c r="AQ8146" s="33"/>
      <c r="AR8146" s="33"/>
      <c r="AS8146" s="33"/>
      <c r="AT8146" s="33"/>
      <c r="AU8146" s="33"/>
      <c r="AV8146" s="33"/>
      <c r="AW8146" s="33"/>
      <c r="AX8146" s="33"/>
      <c r="AY8146" s="33"/>
    </row>
    <row r="8147" spans="1:51" s="12" customFormat="1" ht="39.950000000000003" customHeight="1">
      <c r="A8147" s="3"/>
      <c r="B8147" s="16"/>
      <c r="C8147" s="33"/>
      <c r="D8147" s="33"/>
      <c r="E8147" s="33"/>
      <c r="F8147" s="33"/>
      <c r="G8147" s="33"/>
      <c r="H8147" s="33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  <c r="Y8147" s="33"/>
      <c r="Z8147" s="33"/>
      <c r="AA8147" s="33"/>
      <c r="AB8147" s="33"/>
      <c r="AC8147" s="33"/>
      <c r="AD8147" s="33"/>
      <c r="AE8147" s="33"/>
      <c r="AF8147" s="33"/>
      <c r="AG8147" s="35"/>
      <c r="AH8147" s="32"/>
      <c r="AI8147" s="33"/>
      <c r="AJ8147" s="33"/>
      <c r="AK8147" s="33"/>
      <c r="AL8147" s="33"/>
      <c r="AM8147" s="33"/>
      <c r="AN8147" s="33"/>
      <c r="AO8147" s="33"/>
      <c r="AP8147" s="33"/>
      <c r="AQ8147" s="33"/>
      <c r="AR8147" s="33"/>
      <c r="AS8147" s="33"/>
      <c r="AT8147" s="33"/>
      <c r="AU8147" s="33"/>
      <c r="AV8147" s="33"/>
      <c r="AW8147" s="33"/>
      <c r="AX8147" s="33"/>
      <c r="AY8147" s="33"/>
    </row>
    <row r="8148" spans="1:51" s="12" customFormat="1" ht="39.950000000000003" customHeight="1">
      <c r="A8148" s="3"/>
      <c r="B8148" s="16"/>
      <c r="C8148" s="33"/>
      <c r="D8148" s="33"/>
      <c r="E8148" s="33"/>
      <c r="F8148" s="33"/>
      <c r="G8148" s="33"/>
      <c r="H8148" s="33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  <c r="Y8148" s="33"/>
      <c r="Z8148" s="33"/>
      <c r="AA8148" s="33"/>
      <c r="AB8148" s="33"/>
      <c r="AC8148" s="33"/>
      <c r="AD8148" s="33"/>
      <c r="AE8148" s="33"/>
      <c r="AF8148" s="33"/>
      <c r="AG8148" s="35"/>
      <c r="AH8148" s="32"/>
      <c r="AI8148" s="33"/>
      <c r="AJ8148" s="33"/>
      <c r="AK8148" s="33"/>
      <c r="AL8148" s="33"/>
      <c r="AM8148" s="33"/>
      <c r="AN8148" s="33"/>
      <c r="AO8148" s="33"/>
      <c r="AP8148" s="33"/>
      <c r="AQ8148" s="33"/>
      <c r="AR8148" s="33"/>
      <c r="AS8148" s="33"/>
      <c r="AT8148" s="33"/>
      <c r="AU8148" s="33"/>
      <c r="AV8148" s="33"/>
      <c r="AW8148" s="33"/>
      <c r="AX8148" s="33"/>
      <c r="AY8148" s="33"/>
    </row>
    <row r="8149" spans="1:51" s="12" customFormat="1" ht="39.950000000000003" customHeight="1">
      <c r="A8149" s="3"/>
      <c r="B8149" s="16"/>
      <c r="C8149" s="33"/>
      <c r="D8149" s="33"/>
      <c r="E8149" s="33"/>
      <c r="F8149" s="33"/>
      <c r="G8149" s="33"/>
      <c r="H8149" s="33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  <c r="Y8149" s="33"/>
      <c r="Z8149" s="33"/>
      <c r="AA8149" s="33"/>
      <c r="AB8149" s="33"/>
      <c r="AC8149" s="33"/>
      <c r="AD8149" s="33"/>
      <c r="AE8149" s="33"/>
      <c r="AF8149" s="33"/>
      <c r="AG8149" s="35"/>
      <c r="AH8149" s="32"/>
      <c r="AI8149" s="33"/>
      <c r="AJ8149" s="33"/>
      <c r="AK8149" s="33"/>
      <c r="AL8149" s="33"/>
      <c r="AM8149" s="33"/>
      <c r="AN8149" s="33"/>
      <c r="AO8149" s="33"/>
      <c r="AP8149" s="33"/>
      <c r="AQ8149" s="33"/>
      <c r="AR8149" s="33"/>
      <c r="AS8149" s="33"/>
      <c r="AT8149" s="33"/>
      <c r="AU8149" s="33"/>
      <c r="AV8149" s="33"/>
      <c r="AW8149" s="33"/>
      <c r="AX8149" s="33"/>
      <c r="AY8149" s="33"/>
    </row>
    <row r="8150" spans="1:51" s="12" customFormat="1" ht="39.950000000000003" customHeight="1">
      <c r="A8150" s="3"/>
      <c r="B8150" s="16"/>
      <c r="C8150" s="33"/>
      <c r="D8150" s="33"/>
      <c r="E8150" s="33"/>
      <c r="F8150" s="33"/>
      <c r="G8150" s="33"/>
      <c r="H8150" s="33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  <c r="Y8150" s="33"/>
      <c r="Z8150" s="33"/>
      <c r="AA8150" s="33"/>
      <c r="AB8150" s="33"/>
      <c r="AC8150" s="33"/>
      <c r="AD8150" s="33"/>
      <c r="AE8150" s="33"/>
      <c r="AF8150" s="33"/>
      <c r="AG8150" s="35"/>
      <c r="AH8150" s="32"/>
      <c r="AI8150" s="33"/>
      <c r="AJ8150" s="33"/>
      <c r="AK8150" s="33"/>
      <c r="AL8150" s="33"/>
      <c r="AM8150" s="33"/>
      <c r="AN8150" s="33"/>
      <c r="AO8150" s="33"/>
      <c r="AP8150" s="33"/>
      <c r="AQ8150" s="33"/>
      <c r="AR8150" s="33"/>
      <c r="AS8150" s="33"/>
      <c r="AT8150" s="33"/>
      <c r="AU8150" s="33"/>
      <c r="AV8150" s="33"/>
      <c r="AW8150" s="33"/>
      <c r="AX8150" s="33"/>
      <c r="AY8150" s="33"/>
    </row>
    <row r="8151" spans="1:51" s="12" customFormat="1" ht="39.950000000000003" customHeight="1">
      <c r="A8151" s="3"/>
      <c r="B8151" s="16"/>
      <c r="C8151" s="33"/>
      <c r="D8151" s="33"/>
      <c r="E8151" s="33"/>
      <c r="F8151" s="33"/>
      <c r="G8151" s="33"/>
      <c r="H8151" s="33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  <c r="Y8151" s="33"/>
      <c r="Z8151" s="33"/>
      <c r="AA8151" s="33"/>
      <c r="AB8151" s="33"/>
      <c r="AC8151" s="33"/>
      <c r="AD8151" s="33"/>
      <c r="AE8151" s="33"/>
      <c r="AF8151" s="33"/>
      <c r="AG8151" s="35"/>
      <c r="AH8151" s="32"/>
      <c r="AI8151" s="33"/>
      <c r="AJ8151" s="33"/>
      <c r="AK8151" s="33"/>
      <c r="AL8151" s="33"/>
      <c r="AM8151" s="33"/>
      <c r="AN8151" s="33"/>
      <c r="AO8151" s="33"/>
      <c r="AP8151" s="33"/>
      <c r="AQ8151" s="33"/>
      <c r="AR8151" s="33"/>
      <c r="AS8151" s="33"/>
      <c r="AT8151" s="33"/>
      <c r="AU8151" s="33"/>
      <c r="AV8151" s="33"/>
      <c r="AW8151" s="33"/>
      <c r="AX8151" s="33"/>
      <c r="AY8151" s="33"/>
    </row>
    <row r="8152" spans="1:51" s="12" customFormat="1" ht="39.950000000000003" customHeight="1">
      <c r="A8152" s="3"/>
      <c r="B8152" s="16"/>
      <c r="C8152" s="33"/>
      <c r="D8152" s="33"/>
      <c r="E8152" s="33"/>
      <c r="F8152" s="33"/>
      <c r="G8152" s="33"/>
      <c r="H8152" s="33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  <c r="Y8152" s="33"/>
      <c r="Z8152" s="33"/>
      <c r="AA8152" s="33"/>
      <c r="AB8152" s="33"/>
      <c r="AC8152" s="33"/>
      <c r="AD8152" s="33"/>
      <c r="AE8152" s="33"/>
      <c r="AF8152" s="33"/>
      <c r="AG8152" s="35"/>
      <c r="AH8152" s="32"/>
      <c r="AI8152" s="33"/>
      <c r="AJ8152" s="33"/>
      <c r="AK8152" s="33"/>
      <c r="AL8152" s="33"/>
      <c r="AM8152" s="33"/>
      <c r="AN8152" s="33"/>
      <c r="AO8152" s="33"/>
      <c r="AP8152" s="33"/>
      <c r="AQ8152" s="33"/>
      <c r="AR8152" s="33"/>
      <c r="AS8152" s="33"/>
      <c r="AT8152" s="33"/>
      <c r="AU8152" s="33"/>
      <c r="AV8152" s="33"/>
      <c r="AW8152" s="33"/>
      <c r="AX8152" s="33"/>
      <c r="AY8152" s="33"/>
    </row>
    <row r="8153" spans="1:51" s="12" customFormat="1" ht="39.950000000000003" customHeight="1">
      <c r="A8153" s="3"/>
      <c r="B8153" s="16"/>
      <c r="C8153" s="33"/>
      <c r="D8153" s="33"/>
      <c r="E8153" s="33"/>
      <c r="F8153" s="33"/>
      <c r="G8153" s="33"/>
      <c r="H8153" s="33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  <c r="Y8153" s="33"/>
      <c r="Z8153" s="33"/>
      <c r="AA8153" s="33"/>
      <c r="AB8153" s="33"/>
      <c r="AC8153" s="33"/>
      <c r="AD8153" s="33"/>
      <c r="AE8153" s="33"/>
      <c r="AF8153" s="33"/>
      <c r="AG8153" s="35"/>
      <c r="AH8153" s="32"/>
      <c r="AI8153" s="33"/>
      <c r="AJ8153" s="33"/>
      <c r="AK8153" s="33"/>
      <c r="AL8153" s="33"/>
      <c r="AM8153" s="33"/>
      <c r="AN8153" s="33"/>
      <c r="AO8153" s="33"/>
      <c r="AP8153" s="33"/>
      <c r="AQ8153" s="33"/>
      <c r="AR8153" s="33"/>
      <c r="AS8153" s="33"/>
      <c r="AT8153" s="33"/>
      <c r="AU8153" s="33"/>
      <c r="AV8153" s="33"/>
      <c r="AW8153" s="33"/>
      <c r="AX8153" s="33"/>
      <c r="AY8153" s="33"/>
    </row>
    <row r="8154" spans="1:51" s="12" customFormat="1" ht="39.950000000000003" customHeight="1">
      <c r="A8154" s="3"/>
      <c r="B8154" s="16"/>
      <c r="C8154" s="33"/>
      <c r="D8154" s="33"/>
      <c r="E8154" s="33"/>
      <c r="F8154" s="33"/>
      <c r="G8154" s="33"/>
      <c r="H8154" s="33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  <c r="Y8154" s="33"/>
      <c r="Z8154" s="33"/>
      <c r="AA8154" s="33"/>
      <c r="AB8154" s="33"/>
      <c r="AC8154" s="33"/>
      <c r="AD8154" s="33"/>
      <c r="AE8154" s="33"/>
      <c r="AF8154" s="33"/>
      <c r="AG8154" s="35"/>
      <c r="AH8154" s="32"/>
      <c r="AI8154" s="33"/>
      <c r="AJ8154" s="33"/>
      <c r="AK8154" s="33"/>
      <c r="AL8154" s="33"/>
      <c r="AM8154" s="33"/>
      <c r="AN8154" s="33"/>
      <c r="AO8154" s="33"/>
      <c r="AP8154" s="33"/>
      <c r="AQ8154" s="33"/>
      <c r="AR8154" s="33"/>
      <c r="AS8154" s="33"/>
      <c r="AT8154" s="33"/>
      <c r="AU8154" s="33"/>
      <c r="AV8154" s="33"/>
      <c r="AW8154" s="33"/>
      <c r="AX8154" s="33"/>
      <c r="AY8154" s="33"/>
    </row>
    <row r="8155" spans="1:51" s="12" customFormat="1" ht="39.950000000000003" customHeight="1">
      <c r="A8155" s="3"/>
      <c r="B8155" s="16"/>
      <c r="C8155" s="33"/>
      <c r="D8155" s="33"/>
      <c r="E8155" s="33"/>
      <c r="F8155" s="33"/>
      <c r="G8155" s="33"/>
      <c r="H8155" s="33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  <c r="Y8155" s="33"/>
      <c r="Z8155" s="33"/>
      <c r="AA8155" s="33"/>
      <c r="AB8155" s="33"/>
      <c r="AC8155" s="33"/>
      <c r="AD8155" s="33"/>
      <c r="AE8155" s="33"/>
      <c r="AF8155" s="33"/>
      <c r="AG8155" s="35"/>
      <c r="AH8155" s="32"/>
      <c r="AI8155" s="33"/>
      <c r="AJ8155" s="33"/>
      <c r="AK8155" s="33"/>
      <c r="AL8155" s="33"/>
      <c r="AM8155" s="33"/>
      <c r="AN8155" s="33"/>
      <c r="AO8155" s="33"/>
      <c r="AP8155" s="33"/>
      <c r="AQ8155" s="33"/>
      <c r="AR8155" s="33"/>
      <c r="AS8155" s="33"/>
      <c r="AT8155" s="33"/>
      <c r="AU8155" s="33"/>
      <c r="AV8155" s="33"/>
      <c r="AW8155" s="33"/>
      <c r="AX8155" s="33"/>
      <c r="AY8155" s="33"/>
    </row>
    <row r="8156" spans="1:51" s="12" customFormat="1" ht="39.950000000000003" customHeight="1">
      <c r="A8156" s="3"/>
      <c r="B8156" s="16"/>
      <c r="C8156" s="33"/>
      <c r="D8156" s="33"/>
      <c r="E8156" s="33"/>
      <c r="F8156" s="33"/>
      <c r="G8156" s="33"/>
      <c r="H8156" s="33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  <c r="Y8156" s="33"/>
      <c r="Z8156" s="33"/>
      <c r="AA8156" s="33"/>
      <c r="AB8156" s="33"/>
      <c r="AC8156" s="33"/>
      <c r="AD8156" s="33"/>
      <c r="AE8156" s="33"/>
      <c r="AF8156" s="33"/>
      <c r="AG8156" s="35"/>
      <c r="AH8156" s="32"/>
      <c r="AI8156" s="33"/>
      <c r="AJ8156" s="33"/>
      <c r="AK8156" s="33"/>
      <c r="AL8156" s="33"/>
      <c r="AM8156" s="33"/>
      <c r="AN8156" s="33"/>
      <c r="AO8156" s="33"/>
      <c r="AP8156" s="33"/>
      <c r="AQ8156" s="33"/>
      <c r="AR8156" s="33"/>
      <c r="AS8156" s="33"/>
      <c r="AT8156" s="33"/>
      <c r="AU8156" s="33"/>
      <c r="AV8156" s="33"/>
      <c r="AW8156" s="33"/>
      <c r="AX8156" s="33"/>
      <c r="AY8156" s="33"/>
    </row>
    <row r="8157" spans="1:51" s="12" customFormat="1" ht="39.950000000000003" customHeight="1">
      <c r="A8157" s="3"/>
      <c r="B8157" s="16"/>
      <c r="C8157" s="33"/>
      <c r="D8157" s="33"/>
      <c r="E8157" s="33"/>
      <c r="F8157" s="33"/>
      <c r="G8157" s="33"/>
      <c r="H8157" s="33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  <c r="Y8157" s="33"/>
      <c r="Z8157" s="33"/>
      <c r="AA8157" s="33"/>
      <c r="AB8157" s="33"/>
      <c r="AC8157" s="33"/>
      <c r="AD8157" s="33"/>
      <c r="AE8157" s="33"/>
      <c r="AF8157" s="33"/>
      <c r="AG8157" s="35"/>
      <c r="AH8157" s="32"/>
      <c r="AI8157" s="33"/>
      <c r="AJ8157" s="33"/>
      <c r="AK8157" s="33"/>
      <c r="AL8157" s="33"/>
      <c r="AM8157" s="33"/>
      <c r="AN8157" s="33"/>
      <c r="AO8157" s="33"/>
      <c r="AP8157" s="33"/>
      <c r="AQ8157" s="33"/>
      <c r="AR8157" s="33"/>
      <c r="AS8157" s="33"/>
      <c r="AT8157" s="33"/>
      <c r="AU8157" s="33"/>
      <c r="AV8157" s="33"/>
      <c r="AW8157" s="33"/>
      <c r="AX8157" s="33"/>
      <c r="AY8157" s="33"/>
    </row>
    <row r="8158" spans="1:51" s="12" customFormat="1" ht="39.950000000000003" customHeight="1">
      <c r="A8158" s="3"/>
      <c r="B8158" s="16"/>
      <c r="C8158" s="33"/>
      <c r="D8158" s="33"/>
      <c r="E8158" s="33"/>
      <c r="F8158" s="33"/>
      <c r="G8158" s="33"/>
      <c r="H8158" s="33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  <c r="Y8158" s="33"/>
      <c r="Z8158" s="33"/>
      <c r="AA8158" s="33"/>
      <c r="AB8158" s="33"/>
      <c r="AC8158" s="33"/>
      <c r="AD8158" s="33"/>
      <c r="AE8158" s="33"/>
      <c r="AF8158" s="33"/>
      <c r="AG8158" s="35"/>
      <c r="AH8158" s="32"/>
      <c r="AI8158" s="33"/>
      <c r="AJ8158" s="33"/>
      <c r="AK8158" s="33"/>
      <c r="AL8158" s="33"/>
      <c r="AM8158" s="33"/>
      <c r="AN8158" s="33"/>
      <c r="AO8158" s="33"/>
      <c r="AP8158" s="33"/>
      <c r="AQ8158" s="33"/>
      <c r="AR8158" s="33"/>
      <c r="AS8158" s="33"/>
      <c r="AT8158" s="33"/>
      <c r="AU8158" s="33"/>
      <c r="AV8158" s="33"/>
      <c r="AW8158" s="33"/>
      <c r="AX8158" s="33"/>
      <c r="AY8158" s="33"/>
    </row>
    <row r="8159" spans="1:51" s="12" customFormat="1" ht="39.950000000000003" customHeight="1">
      <c r="A8159" s="3"/>
      <c r="B8159" s="16"/>
      <c r="C8159" s="33"/>
      <c r="D8159" s="33"/>
      <c r="E8159" s="33"/>
      <c r="F8159" s="33"/>
      <c r="G8159" s="33"/>
      <c r="H8159" s="33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  <c r="Y8159" s="33"/>
      <c r="Z8159" s="33"/>
      <c r="AA8159" s="33"/>
      <c r="AB8159" s="33"/>
      <c r="AC8159" s="33"/>
      <c r="AD8159" s="33"/>
      <c r="AE8159" s="33"/>
      <c r="AF8159" s="33"/>
      <c r="AG8159" s="35"/>
      <c r="AH8159" s="32"/>
      <c r="AI8159" s="33"/>
      <c r="AJ8159" s="33"/>
      <c r="AK8159" s="33"/>
      <c r="AL8159" s="33"/>
      <c r="AM8159" s="33"/>
      <c r="AN8159" s="33"/>
      <c r="AO8159" s="33"/>
      <c r="AP8159" s="33"/>
      <c r="AQ8159" s="33"/>
      <c r="AR8159" s="33"/>
      <c r="AS8159" s="33"/>
      <c r="AT8159" s="33"/>
      <c r="AU8159" s="33"/>
      <c r="AV8159" s="33"/>
      <c r="AW8159" s="33"/>
      <c r="AX8159" s="33"/>
      <c r="AY8159" s="33"/>
    </row>
    <row r="8160" spans="1:51" s="12" customFormat="1" ht="39.950000000000003" customHeight="1">
      <c r="A8160" s="3"/>
      <c r="B8160" s="16"/>
      <c r="C8160" s="33"/>
      <c r="D8160" s="33"/>
      <c r="E8160" s="33"/>
      <c r="F8160" s="33"/>
      <c r="G8160" s="33"/>
      <c r="H8160" s="33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  <c r="Y8160" s="33"/>
      <c r="Z8160" s="33"/>
      <c r="AA8160" s="33"/>
      <c r="AB8160" s="33"/>
      <c r="AC8160" s="33"/>
      <c r="AD8160" s="33"/>
      <c r="AE8160" s="33"/>
      <c r="AF8160" s="33"/>
      <c r="AG8160" s="35"/>
      <c r="AH8160" s="32"/>
      <c r="AI8160" s="33"/>
      <c r="AJ8160" s="33"/>
      <c r="AK8160" s="33"/>
      <c r="AL8160" s="33"/>
      <c r="AM8160" s="33"/>
      <c r="AN8160" s="33"/>
      <c r="AO8160" s="33"/>
      <c r="AP8160" s="33"/>
      <c r="AQ8160" s="33"/>
      <c r="AR8160" s="33"/>
      <c r="AS8160" s="33"/>
      <c r="AT8160" s="33"/>
      <c r="AU8160" s="33"/>
      <c r="AV8160" s="33"/>
      <c r="AW8160" s="33"/>
      <c r="AX8160" s="33"/>
      <c r="AY8160" s="33"/>
    </row>
    <row r="8161" spans="1:51" s="12" customFormat="1" ht="39.950000000000003" customHeight="1">
      <c r="A8161" s="3"/>
      <c r="B8161" s="16"/>
      <c r="C8161" s="33"/>
      <c r="D8161" s="33"/>
      <c r="E8161" s="33"/>
      <c r="F8161" s="33"/>
      <c r="G8161" s="33"/>
      <c r="H8161" s="33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  <c r="Y8161" s="33"/>
      <c r="Z8161" s="33"/>
      <c r="AA8161" s="33"/>
      <c r="AB8161" s="33"/>
      <c r="AC8161" s="33"/>
      <c r="AD8161" s="33"/>
      <c r="AE8161" s="33"/>
      <c r="AF8161" s="33"/>
      <c r="AG8161" s="35"/>
      <c r="AH8161" s="32"/>
      <c r="AI8161" s="33"/>
      <c r="AJ8161" s="33"/>
      <c r="AK8161" s="33"/>
      <c r="AL8161" s="33"/>
      <c r="AM8161" s="33"/>
      <c r="AN8161" s="33"/>
      <c r="AO8161" s="33"/>
      <c r="AP8161" s="33"/>
      <c r="AQ8161" s="33"/>
      <c r="AR8161" s="33"/>
      <c r="AS8161" s="33"/>
      <c r="AT8161" s="33"/>
      <c r="AU8161" s="33"/>
      <c r="AV8161" s="33"/>
      <c r="AW8161" s="33"/>
      <c r="AX8161" s="33"/>
      <c r="AY8161" s="33"/>
    </row>
    <row r="8162" spans="1:51" s="12" customFormat="1" ht="39.950000000000003" customHeight="1">
      <c r="A8162" s="3"/>
      <c r="B8162" s="16"/>
      <c r="C8162" s="33"/>
      <c r="D8162" s="33"/>
      <c r="E8162" s="33"/>
      <c r="F8162" s="33"/>
      <c r="G8162" s="33"/>
      <c r="H8162" s="33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  <c r="Y8162" s="33"/>
      <c r="Z8162" s="33"/>
      <c r="AA8162" s="33"/>
      <c r="AB8162" s="33"/>
      <c r="AC8162" s="33"/>
      <c r="AD8162" s="33"/>
      <c r="AE8162" s="33"/>
      <c r="AF8162" s="33"/>
      <c r="AG8162" s="35"/>
      <c r="AH8162" s="32"/>
      <c r="AI8162" s="33"/>
      <c r="AJ8162" s="33"/>
      <c r="AK8162" s="33"/>
      <c r="AL8162" s="33"/>
      <c r="AM8162" s="33"/>
      <c r="AN8162" s="33"/>
      <c r="AO8162" s="33"/>
      <c r="AP8162" s="33"/>
      <c r="AQ8162" s="33"/>
      <c r="AR8162" s="33"/>
      <c r="AS8162" s="33"/>
      <c r="AT8162" s="33"/>
      <c r="AU8162" s="33"/>
      <c r="AV8162" s="33"/>
      <c r="AW8162" s="33"/>
      <c r="AX8162" s="33"/>
      <c r="AY8162" s="33"/>
    </row>
    <row r="8163" spans="1:51" s="12" customFormat="1" ht="39.950000000000003" customHeight="1">
      <c r="A8163" s="3"/>
      <c r="B8163" s="16"/>
      <c r="C8163" s="33"/>
      <c r="D8163" s="33"/>
      <c r="E8163" s="33"/>
      <c r="F8163" s="33"/>
      <c r="G8163" s="33"/>
      <c r="H8163" s="33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  <c r="Y8163" s="33"/>
      <c r="Z8163" s="33"/>
      <c r="AA8163" s="33"/>
      <c r="AB8163" s="33"/>
      <c r="AC8163" s="33"/>
      <c r="AD8163" s="33"/>
      <c r="AE8163" s="33"/>
      <c r="AF8163" s="33"/>
      <c r="AG8163" s="35"/>
      <c r="AH8163" s="32"/>
      <c r="AI8163" s="33"/>
      <c r="AJ8163" s="33"/>
      <c r="AK8163" s="33"/>
      <c r="AL8163" s="33"/>
      <c r="AM8163" s="33"/>
      <c r="AN8163" s="33"/>
      <c r="AO8163" s="33"/>
      <c r="AP8163" s="33"/>
      <c r="AQ8163" s="33"/>
      <c r="AR8163" s="33"/>
      <c r="AS8163" s="33"/>
      <c r="AT8163" s="33"/>
      <c r="AU8163" s="33"/>
      <c r="AV8163" s="33"/>
      <c r="AW8163" s="33"/>
      <c r="AX8163" s="33"/>
      <c r="AY8163" s="33"/>
    </row>
    <row r="8164" spans="1:51" s="12" customFormat="1" ht="39.950000000000003" customHeight="1">
      <c r="A8164" s="3"/>
      <c r="B8164" s="16"/>
      <c r="C8164" s="33"/>
      <c r="D8164" s="33"/>
      <c r="E8164" s="33"/>
      <c r="F8164" s="33"/>
      <c r="G8164" s="33"/>
      <c r="H8164" s="33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  <c r="Y8164" s="33"/>
      <c r="Z8164" s="33"/>
      <c r="AA8164" s="33"/>
      <c r="AB8164" s="33"/>
      <c r="AC8164" s="33"/>
      <c r="AD8164" s="33"/>
      <c r="AE8164" s="33"/>
      <c r="AF8164" s="33"/>
      <c r="AG8164" s="35"/>
      <c r="AH8164" s="32"/>
      <c r="AI8164" s="33"/>
      <c r="AJ8164" s="33"/>
      <c r="AK8164" s="33"/>
      <c r="AL8164" s="33"/>
      <c r="AM8164" s="33"/>
      <c r="AN8164" s="33"/>
      <c r="AO8164" s="33"/>
      <c r="AP8164" s="33"/>
      <c r="AQ8164" s="33"/>
      <c r="AR8164" s="33"/>
      <c r="AS8164" s="33"/>
      <c r="AT8164" s="33"/>
      <c r="AU8164" s="33"/>
      <c r="AV8164" s="33"/>
      <c r="AW8164" s="33"/>
      <c r="AX8164" s="33"/>
      <c r="AY8164" s="33"/>
    </row>
    <row r="8165" spans="1:51" s="12" customFormat="1" ht="39.950000000000003" customHeight="1">
      <c r="A8165" s="3"/>
      <c r="B8165" s="16"/>
      <c r="C8165" s="33"/>
      <c r="D8165" s="33"/>
      <c r="E8165" s="33"/>
      <c r="F8165" s="33"/>
      <c r="G8165" s="33"/>
      <c r="H8165" s="33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  <c r="Y8165" s="33"/>
      <c r="Z8165" s="33"/>
      <c r="AA8165" s="33"/>
      <c r="AB8165" s="33"/>
      <c r="AC8165" s="33"/>
      <c r="AD8165" s="33"/>
      <c r="AE8165" s="33"/>
      <c r="AF8165" s="33"/>
      <c r="AG8165" s="35"/>
      <c r="AH8165" s="32"/>
      <c r="AI8165" s="33"/>
      <c r="AJ8165" s="33"/>
      <c r="AK8165" s="33"/>
      <c r="AL8165" s="33"/>
      <c r="AM8165" s="33"/>
      <c r="AN8165" s="33"/>
      <c r="AO8165" s="33"/>
      <c r="AP8165" s="33"/>
      <c r="AQ8165" s="33"/>
      <c r="AR8165" s="33"/>
      <c r="AS8165" s="33"/>
      <c r="AT8165" s="33"/>
      <c r="AU8165" s="33"/>
      <c r="AV8165" s="33"/>
      <c r="AW8165" s="33"/>
      <c r="AX8165" s="33"/>
      <c r="AY8165" s="33"/>
    </row>
    <row r="8166" spans="1:51" s="12" customFormat="1" ht="39.950000000000003" customHeight="1">
      <c r="A8166" s="3"/>
      <c r="B8166" s="16"/>
      <c r="C8166" s="33"/>
      <c r="D8166" s="33"/>
      <c r="E8166" s="33"/>
      <c r="F8166" s="33"/>
      <c r="G8166" s="33"/>
      <c r="H8166" s="33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  <c r="Y8166" s="33"/>
      <c r="Z8166" s="33"/>
      <c r="AA8166" s="33"/>
      <c r="AB8166" s="33"/>
      <c r="AC8166" s="33"/>
      <c r="AD8166" s="33"/>
      <c r="AE8166" s="33"/>
      <c r="AF8166" s="33"/>
      <c r="AG8166" s="35"/>
      <c r="AH8166" s="32"/>
      <c r="AI8166" s="33"/>
      <c r="AJ8166" s="33"/>
      <c r="AK8166" s="33"/>
      <c r="AL8166" s="33"/>
      <c r="AM8166" s="33"/>
      <c r="AN8166" s="33"/>
      <c r="AO8166" s="33"/>
      <c r="AP8166" s="33"/>
      <c r="AQ8166" s="33"/>
      <c r="AR8166" s="33"/>
      <c r="AS8166" s="33"/>
      <c r="AT8166" s="33"/>
      <c r="AU8166" s="33"/>
      <c r="AV8166" s="33"/>
      <c r="AW8166" s="33"/>
      <c r="AX8166" s="33"/>
      <c r="AY8166" s="33"/>
    </row>
    <row r="8167" spans="1:51" s="12" customFormat="1" ht="39.950000000000003" customHeight="1">
      <c r="A8167" s="3"/>
      <c r="B8167" s="16"/>
      <c r="C8167" s="33"/>
      <c r="D8167" s="33"/>
      <c r="E8167" s="33"/>
      <c r="F8167" s="33"/>
      <c r="G8167" s="33"/>
      <c r="H8167" s="33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  <c r="Y8167" s="33"/>
      <c r="Z8167" s="33"/>
      <c r="AA8167" s="33"/>
      <c r="AB8167" s="33"/>
      <c r="AC8167" s="33"/>
      <c r="AD8167" s="33"/>
      <c r="AE8167" s="33"/>
      <c r="AF8167" s="33"/>
      <c r="AG8167" s="35"/>
      <c r="AH8167" s="32"/>
      <c r="AI8167" s="33"/>
      <c r="AJ8167" s="33"/>
      <c r="AK8167" s="33"/>
      <c r="AL8167" s="33"/>
      <c r="AM8167" s="33"/>
      <c r="AN8167" s="33"/>
      <c r="AO8167" s="33"/>
      <c r="AP8167" s="33"/>
      <c r="AQ8167" s="33"/>
      <c r="AR8167" s="33"/>
      <c r="AS8167" s="33"/>
      <c r="AT8167" s="33"/>
      <c r="AU8167" s="33"/>
      <c r="AV8167" s="33"/>
      <c r="AW8167" s="33"/>
      <c r="AX8167" s="33"/>
      <c r="AY8167" s="33"/>
    </row>
    <row r="8168" spans="1:51" s="12" customFormat="1" ht="39.950000000000003" customHeight="1">
      <c r="A8168" s="3"/>
      <c r="B8168" s="16"/>
      <c r="C8168" s="33"/>
      <c r="D8168" s="33"/>
      <c r="E8168" s="33"/>
      <c r="F8168" s="33"/>
      <c r="G8168" s="33"/>
      <c r="H8168" s="33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  <c r="Y8168" s="33"/>
      <c r="Z8168" s="33"/>
      <c r="AA8168" s="33"/>
      <c r="AB8168" s="33"/>
      <c r="AC8168" s="33"/>
      <c r="AD8168" s="33"/>
      <c r="AE8168" s="33"/>
      <c r="AF8168" s="33"/>
      <c r="AG8168" s="35"/>
      <c r="AH8168" s="32"/>
      <c r="AI8168" s="33"/>
      <c r="AJ8168" s="33"/>
      <c r="AK8168" s="33"/>
      <c r="AL8168" s="33"/>
      <c r="AM8168" s="33"/>
      <c r="AN8168" s="33"/>
      <c r="AO8168" s="33"/>
      <c r="AP8168" s="33"/>
      <c r="AQ8168" s="33"/>
      <c r="AR8168" s="33"/>
      <c r="AS8168" s="33"/>
      <c r="AT8168" s="33"/>
      <c r="AU8168" s="33"/>
      <c r="AV8168" s="33"/>
      <c r="AW8168" s="33"/>
      <c r="AX8168" s="33"/>
      <c r="AY8168" s="33"/>
    </row>
    <row r="8169" spans="1:51" s="12" customFormat="1" ht="39.950000000000003" customHeight="1">
      <c r="A8169" s="3"/>
      <c r="B8169" s="16"/>
      <c r="C8169" s="33"/>
      <c r="D8169" s="33"/>
      <c r="E8169" s="33"/>
      <c r="F8169" s="33"/>
      <c r="G8169" s="33"/>
      <c r="H8169" s="33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  <c r="Y8169" s="33"/>
      <c r="Z8169" s="33"/>
      <c r="AA8169" s="33"/>
      <c r="AB8169" s="33"/>
      <c r="AC8169" s="33"/>
      <c r="AD8169" s="33"/>
      <c r="AE8169" s="33"/>
      <c r="AF8169" s="33"/>
      <c r="AG8169" s="35"/>
      <c r="AH8169" s="32"/>
      <c r="AI8169" s="33"/>
      <c r="AJ8169" s="33"/>
      <c r="AK8169" s="33"/>
      <c r="AL8169" s="33"/>
      <c r="AM8169" s="33"/>
      <c r="AN8169" s="33"/>
      <c r="AO8169" s="33"/>
      <c r="AP8169" s="33"/>
      <c r="AQ8169" s="33"/>
      <c r="AR8169" s="33"/>
      <c r="AS8169" s="33"/>
      <c r="AT8169" s="33"/>
      <c r="AU8169" s="33"/>
      <c r="AV8169" s="33"/>
      <c r="AW8169" s="33"/>
      <c r="AX8169" s="33"/>
      <c r="AY8169" s="33"/>
    </row>
    <row r="8170" spans="1:51" s="12" customFormat="1" ht="39.950000000000003" customHeight="1">
      <c r="A8170" s="3"/>
      <c r="B8170" s="16"/>
      <c r="C8170" s="33"/>
      <c r="D8170" s="33"/>
      <c r="E8170" s="33"/>
      <c r="F8170" s="33"/>
      <c r="G8170" s="33"/>
      <c r="H8170" s="33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  <c r="Y8170" s="33"/>
      <c r="Z8170" s="33"/>
      <c r="AA8170" s="33"/>
      <c r="AB8170" s="33"/>
      <c r="AC8170" s="33"/>
      <c r="AD8170" s="33"/>
      <c r="AE8170" s="33"/>
      <c r="AF8170" s="33"/>
      <c r="AG8170" s="35"/>
      <c r="AH8170" s="32"/>
      <c r="AI8170" s="33"/>
      <c r="AJ8170" s="33"/>
      <c r="AK8170" s="33"/>
      <c r="AL8170" s="33"/>
      <c r="AM8170" s="33"/>
      <c r="AN8170" s="33"/>
      <c r="AO8170" s="33"/>
      <c r="AP8170" s="33"/>
      <c r="AQ8170" s="33"/>
      <c r="AR8170" s="33"/>
      <c r="AS8170" s="33"/>
      <c r="AT8170" s="33"/>
      <c r="AU8170" s="33"/>
      <c r="AV8170" s="33"/>
      <c r="AW8170" s="33"/>
      <c r="AX8170" s="33"/>
      <c r="AY8170" s="33"/>
    </row>
    <row r="8171" spans="1:51" s="12" customFormat="1" ht="39.950000000000003" customHeight="1">
      <c r="A8171" s="3"/>
      <c r="B8171" s="16"/>
      <c r="C8171" s="33"/>
      <c r="D8171" s="33"/>
      <c r="E8171" s="33"/>
      <c r="F8171" s="33"/>
      <c r="G8171" s="33"/>
      <c r="H8171" s="33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  <c r="Y8171" s="33"/>
      <c r="Z8171" s="33"/>
      <c r="AA8171" s="33"/>
      <c r="AB8171" s="33"/>
      <c r="AC8171" s="33"/>
      <c r="AD8171" s="33"/>
      <c r="AE8171" s="33"/>
      <c r="AF8171" s="33"/>
      <c r="AG8171" s="35"/>
      <c r="AH8171" s="32"/>
      <c r="AI8171" s="33"/>
      <c r="AJ8171" s="33"/>
      <c r="AK8171" s="33"/>
      <c r="AL8171" s="33"/>
      <c r="AM8171" s="33"/>
      <c r="AN8171" s="33"/>
      <c r="AO8171" s="33"/>
      <c r="AP8171" s="33"/>
      <c r="AQ8171" s="33"/>
      <c r="AR8171" s="33"/>
      <c r="AS8171" s="33"/>
      <c r="AT8171" s="33"/>
      <c r="AU8171" s="33"/>
      <c r="AV8171" s="33"/>
      <c r="AW8171" s="33"/>
      <c r="AX8171" s="33"/>
      <c r="AY8171" s="33"/>
    </row>
    <row r="8172" spans="1:51" s="12" customFormat="1" ht="39.950000000000003" customHeight="1">
      <c r="A8172" s="3"/>
      <c r="B8172" s="16"/>
      <c r="C8172" s="33"/>
      <c r="D8172" s="33"/>
      <c r="E8172" s="33"/>
      <c r="F8172" s="33"/>
      <c r="G8172" s="33"/>
      <c r="H8172" s="33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  <c r="Y8172" s="33"/>
      <c r="Z8172" s="33"/>
      <c r="AA8172" s="33"/>
      <c r="AB8172" s="33"/>
      <c r="AC8172" s="33"/>
      <c r="AD8172" s="33"/>
      <c r="AE8172" s="33"/>
      <c r="AF8172" s="33"/>
      <c r="AG8172" s="35"/>
      <c r="AH8172" s="32"/>
      <c r="AI8172" s="33"/>
      <c r="AJ8172" s="33"/>
      <c r="AK8172" s="33"/>
      <c r="AL8172" s="33"/>
      <c r="AM8172" s="33"/>
      <c r="AN8172" s="33"/>
      <c r="AO8172" s="33"/>
      <c r="AP8172" s="33"/>
      <c r="AQ8172" s="33"/>
      <c r="AR8172" s="33"/>
      <c r="AS8172" s="33"/>
      <c r="AT8172" s="33"/>
      <c r="AU8172" s="33"/>
      <c r="AV8172" s="33"/>
      <c r="AW8172" s="33"/>
      <c r="AX8172" s="33"/>
      <c r="AY8172" s="33"/>
    </row>
    <row r="8173" spans="1:51" s="12" customFormat="1" ht="39.950000000000003" customHeight="1">
      <c r="A8173" s="3"/>
      <c r="B8173" s="16"/>
      <c r="C8173" s="33"/>
      <c r="D8173" s="33"/>
      <c r="E8173" s="33"/>
      <c r="F8173" s="33"/>
      <c r="G8173" s="33"/>
      <c r="H8173" s="33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  <c r="Y8173" s="33"/>
      <c r="Z8173" s="33"/>
      <c r="AA8173" s="33"/>
      <c r="AB8173" s="33"/>
      <c r="AC8173" s="33"/>
      <c r="AD8173" s="33"/>
      <c r="AE8173" s="33"/>
      <c r="AF8173" s="33"/>
      <c r="AG8173" s="35"/>
      <c r="AH8173" s="32"/>
      <c r="AI8173" s="33"/>
      <c r="AJ8173" s="33"/>
      <c r="AK8173" s="33"/>
      <c r="AL8173" s="33"/>
      <c r="AM8173" s="33"/>
      <c r="AN8173" s="33"/>
      <c r="AO8173" s="33"/>
      <c r="AP8173" s="33"/>
      <c r="AQ8173" s="33"/>
      <c r="AR8173" s="33"/>
      <c r="AS8173" s="33"/>
      <c r="AT8173" s="33"/>
      <c r="AU8173" s="33"/>
      <c r="AV8173" s="33"/>
      <c r="AW8173" s="33"/>
      <c r="AX8173" s="33"/>
      <c r="AY8173" s="33"/>
    </row>
    <row r="8174" spans="1:51" s="12" customFormat="1" ht="39.950000000000003" customHeight="1">
      <c r="A8174" s="3"/>
      <c r="B8174" s="16"/>
      <c r="C8174" s="33"/>
      <c r="D8174" s="33"/>
      <c r="E8174" s="33"/>
      <c r="F8174" s="33"/>
      <c r="G8174" s="33"/>
      <c r="H8174" s="33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  <c r="Y8174" s="33"/>
      <c r="Z8174" s="33"/>
      <c r="AA8174" s="33"/>
      <c r="AB8174" s="33"/>
      <c r="AC8174" s="33"/>
      <c r="AD8174" s="33"/>
      <c r="AE8174" s="33"/>
      <c r="AF8174" s="33"/>
      <c r="AG8174" s="35"/>
      <c r="AH8174" s="32"/>
      <c r="AI8174" s="33"/>
      <c r="AJ8174" s="33"/>
      <c r="AK8174" s="33"/>
      <c r="AL8174" s="33"/>
      <c r="AM8174" s="33"/>
      <c r="AN8174" s="33"/>
      <c r="AO8174" s="33"/>
      <c r="AP8174" s="33"/>
      <c r="AQ8174" s="33"/>
      <c r="AR8174" s="33"/>
      <c r="AS8174" s="33"/>
      <c r="AT8174" s="33"/>
      <c r="AU8174" s="33"/>
      <c r="AV8174" s="33"/>
      <c r="AW8174" s="33"/>
      <c r="AX8174" s="33"/>
      <c r="AY8174" s="33"/>
    </row>
    <row r="8175" spans="1:51" s="12" customFormat="1" ht="39.950000000000003" customHeight="1">
      <c r="A8175" s="3"/>
      <c r="B8175" s="16"/>
      <c r="C8175" s="33"/>
      <c r="D8175" s="33"/>
      <c r="E8175" s="33"/>
      <c r="F8175" s="33"/>
      <c r="G8175" s="33"/>
      <c r="H8175" s="33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  <c r="Y8175" s="33"/>
      <c r="Z8175" s="33"/>
      <c r="AA8175" s="33"/>
      <c r="AB8175" s="33"/>
      <c r="AC8175" s="33"/>
      <c r="AD8175" s="33"/>
      <c r="AE8175" s="33"/>
      <c r="AF8175" s="33"/>
      <c r="AG8175" s="35"/>
      <c r="AH8175" s="32"/>
      <c r="AI8175" s="33"/>
      <c r="AJ8175" s="33"/>
      <c r="AK8175" s="33"/>
      <c r="AL8175" s="33"/>
      <c r="AM8175" s="33"/>
      <c r="AN8175" s="33"/>
      <c r="AO8175" s="33"/>
      <c r="AP8175" s="33"/>
      <c r="AQ8175" s="33"/>
      <c r="AR8175" s="33"/>
      <c r="AS8175" s="33"/>
      <c r="AT8175" s="33"/>
      <c r="AU8175" s="33"/>
      <c r="AV8175" s="33"/>
      <c r="AW8175" s="33"/>
      <c r="AX8175" s="33"/>
      <c r="AY8175" s="33"/>
    </row>
    <row r="8176" spans="1:51" s="12" customFormat="1" ht="39.950000000000003" customHeight="1">
      <c r="A8176" s="3"/>
      <c r="B8176" s="16"/>
      <c r="C8176" s="33"/>
      <c r="D8176" s="33"/>
      <c r="E8176" s="33"/>
      <c r="F8176" s="33"/>
      <c r="G8176" s="33"/>
      <c r="H8176" s="33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  <c r="Y8176" s="33"/>
      <c r="Z8176" s="33"/>
      <c r="AA8176" s="33"/>
      <c r="AB8176" s="33"/>
      <c r="AC8176" s="33"/>
      <c r="AD8176" s="33"/>
      <c r="AE8176" s="33"/>
      <c r="AF8176" s="33"/>
      <c r="AG8176" s="35"/>
      <c r="AH8176" s="32"/>
      <c r="AI8176" s="33"/>
      <c r="AJ8176" s="33"/>
      <c r="AK8176" s="33"/>
      <c r="AL8176" s="33"/>
      <c r="AM8176" s="33"/>
      <c r="AN8176" s="33"/>
      <c r="AO8176" s="33"/>
      <c r="AP8176" s="33"/>
      <c r="AQ8176" s="33"/>
      <c r="AR8176" s="33"/>
      <c r="AS8176" s="33"/>
      <c r="AT8176" s="33"/>
      <c r="AU8176" s="33"/>
      <c r="AV8176" s="33"/>
      <c r="AW8176" s="33"/>
      <c r="AX8176" s="33"/>
      <c r="AY8176" s="33"/>
    </row>
    <row r="8177" spans="1:51" s="12" customFormat="1" ht="39.950000000000003" customHeight="1">
      <c r="A8177" s="3"/>
      <c r="B8177" s="16"/>
      <c r="C8177" s="33"/>
      <c r="D8177" s="33"/>
      <c r="E8177" s="33"/>
      <c r="F8177" s="33"/>
      <c r="G8177" s="33"/>
      <c r="H8177" s="33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  <c r="Y8177" s="33"/>
      <c r="Z8177" s="33"/>
      <c r="AA8177" s="33"/>
      <c r="AB8177" s="33"/>
      <c r="AC8177" s="33"/>
      <c r="AD8177" s="33"/>
      <c r="AE8177" s="33"/>
      <c r="AF8177" s="33"/>
      <c r="AG8177" s="35"/>
      <c r="AH8177" s="32"/>
      <c r="AI8177" s="33"/>
      <c r="AJ8177" s="33"/>
      <c r="AK8177" s="33"/>
      <c r="AL8177" s="33"/>
      <c r="AM8177" s="33"/>
      <c r="AN8177" s="33"/>
      <c r="AO8177" s="33"/>
      <c r="AP8177" s="33"/>
      <c r="AQ8177" s="33"/>
      <c r="AR8177" s="33"/>
      <c r="AS8177" s="33"/>
      <c r="AT8177" s="33"/>
      <c r="AU8177" s="33"/>
      <c r="AV8177" s="33"/>
      <c r="AW8177" s="33"/>
      <c r="AX8177" s="33"/>
      <c r="AY8177" s="33"/>
    </row>
    <row r="8178" spans="1:51" s="12" customFormat="1" ht="39.950000000000003" customHeight="1">
      <c r="A8178" s="3"/>
      <c r="B8178" s="16"/>
      <c r="C8178" s="33"/>
      <c r="D8178" s="33"/>
      <c r="E8178" s="33"/>
      <c r="F8178" s="33"/>
      <c r="G8178" s="33"/>
      <c r="H8178" s="33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  <c r="Y8178" s="33"/>
      <c r="Z8178" s="33"/>
      <c r="AA8178" s="33"/>
      <c r="AB8178" s="33"/>
      <c r="AC8178" s="33"/>
      <c r="AD8178" s="33"/>
      <c r="AE8178" s="33"/>
      <c r="AF8178" s="33"/>
      <c r="AG8178" s="35"/>
      <c r="AH8178" s="32"/>
      <c r="AI8178" s="33"/>
      <c r="AJ8178" s="33"/>
      <c r="AK8178" s="33"/>
      <c r="AL8178" s="33"/>
      <c r="AM8178" s="33"/>
      <c r="AN8178" s="33"/>
      <c r="AO8178" s="33"/>
      <c r="AP8178" s="33"/>
      <c r="AQ8178" s="33"/>
      <c r="AR8178" s="33"/>
      <c r="AS8178" s="33"/>
      <c r="AT8178" s="33"/>
      <c r="AU8178" s="33"/>
      <c r="AV8178" s="33"/>
      <c r="AW8178" s="33"/>
      <c r="AX8178" s="33"/>
      <c r="AY8178" s="33"/>
    </row>
    <row r="8179" spans="1:51" s="12" customFormat="1" ht="39.950000000000003" customHeight="1">
      <c r="A8179" s="3"/>
      <c r="B8179" s="16"/>
      <c r="C8179" s="33"/>
      <c r="D8179" s="33"/>
      <c r="E8179" s="33"/>
      <c r="F8179" s="33"/>
      <c r="G8179" s="33"/>
      <c r="H8179" s="33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  <c r="Y8179" s="33"/>
      <c r="Z8179" s="33"/>
      <c r="AA8179" s="33"/>
      <c r="AB8179" s="33"/>
      <c r="AC8179" s="33"/>
      <c r="AD8179" s="33"/>
      <c r="AE8179" s="33"/>
      <c r="AF8179" s="33"/>
      <c r="AG8179" s="35"/>
      <c r="AH8179" s="32"/>
      <c r="AI8179" s="33"/>
      <c r="AJ8179" s="33"/>
      <c r="AK8179" s="33"/>
      <c r="AL8179" s="33"/>
      <c r="AM8179" s="33"/>
      <c r="AN8179" s="33"/>
      <c r="AO8179" s="33"/>
      <c r="AP8179" s="33"/>
      <c r="AQ8179" s="33"/>
      <c r="AR8179" s="33"/>
      <c r="AS8179" s="33"/>
      <c r="AT8179" s="33"/>
      <c r="AU8179" s="33"/>
      <c r="AV8179" s="33"/>
      <c r="AW8179" s="33"/>
      <c r="AX8179" s="33"/>
      <c r="AY8179" s="33"/>
    </row>
    <row r="8180" spans="1:51" s="12" customFormat="1" ht="39.950000000000003" customHeight="1">
      <c r="A8180" s="3"/>
      <c r="B8180" s="16"/>
      <c r="C8180" s="33"/>
      <c r="D8180" s="33"/>
      <c r="E8180" s="33"/>
      <c r="F8180" s="33"/>
      <c r="G8180" s="33"/>
      <c r="H8180" s="33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  <c r="Y8180" s="33"/>
      <c r="Z8180" s="33"/>
      <c r="AA8180" s="33"/>
      <c r="AB8180" s="33"/>
      <c r="AC8180" s="33"/>
      <c r="AD8180" s="33"/>
      <c r="AE8180" s="33"/>
      <c r="AF8180" s="33"/>
      <c r="AG8180" s="35"/>
      <c r="AH8180" s="32"/>
      <c r="AI8180" s="33"/>
      <c r="AJ8180" s="33"/>
      <c r="AK8180" s="33"/>
      <c r="AL8180" s="33"/>
      <c r="AM8180" s="33"/>
      <c r="AN8180" s="33"/>
      <c r="AO8180" s="33"/>
      <c r="AP8180" s="33"/>
      <c r="AQ8180" s="33"/>
      <c r="AR8180" s="33"/>
      <c r="AS8180" s="33"/>
      <c r="AT8180" s="33"/>
      <c r="AU8180" s="33"/>
      <c r="AV8180" s="33"/>
      <c r="AW8180" s="33"/>
      <c r="AX8180" s="33"/>
      <c r="AY8180" s="33"/>
    </row>
    <row r="8181" spans="1:51" s="12" customFormat="1" ht="39.950000000000003" customHeight="1">
      <c r="A8181" s="3"/>
      <c r="B8181" s="16"/>
      <c r="C8181" s="33"/>
      <c r="D8181" s="33"/>
      <c r="E8181" s="33"/>
      <c r="F8181" s="33"/>
      <c r="G8181" s="33"/>
      <c r="H8181" s="33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  <c r="Y8181" s="33"/>
      <c r="Z8181" s="33"/>
      <c r="AA8181" s="33"/>
      <c r="AB8181" s="33"/>
      <c r="AC8181" s="33"/>
      <c r="AD8181" s="33"/>
      <c r="AE8181" s="33"/>
      <c r="AF8181" s="33"/>
      <c r="AG8181" s="35"/>
      <c r="AH8181" s="32"/>
      <c r="AI8181" s="33"/>
      <c r="AJ8181" s="33"/>
      <c r="AK8181" s="33"/>
      <c r="AL8181" s="33"/>
      <c r="AM8181" s="33"/>
      <c r="AN8181" s="33"/>
      <c r="AO8181" s="33"/>
      <c r="AP8181" s="33"/>
      <c r="AQ8181" s="33"/>
      <c r="AR8181" s="33"/>
      <c r="AS8181" s="33"/>
      <c r="AT8181" s="33"/>
      <c r="AU8181" s="33"/>
      <c r="AV8181" s="33"/>
      <c r="AW8181" s="33"/>
      <c r="AX8181" s="33"/>
      <c r="AY8181" s="33"/>
    </row>
    <row r="8182" spans="1:51" s="12" customFormat="1" ht="39.950000000000003" customHeight="1">
      <c r="A8182" s="3"/>
      <c r="B8182" s="16"/>
      <c r="C8182" s="33"/>
      <c r="D8182" s="33"/>
      <c r="E8182" s="33"/>
      <c r="F8182" s="33"/>
      <c r="G8182" s="33"/>
      <c r="H8182" s="33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  <c r="Y8182" s="33"/>
      <c r="Z8182" s="33"/>
      <c r="AA8182" s="33"/>
      <c r="AB8182" s="33"/>
      <c r="AC8182" s="33"/>
      <c r="AD8182" s="33"/>
      <c r="AE8182" s="33"/>
      <c r="AF8182" s="33"/>
      <c r="AG8182" s="35"/>
      <c r="AH8182" s="32"/>
      <c r="AI8182" s="33"/>
      <c r="AJ8182" s="33"/>
      <c r="AK8182" s="33"/>
      <c r="AL8182" s="33"/>
      <c r="AM8182" s="33"/>
      <c r="AN8182" s="33"/>
      <c r="AO8182" s="33"/>
      <c r="AP8182" s="33"/>
      <c r="AQ8182" s="33"/>
      <c r="AR8182" s="33"/>
      <c r="AS8182" s="33"/>
      <c r="AT8182" s="33"/>
      <c r="AU8182" s="33"/>
      <c r="AV8182" s="33"/>
      <c r="AW8182" s="33"/>
      <c r="AX8182" s="33"/>
      <c r="AY8182" s="33"/>
    </row>
    <row r="8183" spans="1:51" s="12" customFormat="1" ht="39.950000000000003" customHeight="1">
      <c r="A8183" s="3"/>
      <c r="B8183" s="16"/>
      <c r="C8183" s="33"/>
      <c r="D8183" s="33"/>
      <c r="E8183" s="33"/>
      <c r="F8183" s="33"/>
      <c r="G8183" s="33"/>
      <c r="H8183" s="33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  <c r="Y8183" s="33"/>
      <c r="Z8183" s="33"/>
      <c r="AA8183" s="33"/>
      <c r="AB8183" s="33"/>
      <c r="AC8183" s="33"/>
      <c r="AD8183" s="33"/>
      <c r="AE8183" s="33"/>
      <c r="AF8183" s="33"/>
      <c r="AG8183" s="35"/>
      <c r="AH8183" s="32"/>
      <c r="AI8183" s="33"/>
      <c r="AJ8183" s="33"/>
      <c r="AK8183" s="33"/>
      <c r="AL8183" s="33"/>
      <c r="AM8183" s="33"/>
      <c r="AN8183" s="33"/>
      <c r="AO8183" s="33"/>
      <c r="AP8183" s="33"/>
      <c r="AQ8183" s="33"/>
      <c r="AR8183" s="33"/>
      <c r="AS8183" s="33"/>
      <c r="AT8183" s="33"/>
      <c r="AU8183" s="33"/>
      <c r="AV8183" s="33"/>
      <c r="AW8183" s="33"/>
      <c r="AX8183" s="33"/>
      <c r="AY8183" s="33"/>
    </row>
    <row r="8184" spans="1:51" s="12" customFormat="1" ht="39.950000000000003" customHeight="1">
      <c r="A8184" s="3"/>
      <c r="B8184" s="16"/>
      <c r="C8184" s="33"/>
      <c r="D8184" s="33"/>
      <c r="E8184" s="33"/>
      <c r="F8184" s="33"/>
      <c r="G8184" s="33"/>
      <c r="H8184" s="33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  <c r="Y8184" s="33"/>
      <c r="Z8184" s="33"/>
      <c r="AA8184" s="33"/>
      <c r="AB8184" s="33"/>
      <c r="AC8184" s="33"/>
      <c r="AD8184" s="33"/>
      <c r="AE8184" s="33"/>
      <c r="AF8184" s="33"/>
      <c r="AG8184" s="35"/>
      <c r="AH8184" s="32"/>
      <c r="AI8184" s="33"/>
      <c r="AJ8184" s="33"/>
      <c r="AK8184" s="33"/>
      <c r="AL8184" s="33"/>
      <c r="AM8184" s="33"/>
      <c r="AN8184" s="33"/>
      <c r="AO8184" s="33"/>
      <c r="AP8184" s="33"/>
      <c r="AQ8184" s="33"/>
      <c r="AR8184" s="33"/>
      <c r="AS8184" s="33"/>
      <c r="AT8184" s="33"/>
      <c r="AU8184" s="33"/>
      <c r="AV8184" s="33"/>
      <c r="AW8184" s="33"/>
      <c r="AX8184" s="33"/>
      <c r="AY8184" s="33"/>
    </row>
    <row r="8185" spans="1:51" s="12" customFormat="1" ht="39.950000000000003" customHeight="1">
      <c r="A8185" s="3"/>
      <c r="B8185" s="16"/>
      <c r="C8185" s="33"/>
      <c r="D8185" s="33"/>
      <c r="E8185" s="33"/>
      <c r="F8185" s="33"/>
      <c r="G8185" s="33"/>
      <c r="H8185" s="33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  <c r="Y8185" s="33"/>
      <c r="Z8185" s="33"/>
      <c r="AA8185" s="33"/>
      <c r="AB8185" s="33"/>
      <c r="AC8185" s="33"/>
      <c r="AD8185" s="33"/>
      <c r="AE8185" s="33"/>
      <c r="AF8185" s="33"/>
      <c r="AG8185" s="35"/>
      <c r="AH8185" s="32"/>
      <c r="AI8185" s="33"/>
      <c r="AJ8185" s="33"/>
      <c r="AK8185" s="33"/>
      <c r="AL8185" s="33"/>
      <c r="AM8185" s="33"/>
      <c r="AN8185" s="33"/>
      <c r="AO8185" s="33"/>
      <c r="AP8185" s="33"/>
      <c r="AQ8185" s="33"/>
      <c r="AR8185" s="33"/>
      <c r="AS8185" s="33"/>
      <c r="AT8185" s="33"/>
      <c r="AU8185" s="33"/>
      <c r="AV8185" s="33"/>
      <c r="AW8185" s="33"/>
      <c r="AX8185" s="33"/>
      <c r="AY8185" s="33"/>
    </row>
    <row r="8186" spans="1:51" s="12" customFormat="1" ht="39.950000000000003" customHeight="1">
      <c r="A8186" s="3"/>
      <c r="B8186" s="16"/>
      <c r="C8186" s="33"/>
      <c r="D8186" s="33"/>
      <c r="E8186" s="33"/>
      <c r="F8186" s="33"/>
      <c r="G8186" s="33"/>
      <c r="H8186" s="33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  <c r="Y8186" s="33"/>
      <c r="Z8186" s="33"/>
      <c r="AA8186" s="33"/>
      <c r="AB8186" s="33"/>
      <c r="AC8186" s="33"/>
      <c r="AD8186" s="33"/>
      <c r="AE8186" s="33"/>
      <c r="AF8186" s="33"/>
      <c r="AG8186" s="35"/>
      <c r="AH8186" s="32"/>
      <c r="AI8186" s="33"/>
      <c r="AJ8186" s="33"/>
      <c r="AK8186" s="33"/>
      <c r="AL8186" s="33"/>
      <c r="AM8186" s="33"/>
      <c r="AN8186" s="33"/>
      <c r="AO8186" s="33"/>
      <c r="AP8186" s="33"/>
      <c r="AQ8186" s="33"/>
      <c r="AR8186" s="33"/>
      <c r="AS8186" s="33"/>
      <c r="AT8186" s="33"/>
      <c r="AU8186" s="33"/>
      <c r="AV8186" s="33"/>
      <c r="AW8186" s="33"/>
      <c r="AX8186" s="33"/>
      <c r="AY8186" s="33"/>
    </row>
    <row r="8187" spans="1:51" s="12" customFormat="1" ht="39.950000000000003" customHeight="1">
      <c r="A8187" s="3"/>
      <c r="B8187" s="16"/>
      <c r="C8187" s="33"/>
      <c r="D8187" s="33"/>
      <c r="E8187" s="33"/>
      <c r="F8187" s="33"/>
      <c r="G8187" s="33"/>
      <c r="H8187" s="33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  <c r="Y8187" s="33"/>
      <c r="Z8187" s="33"/>
      <c r="AA8187" s="33"/>
      <c r="AB8187" s="33"/>
      <c r="AC8187" s="33"/>
      <c r="AD8187" s="33"/>
      <c r="AE8187" s="33"/>
      <c r="AF8187" s="33"/>
      <c r="AG8187" s="35"/>
      <c r="AH8187" s="32"/>
      <c r="AI8187" s="33"/>
      <c r="AJ8187" s="33"/>
      <c r="AK8187" s="33"/>
      <c r="AL8187" s="33"/>
      <c r="AM8187" s="33"/>
      <c r="AN8187" s="33"/>
      <c r="AO8187" s="33"/>
      <c r="AP8187" s="33"/>
      <c r="AQ8187" s="33"/>
      <c r="AR8187" s="33"/>
      <c r="AS8187" s="33"/>
      <c r="AT8187" s="33"/>
      <c r="AU8187" s="33"/>
      <c r="AV8187" s="33"/>
      <c r="AW8187" s="33"/>
      <c r="AX8187" s="33"/>
      <c r="AY8187" s="33"/>
    </row>
    <row r="8188" spans="1:51" s="12" customFormat="1" ht="39.950000000000003" customHeight="1">
      <c r="A8188" s="3"/>
      <c r="B8188" s="16"/>
      <c r="C8188" s="33"/>
      <c r="D8188" s="33"/>
      <c r="E8188" s="33"/>
      <c r="F8188" s="33"/>
      <c r="G8188" s="33"/>
      <c r="H8188" s="33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  <c r="Y8188" s="33"/>
      <c r="Z8188" s="33"/>
      <c r="AA8188" s="33"/>
      <c r="AB8188" s="33"/>
      <c r="AC8188" s="33"/>
      <c r="AD8188" s="33"/>
      <c r="AE8188" s="33"/>
      <c r="AF8188" s="33"/>
      <c r="AG8188" s="35"/>
      <c r="AH8188" s="32"/>
      <c r="AI8188" s="33"/>
      <c r="AJ8188" s="33"/>
      <c r="AK8188" s="33"/>
      <c r="AL8188" s="33"/>
      <c r="AM8188" s="33"/>
      <c r="AN8188" s="33"/>
      <c r="AO8188" s="33"/>
      <c r="AP8188" s="33"/>
      <c r="AQ8188" s="33"/>
      <c r="AR8188" s="33"/>
      <c r="AS8188" s="33"/>
      <c r="AT8188" s="33"/>
      <c r="AU8188" s="33"/>
      <c r="AV8188" s="33"/>
      <c r="AW8188" s="33"/>
      <c r="AX8188" s="33"/>
      <c r="AY8188" s="33"/>
    </row>
    <row r="8189" spans="1:51" s="12" customFormat="1" ht="39.950000000000003" customHeight="1">
      <c r="A8189" s="3"/>
      <c r="B8189" s="16"/>
      <c r="C8189" s="33"/>
      <c r="D8189" s="33"/>
      <c r="E8189" s="33"/>
      <c r="F8189" s="33"/>
      <c r="G8189" s="33"/>
      <c r="H8189" s="33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  <c r="Y8189" s="33"/>
      <c r="Z8189" s="33"/>
      <c r="AA8189" s="33"/>
      <c r="AB8189" s="33"/>
      <c r="AC8189" s="33"/>
      <c r="AD8189" s="33"/>
      <c r="AE8189" s="33"/>
      <c r="AF8189" s="33"/>
      <c r="AG8189" s="35"/>
      <c r="AH8189" s="32"/>
      <c r="AI8189" s="33"/>
      <c r="AJ8189" s="33"/>
      <c r="AK8189" s="33"/>
      <c r="AL8189" s="33"/>
      <c r="AM8189" s="33"/>
      <c r="AN8189" s="33"/>
      <c r="AO8189" s="33"/>
      <c r="AP8189" s="33"/>
      <c r="AQ8189" s="33"/>
      <c r="AR8189" s="33"/>
      <c r="AS8189" s="33"/>
      <c r="AT8189" s="33"/>
      <c r="AU8189" s="33"/>
      <c r="AV8189" s="33"/>
      <c r="AW8189" s="33"/>
      <c r="AX8189" s="33"/>
      <c r="AY8189" s="33"/>
    </row>
    <row r="8190" spans="1:51" s="12" customFormat="1" ht="39.950000000000003" customHeight="1">
      <c r="A8190" s="3"/>
      <c r="B8190" s="16"/>
      <c r="C8190" s="33"/>
      <c r="D8190" s="33"/>
      <c r="E8190" s="33"/>
      <c r="F8190" s="33"/>
      <c r="G8190" s="33"/>
      <c r="H8190" s="33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  <c r="Y8190" s="33"/>
      <c r="Z8190" s="33"/>
      <c r="AA8190" s="33"/>
      <c r="AB8190" s="33"/>
      <c r="AC8190" s="33"/>
      <c r="AD8190" s="33"/>
      <c r="AE8190" s="33"/>
      <c r="AF8190" s="33"/>
      <c r="AG8190" s="35"/>
      <c r="AH8190" s="32"/>
      <c r="AI8190" s="33"/>
      <c r="AJ8190" s="33"/>
      <c r="AK8190" s="33"/>
      <c r="AL8190" s="33"/>
      <c r="AM8190" s="33"/>
      <c r="AN8190" s="33"/>
      <c r="AO8190" s="33"/>
      <c r="AP8190" s="33"/>
      <c r="AQ8190" s="33"/>
      <c r="AR8190" s="33"/>
      <c r="AS8190" s="33"/>
      <c r="AT8190" s="33"/>
      <c r="AU8190" s="33"/>
      <c r="AV8190" s="33"/>
      <c r="AW8190" s="33"/>
      <c r="AX8190" s="33"/>
      <c r="AY8190" s="33"/>
    </row>
    <row r="8191" spans="1:51" s="12" customFormat="1" ht="39.950000000000003" customHeight="1">
      <c r="A8191" s="3"/>
      <c r="B8191" s="16"/>
      <c r="C8191" s="33"/>
      <c r="D8191" s="33"/>
      <c r="E8191" s="33"/>
      <c r="F8191" s="33"/>
      <c r="G8191" s="33"/>
      <c r="H8191" s="33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  <c r="Y8191" s="33"/>
      <c r="Z8191" s="33"/>
      <c r="AA8191" s="33"/>
      <c r="AB8191" s="33"/>
      <c r="AC8191" s="33"/>
      <c r="AD8191" s="33"/>
      <c r="AE8191" s="33"/>
      <c r="AF8191" s="33"/>
      <c r="AG8191" s="35"/>
      <c r="AH8191" s="32"/>
      <c r="AI8191" s="33"/>
      <c r="AJ8191" s="33"/>
      <c r="AK8191" s="33"/>
      <c r="AL8191" s="33"/>
      <c r="AM8191" s="33"/>
      <c r="AN8191" s="33"/>
      <c r="AO8191" s="33"/>
      <c r="AP8191" s="33"/>
      <c r="AQ8191" s="33"/>
      <c r="AR8191" s="33"/>
      <c r="AS8191" s="33"/>
      <c r="AT8191" s="33"/>
      <c r="AU8191" s="33"/>
      <c r="AV8191" s="33"/>
      <c r="AW8191" s="33"/>
      <c r="AX8191" s="33"/>
      <c r="AY8191" s="33"/>
    </row>
    <row r="8192" spans="1:51" s="12" customFormat="1" ht="39.950000000000003" customHeight="1">
      <c r="A8192" s="3"/>
      <c r="B8192" s="16"/>
      <c r="C8192" s="33"/>
      <c r="D8192" s="33"/>
      <c r="E8192" s="33"/>
      <c r="F8192" s="33"/>
      <c r="G8192" s="33"/>
      <c r="H8192" s="33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  <c r="Y8192" s="33"/>
      <c r="Z8192" s="33"/>
      <c r="AA8192" s="33"/>
      <c r="AB8192" s="33"/>
      <c r="AC8192" s="33"/>
      <c r="AD8192" s="33"/>
      <c r="AE8192" s="33"/>
      <c r="AF8192" s="33"/>
      <c r="AG8192" s="35"/>
      <c r="AH8192" s="32"/>
      <c r="AI8192" s="33"/>
      <c r="AJ8192" s="33"/>
      <c r="AK8192" s="33"/>
      <c r="AL8192" s="33"/>
      <c r="AM8192" s="33"/>
      <c r="AN8192" s="33"/>
      <c r="AO8192" s="33"/>
      <c r="AP8192" s="33"/>
      <c r="AQ8192" s="33"/>
      <c r="AR8192" s="33"/>
      <c r="AS8192" s="33"/>
      <c r="AT8192" s="33"/>
      <c r="AU8192" s="33"/>
      <c r="AV8192" s="33"/>
      <c r="AW8192" s="33"/>
      <c r="AX8192" s="33"/>
      <c r="AY8192" s="33"/>
    </row>
    <row r="8193" spans="1:51" s="12" customFormat="1" ht="39.950000000000003" customHeight="1">
      <c r="A8193" s="3"/>
      <c r="B8193" s="16"/>
      <c r="C8193" s="33"/>
      <c r="D8193" s="33"/>
      <c r="E8193" s="33"/>
      <c r="F8193" s="33"/>
      <c r="G8193" s="33"/>
      <c r="H8193" s="33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  <c r="Y8193" s="33"/>
      <c r="Z8193" s="33"/>
      <c r="AA8193" s="33"/>
      <c r="AB8193" s="33"/>
      <c r="AC8193" s="33"/>
      <c r="AD8193" s="33"/>
      <c r="AE8193" s="33"/>
      <c r="AF8193" s="33"/>
      <c r="AG8193" s="35"/>
      <c r="AH8193" s="32"/>
      <c r="AI8193" s="33"/>
      <c r="AJ8193" s="33"/>
      <c r="AK8193" s="33"/>
      <c r="AL8193" s="33"/>
      <c r="AM8193" s="33"/>
      <c r="AN8193" s="33"/>
      <c r="AO8193" s="33"/>
      <c r="AP8193" s="33"/>
      <c r="AQ8193" s="33"/>
      <c r="AR8193" s="33"/>
      <c r="AS8193" s="33"/>
      <c r="AT8193" s="33"/>
      <c r="AU8193" s="33"/>
      <c r="AV8193" s="33"/>
      <c r="AW8193" s="33"/>
      <c r="AX8193" s="33"/>
      <c r="AY8193" s="33"/>
    </row>
    <row r="8194" spans="1:51" s="12" customFormat="1" ht="39.950000000000003" customHeight="1">
      <c r="A8194" s="3"/>
      <c r="B8194" s="16"/>
      <c r="C8194" s="33"/>
      <c r="D8194" s="33"/>
      <c r="E8194" s="33"/>
      <c r="F8194" s="33"/>
      <c r="G8194" s="33"/>
      <c r="H8194" s="33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  <c r="Y8194" s="33"/>
      <c r="Z8194" s="33"/>
      <c r="AA8194" s="33"/>
      <c r="AB8194" s="33"/>
      <c r="AC8194" s="33"/>
      <c r="AD8194" s="33"/>
      <c r="AE8194" s="33"/>
      <c r="AF8194" s="33"/>
      <c r="AG8194" s="35"/>
      <c r="AH8194" s="32"/>
      <c r="AI8194" s="33"/>
      <c r="AJ8194" s="33"/>
      <c r="AK8194" s="33"/>
      <c r="AL8194" s="33"/>
      <c r="AM8194" s="33"/>
      <c r="AN8194" s="33"/>
      <c r="AO8194" s="33"/>
      <c r="AP8194" s="33"/>
      <c r="AQ8194" s="33"/>
      <c r="AR8194" s="33"/>
      <c r="AS8194" s="33"/>
      <c r="AT8194" s="33"/>
      <c r="AU8194" s="33"/>
      <c r="AV8194" s="33"/>
      <c r="AW8194" s="33"/>
      <c r="AX8194" s="33"/>
      <c r="AY8194" s="33"/>
    </row>
    <row r="8195" spans="1:51" s="12" customFormat="1" ht="39.950000000000003" customHeight="1">
      <c r="A8195" s="3"/>
      <c r="B8195" s="16"/>
      <c r="C8195" s="33"/>
      <c r="D8195" s="33"/>
      <c r="E8195" s="33"/>
      <c r="F8195" s="33"/>
      <c r="G8195" s="33"/>
      <c r="H8195" s="33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  <c r="Y8195" s="33"/>
      <c r="Z8195" s="33"/>
      <c r="AA8195" s="33"/>
      <c r="AB8195" s="33"/>
      <c r="AC8195" s="33"/>
      <c r="AD8195" s="33"/>
      <c r="AE8195" s="33"/>
      <c r="AF8195" s="33"/>
      <c r="AG8195" s="35"/>
      <c r="AH8195" s="32"/>
      <c r="AI8195" s="33"/>
      <c r="AJ8195" s="33"/>
      <c r="AK8195" s="33"/>
      <c r="AL8195" s="33"/>
      <c r="AM8195" s="33"/>
      <c r="AN8195" s="33"/>
      <c r="AO8195" s="33"/>
      <c r="AP8195" s="33"/>
      <c r="AQ8195" s="33"/>
      <c r="AR8195" s="33"/>
      <c r="AS8195" s="33"/>
      <c r="AT8195" s="33"/>
      <c r="AU8195" s="33"/>
      <c r="AV8195" s="33"/>
      <c r="AW8195" s="33"/>
      <c r="AX8195" s="33"/>
      <c r="AY8195" s="33"/>
    </row>
    <row r="8196" spans="1:51" s="12" customFormat="1" ht="39.950000000000003" customHeight="1">
      <c r="A8196" s="3"/>
      <c r="B8196" s="16"/>
      <c r="C8196" s="33"/>
      <c r="D8196" s="33"/>
      <c r="E8196" s="33"/>
      <c r="F8196" s="33"/>
      <c r="G8196" s="33"/>
      <c r="H8196" s="33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  <c r="Y8196" s="33"/>
      <c r="Z8196" s="33"/>
      <c r="AA8196" s="33"/>
      <c r="AB8196" s="33"/>
      <c r="AC8196" s="33"/>
      <c r="AD8196" s="33"/>
      <c r="AE8196" s="33"/>
      <c r="AF8196" s="33"/>
      <c r="AG8196" s="35"/>
      <c r="AH8196" s="32"/>
      <c r="AI8196" s="33"/>
      <c r="AJ8196" s="33"/>
      <c r="AK8196" s="33"/>
      <c r="AL8196" s="33"/>
      <c r="AM8196" s="33"/>
      <c r="AN8196" s="33"/>
      <c r="AO8196" s="33"/>
      <c r="AP8196" s="33"/>
      <c r="AQ8196" s="33"/>
      <c r="AR8196" s="33"/>
      <c r="AS8196" s="33"/>
      <c r="AT8196" s="33"/>
      <c r="AU8196" s="33"/>
      <c r="AV8196" s="33"/>
      <c r="AW8196" s="33"/>
      <c r="AX8196" s="33"/>
      <c r="AY8196" s="33"/>
    </row>
    <row r="8197" spans="1:51" s="12" customFormat="1" ht="39.950000000000003" customHeight="1">
      <c r="A8197" s="3"/>
      <c r="B8197" s="16"/>
      <c r="C8197" s="33"/>
      <c r="D8197" s="33"/>
      <c r="E8197" s="33"/>
      <c r="F8197" s="33"/>
      <c r="G8197" s="33"/>
      <c r="H8197" s="33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  <c r="Y8197" s="33"/>
      <c r="Z8197" s="33"/>
      <c r="AA8197" s="33"/>
      <c r="AB8197" s="33"/>
      <c r="AC8197" s="33"/>
      <c r="AD8197" s="33"/>
      <c r="AE8197" s="33"/>
      <c r="AF8197" s="33"/>
      <c r="AG8197" s="35"/>
      <c r="AH8197" s="32"/>
      <c r="AI8197" s="33"/>
      <c r="AJ8197" s="33"/>
      <c r="AK8197" s="33"/>
      <c r="AL8197" s="33"/>
      <c r="AM8197" s="33"/>
      <c r="AN8197" s="33"/>
      <c r="AO8197" s="33"/>
      <c r="AP8197" s="33"/>
      <c r="AQ8197" s="33"/>
      <c r="AR8197" s="33"/>
      <c r="AS8197" s="33"/>
      <c r="AT8197" s="33"/>
      <c r="AU8197" s="33"/>
      <c r="AV8197" s="33"/>
      <c r="AW8197" s="33"/>
      <c r="AX8197" s="33"/>
      <c r="AY8197" s="33"/>
    </row>
    <row r="8198" spans="1:51" s="12" customFormat="1" ht="39.950000000000003" customHeight="1">
      <c r="A8198" s="3"/>
      <c r="B8198" s="16"/>
      <c r="C8198" s="33"/>
      <c r="D8198" s="33"/>
      <c r="E8198" s="33"/>
      <c r="F8198" s="33"/>
      <c r="G8198" s="33"/>
      <c r="H8198" s="33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  <c r="Y8198" s="33"/>
      <c r="Z8198" s="33"/>
      <c r="AA8198" s="33"/>
      <c r="AB8198" s="33"/>
      <c r="AC8198" s="33"/>
      <c r="AD8198" s="33"/>
      <c r="AE8198" s="33"/>
      <c r="AF8198" s="33"/>
      <c r="AG8198" s="35"/>
      <c r="AH8198" s="32"/>
      <c r="AI8198" s="33"/>
      <c r="AJ8198" s="33"/>
      <c r="AK8198" s="33"/>
      <c r="AL8198" s="33"/>
      <c r="AM8198" s="33"/>
      <c r="AN8198" s="33"/>
      <c r="AO8198" s="33"/>
      <c r="AP8198" s="33"/>
      <c r="AQ8198" s="33"/>
      <c r="AR8198" s="33"/>
      <c r="AS8198" s="33"/>
      <c r="AT8198" s="33"/>
      <c r="AU8198" s="33"/>
      <c r="AV8198" s="33"/>
      <c r="AW8198" s="33"/>
      <c r="AX8198" s="33"/>
      <c r="AY8198" s="33"/>
    </row>
    <row r="8199" spans="1:51" s="12" customFormat="1" ht="39.950000000000003" customHeight="1">
      <c r="A8199" s="3"/>
      <c r="B8199" s="16"/>
      <c r="C8199" s="33"/>
      <c r="D8199" s="33"/>
      <c r="E8199" s="33"/>
      <c r="F8199" s="33"/>
      <c r="G8199" s="33"/>
      <c r="H8199" s="33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  <c r="Y8199" s="33"/>
      <c r="Z8199" s="33"/>
      <c r="AA8199" s="33"/>
      <c r="AB8199" s="33"/>
      <c r="AC8199" s="33"/>
      <c r="AD8199" s="33"/>
      <c r="AE8199" s="33"/>
      <c r="AF8199" s="33"/>
      <c r="AG8199" s="35"/>
      <c r="AH8199" s="32"/>
      <c r="AI8199" s="33"/>
      <c r="AJ8199" s="33"/>
      <c r="AK8199" s="33"/>
      <c r="AL8199" s="33"/>
      <c r="AM8199" s="33"/>
      <c r="AN8199" s="33"/>
      <c r="AO8199" s="33"/>
      <c r="AP8199" s="33"/>
      <c r="AQ8199" s="33"/>
      <c r="AR8199" s="33"/>
      <c r="AS8199" s="33"/>
      <c r="AT8199" s="33"/>
      <c r="AU8199" s="33"/>
      <c r="AV8199" s="33"/>
      <c r="AW8199" s="33"/>
      <c r="AX8199" s="33"/>
      <c r="AY8199" s="33"/>
    </row>
    <row r="8200" spans="1:51" s="12" customFormat="1" ht="39.950000000000003" customHeight="1">
      <c r="A8200" s="3"/>
      <c r="B8200" s="16"/>
      <c r="C8200" s="33"/>
      <c r="D8200" s="33"/>
      <c r="E8200" s="33"/>
      <c r="F8200" s="33"/>
      <c r="G8200" s="33"/>
      <c r="H8200" s="33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  <c r="Y8200" s="33"/>
      <c r="Z8200" s="33"/>
      <c r="AA8200" s="33"/>
      <c r="AB8200" s="33"/>
      <c r="AC8200" s="33"/>
      <c r="AD8200" s="33"/>
      <c r="AE8200" s="33"/>
      <c r="AF8200" s="33"/>
      <c r="AG8200" s="35"/>
      <c r="AH8200" s="32"/>
      <c r="AI8200" s="33"/>
      <c r="AJ8200" s="33"/>
      <c r="AK8200" s="33"/>
      <c r="AL8200" s="33"/>
      <c r="AM8200" s="33"/>
      <c r="AN8200" s="33"/>
      <c r="AO8200" s="33"/>
      <c r="AP8200" s="33"/>
      <c r="AQ8200" s="33"/>
      <c r="AR8200" s="33"/>
      <c r="AS8200" s="33"/>
      <c r="AT8200" s="33"/>
      <c r="AU8200" s="33"/>
      <c r="AV8200" s="33"/>
      <c r="AW8200" s="33"/>
      <c r="AX8200" s="33"/>
      <c r="AY8200" s="33"/>
    </row>
    <row r="8201" spans="1:51" s="12" customFormat="1" ht="39.950000000000003" customHeight="1">
      <c r="A8201" s="3"/>
      <c r="B8201" s="16"/>
      <c r="C8201" s="33"/>
      <c r="D8201" s="33"/>
      <c r="E8201" s="33"/>
      <c r="F8201" s="33"/>
      <c r="G8201" s="33"/>
      <c r="H8201" s="33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  <c r="Y8201" s="33"/>
      <c r="Z8201" s="33"/>
      <c r="AA8201" s="33"/>
      <c r="AB8201" s="33"/>
      <c r="AC8201" s="33"/>
      <c r="AD8201" s="33"/>
      <c r="AE8201" s="33"/>
      <c r="AF8201" s="33"/>
      <c r="AG8201" s="35"/>
      <c r="AH8201" s="32"/>
      <c r="AI8201" s="33"/>
      <c r="AJ8201" s="33"/>
      <c r="AK8201" s="33"/>
      <c r="AL8201" s="33"/>
      <c r="AM8201" s="33"/>
      <c r="AN8201" s="33"/>
      <c r="AO8201" s="33"/>
      <c r="AP8201" s="33"/>
      <c r="AQ8201" s="33"/>
      <c r="AR8201" s="33"/>
      <c r="AS8201" s="33"/>
      <c r="AT8201" s="33"/>
      <c r="AU8201" s="33"/>
      <c r="AV8201" s="33"/>
      <c r="AW8201" s="33"/>
      <c r="AX8201" s="33"/>
      <c r="AY8201" s="33"/>
    </row>
    <row r="8202" spans="1:51" s="12" customFormat="1" ht="39.950000000000003" customHeight="1">
      <c r="A8202" s="3"/>
      <c r="B8202" s="16"/>
      <c r="C8202" s="33"/>
      <c r="D8202" s="33"/>
      <c r="E8202" s="33"/>
      <c r="F8202" s="33"/>
      <c r="G8202" s="33"/>
      <c r="H8202" s="33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  <c r="Y8202" s="33"/>
      <c r="Z8202" s="33"/>
      <c r="AA8202" s="33"/>
      <c r="AB8202" s="33"/>
      <c r="AC8202" s="33"/>
      <c r="AD8202" s="33"/>
      <c r="AE8202" s="33"/>
      <c r="AF8202" s="33"/>
      <c r="AG8202" s="35"/>
      <c r="AH8202" s="32"/>
      <c r="AI8202" s="33"/>
      <c r="AJ8202" s="33"/>
      <c r="AK8202" s="33"/>
      <c r="AL8202" s="33"/>
      <c r="AM8202" s="33"/>
      <c r="AN8202" s="33"/>
      <c r="AO8202" s="33"/>
      <c r="AP8202" s="33"/>
      <c r="AQ8202" s="33"/>
      <c r="AR8202" s="33"/>
      <c r="AS8202" s="33"/>
      <c r="AT8202" s="33"/>
      <c r="AU8202" s="33"/>
      <c r="AV8202" s="33"/>
      <c r="AW8202" s="33"/>
      <c r="AX8202" s="33"/>
      <c r="AY8202" s="33"/>
    </row>
    <row r="8203" spans="1:51" s="12" customFormat="1" ht="39.950000000000003" customHeight="1">
      <c r="A8203" s="3"/>
      <c r="B8203" s="16"/>
      <c r="C8203" s="33"/>
      <c r="D8203" s="33"/>
      <c r="E8203" s="33"/>
      <c r="F8203" s="33"/>
      <c r="G8203" s="33"/>
      <c r="H8203" s="33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  <c r="Y8203" s="33"/>
      <c r="Z8203" s="33"/>
      <c r="AA8203" s="33"/>
      <c r="AB8203" s="33"/>
      <c r="AC8203" s="33"/>
      <c r="AD8203" s="33"/>
      <c r="AE8203" s="33"/>
      <c r="AF8203" s="33"/>
      <c r="AG8203" s="35"/>
      <c r="AH8203" s="32"/>
      <c r="AI8203" s="33"/>
      <c r="AJ8203" s="33"/>
      <c r="AK8203" s="33"/>
      <c r="AL8203" s="33"/>
      <c r="AM8203" s="33"/>
      <c r="AN8203" s="33"/>
      <c r="AO8203" s="33"/>
      <c r="AP8203" s="33"/>
      <c r="AQ8203" s="33"/>
      <c r="AR8203" s="33"/>
      <c r="AS8203" s="33"/>
      <c r="AT8203" s="33"/>
      <c r="AU8203" s="33"/>
      <c r="AV8203" s="33"/>
      <c r="AW8203" s="33"/>
      <c r="AX8203" s="33"/>
      <c r="AY8203" s="33"/>
    </row>
    <row r="8204" spans="1:51" s="12" customFormat="1" ht="39.950000000000003" customHeight="1">
      <c r="A8204" s="3"/>
      <c r="B8204" s="16"/>
      <c r="C8204" s="33"/>
      <c r="D8204" s="33"/>
      <c r="E8204" s="33"/>
      <c r="F8204" s="33"/>
      <c r="G8204" s="33"/>
      <c r="H8204" s="33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  <c r="Y8204" s="33"/>
      <c r="Z8204" s="33"/>
      <c r="AA8204" s="33"/>
      <c r="AB8204" s="33"/>
      <c r="AC8204" s="33"/>
      <c r="AD8204" s="33"/>
      <c r="AE8204" s="33"/>
      <c r="AF8204" s="33"/>
      <c r="AG8204" s="35"/>
      <c r="AH8204" s="32"/>
      <c r="AI8204" s="33"/>
      <c r="AJ8204" s="33"/>
      <c r="AK8204" s="33"/>
      <c r="AL8204" s="33"/>
      <c r="AM8204" s="33"/>
      <c r="AN8204" s="33"/>
      <c r="AO8204" s="33"/>
      <c r="AP8204" s="33"/>
      <c r="AQ8204" s="33"/>
      <c r="AR8204" s="33"/>
      <c r="AS8204" s="33"/>
      <c r="AT8204" s="33"/>
      <c r="AU8204" s="33"/>
      <c r="AV8204" s="33"/>
      <c r="AW8204" s="33"/>
      <c r="AX8204" s="33"/>
      <c r="AY8204" s="33"/>
    </row>
    <row r="8205" spans="1:51" s="12" customFormat="1" ht="39.950000000000003" customHeight="1">
      <c r="A8205" s="3"/>
      <c r="B8205" s="16"/>
      <c r="C8205" s="33"/>
      <c r="D8205" s="33"/>
      <c r="E8205" s="33"/>
      <c r="F8205" s="33"/>
      <c r="G8205" s="33"/>
      <c r="H8205" s="33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  <c r="Y8205" s="33"/>
      <c r="Z8205" s="33"/>
      <c r="AA8205" s="33"/>
      <c r="AB8205" s="33"/>
      <c r="AC8205" s="33"/>
      <c r="AD8205" s="33"/>
      <c r="AE8205" s="33"/>
      <c r="AF8205" s="33"/>
      <c r="AG8205" s="35"/>
      <c r="AH8205" s="32"/>
      <c r="AI8205" s="33"/>
      <c r="AJ8205" s="33"/>
      <c r="AK8205" s="33"/>
      <c r="AL8205" s="33"/>
      <c r="AM8205" s="33"/>
      <c r="AN8205" s="33"/>
      <c r="AO8205" s="33"/>
      <c r="AP8205" s="33"/>
      <c r="AQ8205" s="33"/>
      <c r="AR8205" s="33"/>
      <c r="AS8205" s="33"/>
      <c r="AT8205" s="33"/>
      <c r="AU8205" s="33"/>
      <c r="AV8205" s="33"/>
      <c r="AW8205" s="33"/>
      <c r="AX8205" s="33"/>
      <c r="AY8205" s="33"/>
    </row>
    <row r="8206" spans="1:51" s="12" customFormat="1" ht="39.950000000000003" customHeight="1">
      <c r="A8206" s="3"/>
      <c r="B8206" s="16"/>
      <c r="C8206" s="33"/>
      <c r="D8206" s="33"/>
      <c r="E8206" s="33"/>
      <c r="F8206" s="33"/>
      <c r="G8206" s="33"/>
      <c r="H8206" s="33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  <c r="Y8206" s="33"/>
      <c r="Z8206" s="33"/>
      <c r="AA8206" s="33"/>
      <c r="AB8206" s="33"/>
      <c r="AC8206" s="33"/>
      <c r="AD8206" s="33"/>
      <c r="AE8206" s="33"/>
      <c r="AF8206" s="33"/>
      <c r="AG8206" s="35"/>
      <c r="AH8206" s="32"/>
      <c r="AI8206" s="33"/>
      <c r="AJ8206" s="33"/>
      <c r="AK8206" s="33"/>
      <c r="AL8206" s="33"/>
      <c r="AM8206" s="33"/>
      <c r="AN8206" s="33"/>
      <c r="AO8206" s="33"/>
      <c r="AP8206" s="33"/>
      <c r="AQ8206" s="33"/>
      <c r="AR8206" s="33"/>
      <c r="AS8206" s="33"/>
      <c r="AT8206" s="33"/>
      <c r="AU8206" s="33"/>
      <c r="AV8206" s="33"/>
      <c r="AW8206" s="33"/>
      <c r="AX8206" s="33"/>
      <c r="AY8206" s="33"/>
    </row>
    <row r="8207" spans="1:51" s="12" customFormat="1" ht="39.950000000000003" customHeight="1">
      <c r="A8207" s="3"/>
      <c r="B8207" s="16"/>
      <c r="C8207" s="33"/>
      <c r="D8207" s="33"/>
      <c r="E8207" s="33"/>
      <c r="F8207" s="33"/>
      <c r="G8207" s="33"/>
      <c r="H8207" s="33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  <c r="Y8207" s="33"/>
      <c r="Z8207" s="33"/>
      <c r="AA8207" s="33"/>
      <c r="AB8207" s="33"/>
      <c r="AC8207" s="33"/>
      <c r="AD8207" s="33"/>
      <c r="AE8207" s="33"/>
      <c r="AF8207" s="33"/>
      <c r="AG8207" s="35"/>
      <c r="AH8207" s="32"/>
      <c r="AI8207" s="33"/>
      <c r="AJ8207" s="33"/>
      <c r="AK8207" s="33"/>
      <c r="AL8207" s="33"/>
      <c r="AM8207" s="33"/>
      <c r="AN8207" s="33"/>
      <c r="AO8207" s="33"/>
      <c r="AP8207" s="33"/>
      <c r="AQ8207" s="33"/>
      <c r="AR8207" s="33"/>
      <c r="AS8207" s="33"/>
      <c r="AT8207" s="33"/>
      <c r="AU8207" s="33"/>
      <c r="AV8207" s="33"/>
      <c r="AW8207" s="33"/>
      <c r="AX8207" s="33"/>
      <c r="AY8207" s="33"/>
    </row>
    <row r="8208" spans="1:51" s="12" customFormat="1" ht="39.950000000000003" customHeight="1">
      <c r="A8208" s="3"/>
      <c r="B8208" s="16"/>
      <c r="C8208" s="33"/>
      <c r="D8208" s="33"/>
      <c r="E8208" s="33"/>
      <c r="F8208" s="33"/>
      <c r="G8208" s="33"/>
      <c r="H8208" s="33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  <c r="Y8208" s="33"/>
      <c r="Z8208" s="33"/>
      <c r="AA8208" s="33"/>
      <c r="AB8208" s="33"/>
      <c r="AC8208" s="33"/>
      <c r="AD8208" s="33"/>
      <c r="AE8208" s="33"/>
      <c r="AF8208" s="33"/>
      <c r="AG8208" s="35"/>
      <c r="AH8208" s="32"/>
      <c r="AI8208" s="33"/>
      <c r="AJ8208" s="33"/>
      <c r="AK8208" s="33"/>
      <c r="AL8208" s="33"/>
      <c r="AM8208" s="33"/>
      <c r="AN8208" s="33"/>
      <c r="AO8208" s="33"/>
      <c r="AP8208" s="33"/>
      <c r="AQ8208" s="33"/>
      <c r="AR8208" s="33"/>
      <c r="AS8208" s="33"/>
      <c r="AT8208" s="33"/>
      <c r="AU8208" s="33"/>
      <c r="AV8208" s="33"/>
      <c r="AW8208" s="33"/>
      <c r="AX8208" s="33"/>
      <c r="AY8208" s="33"/>
    </row>
    <row r="8209" spans="1:51" s="12" customFormat="1" ht="39.950000000000003" customHeight="1">
      <c r="A8209" s="3"/>
      <c r="B8209" s="16"/>
      <c r="C8209" s="33"/>
      <c r="D8209" s="33"/>
      <c r="E8209" s="33"/>
      <c r="F8209" s="33"/>
      <c r="G8209" s="33"/>
      <c r="H8209" s="33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  <c r="Y8209" s="33"/>
      <c r="Z8209" s="33"/>
      <c r="AA8209" s="33"/>
      <c r="AB8209" s="33"/>
      <c r="AC8209" s="33"/>
      <c r="AD8209" s="33"/>
      <c r="AE8209" s="33"/>
      <c r="AF8209" s="33"/>
      <c r="AG8209" s="35"/>
      <c r="AH8209" s="32"/>
      <c r="AI8209" s="33"/>
      <c r="AJ8209" s="33"/>
      <c r="AK8209" s="33"/>
      <c r="AL8209" s="33"/>
      <c r="AM8209" s="33"/>
      <c r="AN8209" s="33"/>
      <c r="AO8209" s="33"/>
      <c r="AP8209" s="33"/>
      <c r="AQ8209" s="33"/>
      <c r="AR8209" s="33"/>
      <c r="AS8209" s="33"/>
      <c r="AT8209" s="33"/>
      <c r="AU8209" s="33"/>
      <c r="AV8209" s="33"/>
      <c r="AW8209" s="33"/>
      <c r="AX8209" s="33"/>
      <c r="AY8209" s="33"/>
    </row>
    <row r="8210" spans="1:51" s="12" customFormat="1" ht="39.950000000000003" customHeight="1">
      <c r="A8210" s="3"/>
      <c r="B8210" s="16"/>
      <c r="C8210" s="33"/>
      <c r="D8210" s="33"/>
      <c r="E8210" s="33"/>
      <c r="F8210" s="33"/>
      <c r="G8210" s="33"/>
      <c r="H8210" s="33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  <c r="Y8210" s="33"/>
      <c r="Z8210" s="33"/>
      <c r="AA8210" s="33"/>
      <c r="AB8210" s="33"/>
      <c r="AC8210" s="33"/>
      <c r="AD8210" s="33"/>
      <c r="AE8210" s="33"/>
      <c r="AF8210" s="33"/>
      <c r="AG8210" s="35"/>
      <c r="AH8210" s="32"/>
      <c r="AI8210" s="33"/>
      <c r="AJ8210" s="33"/>
      <c r="AK8210" s="33"/>
      <c r="AL8210" s="33"/>
      <c r="AM8210" s="33"/>
      <c r="AN8210" s="33"/>
      <c r="AO8210" s="33"/>
      <c r="AP8210" s="33"/>
      <c r="AQ8210" s="33"/>
      <c r="AR8210" s="33"/>
      <c r="AS8210" s="33"/>
      <c r="AT8210" s="33"/>
      <c r="AU8210" s="33"/>
      <c r="AV8210" s="33"/>
      <c r="AW8210" s="33"/>
      <c r="AX8210" s="33"/>
      <c r="AY8210" s="33"/>
    </row>
    <row r="8211" spans="1:51" s="12" customFormat="1" ht="39.950000000000003" customHeight="1">
      <c r="A8211" s="3"/>
      <c r="B8211" s="16"/>
      <c r="C8211" s="33"/>
      <c r="D8211" s="33"/>
      <c r="E8211" s="33"/>
      <c r="F8211" s="33"/>
      <c r="G8211" s="33"/>
      <c r="H8211" s="33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  <c r="Y8211" s="33"/>
      <c r="Z8211" s="33"/>
      <c r="AA8211" s="33"/>
      <c r="AB8211" s="33"/>
      <c r="AC8211" s="33"/>
      <c r="AD8211" s="33"/>
      <c r="AE8211" s="33"/>
      <c r="AF8211" s="33"/>
      <c r="AG8211" s="35"/>
      <c r="AH8211" s="32"/>
      <c r="AI8211" s="33"/>
      <c r="AJ8211" s="33"/>
      <c r="AK8211" s="33"/>
      <c r="AL8211" s="33"/>
      <c r="AM8211" s="33"/>
      <c r="AN8211" s="33"/>
      <c r="AO8211" s="33"/>
      <c r="AP8211" s="33"/>
      <c r="AQ8211" s="33"/>
      <c r="AR8211" s="33"/>
      <c r="AS8211" s="33"/>
      <c r="AT8211" s="33"/>
      <c r="AU8211" s="33"/>
      <c r="AV8211" s="33"/>
      <c r="AW8211" s="33"/>
      <c r="AX8211" s="33"/>
      <c r="AY8211" s="33"/>
    </row>
    <row r="8212" spans="1:51" s="12" customFormat="1" ht="39.950000000000003" customHeight="1">
      <c r="A8212" s="3"/>
      <c r="B8212" s="16"/>
      <c r="C8212" s="33"/>
      <c r="D8212" s="33"/>
      <c r="E8212" s="33"/>
      <c r="F8212" s="33"/>
      <c r="G8212" s="33"/>
      <c r="H8212" s="33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  <c r="Y8212" s="33"/>
      <c r="Z8212" s="33"/>
      <c r="AA8212" s="33"/>
      <c r="AB8212" s="33"/>
      <c r="AC8212" s="33"/>
      <c r="AD8212" s="33"/>
      <c r="AE8212" s="33"/>
      <c r="AF8212" s="33"/>
      <c r="AG8212" s="35"/>
      <c r="AH8212" s="32"/>
      <c r="AI8212" s="33"/>
      <c r="AJ8212" s="33"/>
      <c r="AK8212" s="33"/>
      <c r="AL8212" s="33"/>
      <c r="AM8212" s="33"/>
      <c r="AN8212" s="33"/>
      <c r="AO8212" s="33"/>
      <c r="AP8212" s="33"/>
      <c r="AQ8212" s="33"/>
      <c r="AR8212" s="33"/>
      <c r="AS8212" s="33"/>
      <c r="AT8212" s="33"/>
      <c r="AU8212" s="33"/>
      <c r="AV8212" s="33"/>
      <c r="AW8212" s="33"/>
      <c r="AX8212" s="33"/>
      <c r="AY8212" s="33"/>
    </row>
    <row r="8213" spans="1:51" s="12" customFormat="1" ht="39.950000000000003" customHeight="1">
      <c r="A8213" s="3"/>
      <c r="B8213" s="16"/>
      <c r="C8213" s="33"/>
      <c r="D8213" s="33"/>
      <c r="E8213" s="33"/>
      <c r="F8213" s="33"/>
      <c r="G8213" s="33"/>
      <c r="H8213" s="33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  <c r="Y8213" s="33"/>
      <c r="Z8213" s="33"/>
      <c r="AA8213" s="33"/>
      <c r="AB8213" s="33"/>
      <c r="AC8213" s="33"/>
      <c r="AD8213" s="33"/>
      <c r="AE8213" s="33"/>
      <c r="AF8213" s="33"/>
      <c r="AG8213" s="35"/>
      <c r="AH8213" s="32"/>
      <c r="AI8213" s="33"/>
      <c r="AJ8213" s="33"/>
      <c r="AK8213" s="33"/>
      <c r="AL8213" s="33"/>
      <c r="AM8213" s="33"/>
      <c r="AN8213" s="33"/>
      <c r="AO8213" s="33"/>
      <c r="AP8213" s="33"/>
      <c r="AQ8213" s="33"/>
      <c r="AR8213" s="33"/>
      <c r="AS8213" s="33"/>
      <c r="AT8213" s="33"/>
      <c r="AU8213" s="33"/>
      <c r="AV8213" s="33"/>
      <c r="AW8213" s="33"/>
      <c r="AX8213" s="33"/>
      <c r="AY8213" s="33"/>
    </row>
    <row r="8214" spans="1:51" s="12" customFormat="1" ht="39.950000000000003" customHeight="1">
      <c r="A8214" s="3"/>
      <c r="B8214" s="16"/>
      <c r="C8214" s="33"/>
      <c r="D8214" s="33"/>
      <c r="E8214" s="33"/>
      <c r="F8214" s="33"/>
      <c r="G8214" s="33"/>
      <c r="H8214" s="33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  <c r="Y8214" s="33"/>
      <c r="Z8214" s="33"/>
      <c r="AA8214" s="33"/>
      <c r="AB8214" s="33"/>
      <c r="AC8214" s="33"/>
      <c r="AD8214" s="33"/>
      <c r="AE8214" s="33"/>
      <c r="AF8214" s="33"/>
      <c r="AG8214" s="35"/>
      <c r="AH8214" s="32"/>
      <c r="AI8214" s="33"/>
      <c r="AJ8214" s="33"/>
      <c r="AK8214" s="33"/>
      <c r="AL8214" s="33"/>
      <c r="AM8214" s="33"/>
      <c r="AN8214" s="33"/>
      <c r="AO8214" s="33"/>
      <c r="AP8214" s="33"/>
      <c r="AQ8214" s="33"/>
      <c r="AR8214" s="33"/>
      <c r="AS8214" s="33"/>
      <c r="AT8214" s="33"/>
      <c r="AU8214" s="33"/>
      <c r="AV8214" s="33"/>
      <c r="AW8214" s="33"/>
      <c r="AX8214" s="33"/>
      <c r="AY8214" s="33"/>
    </row>
    <row r="8215" spans="1:51" s="12" customFormat="1" ht="39.950000000000003" customHeight="1">
      <c r="A8215" s="3"/>
      <c r="B8215" s="16"/>
      <c r="C8215" s="33"/>
      <c r="D8215" s="33"/>
      <c r="E8215" s="33"/>
      <c r="F8215" s="33"/>
      <c r="G8215" s="33"/>
      <c r="H8215" s="33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  <c r="Y8215" s="33"/>
      <c r="Z8215" s="33"/>
      <c r="AA8215" s="33"/>
      <c r="AB8215" s="33"/>
      <c r="AC8215" s="33"/>
      <c r="AD8215" s="33"/>
      <c r="AE8215" s="33"/>
      <c r="AF8215" s="33"/>
      <c r="AG8215" s="35"/>
      <c r="AH8215" s="32"/>
      <c r="AI8215" s="33"/>
      <c r="AJ8215" s="33"/>
      <c r="AK8215" s="33"/>
      <c r="AL8215" s="33"/>
      <c r="AM8215" s="33"/>
      <c r="AN8215" s="33"/>
      <c r="AO8215" s="33"/>
      <c r="AP8215" s="33"/>
      <c r="AQ8215" s="33"/>
      <c r="AR8215" s="33"/>
      <c r="AS8215" s="33"/>
      <c r="AT8215" s="33"/>
      <c r="AU8215" s="33"/>
      <c r="AV8215" s="33"/>
      <c r="AW8215" s="33"/>
      <c r="AX8215" s="33"/>
      <c r="AY8215" s="33"/>
    </row>
    <row r="8216" spans="1:51" s="12" customFormat="1" ht="39.950000000000003" customHeight="1">
      <c r="A8216" s="3"/>
      <c r="B8216" s="16"/>
      <c r="C8216" s="33"/>
      <c r="D8216" s="33"/>
      <c r="E8216" s="33"/>
      <c r="F8216" s="33"/>
      <c r="G8216" s="33"/>
      <c r="H8216" s="33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  <c r="Y8216" s="33"/>
      <c r="Z8216" s="33"/>
      <c r="AA8216" s="33"/>
      <c r="AB8216" s="33"/>
      <c r="AC8216" s="33"/>
      <c r="AD8216" s="33"/>
      <c r="AE8216" s="33"/>
      <c r="AF8216" s="33"/>
      <c r="AG8216" s="35"/>
      <c r="AH8216" s="32"/>
      <c r="AI8216" s="33"/>
      <c r="AJ8216" s="33"/>
      <c r="AK8216" s="33"/>
      <c r="AL8216" s="33"/>
      <c r="AM8216" s="33"/>
      <c r="AN8216" s="33"/>
      <c r="AO8216" s="33"/>
      <c r="AP8216" s="33"/>
      <c r="AQ8216" s="33"/>
      <c r="AR8216" s="33"/>
      <c r="AS8216" s="33"/>
      <c r="AT8216" s="33"/>
      <c r="AU8216" s="33"/>
      <c r="AV8216" s="33"/>
      <c r="AW8216" s="33"/>
      <c r="AX8216" s="33"/>
      <c r="AY8216" s="33"/>
    </row>
    <row r="8217" spans="1:51" s="12" customFormat="1" ht="39.950000000000003" customHeight="1">
      <c r="A8217" s="3"/>
      <c r="B8217" s="16"/>
      <c r="C8217" s="33"/>
      <c r="D8217" s="33"/>
      <c r="E8217" s="33"/>
      <c r="F8217" s="33"/>
      <c r="G8217" s="33"/>
      <c r="H8217" s="33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  <c r="Y8217" s="33"/>
      <c r="Z8217" s="33"/>
      <c r="AA8217" s="33"/>
      <c r="AB8217" s="33"/>
      <c r="AC8217" s="33"/>
      <c r="AD8217" s="33"/>
      <c r="AE8217" s="33"/>
      <c r="AF8217" s="33"/>
      <c r="AG8217" s="35"/>
      <c r="AH8217" s="32"/>
      <c r="AI8217" s="33"/>
      <c r="AJ8217" s="33"/>
      <c r="AK8217" s="33"/>
      <c r="AL8217" s="33"/>
      <c r="AM8217" s="33"/>
      <c r="AN8217" s="33"/>
      <c r="AO8217" s="33"/>
      <c r="AP8217" s="33"/>
      <c r="AQ8217" s="33"/>
      <c r="AR8217" s="33"/>
      <c r="AS8217" s="33"/>
      <c r="AT8217" s="33"/>
      <c r="AU8217" s="33"/>
      <c r="AV8217" s="33"/>
      <c r="AW8217" s="33"/>
      <c r="AX8217" s="33"/>
      <c r="AY8217" s="33"/>
    </row>
    <row r="8218" spans="1:51" s="12" customFormat="1" ht="39.950000000000003" customHeight="1">
      <c r="A8218" s="3"/>
      <c r="B8218" s="16"/>
      <c r="C8218" s="33"/>
      <c r="D8218" s="33"/>
      <c r="E8218" s="33"/>
      <c r="F8218" s="33"/>
      <c r="G8218" s="33"/>
      <c r="H8218" s="33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  <c r="Y8218" s="33"/>
      <c r="Z8218" s="33"/>
      <c r="AA8218" s="33"/>
      <c r="AB8218" s="33"/>
      <c r="AC8218" s="33"/>
      <c r="AD8218" s="33"/>
      <c r="AE8218" s="33"/>
      <c r="AF8218" s="33"/>
      <c r="AG8218" s="35"/>
      <c r="AH8218" s="32"/>
      <c r="AI8218" s="33"/>
      <c r="AJ8218" s="33"/>
      <c r="AK8218" s="33"/>
      <c r="AL8218" s="33"/>
      <c r="AM8218" s="33"/>
      <c r="AN8218" s="33"/>
      <c r="AO8218" s="33"/>
      <c r="AP8218" s="33"/>
      <c r="AQ8218" s="33"/>
      <c r="AR8218" s="33"/>
      <c r="AS8218" s="33"/>
      <c r="AT8218" s="33"/>
      <c r="AU8218" s="33"/>
      <c r="AV8218" s="33"/>
      <c r="AW8218" s="33"/>
      <c r="AX8218" s="33"/>
      <c r="AY8218" s="33"/>
    </row>
    <row r="8219" spans="1:51" s="12" customFormat="1" ht="39.950000000000003" customHeight="1">
      <c r="A8219" s="3"/>
      <c r="B8219" s="16"/>
      <c r="C8219" s="33"/>
      <c r="D8219" s="33"/>
      <c r="E8219" s="33"/>
      <c r="F8219" s="33"/>
      <c r="G8219" s="33"/>
      <c r="H8219" s="33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  <c r="Y8219" s="33"/>
      <c r="Z8219" s="33"/>
      <c r="AA8219" s="33"/>
      <c r="AB8219" s="33"/>
      <c r="AC8219" s="33"/>
      <c r="AD8219" s="33"/>
      <c r="AE8219" s="33"/>
      <c r="AF8219" s="33"/>
      <c r="AG8219" s="35"/>
      <c r="AH8219" s="32"/>
      <c r="AI8219" s="33"/>
      <c r="AJ8219" s="33"/>
      <c r="AK8219" s="33"/>
      <c r="AL8219" s="33"/>
      <c r="AM8219" s="33"/>
      <c r="AN8219" s="33"/>
      <c r="AO8219" s="33"/>
      <c r="AP8219" s="33"/>
      <c r="AQ8219" s="33"/>
      <c r="AR8219" s="33"/>
      <c r="AS8219" s="33"/>
      <c r="AT8219" s="33"/>
      <c r="AU8219" s="33"/>
      <c r="AV8219" s="33"/>
      <c r="AW8219" s="33"/>
      <c r="AX8219" s="33"/>
      <c r="AY8219" s="33"/>
    </row>
    <row r="8220" spans="1:51" s="12" customFormat="1" ht="39.950000000000003" customHeight="1">
      <c r="A8220" s="3"/>
      <c r="B8220" s="16"/>
      <c r="C8220" s="33"/>
      <c r="D8220" s="33"/>
      <c r="E8220" s="33"/>
      <c r="F8220" s="33"/>
      <c r="G8220" s="33"/>
      <c r="H8220" s="33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  <c r="Y8220" s="33"/>
      <c r="Z8220" s="33"/>
      <c r="AA8220" s="33"/>
      <c r="AB8220" s="33"/>
      <c r="AC8220" s="33"/>
      <c r="AD8220" s="33"/>
      <c r="AE8220" s="33"/>
      <c r="AF8220" s="33"/>
      <c r="AG8220" s="35"/>
      <c r="AH8220" s="32"/>
      <c r="AI8220" s="33"/>
      <c r="AJ8220" s="33"/>
      <c r="AK8220" s="33"/>
      <c r="AL8220" s="33"/>
      <c r="AM8220" s="33"/>
      <c r="AN8220" s="33"/>
      <c r="AO8220" s="33"/>
      <c r="AP8220" s="33"/>
      <c r="AQ8220" s="33"/>
      <c r="AR8220" s="33"/>
      <c r="AS8220" s="33"/>
      <c r="AT8220" s="33"/>
      <c r="AU8220" s="33"/>
      <c r="AV8220" s="33"/>
      <c r="AW8220" s="33"/>
      <c r="AX8220" s="33"/>
      <c r="AY8220" s="33"/>
    </row>
    <row r="8221" spans="1:51" s="12" customFormat="1" ht="39.950000000000003" customHeight="1">
      <c r="A8221" s="3"/>
      <c r="B8221" s="16"/>
      <c r="C8221" s="33"/>
      <c r="D8221" s="33"/>
      <c r="E8221" s="33"/>
      <c r="F8221" s="33"/>
      <c r="G8221" s="33"/>
      <c r="H8221" s="33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  <c r="Y8221" s="33"/>
      <c r="Z8221" s="33"/>
      <c r="AA8221" s="33"/>
      <c r="AB8221" s="33"/>
      <c r="AC8221" s="33"/>
      <c r="AD8221" s="33"/>
      <c r="AE8221" s="33"/>
      <c r="AF8221" s="33"/>
      <c r="AG8221" s="35"/>
      <c r="AH8221" s="32"/>
      <c r="AI8221" s="33"/>
      <c r="AJ8221" s="33"/>
      <c r="AK8221" s="33"/>
      <c r="AL8221" s="33"/>
      <c r="AM8221" s="33"/>
      <c r="AN8221" s="33"/>
      <c r="AO8221" s="33"/>
      <c r="AP8221" s="33"/>
      <c r="AQ8221" s="33"/>
      <c r="AR8221" s="33"/>
      <c r="AS8221" s="33"/>
      <c r="AT8221" s="33"/>
      <c r="AU8221" s="33"/>
      <c r="AV8221" s="33"/>
      <c r="AW8221" s="33"/>
      <c r="AX8221" s="33"/>
      <c r="AY8221" s="33"/>
    </row>
    <row r="8222" spans="1:51" s="12" customFormat="1" ht="39.950000000000003" customHeight="1">
      <c r="A8222" s="3"/>
      <c r="B8222" s="16"/>
      <c r="C8222" s="33"/>
      <c r="D8222" s="33"/>
      <c r="E8222" s="33"/>
      <c r="F8222" s="33"/>
      <c r="G8222" s="33"/>
      <c r="H8222" s="33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  <c r="Y8222" s="33"/>
      <c r="Z8222" s="33"/>
      <c r="AA8222" s="33"/>
      <c r="AB8222" s="33"/>
      <c r="AC8222" s="33"/>
      <c r="AD8222" s="33"/>
      <c r="AE8222" s="33"/>
      <c r="AF8222" s="33"/>
      <c r="AG8222" s="35"/>
      <c r="AH8222" s="32"/>
      <c r="AI8222" s="33"/>
      <c r="AJ8222" s="33"/>
      <c r="AK8222" s="33"/>
      <c r="AL8222" s="33"/>
      <c r="AM8222" s="33"/>
      <c r="AN8222" s="33"/>
      <c r="AO8222" s="33"/>
      <c r="AP8222" s="33"/>
      <c r="AQ8222" s="33"/>
      <c r="AR8222" s="33"/>
      <c r="AS8222" s="33"/>
      <c r="AT8222" s="33"/>
      <c r="AU8222" s="33"/>
      <c r="AV8222" s="33"/>
      <c r="AW8222" s="33"/>
      <c r="AX8222" s="33"/>
      <c r="AY8222" s="33"/>
    </row>
    <row r="8223" spans="1:51" s="12" customFormat="1" ht="39.950000000000003" customHeight="1">
      <c r="A8223" s="3"/>
      <c r="B8223" s="16"/>
      <c r="C8223" s="33"/>
      <c r="D8223" s="33"/>
      <c r="E8223" s="33"/>
      <c r="F8223" s="33"/>
      <c r="G8223" s="33"/>
      <c r="H8223" s="33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  <c r="Y8223" s="33"/>
      <c r="Z8223" s="33"/>
      <c r="AA8223" s="33"/>
      <c r="AB8223" s="33"/>
      <c r="AC8223" s="33"/>
      <c r="AD8223" s="33"/>
      <c r="AE8223" s="33"/>
      <c r="AF8223" s="33"/>
      <c r="AG8223" s="35"/>
      <c r="AH8223" s="32"/>
      <c r="AI8223" s="33"/>
      <c r="AJ8223" s="33"/>
      <c r="AK8223" s="33"/>
      <c r="AL8223" s="33"/>
      <c r="AM8223" s="33"/>
      <c r="AN8223" s="33"/>
      <c r="AO8223" s="33"/>
      <c r="AP8223" s="33"/>
      <c r="AQ8223" s="33"/>
      <c r="AR8223" s="33"/>
      <c r="AS8223" s="33"/>
      <c r="AT8223" s="33"/>
      <c r="AU8223" s="33"/>
      <c r="AV8223" s="33"/>
      <c r="AW8223" s="33"/>
      <c r="AX8223" s="33"/>
      <c r="AY8223" s="33"/>
    </row>
    <row r="8224" spans="1:51" s="12" customFormat="1" ht="39.950000000000003" customHeight="1">
      <c r="A8224" s="3"/>
      <c r="B8224" s="16"/>
      <c r="C8224" s="33"/>
      <c r="D8224" s="33"/>
      <c r="E8224" s="33"/>
      <c r="F8224" s="33"/>
      <c r="G8224" s="33"/>
      <c r="H8224" s="33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  <c r="Y8224" s="33"/>
      <c r="Z8224" s="33"/>
      <c r="AA8224" s="33"/>
      <c r="AB8224" s="33"/>
      <c r="AC8224" s="33"/>
      <c r="AD8224" s="33"/>
      <c r="AE8224" s="33"/>
      <c r="AF8224" s="33"/>
      <c r="AG8224" s="35"/>
      <c r="AH8224" s="32"/>
      <c r="AI8224" s="33"/>
      <c r="AJ8224" s="33"/>
      <c r="AK8224" s="33"/>
      <c r="AL8224" s="33"/>
      <c r="AM8224" s="33"/>
      <c r="AN8224" s="33"/>
      <c r="AO8224" s="33"/>
      <c r="AP8224" s="33"/>
      <c r="AQ8224" s="33"/>
      <c r="AR8224" s="33"/>
      <c r="AS8224" s="33"/>
      <c r="AT8224" s="33"/>
      <c r="AU8224" s="33"/>
      <c r="AV8224" s="33"/>
      <c r="AW8224" s="33"/>
      <c r="AX8224" s="33"/>
      <c r="AY8224" s="33"/>
    </row>
    <row r="8225" spans="1:51" s="12" customFormat="1" ht="39.950000000000003" customHeight="1">
      <c r="A8225" s="3"/>
      <c r="B8225" s="16"/>
      <c r="C8225" s="33"/>
      <c r="D8225" s="33"/>
      <c r="E8225" s="33"/>
      <c r="F8225" s="33"/>
      <c r="G8225" s="33"/>
      <c r="H8225" s="33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  <c r="Y8225" s="33"/>
      <c r="Z8225" s="33"/>
      <c r="AA8225" s="33"/>
      <c r="AB8225" s="33"/>
      <c r="AC8225" s="33"/>
      <c r="AD8225" s="33"/>
      <c r="AE8225" s="33"/>
      <c r="AF8225" s="33"/>
      <c r="AG8225" s="35"/>
      <c r="AH8225" s="32"/>
      <c r="AI8225" s="33"/>
      <c r="AJ8225" s="33"/>
      <c r="AK8225" s="33"/>
      <c r="AL8225" s="33"/>
      <c r="AM8225" s="33"/>
      <c r="AN8225" s="33"/>
      <c r="AO8225" s="33"/>
      <c r="AP8225" s="33"/>
      <c r="AQ8225" s="33"/>
      <c r="AR8225" s="33"/>
      <c r="AS8225" s="33"/>
      <c r="AT8225" s="33"/>
      <c r="AU8225" s="33"/>
      <c r="AV8225" s="33"/>
      <c r="AW8225" s="33"/>
      <c r="AX8225" s="33"/>
      <c r="AY8225" s="33"/>
    </row>
    <row r="8226" spans="1:51" s="12" customFormat="1" ht="39.950000000000003" customHeight="1">
      <c r="A8226" s="3"/>
      <c r="B8226" s="16"/>
      <c r="C8226" s="33"/>
      <c r="D8226" s="33"/>
      <c r="E8226" s="33"/>
      <c r="F8226" s="33"/>
      <c r="G8226" s="33"/>
      <c r="H8226" s="33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  <c r="Y8226" s="33"/>
      <c r="Z8226" s="33"/>
      <c r="AA8226" s="33"/>
      <c r="AB8226" s="33"/>
      <c r="AC8226" s="33"/>
      <c r="AD8226" s="33"/>
      <c r="AE8226" s="33"/>
      <c r="AF8226" s="33"/>
      <c r="AG8226" s="35"/>
      <c r="AH8226" s="32"/>
      <c r="AI8226" s="33"/>
      <c r="AJ8226" s="33"/>
      <c r="AK8226" s="33"/>
      <c r="AL8226" s="33"/>
      <c r="AM8226" s="33"/>
      <c r="AN8226" s="33"/>
      <c r="AO8226" s="33"/>
      <c r="AP8226" s="33"/>
      <c r="AQ8226" s="33"/>
      <c r="AR8226" s="33"/>
      <c r="AS8226" s="33"/>
      <c r="AT8226" s="33"/>
      <c r="AU8226" s="33"/>
      <c r="AV8226" s="33"/>
      <c r="AW8226" s="33"/>
      <c r="AX8226" s="33"/>
      <c r="AY8226" s="33"/>
    </row>
    <row r="8227" spans="1:51" s="12" customFormat="1" ht="39.950000000000003" customHeight="1">
      <c r="A8227" s="3"/>
      <c r="B8227" s="16"/>
      <c r="C8227" s="33"/>
      <c r="D8227" s="33"/>
      <c r="E8227" s="33"/>
      <c r="F8227" s="33"/>
      <c r="G8227" s="33"/>
      <c r="H8227" s="33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  <c r="Y8227" s="33"/>
      <c r="Z8227" s="33"/>
      <c r="AA8227" s="33"/>
      <c r="AB8227" s="33"/>
      <c r="AC8227" s="33"/>
      <c r="AD8227" s="33"/>
      <c r="AE8227" s="33"/>
      <c r="AF8227" s="33"/>
      <c r="AG8227" s="35"/>
      <c r="AH8227" s="32"/>
      <c r="AI8227" s="33"/>
      <c r="AJ8227" s="33"/>
      <c r="AK8227" s="33"/>
      <c r="AL8227" s="33"/>
      <c r="AM8227" s="33"/>
      <c r="AN8227" s="33"/>
      <c r="AO8227" s="33"/>
      <c r="AP8227" s="33"/>
      <c r="AQ8227" s="33"/>
      <c r="AR8227" s="33"/>
      <c r="AS8227" s="33"/>
      <c r="AT8227" s="33"/>
      <c r="AU8227" s="33"/>
      <c r="AV8227" s="33"/>
      <c r="AW8227" s="33"/>
      <c r="AX8227" s="33"/>
      <c r="AY8227" s="33"/>
    </row>
    <row r="8228" spans="1:51" s="12" customFormat="1" ht="39.950000000000003" customHeight="1">
      <c r="A8228" s="3"/>
      <c r="B8228" s="16"/>
      <c r="C8228" s="33"/>
      <c r="D8228" s="33"/>
      <c r="E8228" s="33"/>
      <c r="F8228" s="33"/>
      <c r="G8228" s="33"/>
      <c r="H8228" s="33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  <c r="Y8228" s="33"/>
      <c r="Z8228" s="33"/>
      <c r="AA8228" s="33"/>
      <c r="AB8228" s="33"/>
      <c r="AC8228" s="33"/>
      <c r="AD8228" s="33"/>
      <c r="AE8228" s="33"/>
      <c r="AF8228" s="33"/>
      <c r="AG8228" s="35"/>
      <c r="AH8228" s="32"/>
      <c r="AI8228" s="33"/>
      <c r="AJ8228" s="33"/>
      <c r="AK8228" s="33"/>
      <c r="AL8228" s="33"/>
      <c r="AM8228" s="33"/>
      <c r="AN8228" s="33"/>
      <c r="AO8228" s="33"/>
      <c r="AP8228" s="33"/>
      <c r="AQ8228" s="33"/>
      <c r="AR8228" s="33"/>
      <c r="AS8228" s="33"/>
      <c r="AT8228" s="33"/>
      <c r="AU8228" s="33"/>
      <c r="AV8228" s="33"/>
      <c r="AW8228" s="33"/>
      <c r="AX8228" s="33"/>
      <c r="AY8228" s="33"/>
    </row>
    <row r="8229" spans="1:51" s="12" customFormat="1" ht="39.950000000000003" customHeight="1">
      <c r="A8229" s="3"/>
      <c r="B8229" s="16"/>
      <c r="C8229" s="33"/>
      <c r="D8229" s="33"/>
      <c r="E8229" s="33"/>
      <c r="F8229" s="33"/>
      <c r="G8229" s="33"/>
      <c r="H8229" s="33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  <c r="Y8229" s="33"/>
      <c r="Z8229" s="33"/>
      <c r="AA8229" s="33"/>
      <c r="AB8229" s="33"/>
      <c r="AC8229" s="33"/>
      <c r="AD8229" s="33"/>
      <c r="AE8229" s="33"/>
      <c r="AF8229" s="33"/>
      <c r="AG8229" s="35"/>
      <c r="AH8229" s="32"/>
      <c r="AI8229" s="33"/>
      <c r="AJ8229" s="33"/>
      <c r="AK8229" s="33"/>
      <c r="AL8229" s="33"/>
      <c r="AM8229" s="33"/>
      <c r="AN8229" s="33"/>
      <c r="AO8229" s="33"/>
      <c r="AP8229" s="33"/>
      <c r="AQ8229" s="33"/>
      <c r="AR8229" s="33"/>
      <c r="AS8229" s="33"/>
      <c r="AT8229" s="33"/>
      <c r="AU8229" s="33"/>
      <c r="AV8229" s="33"/>
      <c r="AW8229" s="33"/>
      <c r="AX8229" s="33"/>
      <c r="AY8229" s="33"/>
    </row>
    <row r="8230" spans="1:51" s="12" customFormat="1" ht="39.950000000000003" customHeight="1">
      <c r="A8230" s="3"/>
      <c r="B8230" s="16"/>
      <c r="C8230" s="33"/>
      <c r="D8230" s="33"/>
      <c r="E8230" s="33"/>
      <c r="F8230" s="33"/>
      <c r="G8230" s="33"/>
      <c r="H8230" s="33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  <c r="Y8230" s="33"/>
      <c r="Z8230" s="33"/>
      <c r="AA8230" s="33"/>
      <c r="AB8230" s="33"/>
      <c r="AC8230" s="33"/>
      <c r="AD8230" s="33"/>
      <c r="AE8230" s="33"/>
      <c r="AF8230" s="33"/>
      <c r="AG8230" s="35"/>
      <c r="AH8230" s="32"/>
      <c r="AI8230" s="33"/>
      <c r="AJ8230" s="33"/>
      <c r="AK8230" s="33"/>
      <c r="AL8230" s="33"/>
      <c r="AM8230" s="33"/>
      <c r="AN8230" s="33"/>
      <c r="AO8230" s="33"/>
      <c r="AP8230" s="33"/>
      <c r="AQ8230" s="33"/>
      <c r="AR8230" s="33"/>
      <c r="AS8230" s="33"/>
      <c r="AT8230" s="33"/>
      <c r="AU8230" s="33"/>
      <c r="AV8230" s="33"/>
      <c r="AW8230" s="33"/>
      <c r="AX8230" s="33"/>
      <c r="AY8230" s="33"/>
    </row>
    <row r="8231" spans="1:51" s="12" customFormat="1" ht="39.950000000000003" customHeight="1">
      <c r="A8231" s="3"/>
      <c r="B8231" s="16"/>
      <c r="C8231" s="33"/>
      <c r="D8231" s="33"/>
      <c r="E8231" s="33"/>
      <c r="F8231" s="33"/>
      <c r="G8231" s="33"/>
      <c r="H8231" s="33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  <c r="Y8231" s="33"/>
      <c r="Z8231" s="33"/>
      <c r="AA8231" s="33"/>
      <c r="AB8231" s="33"/>
      <c r="AC8231" s="33"/>
      <c r="AD8231" s="33"/>
      <c r="AE8231" s="33"/>
      <c r="AF8231" s="33"/>
      <c r="AG8231" s="35"/>
      <c r="AH8231" s="32"/>
      <c r="AI8231" s="33"/>
      <c r="AJ8231" s="33"/>
      <c r="AK8231" s="33"/>
      <c r="AL8231" s="33"/>
      <c r="AM8231" s="33"/>
      <c r="AN8231" s="33"/>
      <c r="AO8231" s="33"/>
      <c r="AP8231" s="33"/>
      <c r="AQ8231" s="33"/>
      <c r="AR8231" s="33"/>
      <c r="AS8231" s="33"/>
      <c r="AT8231" s="33"/>
      <c r="AU8231" s="33"/>
      <c r="AV8231" s="33"/>
      <c r="AW8231" s="33"/>
      <c r="AX8231" s="33"/>
      <c r="AY8231" s="33"/>
    </row>
    <row r="8232" spans="1:51" s="12" customFormat="1" ht="39.950000000000003" customHeight="1">
      <c r="A8232" s="3"/>
      <c r="B8232" s="16"/>
      <c r="C8232" s="33"/>
      <c r="D8232" s="33"/>
      <c r="E8232" s="33"/>
      <c r="F8232" s="33"/>
      <c r="G8232" s="33"/>
      <c r="H8232" s="33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  <c r="Y8232" s="33"/>
      <c r="Z8232" s="33"/>
      <c r="AA8232" s="33"/>
      <c r="AB8232" s="33"/>
      <c r="AC8232" s="33"/>
      <c r="AD8232" s="33"/>
      <c r="AE8232" s="33"/>
      <c r="AF8232" s="33"/>
      <c r="AG8232" s="35"/>
      <c r="AH8232" s="32"/>
      <c r="AI8232" s="33"/>
      <c r="AJ8232" s="33"/>
      <c r="AK8232" s="33"/>
      <c r="AL8232" s="33"/>
      <c r="AM8232" s="33"/>
      <c r="AN8232" s="33"/>
      <c r="AO8232" s="33"/>
      <c r="AP8232" s="33"/>
      <c r="AQ8232" s="33"/>
      <c r="AR8232" s="33"/>
      <c r="AS8232" s="33"/>
      <c r="AT8232" s="33"/>
      <c r="AU8232" s="33"/>
      <c r="AV8232" s="33"/>
      <c r="AW8232" s="33"/>
      <c r="AX8232" s="33"/>
      <c r="AY8232" s="33"/>
    </row>
    <row r="8233" spans="1:51" s="12" customFormat="1" ht="39.950000000000003" customHeight="1">
      <c r="A8233" s="3"/>
      <c r="B8233" s="16"/>
      <c r="C8233" s="33"/>
      <c r="D8233" s="33"/>
      <c r="E8233" s="33"/>
      <c r="F8233" s="33"/>
      <c r="G8233" s="33"/>
      <c r="H8233" s="33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  <c r="Y8233" s="33"/>
      <c r="Z8233" s="33"/>
      <c r="AA8233" s="33"/>
      <c r="AB8233" s="33"/>
      <c r="AC8233" s="33"/>
      <c r="AD8233" s="33"/>
      <c r="AE8233" s="33"/>
      <c r="AF8233" s="33"/>
      <c r="AG8233" s="35"/>
      <c r="AH8233" s="32"/>
      <c r="AI8233" s="33"/>
      <c r="AJ8233" s="33"/>
      <c r="AK8233" s="33"/>
      <c r="AL8233" s="33"/>
      <c r="AM8233" s="33"/>
      <c r="AN8233" s="33"/>
      <c r="AO8233" s="33"/>
      <c r="AP8233" s="33"/>
      <c r="AQ8233" s="33"/>
      <c r="AR8233" s="33"/>
      <c r="AS8233" s="33"/>
      <c r="AT8233" s="33"/>
      <c r="AU8233" s="33"/>
      <c r="AV8233" s="33"/>
      <c r="AW8233" s="33"/>
      <c r="AX8233" s="33"/>
      <c r="AY8233" s="33"/>
    </row>
    <row r="8234" spans="1:51" s="12" customFormat="1" ht="39.950000000000003" customHeight="1">
      <c r="A8234" s="3"/>
      <c r="B8234" s="16"/>
      <c r="C8234" s="33"/>
      <c r="D8234" s="33"/>
      <c r="E8234" s="33"/>
      <c r="F8234" s="33"/>
      <c r="G8234" s="33"/>
      <c r="H8234" s="33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  <c r="Y8234" s="33"/>
      <c r="Z8234" s="33"/>
      <c r="AA8234" s="33"/>
      <c r="AB8234" s="33"/>
      <c r="AC8234" s="33"/>
      <c r="AD8234" s="33"/>
      <c r="AE8234" s="33"/>
      <c r="AF8234" s="33"/>
      <c r="AG8234" s="35"/>
      <c r="AH8234" s="32"/>
      <c r="AI8234" s="33"/>
      <c r="AJ8234" s="33"/>
      <c r="AK8234" s="33"/>
      <c r="AL8234" s="33"/>
      <c r="AM8234" s="33"/>
      <c r="AN8234" s="33"/>
      <c r="AO8234" s="33"/>
      <c r="AP8234" s="33"/>
      <c r="AQ8234" s="33"/>
      <c r="AR8234" s="33"/>
      <c r="AS8234" s="33"/>
      <c r="AT8234" s="33"/>
      <c r="AU8234" s="33"/>
      <c r="AV8234" s="33"/>
      <c r="AW8234" s="33"/>
      <c r="AX8234" s="33"/>
      <c r="AY8234" s="33"/>
    </row>
    <row r="8235" spans="1:51" s="12" customFormat="1" ht="39.950000000000003" customHeight="1">
      <c r="A8235" s="3"/>
      <c r="B8235" s="16"/>
      <c r="C8235" s="33"/>
      <c r="D8235" s="33"/>
      <c r="E8235" s="33"/>
      <c r="F8235" s="33"/>
      <c r="G8235" s="33"/>
      <c r="H8235" s="33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  <c r="Y8235" s="33"/>
      <c r="Z8235" s="33"/>
      <c r="AA8235" s="33"/>
      <c r="AB8235" s="33"/>
      <c r="AC8235" s="33"/>
      <c r="AD8235" s="33"/>
      <c r="AE8235" s="33"/>
      <c r="AF8235" s="33"/>
      <c r="AG8235" s="35"/>
      <c r="AH8235" s="32"/>
      <c r="AI8235" s="33"/>
      <c r="AJ8235" s="33"/>
      <c r="AK8235" s="33"/>
      <c r="AL8235" s="33"/>
      <c r="AM8235" s="33"/>
      <c r="AN8235" s="33"/>
      <c r="AO8235" s="33"/>
      <c r="AP8235" s="33"/>
      <c r="AQ8235" s="33"/>
      <c r="AR8235" s="33"/>
      <c r="AS8235" s="33"/>
      <c r="AT8235" s="33"/>
      <c r="AU8235" s="33"/>
      <c r="AV8235" s="33"/>
      <c r="AW8235" s="33"/>
      <c r="AX8235" s="33"/>
      <c r="AY8235" s="33"/>
    </row>
    <row r="8236" spans="1:51" s="12" customFormat="1" ht="39.950000000000003" customHeight="1">
      <c r="A8236" s="3"/>
      <c r="B8236" s="16"/>
      <c r="C8236" s="33"/>
      <c r="D8236" s="33"/>
      <c r="E8236" s="33"/>
      <c r="F8236" s="33"/>
      <c r="G8236" s="33"/>
      <c r="H8236" s="33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  <c r="Y8236" s="33"/>
      <c r="Z8236" s="33"/>
      <c r="AA8236" s="33"/>
      <c r="AB8236" s="33"/>
      <c r="AC8236" s="33"/>
      <c r="AD8236" s="33"/>
      <c r="AE8236" s="33"/>
      <c r="AF8236" s="33"/>
      <c r="AG8236" s="35"/>
      <c r="AH8236" s="32"/>
      <c r="AI8236" s="33"/>
      <c r="AJ8236" s="33"/>
      <c r="AK8236" s="33"/>
      <c r="AL8236" s="33"/>
      <c r="AM8236" s="33"/>
      <c r="AN8236" s="33"/>
      <c r="AO8236" s="33"/>
      <c r="AP8236" s="33"/>
      <c r="AQ8236" s="33"/>
      <c r="AR8236" s="33"/>
      <c r="AS8236" s="33"/>
      <c r="AT8236" s="33"/>
      <c r="AU8236" s="33"/>
      <c r="AV8236" s="33"/>
      <c r="AW8236" s="33"/>
      <c r="AX8236" s="33"/>
      <c r="AY8236" s="33"/>
    </row>
    <row r="8237" spans="1:51" s="12" customFormat="1" ht="39.950000000000003" customHeight="1">
      <c r="A8237" s="3"/>
      <c r="B8237" s="16"/>
      <c r="C8237" s="33"/>
      <c r="D8237" s="33"/>
      <c r="E8237" s="33"/>
      <c r="F8237" s="33"/>
      <c r="G8237" s="33"/>
      <c r="H8237" s="33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  <c r="Y8237" s="33"/>
      <c r="Z8237" s="33"/>
      <c r="AA8237" s="33"/>
      <c r="AB8237" s="33"/>
      <c r="AC8237" s="33"/>
      <c r="AD8237" s="33"/>
      <c r="AE8237" s="33"/>
      <c r="AF8237" s="33"/>
      <c r="AG8237" s="35"/>
      <c r="AH8237" s="32"/>
      <c r="AI8237" s="33"/>
      <c r="AJ8237" s="33"/>
      <c r="AK8237" s="33"/>
      <c r="AL8237" s="33"/>
      <c r="AM8237" s="33"/>
      <c r="AN8237" s="33"/>
      <c r="AO8237" s="33"/>
      <c r="AP8237" s="33"/>
      <c r="AQ8237" s="33"/>
      <c r="AR8237" s="33"/>
      <c r="AS8237" s="33"/>
      <c r="AT8237" s="33"/>
      <c r="AU8237" s="33"/>
      <c r="AV8237" s="33"/>
      <c r="AW8237" s="33"/>
      <c r="AX8237" s="33"/>
      <c r="AY8237" s="33"/>
    </row>
    <row r="8238" spans="1:51" s="12" customFormat="1" ht="39.950000000000003" customHeight="1">
      <c r="A8238" s="3"/>
      <c r="B8238" s="16"/>
      <c r="C8238" s="33"/>
      <c r="D8238" s="33"/>
      <c r="E8238" s="33"/>
      <c r="F8238" s="33"/>
      <c r="G8238" s="33"/>
      <c r="H8238" s="33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  <c r="Y8238" s="33"/>
      <c r="Z8238" s="33"/>
      <c r="AA8238" s="33"/>
      <c r="AB8238" s="33"/>
      <c r="AC8238" s="33"/>
      <c r="AD8238" s="33"/>
      <c r="AE8238" s="33"/>
      <c r="AF8238" s="33"/>
      <c r="AG8238" s="35"/>
      <c r="AH8238" s="32"/>
      <c r="AI8238" s="33"/>
      <c r="AJ8238" s="33"/>
      <c r="AK8238" s="33"/>
      <c r="AL8238" s="33"/>
      <c r="AM8238" s="33"/>
      <c r="AN8238" s="33"/>
      <c r="AO8238" s="33"/>
      <c r="AP8238" s="33"/>
      <c r="AQ8238" s="33"/>
      <c r="AR8238" s="33"/>
      <c r="AS8238" s="33"/>
      <c r="AT8238" s="33"/>
      <c r="AU8238" s="33"/>
      <c r="AV8238" s="33"/>
      <c r="AW8238" s="33"/>
      <c r="AX8238" s="33"/>
      <c r="AY8238" s="33"/>
    </row>
    <row r="8239" spans="1:51" s="12" customFormat="1" ht="39.950000000000003" customHeight="1">
      <c r="A8239" s="3"/>
      <c r="B8239" s="16"/>
      <c r="C8239" s="33"/>
      <c r="D8239" s="33"/>
      <c r="E8239" s="33"/>
      <c r="F8239" s="33"/>
      <c r="G8239" s="33"/>
      <c r="H8239" s="33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  <c r="Y8239" s="33"/>
      <c r="Z8239" s="33"/>
      <c r="AA8239" s="33"/>
      <c r="AB8239" s="33"/>
      <c r="AC8239" s="33"/>
      <c r="AD8239" s="33"/>
      <c r="AE8239" s="33"/>
      <c r="AF8239" s="33"/>
      <c r="AG8239" s="35"/>
      <c r="AH8239" s="32"/>
      <c r="AI8239" s="33"/>
      <c r="AJ8239" s="33"/>
      <c r="AK8239" s="33"/>
      <c r="AL8239" s="33"/>
      <c r="AM8239" s="33"/>
      <c r="AN8239" s="33"/>
      <c r="AO8239" s="33"/>
      <c r="AP8239" s="33"/>
      <c r="AQ8239" s="33"/>
      <c r="AR8239" s="33"/>
      <c r="AS8239" s="33"/>
      <c r="AT8239" s="33"/>
      <c r="AU8239" s="33"/>
      <c r="AV8239" s="33"/>
      <c r="AW8239" s="33"/>
      <c r="AX8239" s="33"/>
      <c r="AY8239" s="33"/>
    </row>
    <row r="8240" spans="1:51" s="12" customFormat="1" ht="39.950000000000003" customHeight="1">
      <c r="A8240" s="3"/>
      <c r="B8240" s="16"/>
      <c r="C8240" s="33"/>
      <c r="D8240" s="33"/>
      <c r="E8240" s="33"/>
      <c r="F8240" s="33"/>
      <c r="G8240" s="33"/>
      <c r="H8240" s="33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  <c r="Y8240" s="33"/>
      <c r="Z8240" s="33"/>
      <c r="AA8240" s="33"/>
      <c r="AB8240" s="33"/>
      <c r="AC8240" s="33"/>
      <c r="AD8240" s="33"/>
      <c r="AE8240" s="33"/>
      <c r="AF8240" s="33"/>
      <c r="AG8240" s="35"/>
      <c r="AH8240" s="32"/>
      <c r="AI8240" s="33"/>
      <c r="AJ8240" s="33"/>
      <c r="AK8240" s="33"/>
      <c r="AL8240" s="33"/>
      <c r="AM8240" s="33"/>
      <c r="AN8240" s="33"/>
      <c r="AO8240" s="33"/>
      <c r="AP8240" s="33"/>
      <c r="AQ8240" s="33"/>
      <c r="AR8240" s="33"/>
      <c r="AS8240" s="33"/>
      <c r="AT8240" s="33"/>
      <c r="AU8240" s="33"/>
      <c r="AV8240" s="33"/>
      <c r="AW8240" s="33"/>
      <c r="AX8240" s="33"/>
      <c r="AY8240" s="33"/>
    </row>
    <row r="8241" spans="1:51" s="12" customFormat="1" ht="39.950000000000003" customHeight="1">
      <c r="A8241" s="3"/>
      <c r="B8241" s="16"/>
      <c r="C8241" s="33"/>
      <c r="D8241" s="33"/>
      <c r="E8241" s="33"/>
      <c r="F8241" s="33"/>
      <c r="G8241" s="33"/>
      <c r="H8241" s="33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  <c r="Y8241" s="33"/>
      <c r="Z8241" s="33"/>
      <c r="AA8241" s="33"/>
      <c r="AB8241" s="33"/>
      <c r="AC8241" s="33"/>
      <c r="AD8241" s="33"/>
      <c r="AE8241" s="33"/>
      <c r="AF8241" s="33"/>
      <c r="AG8241" s="35"/>
      <c r="AH8241" s="32"/>
      <c r="AI8241" s="33"/>
      <c r="AJ8241" s="33"/>
      <c r="AK8241" s="33"/>
      <c r="AL8241" s="33"/>
      <c r="AM8241" s="33"/>
      <c r="AN8241" s="33"/>
      <c r="AO8241" s="33"/>
      <c r="AP8241" s="33"/>
      <c r="AQ8241" s="33"/>
      <c r="AR8241" s="33"/>
      <c r="AS8241" s="33"/>
      <c r="AT8241" s="33"/>
      <c r="AU8241" s="33"/>
      <c r="AV8241" s="33"/>
      <c r="AW8241" s="33"/>
      <c r="AX8241" s="33"/>
      <c r="AY8241" s="33"/>
    </row>
    <row r="8242" spans="1:51" s="12" customFormat="1" ht="39.950000000000003" customHeight="1">
      <c r="A8242" s="3"/>
      <c r="B8242" s="16"/>
      <c r="C8242" s="33"/>
      <c r="D8242" s="33"/>
      <c r="E8242" s="33"/>
      <c r="F8242" s="33"/>
      <c r="G8242" s="33"/>
      <c r="H8242" s="33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  <c r="Y8242" s="33"/>
      <c r="Z8242" s="33"/>
      <c r="AA8242" s="33"/>
      <c r="AB8242" s="33"/>
      <c r="AC8242" s="33"/>
      <c r="AD8242" s="33"/>
      <c r="AE8242" s="33"/>
      <c r="AF8242" s="33"/>
      <c r="AG8242" s="35"/>
      <c r="AH8242" s="32"/>
      <c r="AI8242" s="33"/>
      <c r="AJ8242" s="33"/>
      <c r="AK8242" s="33"/>
      <c r="AL8242" s="33"/>
      <c r="AM8242" s="33"/>
      <c r="AN8242" s="33"/>
      <c r="AO8242" s="33"/>
      <c r="AP8242" s="33"/>
      <c r="AQ8242" s="33"/>
      <c r="AR8242" s="33"/>
      <c r="AS8242" s="33"/>
      <c r="AT8242" s="33"/>
      <c r="AU8242" s="33"/>
      <c r="AV8242" s="33"/>
      <c r="AW8242" s="33"/>
      <c r="AX8242" s="33"/>
      <c r="AY8242" s="33"/>
    </row>
    <row r="8243" spans="1:51" s="12" customFormat="1" ht="39.950000000000003" customHeight="1">
      <c r="A8243" s="3"/>
      <c r="B8243" s="16"/>
      <c r="C8243" s="33"/>
      <c r="D8243" s="33"/>
      <c r="E8243" s="33"/>
      <c r="F8243" s="33"/>
      <c r="G8243" s="33"/>
      <c r="H8243" s="33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  <c r="Y8243" s="33"/>
      <c r="Z8243" s="33"/>
      <c r="AA8243" s="33"/>
      <c r="AB8243" s="33"/>
      <c r="AC8243" s="33"/>
      <c r="AD8243" s="33"/>
      <c r="AE8243" s="33"/>
      <c r="AF8243" s="33"/>
      <c r="AG8243" s="35"/>
      <c r="AH8243" s="32"/>
      <c r="AI8243" s="33"/>
      <c r="AJ8243" s="33"/>
      <c r="AK8243" s="33"/>
      <c r="AL8243" s="33"/>
      <c r="AM8243" s="33"/>
      <c r="AN8243" s="33"/>
      <c r="AO8243" s="33"/>
      <c r="AP8243" s="33"/>
      <c r="AQ8243" s="33"/>
      <c r="AR8243" s="33"/>
      <c r="AS8243" s="33"/>
      <c r="AT8243" s="33"/>
      <c r="AU8243" s="33"/>
      <c r="AV8243" s="33"/>
      <c r="AW8243" s="33"/>
      <c r="AX8243" s="33"/>
      <c r="AY8243" s="33"/>
    </row>
    <row r="8244" spans="1:51" s="12" customFormat="1" ht="39.950000000000003" customHeight="1">
      <c r="A8244" s="3"/>
      <c r="B8244" s="16"/>
      <c r="C8244" s="33"/>
      <c r="D8244" s="33"/>
      <c r="E8244" s="33"/>
      <c r="F8244" s="33"/>
      <c r="G8244" s="33"/>
      <c r="H8244" s="33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  <c r="Y8244" s="33"/>
      <c r="Z8244" s="33"/>
      <c r="AA8244" s="33"/>
      <c r="AB8244" s="33"/>
      <c r="AC8244" s="33"/>
      <c r="AD8244" s="33"/>
      <c r="AE8244" s="33"/>
      <c r="AF8244" s="33"/>
      <c r="AG8244" s="35"/>
      <c r="AH8244" s="32"/>
      <c r="AI8244" s="33"/>
      <c r="AJ8244" s="33"/>
      <c r="AK8244" s="33"/>
      <c r="AL8244" s="33"/>
      <c r="AM8244" s="33"/>
      <c r="AN8244" s="33"/>
      <c r="AO8244" s="33"/>
      <c r="AP8244" s="33"/>
      <c r="AQ8244" s="33"/>
      <c r="AR8244" s="33"/>
      <c r="AS8244" s="33"/>
      <c r="AT8244" s="33"/>
      <c r="AU8244" s="33"/>
      <c r="AV8244" s="33"/>
      <c r="AW8244" s="33"/>
      <c r="AX8244" s="33"/>
      <c r="AY8244" s="33"/>
    </row>
    <row r="8245" spans="1:51" s="12" customFormat="1" ht="39.950000000000003" customHeight="1">
      <c r="A8245" s="3"/>
      <c r="B8245" s="16"/>
      <c r="C8245" s="33"/>
      <c r="D8245" s="33"/>
      <c r="E8245" s="33"/>
      <c r="F8245" s="33"/>
      <c r="G8245" s="33"/>
      <c r="H8245" s="33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  <c r="Y8245" s="33"/>
      <c r="Z8245" s="33"/>
      <c r="AA8245" s="33"/>
      <c r="AB8245" s="33"/>
      <c r="AC8245" s="33"/>
      <c r="AD8245" s="33"/>
      <c r="AE8245" s="33"/>
      <c r="AF8245" s="33"/>
      <c r="AG8245" s="35"/>
      <c r="AH8245" s="32"/>
      <c r="AI8245" s="33"/>
      <c r="AJ8245" s="33"/>
      <c r="AK8245" s="33"/>
      <c r="AL8245" s="33"/>
      <c r="AM8245" s="33"/>
      <c r="AN8245" s="33"/>
      <c r="AO8245" s="33"/>
      <c r="AP8245" s="33"/>
      <c r="AQ8245" s="33"/>
      <c r="AR8245" s="33"/>
      <c r="AS8245" s="33"/>
      <c r="AT8245" s="33"/>
      <c r="AU8245" s="33"/>
      <c r="AV8245" s="33"/>
      <c r="AW8245" s="33"/>
      <c r="AX8245" s="33"/>
      <c r="AY8245" s="33"/>
    </row>
    <row r="8246" spans="1:51" s="12" customFormat="1" ht="39.950000000000003" customHeight="1">
      <c r="A8246" s="3"/>
      <c r="B8246" s="16"/>
      <c r="C8246" s="33"/>
      <c r="D8246" s="33"/>
      <c r="E8246" s="33"/>
      <c r="F8246" s="33"/>
      <c r="G8246" s="33"/>
      <c r="H8246" s="33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  <c r="Y8246" s="33"/>
      <c r="Z8246" s="33"/>
      <c r="AA8246" s="33"/>
      <c r="AB8246" s="33"/>
      <c r="AC8246" s="33"/>
      <c r="AD8246" s="33"/>
      <c r="AE8246" s="33"/>
      <c r="AF8246" s="33"/>
      <c r="AG8246" s="35"/>
      <c r="AH8246" s="32"/>
      <c r="AI8246" s="33"/>
      <c r="AJ8246" s="33"/>
      <c r="AK8246" s="33"/>
      <c r="AL8246" s="33"/>
      <c r="AM8246" s="33"/>
      <c r="AN8246" s="33"/>
      <c r="AO8246" s="33"/>
      <c r="AP8246" s="33"/>
      <c r="AQ8246" s="33"/>
      <c r="AR8246" s="33"/>
      <c r="AS8246" s="33"/>
      <c r="AT8246" s="33"/>
      <c r="AU8246" s="33"/>
      <c r="AV8246" s="33"/>
      <c r="AW8246" s="33"/>
      <c r="AX8246" s="33"/>
      <c r="AY8246" s="33"/>
    </row>
    <row r="8247" spans="1:51" s="12" customFormat="1" ht="39.950000000000003" customHeight="1">
      <c r="A8247" s="3"/>
      <c r="B8247" s="16"/>
      <c r="C8247" s="33"/>
      <c r="D8247" s="33"/>
      <c r="E8247" s="33"/>
      <c r="F8247" s="33"/>
      <c r="G8247" s="33"/>
      <c r="H8247" s="33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  <c r="Y8247" s="33"/>
      <c r="Z8247" s="33"/>
      <c r="AA8247" s="33"/>
      <c r="AB8247" s="33"/>
      <c r="AC8247" s="33"/>
      <c r="AD8247" s="33"/>
      <c r="AE8247" s="33"/>
      <c r="AF8247" s="33"/>
      <c r="AG8247" s="35"/>
      <c r="AH8247" s="32"/>
      <c r="AI8247" s="33"/>
      <c r="AJ8247" s="33"/>
      <c r="AK8247" s="33"/>
      <c r="AL8247" s="33"/>
      <c r="AM8247" s="33"/>
      <c r="AN8247" s="33"/>
      <c r="AO8247" s="33"/>
      <c r="AP8247" s="33"/>
      <c r="AQ8247" s="33"/>
      <c r="AR8247" s="33"/>
      <c r="AS8247" s="33"/>
      <c r="AT8247" s="33"/>
      <c r="AU8247" s="33"/>
      <c r="AV8247" s="33"/>
      <c r="AW8247" s="33"/>
      <c r="AX8247" s="33"/>
      <c r="AY8247" s="33"/>
    </row>
    <row r="8248" spans="1:51" s="12" customFormat="1" ht="39.950000000000003" customHeight="1">
      <c r="A8248" s="3"/>
      <c r="B8248" s="16"/>
      <c r="C8248" s="33"/>
      <c r="D8248" s="33"/>
      <c r="E8248" s="33"/>
      <c r="F8248" s="33"/>
      <c r="G8248" s="33"/>
      <c r="H8248" s="33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  <c r="Y8248" s="33"/>
      <c r="Z8248" s="33"/>
      <c r="AA8248" s="33"/>
      <c r="AB8248" s="33"/>
      <c r="AC8248" s="33"/>
      <c r="AD8248" s="33"/>
      <c r="AE8248" s="33"/>
      <c r="AF8248" s="33"/>
      <c r="AG8248" s="35"/>
      <c r="AH8248" s="32"/>
      <c r="AI8248" s="33"/>
      <c r="AJ8248" s="33"/>
      <c r="AK8248" s="33"/>
      <c r="AL8248" s="33"/>
      <c r="AM8248" s="33"/>
      <c r="AN8248" s="33"/>
      <c r="AO8248" s="33"/>
      <c r="AP8248" s="33"/>
      <c r="AQ8248" s="33"/>
      <c r="AR8248" s="33"/>
      <c r="AS8248" s="33"/>
      <c r="AT8248" s="33"/>
      <c r="AU8248" s="33"/>
      <c r="AV8248" s="33"/>
      <c r="AW8248" s="33"/>
      <c r="AX8248" s="33"/>
      <c r="AY8248" s="33"/>
    </row>
    <row r="8249" spans="1:51" s="12" customFormat="1" ht="39.950000000000003" customHeight="1">
      <c r="A8249" s="3"/>
      <c r="B8249" s="16"/>
      <c r="C8249" s="33"/>
      <c r="D8249" s="33"/>
      <c r="E8249" s="33"/>
      <c r="F8249" s="33"/>
      <c r="G8249" s="33"/>
      <c r="H8249" s="33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  <c r="Y8249" s="33"/>
      <c r="Z8249" s="33"/>
      <c r="AA8249" s="33"/>
      <c r="AB8249" s="33"/>
      <c r="AC8249" s="33"/>
      <c r="AD8249" s="33"/>
      <c r="AE8249" s="33"/>
      <c r="AF8249" s="33"/>
      <c r="AG8249" s="35"/>
      <c r="AH8249" s="32"/>
      <c r="AI8249" s="33"/>
      <c r="AJ8249" s="33"/>
      <c r="AK8249" s="33"/>
      <c r="AL8249" s="33"/>
      <c r="AM8249" s="33"/>
      <c r="AN8249" s="33"/>
      <c r="AO8249" s="33"/>
      <c r="AP8249" s="33"/>
      <c r="AQ8249" s="33"/>
      <c r="AR8249" s="33"/>
      <c r="AS8249" s="33"/>
      <c r="AT8249" s="33"/>
      <c r="AU8249" s="33"/>
      <c r="AV8249" s="33"/>
      <c r="AW8249" s="33"/>
      <c r="AX8249" s="33"/>
      <c r="AY8249" s="33"/>
    </row>
    <row r="8250" spans="1:51" s="12" customFormat="1" ht="39.950000000000003" customHeight="1">
      <c r="A8250" s="3"/>
      <c r="B8250" s="16"/>
      <c r="C8250" s="33"/>
      <c r="D8250" s="33"/>
      <c r="E8250" s="33"/>
      <c r="F8250" s="33"/>
      <c r="G8250" s="33"/>
      <c r="H8250" s="33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  <c r="Y8250" s="33"/>
      <c r="Z8250" s="33"/>
      <c r="AA8250" s="33"/>
      <c r="AB8250" s="33"/>
      <c r="AC8250" s="33"/>
      <c r="AD8250" s="33"/>
      <c r="AE8250" s="33"/>
      <c r="AF8250" s="33"/>
      <c r="AG8250" s="35"/>
      <c r="AH8250" s="32"/>
      <c r="AI8250" s="33"/>
      <c r="AJ8250" s="33"/>
      <c r="AK8250" s="33"/>
      <c r="AL8250" s="33"/>
      <c r="AM8250" s="33"/>
      <c r="AN8250" s="33"/>
      <c r="AO8250" s="33"/>
      <c r="AP8250" s="33"/>
      <c r="AQ8250" s="33"/>
      <c r="AR8250" s="33"/>
      <c r="AS8250" s="33"/>
      <c r="AT8250" s="33"/>
      <c r="AU8250" s="33"/>
      <c r="AV8250" s="33"/>
      <c r="AW8250" s="33"/>
      <c r="AX8250" s="33"/>
      <c r="AY8250" s="33"/>
    </row>
    <row r="8251" spans="1:51" s="12" customFormat="1" ht="39.950000000000003" customHeight="1">
      <c r="A8251" s="3"/>
      <c r="B8251" s="16"/>
      <c r="C8251" s="33"/>
      <c r="D8251" s="33"/>
      <c r="E8251" s="33"/>
      <c r="F8251" s="33"/>
      <c r="G8251" s="33"/>
      <c r="H8251" s="33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  <c r="Y8251" s="33"/>
      <c r="Z8251" s="33"/>
      <c r="AA8251" s="33"/>
      <c r="AB8251" s="33"/>
      <c r="AC8251" s="33"/>
      <c r="AD8251" s="33"/>
      <c r="AE8251" s="33"/>
      <c r="AF8251" s="33"/>
      <c r="AG8251" s="35"/>
      <c r="AH8251" s="32"/>
      <c r="AI8251" s="33"/>
      <c r="AJ8251" s="33"/>
      <c r="AK8251" s="33"/>
      <c r="AL8251" s="33"/>
      <c r="AM8251" s="33"/>
      <c r="AN8251" s="33"/>
      <c r="AO8251" s="33"/>
      <c r="AP8251" s="33"/>
      <c r="AQ8251" s="33"/>
      <c r="AR8251" s="33"/>
      <c r="AS8251" s="33"/>
      <c r="AT8251" s="33"/>
      <c r="AU8251" s="33"/>
      <c r="AV8251" s="33"/>
      <c r="AW8251" s="33"/>
      <c r="AX8251" s="33"/>
      <c r="AY8251" s="33"/>
    </row>
    <row r="8252" spans="1:51" s="12" customFormat="1" ht="39.950000000000003" customHeight="1">
      <c r="A8252" s="3"/>
      <c r="B8252" s="16"/>
      <c r="C8252" s="33"/>
      <c r="D8252" s="33"/>
      <c r="E8252" s="33"/>
      <c r="F8252" s="33"/>
      <c r="G8252" s="33"/>
      <c r="H8252" s="33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  <c r="Y8252" s="33"/>
      <c r="Z8252" s="33"/>
      <c r="AA8252" s="33"/>
      <c r="AB8252" s="33"/>
      <c r="AC8252" s="33"/>
      <c r="AD8252" s="33"/>
      <c r="AE8252" s="33"/>
      <c r="AF8252" s="33"/>
      <c r="AG8252" s="35"/>
      <c r="AH8252" s="32"/>
      <c r="AI8252" s="33"/>
      <c r="AJ8252" s="33"/>
      <c r="AK8252" s="33"/>
      <c r="AL8252" s="33"/>
      <c r="AM8252" s="33"/>
      <c r="AN8252" s="33"/>
      <c r="AO8252" s="33"/>
      <c r="AP8252" s="33"/>
      <c r="AQ8252" s="33"/>
      <c r="AR8252" s="33"/>
      <c r="AS8252" s="33"/>
      <c r="AT8252" s="33"/>
      <c r="AU8252" s="33"/>
      <c r="AV8252" s="33"/>
      <c r="AW8252" s="33"/>
      <c r="AX8252" s="33"/>
      <c r="AY8252" s="33"/>
    </row>
    <row r="8253" spans="1:51" s="12" customFormat="1" ht="39.950000000000003" customHeight="1">
      <c r="A8253" s="3"/>
      <c r="B8253" s="16"/>
      <c r="C8253" s="33"/>
      <c r="D8253" s="33"/>
      <c r="E8253" s="33"/>
      <c r="F8253" s="33"/>
      <c r="G8253" s="33"/>
      <c r="H8253" s="33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  <c r="Y8253" s="33"/>
      <c r="Z8253" s="33"/>
      <c r="AA8253" s="33"/>
      <c r="AB8253" s="33"/>
      <c r="AC8253" s="33"/>
      <c r="AD8253" s="33"/>
      <c r="AE8253" s="33"/>
      <c r="AF8253" s="33"/>
      <c r="AG8253" s="35"/>
      <c r="AH8253" s="32"/>
      <c r="AI8253" s="33"/>
      <c r="AJ8253" s="33"/>
      <c r="AK8253" s="33"/>
      <c r="AL8253" s="33"/>
      <c r="AM8253" s="33"/>
      <c r="AN8253" s="33"/>
      <c r="AO8253" s="33"/>
      <c r="AP8253" s="33"/>
      <c r="AQ8253" s="33"/>
      <c r="AR8253" s="33"/>
      <c r="AS8253" s="33"/>
      <c r="AT8253" s="33"/>
      <c r="AU8253" s="33"/>
      <c r="AV8253" s="33"/>
      <c r="AW8253" s="33"/>
      <c r="AX8253" s="33"/>
      <c r="AY8253" s="33"/>
    </row>
    <row r="8254" spans="1:51" s="12" customFormat="1" ht="39.950000000000003" customHeight="1">
      <c r="A8254" s="3"/>
      <c r="B8254" s="16"/>
      <c r="C8254" s="33"/>
      <c r="D8254" s="33"/>
      <c r="E8254" s="33"/>
      <c r="F8254" s="33"/>
      <c r="G8254" s="33"/>
      <c r="H8254" s="33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  <c r="Y8254" s="33"/>
      <c r="Z8254" s="33"/>
      <c r="AA8254" s="33"/>
      <c r="AB8254" s="33"/>
      <c r="AC8254" s="33"/>
      <c r="AD8254" s="33"/>
      <c r="AE8254" s="33"/>
      <c r="AF8254" s="33"/>
      <c r="AG8254" s="35"/>
      <c r="AH8254" s="32"/>
      <c r="AI8254" s="33"/>
      <c r="AJ8254" s="33"/>
      <c r="AK8254" s="33"/>
      <c r="AL8254" s="33"/>
      <c r="AM8254" s="33"/>
      <c r="AN8254" s="33"/>
      <c r="AO8254" s="33"/>
      <c r="AP8254" s="33"/>
      <c r="AQ8254" s="33"/>
      <c r="AR8254" s="33"/>
      <c r="AS8254" s="33"/>
      <c r="AT8254" s="33"/>
      <c r="AU8254" s="33"/>
      <c r="AV8254" s="33"/>
      <c r="AW8254" s="33"/>
      <c r="AX8254" s="33"/>
      <c r="AY8254" s="33"/>
    </row>
    <row r="8255" spans="1:51" s="12" customFormat="1" ht="39.950000000000003" customHeight="1">
      <c r="A8255" s="3"/>
      <c r="B8255" s="16"/>
      <c r="C8255" s="33"/>
      <c r="D8255" s="33"/>
      <c r="E8255" s="33"/>
      <c r="F8255" s="33"/>
      <c r="G8255" s="33"/>
      <c r="H8255" s="33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  <c r="Y8255" s="33"/>
      <c r="Z8255" s="33"/>
      <c r="AA8255" s="33"/>
      <c r="AB8255" s="33"/>
      <c r="AC8255" s="33"/>
      <c r="AD8255" s="33"/>
      <c r="AE8255" s="33"/>
      <c r="AF8255" s="33"/>
      <c r="AG8255" s="35"/>
      <c r="AH8255" s="32"/>
      <c r="AI8255" s="33"/>
      <c r="AJ8255" s="33"/>
      <c r="AK8255" s="33"/>
      <c r="AL8255" s="33"/>
      <c r="AM8255" s="33"/>
      <c r="AN8255" s="33"/>
      <c r="AO8255" s="33"/>
      <c r="AP8255" s="33"/>
      <c r="AQ8255" s="33"/>
      <c r="AR8255" s="33"/>
      <c r="AS8255" s="33"/>
      <c r="AT8255" s="33"/>
      <c r="AU8255" s="33"/>
      <c r="AV8255" s="33"/>
      <c r="AW8255" s="33"/>
      <c r="AX8255" s="33"/>
      <c r="AY8255" s="33"/>
    </row>
    <row r="8256" spans="1:51" s="12" customFormat="1" ht="39.950000000000003" customHeight="1">
      <c r="A8256" s="3"/>
      <c r="B8256" s="16"/>
      <c r="C8256" s="33"/>
      <c r="D8256" s="33"/>
      <c r="E8256" s="33"/>
      <c r="F8256" s="33"/>
      <c r="G8256" s="33"/>
      <c r="H8256" s="33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  <c r="Y8256" s="33"/>
      <c r="Z8256" s="33"/>
      <c r="AA8256" s="33"/>
      <c r="AB8256" s="33"/>
      <c r="AC8256" s="33"/>
      <c r="AD8256" s="33"/>
      <c r="AE8256" s="33"/>
      <c r="AF8256" s="33"/>
      <c r="AG8256" s="35"/>
      <c r="AH8256" s="32"/>
      <c r="AI8256" s="33"/>
      <c r="AJ8256" s="33"/>
      <c r="AK8256" s="33"/>
      <c r="AL8256" s="33"/>
      <c r="AM8256" s="33"/>
      <c r="AN8256" s="33"/>
      <c r="AO8256" s="33"/>
      <c r="AP8256" s="33"/>
      <c r="AQ8256" s="33"/>
      <c r="AR8256" s="33"/>
      <c r="AS8256" s="33"/>
      <c r="AT8256" s="33"/>
      <c r="AU8256" s="33"/>
      <c r="AV8256" s="33"/>
      <c r="AW8256" s="33"/>
      <c r="AX8256" s="33"/>
      <c r="AY8256" s="33"/>
    </row>
    <row r="8257" spans="1:51" s="12" customFormat="1" ht="39.950000000000003" customHeight="1">
      <c r="A8257" s="3"/>
      <c r="B8257" s="16"/>
      <c r="C8257" s="33"/>
      <c r="D8257" s="33"/>
      <c r="E8257" s="33"/>
      <c r="F8257" s="33"/>
      <c r="G8257" s="33"/>
      <c r="H8257" s="33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  <c r="Y8257" s="33"/>
      <c r="Z8257" s="33"/>
      <c r="AA8257" s="33"/>
      <c r="AB8257" s="33"/>
      <c r="AC8257" s="33"/>
      <c r="AD8257" s="33"/>
      <c r="AE8257" s="33"/>
      <c r="AF8257" s="33"/>
      <c r="AG8257" s="35"/>
      <c r="AH8257" s="32"/>
      <c r="AI8257" s="33"/>
      <c r="AJ8257" s="33"/>
      <c r="AK8257" s="33"/>
      <c r="AL8257" s="33"/>
      <c r="AM8257" s="33"/>
      <c r="AN8257" s="33"/>
      <c r="AO8257" s="33"/>
      <c r="AP8257" s="33"/>
      <c r="AQ8257" s="33"/>
      <c r="AR8257" s="33"/>
      <c r="AS8257" s="33"/>
      <c r="AT8257" s="33"/>
      <c r="AU8257" s="33"/>
      <c r="AV8257" s="33"/>
      <c r="AW8257" s="33"/>
      <c r="AX8257" s="33"/>
      <c r="AY8257" s="33"/>
    </row>
    <row r="8258" spans="1:51" s="12" customFormat="1" ht="39.950000000000003" customHeight="1">
      <c r="A8258" s="3"/>
      <c r="B8258" s="16"/>
      <c r="C8258" s="33"/>
      <c r="D8258" s="33"/>
      <c r="E8258" s="33"/>
      <c r="F8258" s="33"/>
      <c r="G8258" s="33"/>
      <c r="H8258" s="33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  <c r="Y8258" s="33"/>
      <c r="Z8258" s="33"/>
      <c r="AA8258" s="33"/>
      <c r="AB8258" s="33"/>
      <c r="AC8258" s="33"/>
      <c r="AD8258" s="33"/>
      <c r="AE8258" s="33"/>
      <c r="AF8258" s="33"/>
      <c r="AG8258" s="35"/>
      <c r="AH8258" s="32"/>
      <c r="AI8258" s="33"/>
      <c r="AJ8258" s="33"/>
      <c r="AK8258" s="33"/>
      <c r="AL8258" s="33"/>
      <c r="AM8258" s="33"/>
      <c r="AN8258" s="33"/>
      <c r="AO8258" s="33"/>
      <c r="AP8258" s="33"/>
      <c r="AQ8258" s="33"/>
      <c r="AR8258" s="33"/>
      <c r="AS8258" s="33"/>
      <c r="AT8258" s="33"/>
      <c r="AU8258" s="33"/>
      <c r="AV8258" s="33"/>
      <c r="AW8258" s="33"/>
      <c r="AX8258" s="33"/>
      <c r="AY8258" s="33"/>
    </row>
    <row r="8259" spans="1:51" s="12" customFormat="1" ht="39.950000000000003" customHeight="1">
      <c r="A8259" s="3"/>
      <c r="B8259" s="16"/>
      <c r="C8259" s="33"/>
      <c r="D8259" s="33"/>
      <c r="E8259" s="33"/>
      <c r="F8259" s="33"/>
      <c r="G8259" s="33"/>
      <c r="H8259" s="33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  <c r="Y8259" s="33"/>
      <c r="Z8259" s="33"/>
      <c r="AA8259" s="33"/>
      <c r="AB8259" s="33"/>
      <c r="AC8259" s="33"/>
      <c r="AD8259" s="33"/>
      <c r="AE8259" s="33"/>
      <c r="AF8259" s="33"/>
      <c r="AG8259" s="35"/>
      <c r="AH8259" s="32"/>
      <c r="AI8259" s="33"/>
      <c r="AJ8259" s="33"/>
      <c r="AK8259" s="33"/>
      <c r="AL8259" s="33"/>
      <c r="AM8259" s="33"/>
      <c r="AN8259" s="33"/>
      <c r="AO8259" s="33"/>
      <c r="AP8259" s="33"/>
      <c r="AQ8259" s="33"/>
      <c r="AR8259" s="33"/>
      <c r="AS8259" s="33"/>
      <c r="AT8259" s="33"/>
      <c r="AU8259" s="33"/>
      <c r="AV8259" s="33"/>
      <c r="AW8259" s="33"/>
      <c r="AX8259" s="33"/>
      <c r="AY8259" s="33"/>
    </row>
    <row r="8260" spans="1:51" s="12" customFormat="1" ht="39.950000000000003" customHeight="1">
      <c r="A8260" s="3"/>
      <c r="B8260" s="16"/>
      <c r="C8260" s="33"/>
      <c r="D8260" s="33"/>
      <c r="E8260" s="33"/>
      <c r="F8260" s="33"/>
      <c r="G8260" s="33"/>
      <c r="H8260" s="33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  <c r="Y8260" s="33"/>
      <c r="Z8260" s="33"/>
      <c r="AA8260" s="33"/>
      <c r="AB8260" s="33"/>
      <c r="AC8260" s="33"/>
      <c r="AD8260" s="33"/>
      <c r="AE8260" s="33"/>
      <c r="AF8260" s="33"/>
      <c r="AG8260" s="35"/>
      <c r="AH8260" s="32"/>
      <c r="AI8260" s="33"/>
      <c r="AJ8260" s="33"/>
      <c r="AK8260" s="33"/>
      <c r="AL8260" s="33"/>
      <c r="AM8260" s="33"/>
      <c r="AN8260" s="33"/>
      <c r="AO8260" s="33"/>
      <c r="AP8260" s="33"/>
      <c r="AQ8260" s="33"/>
      <c r="AR8260" s="33"/>
      <c r="AS8260" s="33"/>
      <c r="AT8260" s="33"/>
      <c r="AU8260" s="33"/>
      <c r="AV8260" s="33"/>
      <c r="AW8260" s="33"/>
      <c r="AX8260" s="33"/>
      <c r="AY8260" s="33"/>
    </row>
    <row r="8261" spans="1:51" s="12" customFormat="1" ht="39.950000000000003" customHeight="1">
      <c r="A8261" s="3"/>
      <c r="B8261" s="16"/>
      <c r="C8261" s="33"/>
      <c r="D8261" s="33"/>
      <c r="E8261" s="33"/>
      <c r="F8261" s="33"/>
      <c r="G8261" s="33"/>
      <c r="H8261" s="33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  <c r="Y8261" s="33"/>
      <c r="Z8261" s="33"/>
      <c r="AA8261" s="33"/>
      <c r="AB8261" s="33"/>
      <c r="AC8261" s="33"/>
      <c r="AD8261" s="33"/>
      <c r="AE8261" s="33"/>
      <c r="AF8261" s="33"/>
      <c r="AG8261" s="35"/>
      <c r="AH8261" s="32"/>
      <c r="AI8261" s="33"/>
      <c r="AJ8261" s="33"/>
      <c r="AK8261" s="33"/>
      <c r="AL8261" s="33"/>
      <c r="AM8261" s="33"/>
      <c r="AN8261" s="33"/>
      <c r="AO8261" s="33"/>
      <c r="AP8261" s="33"/>
      <c r="AQ8261" s="33"/>
      <c r="AR8261" s="33"/>
      <c r="AS8261" s="33"/>
      <c r="AT8261" s="33"/>
      <c r="AU8261" s="33"/>
      <c r="AV8261" s="33"/>
      <c r="AW8261" s="33"/>
      <c r="AX8261" s="33"/>
      <c r="AY8261" s="33"/>
    </row>
    <row r="8262" spans="1:51" s="12" customFormat="1" ht="39.950000000000003" customHeight="1">
      <c r="A8262" s="3"/>
      <c r="B8262" s="16"/>
      <c r="C8262" s="33"/>
      <c r="D8262" s="33"/>
      <c r="E8262" s="33"/>
      <c r="F8262" s="33"/>
      <c r="G8262" s="33"/>
      <c r="H8262" s="33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  <c r="Y8262" s="33"/>
      <c r="Z8262" s="33"/>
      <c r="AA8262" s="33"/>
      <c r="AB8262" s="33"/>
      <c r="AC8262" s="33"/>
      <c r="AD8262" s="33"/>
      <c r="AE8262" s="33"/>
      <c r="AF8262" s="33"/>
      <c r="AG8262" s="35"/>
      <c r="AH8262" s="32"/>
      <c r="AI8262" s="33"/>
      <c r="AJ8262" s="33"/>
      <c r="AK8262" s="33"/>
      <c r="AL8262" s="33"/>
      <c r="AM8262" s="33"/>
      <c r="AN8262" s="33"/>
      <c r="AO8262" s="33"/>
      <c r="AP8262" s="33"/>
      <c r="AQ8262" s="33"/>
      <c r="AR8262" s="33"/>
      <c r="AS8262" s="33"/>
      <c r="AT8262" s="33"/>
      <c r="AU8262" s="33"/>
      <c r="AV8262" s="33"/>
      <c r="AW8262" s="33"/>
      <c r="AX8262" s="33"/>
      <c r="AY8262" s="33"/>
    </row>
    <row r="8263" spans="1:51" s="12" customFormat="1" ht="39.950000000000003" customHeight="1">
      <c r="A8263" s="3"/>
      <c r="B8263" s="16"/>
      <c r="C8263" s="33"/>
      <c r="D8263" s="33"/>
      <c r="E8263" s="33"/>
      <c r="F8263" s="33"/>
      <c r="G8263" s="33"/>
      <c r="H8263" s="33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  <c r="Y8263" s="33"/>
      <c r="Z8263" s="33"/>
      <c r="AA8263" s="33"/>
      <c r="AB8263" s="33"/>
      <c r="AC8263" s="33"/>
      <c r="AD8263" s="33"/>
      <c r="AE8263" s="33"/>
      <c r="AF8263" s="33"/>
      <c r="AG8263" s="35"/>
      <c r="AH8263" s="32"/>
      <c r="AI8263" s="33"/>
      <c r="AJ8263" s="33"/>
      <c r="AK8263" s="33"/>
      <c r="AL8263" s="33"/>
      <c r="AM8263" s="33"/>
      <c r="AN8263" s="33"/>
      <c r="AO8263" s="33"/>
      <c r="AP8263" s="33"/>
      <c r="AQ8263" s="33"/>
      <c r="AR8263" s="33"/>
      <c r="AS8263" s="33"/>
      <c r="AT8263" s="33"/>
      <c r="AU8263" s="33"/>
      <c r="AV8263" s="33"/>
      <c r="AW8263" s="33"/>
      <c r="AX8263" s="33"/>
      <c r="AY8263" s="33"/>
    </row>
    <row r="8264" spans="1:51" s="12" customFormat="1" ht="39.950000000000003" customHeight="1">
      <c r="A8264" s="3"/>
      <c r="B8264" s="16"/>
      <c r="C8264" s="33"/>
      <c r="D8264" s="33"/>
      <c r="E8264" s="33"/>
      <c r="F8264" s="33"/>
      <c r="G8264" s="33"/>
      <c r="H8264" s="33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  <c r="Y8264" s="33"/>
      <c r="Z8264" s="33"/>
      <c r="AA8264" s="33"/>
      <c r="AB8264" s="33"/>
      <c r="AC8264" s="33"/>
      <c r="AD8264" s="33"/>
      <c r="AE8264" s="33"/>
      <c r="AF8264" s="33"/>
      <c r="AG8264" s="35"/>
      <c r="AH8264" s="32"/>
      <c r="AI8264" s="33"/>
      <c r="AJ8264" s="33"/>
      <c r="AK8264" s="33"/>
      <c r="AL8264" s="33"/>
      <c r="AM8264" s="33"/>
      <c r="AN8264" s="33"/>
      <c r="AO8264" s="33"/>
      <c r="AP8264" s="33"/>
      <c r="AQ8264" s="33"/>
      <c r="AR8264" s="33"/>
      <c r="AS8264" s="33"/>
      <c r="AT8264" s="33"/>
      <c r="AU8264" s="33"/>
      <c r="AV8264" s="33"/>
      <c r="AW8264" s="33"/>
      <c r="AX8264" s="33"/>
      <c r="AY8264" s="33"/>
    </row>
    <row r="8265" spans="1:51" s="12" customFormat="1" ht="39.950000000000003" customHeight="1">
      <c r="A8265" s="3"/>
      <c r="B8265" s="16"/>
      <c r="C8265" s="33"/>
      <c r="D8265" s="33"/>
      <c r="E8265" s="33"/>
      <c r="F8265" s="33"/>
      <c r="G8265" s="33"/>
      <c r="H8265" s="33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  <c r="Y8265" s="33"/>
      <c r="Z8265" s="33"/>
      <c r="AA8265" s="33"/>
      <c r="AB8265" s="33"/>
      <c r="AC8265" s="33"/>
      <c r="AD8265" s="33"/>
      <c r="AE8265" s="33"/>
      <c r="AF8265" s="33"/>
      <c r="AG8265" s="35"/>
      <c r="AH8265" s="32"/>
      <c r="AI8265" s="33"/>
      <c r="AJ8265" s="33"/>
      <c r="AK8265" s="33"/>
      <c r="AL8265" s="33"/>
      <c r="AM8265" s="33"/>
      <c r="AN8265" s="33"/>
      <c r="AO8265" s="33"/>
      <c r="AP8265" s="33"/>
      <c r="AQ8265" s="33"/>
      <c r="AR8265" s="33"/>
      <c r="AS8265" s="33"/>
      <c r="AT8265" s="33"/>
      <c r="AU8265" s="33"/>
      <c r="AV8265" s="33"/>
      <c r="AW8265" s="33"/>
      <c r="AX8265" s="33"/>
      <c r="AY8265" s="33"/>
    </row>
    <row r="8266" spans="1:51" s="12" customFormat="1" ht="39.950000000000003" customHeight="1">
      <c r="A8266" s="3"/>
      <c r="B8266" s="16"/>
      <c r="C8266" s="33"/>
      <c r="D8266" s="33"/>
      <c r="E8266" s="33"/>
      <c r="F8266" s="33"/>
      <c r="G8266" s="33"/>
      <c r="H8266" s="33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  <c r="Y8266" s="33"/>
      <c r="Z8266" s="33"/>
      <c r="AA8266" s="33"/>
      <c r="AB8266" s="33"/>
      <c r="AC8266" s="33"/>
      <c r="AD8266" s="33"/>
      <c r="AE8266" s="33"/>
      <c r="AF8266" s="33"/>
      <c r="AG8266" s="35"/>
      <c r="AH8266" s="32"/>
      <c r="AI8266" s="33"/>
      <c r="AJ8266" s="33"/>
      <c r="AK8266" s="33"/>
      <c r="AL8266" s="33"/>
      <c r="AM8266" s="33"/>
      <c r="AN8266" s="33"/>
      <c r="AO8266" s="33"/>
      <c r="AP8266" s="33"/>
      <c r="AQ8266" s="33"/>
      <c r="AR8266" s="33"/>
      <c r="AS8266" s="33"/>
      <c r="AT8266" s="33"/>
      <c r="AU8266" s="33"/>
      <c r="AV8266" s="33"/>
      <c r="AW8266" s="33"/>
      <c r="AX8266" s="33"/>
      <c r="AY8266" s="33"/>
    </row>
    <row r="8267" spans="1:51" s="12" customFormat="1" ht="39.950000000000003" customHeight="1">
      <c r="A8267" s="3"/>
      <c r="B8267" s="16"/>
      <c r="C8267" s="33"/>
      <c r="D8267" s="33"/>
      <c r="E8267" s="33"/>
      <c r="F8267" s="33"/>
      <c r="G8267" s="33"/>
      <c r="H8267" s="33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  <c r="Y8267" s="33"/>
      <c r="Z8267" s="33"/>
      <c r="AA8267" s="33"/>
      <c r="AB8267" s="33"/>
      <c r="AC8267" s="33"/>
      <c r="AD8267" s="33"/>
      <c r="AE8267" s="33"/>
      <c r="AF8267" s="33"/>
      <c r="AG8267" s="35"/>
      <c r="AH8267" s="32"/>
      <c r="AI8267" s="33"/>
      <c r="AJ8267" s="33"/>
      <c r="AK8267" s="33"/>
      <c r="AL8267" s="33"/>
      <c r="AM8267" s="33"/>
      <c r="AN8267" s="33"/>
      <c r="AO8267" s="33"/>
      <c r="AP8267" s="33"/>
      <c r="AQ8267" s="33"/>
      <c r="AR8267" s="33"/>
      <c r="AS8267" s="33"/>
      <c r="AT8267" s="33"/>
      <c r="AU8267" s="33"/>
      <c r="AV8267" s="33"/>
      <c r="AW8267" s="33"/>
      <c r="AX8267" s="33"/>
      <c r="AY8267" s="33"/>
    </row>
    <row r="8268" spans="1:51" s="12" customFormat="1" ht="39.950000000000003" customHeight="1">
      <c r="A8268" s="3"/>
      <c r="B8268" s="16"/>
      <c r="C8268" s="33"/>
      <c r="D8268" s="33"/>
      <c r="E8268" s="33"/>
      <c r="F8268" s="33"/>
      <c r="G8268" s="33"/>
      <c r="H8268" s="33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  <c r="Y8268" s="33"/>
      <c r="Z8268" s="33"/>
      <c r="AA8268" s="33"/>
      <c r="AB8268" s="33"/>
      <c r="AC8268" s="33"/>
      <c r="AD8268" s="33"/>
      <c r="AE8268" s="33"/>
      <c r="AF8268" s="33"/>
      <c r="AG8268" s="35"/>
      <c r="AH8268" s="32"/>
      <c r="AI8268" s="33"/>
      <c r="AJ8268" s="33"/>
      <c r="AK8268" s="33"/>
      <c r="AL8268" s="33"/>
      <c r="AM8268" s="33"/>
      <c r="AN8268" s="33"/>
      <c r="AO8268" s="33"/>
      <c r="AP8268" s="33"/>
      <c r="AQ8268" s="33"/>
      <c r="AR8268" s="33"/>
      <c r="AS8268" s="33"/>
      <c r="AT8268" s="33"/>
      <c r="AU8268" s="33"/>
      <c r="AV8268" s="33"/>
      <c r="AW8268" s="33"/>
      <c r="AX8268" s="33"/>
      <c r="AY8268" s="33"/>
    </row>
    <row r="8269" spans="1:51" s="12" customFormat="1" ht="39.950000000000003" customHeight="1">
      <c r="A8269" s="3"/>
      <c r="B8269" s="16"/>
      <c r="C8269" s="33"/>
      <c r="D8269" s="33"/>
      <c r="E8269" s="33"/>
      <c r="F8269" s="33"/>
      <c r="G8269" s="33"/>
      <c r="H8269" s="33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  <c r="Y8269" s="33"/>
      <c r="Z8269" s="33"/>
      <c r="AA8269" s="33"/>
      <c r="AB8269" s="33"/>
      <c r="AC8269" s="33"/>
      <c r="AD8269" s="33"/>
      <c r="AE8269" s="33"/>
      <c r="AF8269" s="33"/>
      <c r="AG8269" s="35"/>
      <c r="AH8269" s="32"/>
      <c r="AI8269" s="33"/>
      <c r="AJ8269" s="33"/>
      <c r="AK8269" s="33"/>
      <c r="AL8269" s="33"/>
      <c r="AM8269" s="33"/>
      <c r="AN8269" s="33"/>
      <c r="AO8269" s="33"/>
      <c r="AP8269" s="33"/>
      <c r="AQ8269" s="33"/>
      <c r="AR8269" s="33"/>
      <c r="AS8269" s="33"/>
      <c r="AT8269" s="33"/>
      <c r="AU8269" s="33"/>
      <c r="AV8269" s="33"/>
      <c r="AW8269" s="33"/>
      <c r="AX8269" s="33"/>
      <c r="AY8269" s="33"/>
    </row>
    <row r="8270" spans="1:51" s="12" customFormat="1" ht="39.950000000000003" customHeight="1">
      <c r="A8270" s="3"/>
      <c r="B8270" s="16"/>
      <c r="C8270" s="33"/>
      <c r="D8270" s="33"/>
      <c r="E8270" s="33"/>
      <c r="F8270" s="33"/>
      <c r="G8270" s="33"/>
      <c r="H8270" s="33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  <c r="Y8270" s="33"/>
      <c r="Z8270" s="33"/>
      <c r="AA8270" s="33"/>
      <c r="AB8270" s="33"/>
      <c r="AC8270" s="33"/>
      <c r="AD8270" s="33"/>
      <c r="AE8270" s="33"/>
      <c r="AF8270" s="33"/>
      <c r="AG8270" s="35"/>
      <c r="AH8270" s="32"/>
      <c r="AI8270" s="33"/>
      <c r="AJ8270" s="33"/>
      <c r="AK8270" s="33"/>
      <c r="AL8270" s="33"/>
      <c r="AM8270" s="33"/>
      <c r="AN8270" s="33"/>
      <c r="AO8270" s="33"/>
      <c r="AP8270" s="33"/>
      <c r="AQ8270" s="33"/>
      <c r="AR8270" s="33"/>
      <c r="AS8270" s="33"/>
      <c r="AT8270" s="33"/>
      <c r="AU8270" s="33"/>
      <c r="AV8270" s="33"/>
      <c r="AW8270" s="33"/>
      <c r="AX8270" s="33"/>
      <c r="AY8270" s="33"/>
    </row>
    <row r="8271" spans="1:51" s="12" customFormat="1" ht="39.950000000000003" customHeight="1">
      <c r="A8271" s="3"/>
      <c r="B8271" s="16"/>
      <c r="C8271" s="33"/>
      <c r="D8271" s="33"/>
      <c r="E8271" s="33"/>
      <c r="F8271" s="33"/>
      <c r="G8271" s="33"/>
      <c r="H8271" s="33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  <c r="Y8271" s="33"/>
      <c r="Z8271" s="33"/>
      <c r="AA8271" s="33"/>
      <c r="AB8271" s="33"/>
      <c r="AC8271" s="33"/>
      <c r="AD8271" s="33"/>
      <c r="AE8271" s="33"/>
      <c r="AF8271" s="33"/>
      <c r="AG8271" s="35"/>
      <c r="AH8271" s="32"/>
      <c r="AI8271" s="33"/>
      <c r="AJ8271" s="33"/>
      <c r="AK8271" s="33"/>
      <c r="AL8271" s="33"/>
      <c r="AM8271" s="33"/>
      <c r="AN8271" s="33"/>
      <c r="AO8271" s="33"/>
      <c r="AP8271" s="33"/>
      <c r="AQ8271" s="33"/>
      <c r="AR8271" s="33"/>
      <c r="AS8271" s="33"/>
      <c r="AT8271" s="33"/>
      <c r="AU8271" s="33"/>
      <c r="AV8271" s="33"/>
      <c r="AW8271" s="33"/>
      <c r="AX8271" s="33"/>
      <c r="AY8271" s="33"/>
    </row>
    <row r="8272" spans="1:51" s="12" customFormat="1" ht="39.950000000000003" customHeight="1">
      <c r="A8272" s="3"/>
      <c r="B8272" s="16"/>
      <c r="C8272" s="33"/>
      <c r="D8272" s="33"/>
      <c r="E8272" s="33"/>
      <c r="F8272" s="33"/>
      <c r="G8272" s="33"/>
      <c r="H8272" s="33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  <c r="Y8272" s="33"/>
      <c r="Z8272" s="33"/>
      <c r="AA8272" s="33"/>
      <c r="AB8272" s="33"/>
      <c r="AC8272" s="33"/>
      <c r="AD8272" s="33"/>
      <c r="AE8272" s="33"/>
      <c r="AF8272" s="33"/>
      <c r="AG8272" s="35"/>
      <c r="AH8272" s="32"/>
      <c r="AI8272" s="33"/>
      <c r="AJ8272" s="33"/>
      <c r="AK8272" s="33"/>
      <c r="AL8272" s="33"/>
      <c r="AM8272" s="33"/>
      <c r="AN8272" s="33"/>
      <c r="AO8272" s="33"/>
      <c r="AP8272" s="33"/>
      <c r="AQ8272" s="33"/>
      <c r="AR8272" s="33"/>
      <c r="AS8272" s="33"/>
      <c r="AT8272" s="33"/>
      <c r="AU8272" s="33"/>
      <c r="AV8272" s="33"/>
      <c r="AW8272" s="33"/>
      <c r="AX8272" s="33"/>
      <c r="AY8272" s="33"/>
    </row>
    <row r="8273" spans="1:51" s="12" customFormat="1" ht="39.950000000000003" customHeight="1">
      <c r="A8273" s="3"/>
      <c r="B8273" s="16"/>
      <c r="C8273" s="33"/>
      <c r="D8273" s="33"/>
      <c r="E8273" s="33"/>
      <c r="F8273" s="33"/>
      <c r="G8273" s="33"/>
      <c r="H8273" s="33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  <c r="Y8273" s="33"/>
      <c r="Z8273" s="33"/>
      <c r="AA8273" s="33"/>
      <c r="AB8273" s="33"/>
      <c r="AC8273" s="33"/>
      <c r="AD8273" s="33"/>
      <c r="AE8273" s="33"/>
      <c r="AF8273" s="33"/>
      <c r="AG8273" s="35"/>
      <c r="AH8273" s="32"/>
      <c r="AI8273" s="33"/>
      <c r="AJ8273" s="33"/>
      <c r="AK8273" s="33"/>
      <c r="AL8273" s="33"/>
      <c r="AM8273" s="33"/>
      <c r="AN8273" s="33"/>
      <c r="AO8273" s="33"/>
      <c r="AP8273" s="33"/>
      <c r="AQ8273" s="33"/>
      <c r="AR8273" s="33"/>
      <c r="AS8273" s="33"/>
      <c r="AT8273" s="33"/>
      <c r="AU8273" s="33"/>
      <c r="AV8273" s="33"/>
      <c r="AW8273" s="33"/>
      <c r="AX8273" s="33"/>
      <c r="AY8273" s="33"/>
    </row>
    <row r="8274" spans="1:51" s="12" customFormat="1" ht="39.950000000000003" customHeight="1">
      <c r="A8274" s="3"/>
      <c r="B8274" s="16"/>
      <c r="C8274" s="33"/>
      <c r="D8274" s="33"/>
      <c r="E8274" s="33"/>
      <c r="F8274" s="33"/>
      <c r="G8274" s="33"/>
      <c r="H8274" s="33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  <c r="Y8274" s="33"/>
      <c r="Z8274" s="33"/>
      <c r="AA8274" s="33"/>
      <c r="AB8274" s="33"/>
      <c r="AC8274" s="33"/>
      <c r="AD8274" s="33"/>
      <c r="AE8274" s="33"/>
      <c r="AF8274" s="33"/>
      <c r="AG8274" s="35"/>
      <c r="AH8274" s="32"/>
      <c r="AI8274" s="33"/>
      <c r="AJ8274" s="33"/>
      <c r="AK8274" s="33"/>
      <c r="AL8274" s="33"/>
      <c r="AM8274" s="33"/>
      <c r="AN8274" s="33"/>
      <c r="AO8274" s="33"/>
      <c r="AP8274" s="33"/>
      <c r="AQ8274" s="33"/>
      <c r="AR8274" s="33"/>
      <c r="AS8274" s="33"/>
      <c r="AT8274" s="33"/>
      <c r="AU8274" s="33"/>
      <c r="AV8274" s="33"/>
      <c r="AW8274" s="33"/>
      <c r="AX8274" s="33"/>
      <c r="AY8274" s="33"/>
    </row>
    <row r="8275" spans="1:51" s="12" customFormat="1" ht="39.950000000000003" customHeight="1">
      <c r="A8275" s="3"/>
      <c r="B8275" s="16"/>
      <c r="C8275" s="33"/>
      <c r="D8275" s="33"/>
      <c r="E8275" s="33"/>
      <c r="F8275" s="33"/>
      <c r="G8275" s="33"/>
      <c r="H8275" s="33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  <c r="Y8275" s="33"/>
      <c r="Z8275" s="33"/>
      <c r="AA8275" s="33"/>
      <c r="AB8275" s="33"/>
      <c r="AC8275" s="33"/>
      <c r="AD8275" s="33"/>
      <c r="AE8275" s="33"/>
      <c r="AF8275" s="33"/>
      <c r="AG8275" s="35"/>
      <c r="AH8275" s="32"/>
      <c r="AI8275" s="33"/>
      <c r="AJ8275" s="33"/>
      <c r="AK8275" s="33"/>
      <c r="AL8275" s="33"/>
      <c r="AM8275" s="33"/>
      <c r="AN8275" s="33"/>
      <c r="AO8275" s="33"/>
      <c r="AP8275" s="33"/>
      <c r="AQ8275" s="33"/>
      <c r="AR8275" s="33"/>
      <c r="AS8275" s="33"/>
      <c r="AT8275" s="33"/>
      <c r="AU8275" s="33"/>
      <c r="AV8275" s="33"/>
      <c r="AW8275" s="33"/>
      <c r="AX8275" s="33"/>
      <c r="AY8275" s="33"/>
    </row>
    <row r="8276" spans="1:51" s="12" customFormat="1" ht="39.950000000000003" customHeight="1">
      <c r="A8276" s="3"/>
      <c r="B8276" s="16"/>
      <c r="C8276" s="33"/>
      <c r="D8276" s="33"/>
      <c r="E8276" s="33"/>
      <c r="F8276" s="33"/>
      <c r="G8276" s="33"/>
      <c r="H8276" s="33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  <c r="Y8276" s="33"/>
      <c r="Z8276" s="33"/>
      <c r="AA8276" s="33"/>
      <c r="AB8276" s="33"/>
      <c r="AC8276" s="33"/>
      <c r="AD8276" s="33"/>
      <c r="AE8276" s="33"/>
      <c r="AF8276" s="33"/>
      <c r="AG8276" s="35"/>
      <c r="AH8276" s="32"/>
      <c r="AI8276" s="33"/>
      <c r="AJ8276" s="33"/>
      <c r="AK8276" s="33"/>
      <c r="AL8276" s="33"/>
      <c r="AM8276" s="33"/>
      <c r="AN8276" s="33"/>
      <c r="AO8276" s="33"/>
      <c r="AP8276" s="33"/>
      <c r="AQ8276" s="33"/>
      <c r="AR8276" s="33"/>
      <c r="AS8276" s="33"/>
      <c r="AT8276" s="33"/>
      <c r="AU8276" s="33"/>
      <c r="AV8276" s="33"/>
      <c r="AW8276" s="33"/>
      <c r="AX8276" s="33"/>
      <c r="AY8276" s="33"/>
    </row>
    <row r="8277" spans="1:51" s="12" customFormat="1" ht="39.950000000000003" customHeight="1">
      <c r="A8277" s="3"/>
      <c r="B8277" s="16"/>
      <c r="C8277" s="33"/>
      <c r="D8277" s="33"/>
      <c r="E8277" s="33"/>
      <c r="F8277" s="33"/>
      <c r="G8277" s="33"/>
      <c r="H8277" s="33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  <c r="Y8277" s="33"/>
      <c r="Z8277" s="33"/>
      <c r="AA8277" s="33"/>
      <c r="AB8277" s="33"/>
      <c r="AC8277" s="33"/>
      <c r="AD8277" s="33"/>
      <c r="AE8277" s="33"/>
      <c r="AF8277" s="33"/>
      <c r="AG8277" s="35"/>
      <c r="AH8277" s="32"/>
      <c r="AI8277" s="33"/>
      <c r="AJ8277" s="33"/>
      <c r="AK8277" s="33"/>
      <c r="AL8277" s="33"/>
      <c r="AM8277" s="33"/>
      <c r="AN8277" s="33"/>
      <c r="AO8277" s="33"/>
      <c r="AP8277" s="33"/>
      <c r="AQ8277" s="33"/>
      <c r="AR8277" s="33"/>
      <c r="AS8277" s="33"/>
      <c r="AT8277" s="33"/>
      <c r="AU8277" s="33"/>
      <c r="AV8277" s="33"/>
      <c r="AW8277" s="33"/>
      <c r="AX8277" s="33"/>
      <c r="AY8277" s="33"/>
    </row>
    <row r="8278" spans="1:51" s="12" customFormat="1" ht="39.950000000000003" customHeight="1">
      <c r="A8278" s="3"/>
      <c r="B8278" s="16"/>
      <c r="C8278" s="33"/>
      <c r="D8278" s="33"/>
      <c r="E8278" s="33"/>
      <c r="F8278" s="33"/>
      <c r="G8278" s="33"/>
      <c r="H8278" s="33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  <c r="Y8278" s="33"/>
      <c r="Z8278" s="33"/>
      <c r="AA8278" s="33"/>
      <c r="AB8278" s="33"/>
      <c r="AC8278" s="33"/>
      <c r="AD8278" s="33"/>
      <c r="AE8278" s="33"/>
      <c r="AF8278" s="33"/>
      <c r="AG8278" s="35"/>
      <c r="AH8278" s="32"/>
      <c r="AI8278" s="33"/>
      <c r="AJ8278" s="33"/>
      <c r="AK8278" s="33"/>
      <c r="AL8278" s="33"/>
      <c r="AM8278" s="33"/>
      <c r="AN8278" s="33"/>
      <c r="AO8278" s="33"/>
      <c r="AP8278" s="33"/>
      <c r="AQ8278" s="33"/>
      <c r="AR8278" s="33"/>
      <c r="AS8278" s="33"/>
      <c r="AT8278" s="33"/>
      <c r="AU8278" s="33"/>
      <c r="AV8278" s="33"/>
      <c r="AW8278" s="33"/>
      <c r="AX8278" s="33"/>
      <c r="AY8278" s="33"/>
    </row>
    <row r="8279" spans="1:51" s="12" customFormat="1" ht="39.950000000000003" customHeight="1">
      <c r="A8279" s="3"/>
      <c r="B8279" s="16"/>
      <c r="C8279" s="33"/>
      <c r="D8279" s="33"/>
      <c r="E8279" s="33"/>
      <c r="F8279" s="33"/>
      <c r="G8279" s="33"/>
      <c r="H8279" s="33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  <c r="Y8279" s="33"/>
      <c r="Z8279" s="33"/>
      <c r="AA8279" s="33"/>
      <c r="AB8279" s="33"/>
      <c r="AC8279" s="33"/>
      <c r="AD8279" s="33"/>
      <c r="AE8279" s="33"/>
      <c r="AF8279" s="33"/>
      <c r="AG8279" s="35"/>
      <c r="AH8279" s="32"/>
      <c r="AI8279" s="33"/>
      <c r="AJ8279" s="33"/>
      <c r="AK8279" s="33"/>
      <c r="AL8279" s="33"/>
      <c r="AM8279" s="33"/>
      <c r="AN8279" s="33"/>
      <c r="AO8279" s="33"/>
      <c r="AP8279" s="33"/>
      <c r="AQ8279" s="33"/>
      <c r="AR8279" s="33"/>
      <c r="AS8279" s="33"/>
      <c r="AT8279" s="33"/>
      <c r="AU8279" s="33"/>
      <c r="AV8279" s="33"/>
      <c r="AW8279" s="33"/>
      <c r="AX8279" s="33"/>
      <c r="AY8279" s="33"/>
    </row>
    <row r="8280" spans="1:51" s="12" customFormat="1" ht="39.950000000000003" customHeight="1">
      <c r="A8280" s="3"/>
      <c r="B8280" s="16"/>
      <c r="C8280" s="33"/>
      <c r="D8280" s="33"/>
      <c r="E8280" s="33"/>
      <c r="F8280" s="33"/>
      <c r="G8280" s="33"/>
      <c r="H8280" s="33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  <c r="Y8280" s="33"/>
      <c r="Z8280" s="33"/>
      <c r="AA8280" s="33"/>
      <c r="AB8280" s="33"/>
      <c r="AC8280" s="33"/>
      <c r="AD8280" s="33"/>
      <c r="AE8280" s="33"/>
      <c r="AF8280" s="33"/>
      <c r="AG8280" s="35"/>
      <c r="AH8280" s="32"/>
      <c r="AI8280" s="33"/>
      <c r="AJ8280" s="33"/>
      <c r="AK8280" s="33"/>
      <c r="AL8280" s="33"/>
      <c r="AM8280" s="33"/>
      <c r="AN8280" s="33"/>
      <c r="AO8280" s="33"/>
      <c r="AP8280" s="33"/>
      <c r="AQ8280" s="33"/>
      <c r="AR8280" s="33"/>
      <c r="AS8280" s="33"/>
      <c r="AT8280" s="33"/>
      <c r="AU8280" s="33"/>
      <c r="AV8280" s="33"/>
      <c r="AW8280" s="33"/>
      <c r="AX8280" s="33"/>
      <c r="AY8280" s="33"/>
    </row>
    <row r="8281" spans="1:51" s="12" customFormat="1" ht="39.950000000000003" customHeight="1">
      <c r="A8281" s="3"/>
      <c r="B8281" s="16"/>
      <c r="C8281" s="33"/>
      <c r="D8281" s="33"/>
      <c r="E8281" s="33"/>
      <c r="F8281" s="33"/>
      <c r="G8281" s="33"/>
      <c r="H8281" s="33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  <c r="Y8281" s="33"/>
      <c r="Z8281" s="33"/>
      <c r="AA8281" s="33"/>
      <c r="AB8281" s="33"/>
      <c r="AC8281" s="33"/>
      <c r="AD8281" s="33"/>
      <c r="AE8281" s="33"/>
      <c r="AF8281" s="33"/>
      <c r="AG8281" s="35"/>
      <c r="AH8281" s="32"/>
      <c r="AI8281" s="33"/>
      <c r="AJ8281" s="33"/>
      <c r="AK8281" s="33"/>
      <c r="AL8281" s="33"/>
      <c r="AM8281" s="33"/>
      <c r="AN8281" s="33"/>
      <c r="AO8281" s="33"/>
      <c r="AP8281" s="33"/>
      <c r="AQ8281" s="33"/>
      <c r="AR8281" s="33"/>
      <c r="AS8281" s="33"/>
      <c r="AT8281" s="33"/>
      <c r="AU8281" s="33"/>
      <c r="AV8281" s="33"/>
      <c r="AW8281" s="33"/>
      <c r="AX8281" s="33"/>
      <c r="AY8281" s="33"/>
    </row>
    <row r="8282" spans="1:51" s="12" customFormat="1" ht="39.950000000000003" customHeight="1">
      <c r="A8282" s="3"/>
      <c r="B8282" s="16"/>
      <c r="C8282" s="33"/>
      <c r="D8282" s="33"/>
      <c r="E8282" s="33"/>
      <c r="F8282" s="33"/>
      <c r="G8282" s="33"/>
      <c r="H8282" s="33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  <c r="Y8282" s="33"/>
      <c r="Z8282" s="33"/>
      <c r="AA8282" s="33"/>
      <c r="AB8282" s="33"/>
      <c r="AC8282" s="33"/>
      <c r="AD8282" s="33"/>
      <c r="AE8282" s="33"/>
      <c r="AF8282" s="33"/>
      <c r="AG8282" s="35"/>
      <c r="AH8282" s="32"/>
      <c r="AI8282" s="33"/>
      <c r="AJ8282" s="33"/>
      <c r="AK8282" s="33"/>
      <c r="AL8282" s="33"/>
      <c r="AM8282" s="33"/>
      <c r="AN8282" s="33"/>
      <c r="AO8282" s="33"/>
      <c r="AP8282" s="33"/>
      <c r="AQ8282" s="33"/>
      <c r="AR8282" s="33"/>
      <c r="AS8282" s="33"/>
      <c r="AT8282" s="33"/>
      <c r="AU8282" s="33"/>
      <c r="AV8282" s="33"/>
      <c r="AW8282" s="33"/>
      <c r="AX8282" s="33"/>
      <c r="AY8282" s="33"/>
    </row>
    <row r="8283" spans="1:51" s="12" customFormat="1" ht="39.950000000000003" customHeight="1">
      <c r="A8283" s="3"/>
      <c r="B8283" s="16"/>
      <c r="C8283" s="33"/>
      <c r="D8283" s="33"/>
      <c r="E8283" s="33"/>
      <c r="F8283" s="33"/>
      <c r="G8283" s="33"/>
      <c r="H8283" s="33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  <c r="Y8283" s="33"/>
      <c r="Z8283" s="33"/>
      <c r="AA8283" s="33"/>
      <c r="AB8283" s="33"/>
      <c r="AC8283" s="33"/>
      <c r="AD8283" s="33"/>
      <c r="AE8283" s="33"/>
      <c r="AF8283" s="33"/>
      <c r="AG8283" s="35"/>
      <c r="AH8283" s="32"/>
      <c r="AI8283" s="33"/>
      <c r="AJ8283" s="33"/>
      <c r="AK8283" s="33"/>
      <c r="AL8283" s="33"/>
      <c r="AM8283" s="33"/>
      <c r="AN8283" s="33"/>
      <c r="AO8283" s="33"/>
      <c r="AP8283" s="33"/>
      <c r="AQ8283" s="33"/>
      <c r="AR8283" s="33"/>
      <c r="AS8283" s="33"/>
      <c r="AT8283" s="33"/>
      <c r="AU8283" s="33"/>
      <c r="AV8283" s="33"/>
      <c r="AW8283" s="33"/>
      <c r="AX8283" s="33"/>
      <c r="AY8283" s="33"/>
    </row>
    <row r="8284" spans="1:51" s="12" customFormat="1" ht="39.950000000000003" customHeight="1">
      <c r="A8284" s="3"/>
      <c r="B8284" s="16"/>
      <c r="C8284" s="33"/>
      <c r="D8284" s="33"/>
      <c r="E8284" s="33"/>
      <c r="F8284" s="33"/>
      <c r="G8284" s="33"/>
      <c r="H8284" s="33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  <c r="Y8284" s="33"/>
      <c r="Z8284" s="33"/>
      <c r="AA8284" s="33"/>
      <c r="AB8284" s="33"/>
      <c r="AC8284" s="33"/>
      <c r="AD8284" s="33"/>
      <c r="AE8284" s="33"/>
      <c r="AF8284" s="33"/>
      <c r="AG8284" s="35"/>
      <c r="AH8284" s="32"/>
      <c r="AI8284" s="33"/>
      <c r="AJ8284" s="33"/>
      <c r="AK8284" s="33"/>
      <c r="AL8284" s="33"/>
      <c r="AM8284" s="33"/>
      <c r="AN8284" s="33"/>
      <c r="AO8284" s="33"/>
      <c r="AP8284" s="33"/>
      <c r="AQ8284" s="33"/>
      <c r="AR8284" s="33"/>
      <c r="AS8284" s="33"/>
      <c r="AT8284" s="33"/>
      <c r="AU8284" s="33"/>
      <c r="AV8284" s="33"/>
      <c r="AW8284" s="33"/>
      <c r="AX8284" s="33"/>
      <c r="AY8284" s="33"/>
    </row>
    <row r="8285" spans="1:51" s="12" customFormat="1" ht="39.950000000000003" customHeight="1">
      <c r="A8285" s="3"/>
      <c r="B8285" s="16"/>
      <c r="C8285" s="33"/>
      <c r="D8285" s="33"/>
      <c r="E8285" s="33"/>
      <c r="F8285" s="33"/>
      <c r="G8285" s="33"/>
      <c r="H8285" s="33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  <c r="Y8285" s="33"/>
      <c r="Z8285" s="33"/>
      <c r="AA8285" s="33"/>
      <c r="AB8285" s="33"/>
      <c r="AC8285" s="33"/>
      <c r="AD8285" s="33"/>
      <c r="AE8285" s="33"/>
      <c r="AF8285" s="33"/>
      <c r="AG8285" s="35"/>
      <c r="AH8285" s="32"/>
      <c r="AI8285" s="33"/>
      <c r="AJ8285" s="33"/>
      <c r="AK8285" s="33"/>
      <c r="AL8285" s="33"/>
      <c r="AM8285" s="33"/>
      <c r="AN8285" s="33"/>
      <c r="AO8285" s="33"/>
      <c r="AP8285" s="33"/>
      <c r="AQ8285" s="33"/>
      <c r="AR8285" s="33"/>
      <c r="AS8285" s="33"/>
      <c r="AT8285" s="33"/>
      <c r="AU8285" s="33"/>
      <c r="AV8285" s="33"/>
      <c r="AW8285" s="33"/>
      <c r="AX8285" s="33"/>
      <c r="AY8285" s="33"/>
    </row>
    <row r="8286" spans="1:51" s="12" customFormat="1" ht="39.950000000000003" customHeight="1">
      <c r="A8286" s="3"/>
      <c r="B8286" s="16"/>
      <c r="C8286" s="33"/>
      <c r="D8286" s="33"/>
      <c r="E8286" s="33"/>
      <c r="F8286" s="33"/>
      <c r="G8286" s="33"/>
      <c r="H8286" s="33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  <c r="Y8286" s="33"/>
      <c r="Z8286" s="33"/>
      <c r="AA8286" s="33"/>
      <c r="AB8286" s="33"/>
      <c r="AC8286" s="33"/>
      <c r="AD8286" s="33"/>
      <c r="AE8286" s="33"/>
      <c r="AF8286" s="33"/>
      <c r="AG8286" s="35"/>
      <c r="AH8286" s="32"/>
      <c r="AI8286" s="33"/>
      <c r="AJ8286" s="33"/>
      <c r="AK8286" s="33"/>
      <c r="AL8286" s="33"/>
      <c r="AM8286" s="33"/>
      <c r="AN8286" s="33"/>
      <c r="AO8286" s="33"/>
      <c r="AP8286" s="33"/>
      <c r="AQ8286" s="33"/>
      <c r="AR8286" s="33"/>
      <c r="AS8286" s="33"/>
      <c r="AT8286" s="33"/>
      <c r="AU8286" s="33"/>
      <c r="AV8286" s="33"/>
      <c r="AW8286" s="33"/>
      <c r="AX8286" s="33"/>
      <c r="AY8286" s="33"/>
    </row>
    <row r="8287" spans="1:51" s="12" customFormat="1" ht="39.950000000000003" customHeight="1">
      <c r="A8287" s="3"/>
      <c r="B8287" s="16"/>
      <c r="C8287" s="33"/>
      <c r="D8287" s="33"/>
      <c r="E8287" s="33"/>
      <c r="F8287" s="33"/>
      <c r="G8287" s="33"/>
      <c r="H8287" s="33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  <c r="Y8287" s="33"/>
      <c r="Z8287" s="33"/>
      <c r="AA8287" s="33"/>
      <c r="AB8287" s="33"/>
      <c r="AC8287" s="33"/>
      <c r="AD8287" s="33"/>
      <c r="AE8287" s="33"/>
      <c r="AF8287" s="33"/>
      <c r="AG8287" s="35"/>
      <c r="AH8287" s="32"/>
      <c r="AI8287" s="33"/>
      <c r="AJ8287" s="33"/>
      <c r="AK8287" s="33"/>
      <c r="AL8287" s="33"/>
      <c r="AM8287" s="33"/>
      <c r="AN8287" s="33"/>
      <c r="AO8287" s="33"/>
      <c r="AP8287" s="33"/>
      <c r="AQ8287" s="33"/>
      <c r="AR8287" s="33"/>
      <c r="AS8287" s="33"/>
      <c r="AT8287" s="33"/>
      <c r="AU8287" s="33"/>
      <c r="AV8287" s="33"/>
      <c r="AW8287" s="33"/>
      <c r="AX8287" s="33"/>
      <c r="AY8287" s="33"/>
    </row>
    <row r="8288" spans="1:51" s="12" customFormat="1" ht="39.950000000000003" customHeight="1">
      <c r="A8288" s="3"/>
      <c r="B8288" s="16"/>
      <c r="C8288" s="33"/>
      <c r="D8288" s="33"/>
      <c r="E8288" s="33"/>
      <c r="F8288" s="33"/>
      <c r="G8288" s="33"/>
      <c r="H8288" s="33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  <c r="Y8288" s="33"/>
      <c r="Z8288" s="33"/>
      <c r="AA8288" s="33"/>
      <c r="AB8288" s="33"/>
      <c r="AC8288" s="33"/>
      <c r="AD8288" s="33"/>
      <c r="AE8288" s="33"/>
      <c r="AF8288" s="33"/>
      <c r="AG8288" s="35"/>
      <c r="AH8288" s="32"/>
      <c r="AI8288" s="33"/>
      <c r="AJ8288" s="33"/>
      <c r="AK8288" s="33"/>
      <c r="AL8288" s="33"/>
      <c r="AM8288" s="33"/>
      <c r="AN8288" s="33"/>
      <c r="AO8288" s="33"/>
      <c r="AP8288" s="33"/>
      <c r="AQ8288" s="33"/>
      <c r="AR8288" s="33"/>
      <c r="AS8288" s="33"/>
      <c r="AT8288" s="33"/>
      <c r="AU8288" s="33"/>
      <c r="AV8288" s="33"/>
      <c r="AW8288" s="33"/>
      <c r="AX8288" s="33"/>
      <c r="AY8288" s="33"/>
    </row>
    <row r="8289" spans="1:51" s="12" customFormat="1" ht="39.950000000000003" customHeight="1">
      <c r="A8289" s="3"/>
      <c r="B8289" s="16"/>
      <c r="C8289" s="33"/>
      <c r="D8289" s="33"/>
      <c r="E8289" s="33"/>
      <c r="F8289" s="33"/>
      <c r="G8289" s="33"/>
      <c r="H8289" s="33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  <c r="Y8289" s="33"/>
      <c r="Z8289" s="33"/>
      <c r="AA8289" s="33"/>
      <c r="AB8289" s="33"/>
      <c r="AC8289" s="33"/>
      <c r="AD8289" s="33"/>
      <c r="AE8289" s="33"/>
      <c r="AF8289" s="33"/>
      <c r="AG8289" s="35"/>
      <c r="AH8289" s="32"/>
      <c r="AI8289" s="33"/>
      <c r="AJ8289" s="33"/>
      <c r="AK8289" s="33"/>
      <c r="AL8289" s="33"/>
      <c r="AM8289" s="33"/>
      <c r="AN8289" s="33"/>
      <c r="AO8289" s="33"/>
      <c r="AP8289" s="33"/>
      <c r="AQ8289" s="33"/>
      <c r="AR8289" s="33"/>
      <c r="AS8289" s="33"/>
      <c r="AT8289" s="33"/>
      <c r="AU8289" s="33"/>
      <c r="AV8289" s="33"/>
      <c r="AW8289" s="33"/>
      <c r="AX8289" s="33"/>
      <c r="AY8289" s="33"/>
    </row>
    <row r="8290" spans="1:51" s="12" customFormat="1" ht="39.950000000000003" customHeight="1">
      <c r="A8290" s="3"/>
      <c r="B8290" s="16"/>
      <c r="C8290" s="33"/>
      <c r="D8290" s="33"/>
      <c r="E8290" s="33"/>
      <c r="F8290" s="33"/>
      <c r="G8290" s="33"/>
      <c r="H8290" s="33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  <c r="Y8290" s="33"/>
      <c r="Z8290" s="33"/>
      <c r="AA8290" s="33"/>
      <c r="AB8290" s="33"/>
      <c r="AC8290" s="33"/>
      <c r="AD8290" s="33"/>
      <c r="AE8290" s="33"/>
      <c r="AF8290" s="33"/>
      <c r="AG8290" s="35"/>
      <c r="AH8290" s="32"/>
      <c r="AI8290" s="33"/>
      <c r="AJ8290" s="33"/>
      <c r="AK8290" s="33"/>
      <c r="AL8290" s="33"/>
      <c r="AM8290" s="33"/>
      <c r="AN8290" s="33"/>
      <c r="AO8290" s="33"/>
      <c r="AP8290" s="33"/>
      <c r="AQ8290" s="33"/>
      <c r="AR8290" s="33"/>
      <c r="AS8290" s="33"/>
      <c r="AT8290" s="33"/>
      <c r="AU8290" s="33"/>
      <c r="AV8290" s="33"/>
      <c r="AW8290" s="33"/>
      <c r="AX8290" s="33"/>
      <c r="AY8290" s="33"/>
    </row>
    <row r="8291" spans="1:51" s="12" customFormat="1" ht="39.950000000000003" customHeight="1">
      <c r="A8291" s="3"/>
      <c r="B8291" s="16"/>
      <c r="C8291" s="33"/>
      <c r="D8291" s="33"/>
      <c r="E8291" s="33"/>
      <c r="F8291" s="33"/>
      <c r="G8291" s="33"/>
      <c r="H8291" s="33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  <c r="Y8291" s="33"/>
      <c r="Z8291" s="33"/>
      <c r="AA8291" s="33"/>
      <c r="AB8291" s="33"/>
      <c r="AC8291" s="33"/>
      <c r="AD8291" s="33"/>
      <c r="AE8291" s="33"/>
      <c r="AF8291" s="33"/>
      <c r="AG8291" s="35"/>
      <c r="AH8291" s="32"/>
      <c r="AI8291" s="33"/>
      <c r="AJ8291" s="33"/>
      <c r="AK8291" s="33"/>
      <c r="AL8291" s="33"/>
      <c r="AM8291" s="33"/>
      <c r="AN8291" s="33"/>
      <c r="AO8291" s="33"/>
      <c r="AP8291" s="33"/>
      <c r="AQ8291" s="33"/>
      <c r="AR8291" s="33"/>
      <c r="AS8291" s="33"/>
      <c r="AT8291" s="33"/>
      <c r="AU8291" s="33"/>
      <c r="AV8291" s="33"/>
      <c r="AW8291" s="33"/>
      <c r="AX8291" s="33"/>
      <c r="AY8291" s="33"/>
    </row>
    <row r="8292" spans="1:51" s="12" customFormat="1" ht="39.950000000000003" customHeight="1">
      <c r="A8292" s="3"/>
      <c r="B8292" s="16"/>
      <c r="C8292" s="33"/>
      <c r="D8292" s="33"/>
      <c r="E8292" s="33"/>
      <c r="F8292" s="33"/>
      <c r="G8292" s="33"/>
      <c r="H8292" s="33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  <c r="Y8292" s="33"/>
      <c r="Z8292" s="33"/>
      <c r="AA8292" s="33"/>
      <c r="AB8292" s="33"/>
      <c r="AC8292" s="33"/>
      <c r="AD8292" s="33"/>
      <c r="AE8292" s="33"/>
      <c r="AF8292" s="33"/>
      <c r="AG8292" s="35"/>
      <c r="AH8292" s="32"/>
      <c r="AI8292" s="33"/>
      <c r="AJ8292" s="33"/>
      <c r="AK8292" s="33"/>
      <c r="AL8292" s="33"/>
      <c r="AM8292" s="33"/>
      <c r="AN8292" s="33"/>
      <c r="AO8292" s="33"/>
      <c r="AP8292" s="33"/>
      <c r="AQ8292" s="33"/>
      <c r="AR8292" s="33"/>
      <c r="AS8292" s="33"/>
      <c r="AT8292" s="33"/>
      <c r="AU8292" s="33"/>
      <c r="AV8292" s="33"/>
      <c r="AW8292" s="33"/>
      <c r="AX8292" s="33"/>
      <c r="AY8292" s="33"/>
    </row>
    <row r="8293" spans="1:51" s="12" customFormat="1" ht="39.950000000000003" customHeight="1">
      <c r="A8293" s="3"/>
      <c r="B8293" s="16"/>
      <c r="C8293" s="33"/>
      <c r="D8293" s="33"/>
      <c r="E8293" s="33"/>
      <c r="F8293" s="33"/>
      <c r="G8293" s="33"/>
      <c r="H8293" s="33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  <c r="Y8293" s="33"/>
      <c r="Z8293" s="33"/>
      <c r="AA8293" s="33"/>
      <c r="AB8293" s="33"/>
      <c r="AC8293" s="33"/>
      <c r="AD8293" s="33"/>
      <c r="AE8293" s="33"/>
      <c r="AF8293" s="33"/>
      <c r="AG8293" s="35"/>
      <c r="AH8293" s="32"/>
      <c r="AI8293" s="33"/>
      <c r="AJ8293" s="33"/>
      <c r="AK8293" s="33"/>
      <c r="AL8293" s="33"/>
      <c r="AM8293" s="33"/>
      <c r="AN8293" s="33"/>
      <c r="AO8293" s="33"/>
      <c r="AP8293" s="33"/>
      <c r="AQ8293" s="33"/>
      <c r="AR8293" s="33"/>
      <c r="AS8293" s="33"/>
      <c r="AT8293" s="33"/>
      <c r="AU8293" s="33"/>
      <c r="AV8293" s="33"/>
      <c r="AW8293" s="33"/>
      <c r="AX8293" s="33"/>
      <c r="AY8293" s="33"/>
    </row>
    <row r="8294" spans="1:51" s="12" customFormat="1" ht="39.950000000000003" customHeight="1">
      <c r="A8294" s="3"/>
      <c r="B8294" s="16"/>
      <c r="C8294" s="33"/>
      <c r="D8294" s="33"/>
      <c r="E8294" s="33"/>
      <c r="F8294" s="33"/>
      <c r="G8294" s="33"/>
      <c r="H8294" s="33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  <c r="Y8294" s="33"/>
      <c r="Z8294" s="33"/>
      <c r="AA8294" s="33"/>
      <c r="AB8294" s="33"/>
      <c r="AC8294" s="33"/>
      <c r="AD8294" s="33"/>
      <c r="AE8294" s="33"/>
      <c r="AF8294" s="33"/>
      <c r="AG8294" s="35"/>
      <c r="AH8294" s="32"/>
      <c r="AI8294" s="33"/>
      <c r="AJ8294" s="33"/>
      <c r="AK8294" s="33"/>
      <c r="AL8294" s="33"/>
      <c r="AM8294" s="33"/>
      <c r="AN8294" s="33"/>
      <c r="AO8294" s="33"/>
      <c r="AP8294" s="33"/>
      <c r="AQ8294" s="33"/>
      <c r="AR8294" s="33"/>
      <c r="AS8294" s="33"/>
      <c r="AT8294" s="33"/>
      <c r="AU8294" s="33"/>
      <c r="AV8294" s="33"/>
      <c r="AW8294" s="33"/>
      <c r="AX8294" s="33"/>
      <c r="AY8294" s="33"/>
    </row>
    <row r="8295" spans="1:51" s="12" customFormat="1" ht="39.950000000000003" customHeight="1">
      <c r="A8295" s="3"/>
      <c r="B8295" s="16"/>
      <c r="C8295" s="33"/>
      <c r="D8295" s="33"/>
      <c r="E8295" s="33"/>
      <c r="F8295" s="33"/>
      <c r="G8295" s="33"/>
      <c r="H8295" s="33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  <c r="Y8295" s="33"/>
      <c r="Z8295" s="33"/>
      <c r="AA8295" s="33"/>
      <c r="AB8295" s="33"/>
      <c r="AC8295" s="33"/>
      <c r="AD8295" s="33"/>
      <c r="AE8295" s="33"/>
      <c r="AF8295" s="33"/>
      <c r="AG8295" s="35"/>
      <c r="AH8295" s="32"/>
      <c r="AI8295" s="33"/>
      <c r="AJ8295" s="33"/>
      <c r="AK8295" s="33"/>
      <c r="AL8295" s="33"/>
      <c r="AM8295" s="33"/>
      <c r="AN8295" s="33"/>
      <c r="AO8295" s="33"/>
      <c r="AP8295" s="33"/>
      <c r="AQ8295" s="33"/>
      <c r="AR8295" s="33"/>
      <c r="AS8295" s="33"/>
      <c r="AT8295" s="33"/>
      <c r="AU8295" s="33"/>
      <c r="AV8295" s="33"/>
      <c r="AW8295" s="33"/>
      <c r="AX8295" s="33"/>
      <c r="AY8295" s="33"/>
    </row>
    <row r="8296" spans="1:51" s="12" customFormat="1" ht="39.950000000000003" customHeight="1">
      <c r="A8296" s="3"/>
      <c r="B8296" s="16"/>
      <c r="C8296" s="33"/>
      <c r="D8296" s="33"/>
      <c r="E8296" s="33"/>
      <c r="F8296" s="33"/>
      <c r="G8296" s="33"/>
      <c r="H8296" s="33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  <c r="Y8296" s="33"/>
      <c r="Z8296" s="33"/>
      <c r="AA8296" s="33"/>
      <c r="AB8296" s="33"/>
      <c r="AC8296" s="33"/>
      <c r="AD8296" s="33"/>
      <c r="AE8296" s="33"/>
      <c r="AF8296" s="33"/>
      <c r="AG8296" s="35"/>
      <c r="AH8296" s="32"/>
      <c r="AI8296" s="33"/>
      <c r="AJ8296" s="33"/>
      <c r="AK8296" s="33"/>
      <c r="AL8296" s="33"/>
      <c r="AM8296" s="33"/>
      <c r="AN8296" s="33"/>
      <c r="AO8296" s="33"/>
      <c r="AP8296" s="33"/>
      <c r="AQ8296" s="33"/>
      <c r="AR8296" s="33"/>
      <c r="AS8296" s="33"/>
      <c r="AT8296" s="33"/>
      <c r="AU8296" s="33"/>
      <c r="AV8296" s="33"/>
      <c r="AW8296" s="33"/>
      <c r="AX8296" s="33"/>
      <c r="AY8296" s="33"/>
    </row>
    <row r="8297" spans="1:51" s="12" customFormat="1" ht="39.950000000000003" customHeight="1">
      <c r="A8297" s="3"/>
      <c r="B8297" s="16"/>
      <c r="C8297" s="33"/>
      <c r="D8297" s="33"/>
      <c r="E8297" s="33"/>
      <c r="F8297" s="33"/>
      <c r="G8297" s="33"/>
      <c r="H8297" s="33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  <c r="Y8297" s="33"/>
      <c r="Z8297" s="33"/>
      <c r="AA8297" s="33"/>
      <c r="AB8297" s="33"/>
      <c r="AC8297" s="33"/>
      <c r="AD8297" s="33"/>
      <c r="AE8297" s="33"/>
      <c r="AF8297" s="33"/>
      <c r="AG8297" s="35"/>
      <c r="AH8297" s="32"/>
      <c r="AI8297" s="33"/>
      <c r="AJ8297" s="33"/>
      <c r="AK8297" s="33"/>
      <c r="AL8297" s="33"/>
      <c r="AM8297" s="33"/>
      <c r="AN8297" s="33"/>
      <c r="AO8297" s="33"/>
      <c r="AP8297" s="33"/>
      <c r="AQ8297" s="33"/>
      <c r="AR8297" s="33"/>
      <c r="AS8297" s="33"/>
      <c r="AT8297" s="33"/>
      <c r="AU8297" s="33"/>
      <c r="AV8297" s="33"/>
      <c r="AW8297" s="33"/>
      <c r="AX8297" s="33"/>
      <c r="AY8297" s="33"/>
    </row>
    <row r="8298" spans="1:51" s="12" customFormat="1" ht="39.950000000000003" customHeight="1">
      <c r="A8298" s="3"/>
      <c r="B8298" s="16"/>
      <c r="C8298" s="33"/>
      <c r="D8298" s="33"/>
      <c r="E8298" s="33"/>
      <c r="F8298" s="33"/>
      <c r="G8298" s="33"/>
      <c r="H8298" s="33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  <c r="Y8298" s="33"/>
      <c r="Z8298" s="33"/>
      <c r="AA8298" s="33"/>
      <c r="AB8298" s="33"/>
      <c r="AC8298" s="33"/>
      <c r="AD8298" s="33"/>
      <c r="AE8298" s="33"/>
      <c r="AF8298" s="33"/>
      <c r="AG8298" s="35"/>
      <c r="AH8298" s="32"/>
      <c r="AI8298" s="33"/>
      <c r="AJ8298" s="33"/>
      <c r="AK8298" s="33"/>
      <c r="AL8298" s="33"/>
      <c r="AM8298" s="33"/>
      <c r="AN8298" s="33"/>
      <c r="AO8298" s="33"/>
      <c r="AP8298" s="33"/>
      <c r="AQ8298" s="33"/>
      <c r="AR8298" s="33"/>
      <c r="AS8298" s="33"/>
      <c r="AT8298" s="33"/>
      <c r="AU8298" s="33"/>
      <c r="AV8298" s="33"/>
      <c r="AW8298" s="33"/>
      <c r="AX8298" s="33"/>
      <c r="AY8298" s="33"/>
    </row>
    <row r="8299" spans="1:51" s="12" customFormat="1" ht="39.950000000000003" customHeight="1">
      <c r="A8299" s="3"/>
      <c r="B8299" s="16"/>
      <c r="C8299" s="33"/>
      <c r="D8299" s="33"/>
      <c r="E8299" s="33"/>
      <c r="F8299" s="33"/>
      <c r="G8299" s="33"/>
      <c r="H8299" s="33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  <c r="Y8299" s="33"/>
      <c r="Z8299" s="33"/>
      <c r="AA8299" s="33"/>
      <c r="AB8299" s="33"/>
      <c r="AC8299" s="33"/>
      <c r="AD8299" s="33"/>
      <c r="AE8299" s="33"/>
      <c r="AF8299" s="33"/>
      <c r="AG8299" s="35"/>
      <c r="AH8299" s="32"/>
      <c r="AI8299" s="33"/>
      <c r="AJ8299" s="33"/>
      <c r="AK8299" s="33"/>
      <c r="AL8299" s="33"/>
      <c r="AM8299" s="33"/>
      <c r="AN8299" s="33"/>
      <c r="AO8299" s="33"/>
      <c r="AP8299" s="33"/>
      <c r="AQ8299" s="33"/>
      <c r="AR8299" s="33"/>
      <c r="AS8299" s="33"/>
      <c r="AT8299" s="33"/>
      <c r="AU8299" s="33"/>
      <c r="AV8299" s="33"/>
      <c r="AW8299" s="33"/>
      <c r="AX8299" s="33"/>
      <c r="AY8299" s="33"/>
    </row>
    <row r="8300" spans="1:51" s="12" customFormat="1" ht="39.950000000000003" customHeight="1">
      <c r="A8300" s="3"/>
      <c r="B8300" s="16"/>
      <c r="C8300" s="33"/>
      <c r="D8300" s="33"/>
      <c r="E8300" s="33"/>
      <c r="F8300" s="33"/>
      <c r="G8300" s="33"/>
      <c r="H8300" s="33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  <c r="Y8300" s="33"/>
      <c r="Z8300" s="33"/>
      <c r="AA8300" s="33"/>
      <c r="AB8300" s="33"/>
      <c r="AC8300" s="33"/>
      <c r="AD8300" s="33"/>
      <c r="AE8300" s="33"/>
      <c r="AF8300" s="33"/>
      <c r="AG8300" s="35"/>
      <c r="AH8300" s="32"/>
      <c r="AI8300" s="33"/>
      <c r="AJ8300" s="33"/>
      <c r="AK8300" s="33"/>
      <c r="AL8300" s="33"/>
      <c r="AM8300" s="33"/>
      <c r="AN8300" s="33"/>
      <c r="AO8300" s="33"/>
      <c r="AP8300" s="33"/>
      <c r="AQ8300" s="33"/>
      <c r="AR8300" s="33"/>
      <c r="AS8300" s="33"/>
      <c r="AT8300" s="33"/>
      <c r="AU8300" s="33"/>
      <c r="AV8300" s="33"/>
      <c r="AW8300" s="33"/>
      <c r="AX8300" s="33"/>
      <c r="AY8300" s="33"/>
    </row>
    <row r="8301" spans="1:51" s="12" customFormat="1" ht="39.950000000000003" customHeight="1">
      <c r="A8301" s="3"/>
      <c r="B8301" s="16"/>
      <c r="C8301" s="33"/>
      <c r="D8301" s="33"/>
      <c r="E8301" s="33"/>
      <c r="F8301" s="33"/>
      <c r="G8301" s="33"/>
      <c r="H8301" s="33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  <c r="Y8301" s="33"/>
      <c r="Z8301" s="33"/>
      <c r="AA8301" s="33"/>
      <c r="AB8301" s="33"/>
      <c r="AC8301" s="33"/>
      <c r="AD8301" s="33"/>
      <c r="AE8301" s="33"/>
      <c r="AF8301" s="33"/>
      <c r="AG8301" s="35"/>
      <c r="AH8301" s="32"/>
      <c r="AI8301" s="33"/>
      <c r="AJ8301" s="33"/>
      <c r="AK8301" s="33"/>
      <c r="AL8301" s="33"/>
      <c r="AM8301" s="33"/>
      <c r="AN8301" s="33"/>
      <c r="AO8301" s="33"/>
      <c r="AP8301" s="33"/>
      <c r="AQ8301" s="33"/>
      <c r="AR8301" s="33"/>
      <c r="AS8301" s="33"/>
      <c r="AT8301" s="33"/>
      <c r="AU8301" s="33"/>
      <c r="AV8301" s="33"/>
      <c r="AW8301" s="33"/>
      <c r="AX8301" s="33"/>
      <c r="AY8301" s="33"/>
    </row>
    <row r="8302" spans="1:51" s="12" customFormat="1" ht="39.950000000000003" customHeight="1">
      <c r="A8302" s="3"/>
      <c r="B8302" s="16"/>
      <c r="C8302" s="33"/>
      <c r="D8302" s="33"/>
      <c r="E8302" s="33"/>
      <c r="F8302" s="33"/>
      <c r="G8302" s="33"/>
      <c r="H8302" s="33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  <c r="Y8302" s="33"/>
      <c r="Z8302" s="33"/>
      <c r="AA8302" s="33"/>
      <c r="AB8302" s="33"/>
      <c r="AC8302" s="33"/>
      <c r="AD8302" s="33"/>
      <c r="AE8302" s="33"/>
      <c r="AF8302" s="33"/>
      <c r="AG8302" s="35"/>
      <c r="AH8302" s="32"/>
      <c r="AI8302" s="33"/>
      <c r="AJ8302" s="33"/>
      <c r="AK8302" s="33"/>
      <c r="AL8302" s="33"/>
      <c r="AM8302" s="33"/>
      <c r="AN8302" s="33"/>
      <c r="AO8302" s="33"/>
      <c r="AP8302" s="33"/>
      <c r="AQ8302" s="33"/>
      <c r="AR8302" s="33"/>
      <c r="AS8302" s="33"/>
      <c r="AT8302" s="33"/>
      <c r="AU8302" s="33"/>
      <c r="AV8302" s="33"/>
      <c r="AW8302" s="33"/>
      <c r="AX8302" s="33"/>
      <c r="AY8302" s="33"/>
    </row>
    <row r="8303" spans="1:51" s="12" customFormat="1" ht="39.950000000000003" customHeight="1">
      <c r="A8303" s="3"/>
      <c r="B8303" s="16"/>
      <c r="C8303" s="33"/>
      <c r="D8303" s="33"/>
      <c r="E8303" s="33"/>
      <c r="F8303" s="33"/>
      <c r="G8303" s="33"/>
      <c r="H8303" s="33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  <c r="Y8303" s="33"/>
      <c r="Z8303" s="33"/>
      <c r="AA8303" s="33"/>
      <c r="AB8303" s="33"/>
      <c r="AC8303" s="33"/>
      <c r="AD8303" s="33"/>
      <c r="AE8303" s="33"/>
      <c r="AF8303" s="33"/>
      <c r="AG8303" s="35"/>
      <c r="AH8303" s="32"/>
      <c r="AI8303" s="33"/>
      <c r="AJ8303" s="33"/>
      <c r="AK8303" s="33"/>
      <c r="AL8303" s="33"/>
      <c r="AM8303" s="33"/>
      <c r="AN8303" s="33"/>
      <c r="AO8303" s="33"/>
      <c r="AP8303" s="33"/>
      <c r="AQ8303" s="33"/>
      <c r="AR8303" s="33"/>
      <c r="AS8303" s="33"/>
      <c r="AT8303" s="33"/>
      <c r="AU8303" s="33"/>
      <c r="AV8303" s="33"/>
      <c r="AW8303" s="33"/>
      <c r="AX8303" s="33"/>
      <c r="AY8303" s="33"/>
    </row>
    <row r="8304" spans="1:51" s="12" customFormat="1" ht="39.950000000000003" customHeight="1">
      <c r="A8304" s="3"/>
      <c r="B8304" s="16"/>
      <c r="C8304" s="33"/>
      <c r="D8304" s="33"/>
      <c r="E8304" s="33"/>
      <c r="F8304" s="33"/>
      <c r="G8304" s="33"/>
      <c r="H8304" s="33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  <c r="Y8304" s="33"/>
      <c r="Z8304" s="33"/>
      <c r="AA8304" s="33"/>
      <c r="AB8304" s="33"/>
      <c r="AC8304" s="33"/>
      <c r="AD8304" s="33"/>
      <c r="AE8304" s="33"/>
      <c r="AF8304" s="33"/>
      <c r="AG8304" s="35"/>
      <c r="AH8304" s="32"/>
      <c r="AI8304" s="33"/>
      <c r="AJ8304" s="33"/>
      <c r="AK8304" s="33"/>
      <c r="AL8304" s="33"/>
      <c r="AM8304" s="33"/>
      <c r="AN8304" s="33"/>
      <c r="AO8304" s="33"/>
      <c r="AP8304" s="33"/>
      <c r="AQ8304" s="33"/>
      <c r="AR8304" s="33"/>
      <c r="AS8304" s="33"/>
      <c r="AT8304" s="33"/>
      <c r="AU8304" s="33"/>
      <c r="AV8304" s="33"/>
      <c r="AW8304" s="33"/>
      <c r="AX8304" s="33"/>
      <c r="AY8304" s="33"/>
    </row>
    <row r="8305" spans="1:51" s="12" customFormat="1" ht="39.950000000000003" customHeight="1">
      <c r="A8305" s="3"/>
      <c r="B8305" s="16"/>
      <c r="C8305" s="33"/>
      <c r="D8305" s="33"/>
      <c r="E8305" s="33"/>
      <c r="F8305" s="33"/>
      <c r="G8305" s="33"/>
      <c r="H8305" s="33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  <c r="Y8305" s="33"/>
      <c r="Z8305" s="33"/>
      <c r="AA8305" s="33"/>
      <c r="AB8305" s="33"/>
      <c r="AC8305" s="33"/>
      <c r="AD8305" s="33"/>
      <c r="AE8305" s="33"/>
      <c r="AF8305" s="33"/>
      <c r="AG8305" s="35"/>
      <c r="AH8305" s="32"/>
      <c r="AI8305" s="33"/>
      <c r="AJ8305" s="33"/>
      <c r="AK8305" s="33"/>
      <c r="AL8305" s="33"/>
      <c r="AM8305" s="33"/>
      <c r="AN8305" s="33"/>
      <c r="AO8305" s="33"/>
      <c r="AP8305" s="33"/>
      <c r="AQ8305" s="33"/>
      <c r="AR8305" s="33"/>
      <c r="AS8305" s="33"/>
      <c r="AT8305" s="33"/>
      <c r="AU8305" s="33"/>
      <c r="AV8305" s="33"/>
      <c r="AW8305" s="33"/>
      <c r="AX8305" s="33"/>
      <c r="AY8305" s="33"/>
    </row>
    <row r="8306" spans="1:51" s="12" customFormat="1" ht="39.950000000000003" customHeight="1">
      <c r="A8306" s="3"/>
      <c r="B8306" s="16"/>
      <c r="C8306" s="33"/>
      <c r="D8306" s="33"/>
      <c r="E8306" s="33"/>
      <c r="F8306" s="33"/>
      <c r="G8306" s="33"/>
      <c r="H8306" s="33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  <c r="Y8306" s="33"/>
      <c r="Z8306" s="33"/>
      <c r="AA8306" s="33"/>
      <c r="AB8306" s="33"/>
      <c r="AC8306" s="33"/>
      <c r="AD8306" s="33"/>
      <c r="AE8306" s="33"/>
      <c r="AF8306" s="33"/>
      <c r="AG8306" s="35"/>
      <c r="AH8306" s="32"/>
      <c r="AI8306" s="33"/>
      <c r="AJ8306" s="33"/>
      <c r="AK8306" s="33"/>
      <c r="AL8306" s="33"/>
      <c r="AM8306" s="33"/>
      <c r="AN8306" s="33"/>
      <c r="AO8306" s="33"/>
      <c r="AP8306" s="33"/>
      <c r="AQ8306" s="33"/>
      <c r="AR8306" s="33"/>
      <c r="AS8306" s="33"/>
      <c r="AT8306" s="33"/>
      <c r="AU8306" s="33"/>
      <c r="AV8306" s="33"/>
      <c r="AW8306" s="33"/>
      <c r="AX8306" s="33"/>
      <c r="AY8306" s="33"/>
    </row>
    <row r="8307" spans="1:51" s="12" customFormat="1" ht="39.950000000000003" customHeight="1">
      <c r="A8307" s="3"/>
      <c r="B8307" s="16"/>
      <c r="C8307" s="33"/>
      <c r="D8307" s="33"/>
      <c r="E8307" s="33"/>
      <c r="F8307" s="33"/>
      <c r="G8307" s="33"/>
      <c r="H8307" s="33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  <c r="Y8307" s="33"/>
      <c r="Z8307" s="33"/>
      <c r="AA8307" s="33"/>
      <c r="AB8307" s="33"/>
      <c r="AC8307" s="33"/>
      <c r="AD8307" s="33"/>
      <c r="AE8307" s="33"/>
      <c r="AF8307" s="33"/>
      <c r="AG8307" s="35"/>
      <c r="AH8307" s="32"/>
      <c r="AI8307" s="33"/>
      <c r="AJ8307" s="33"/>
      <c r="AK8307" s="33"/>
      <c r="AL8307" s="33"/>
      <c r="AM8307" s="33"/>
      <c r="AN8307" s="33"/>
      <c r="AO8307" s="33"/>
      <c r="AP8307" s="33"/>
      <c r="AQ8307" s="33"/>
      <c r="AR8307" s="33"/>
      <c r="AS8307" s="33"/>
      <c r="AT8307" s="33"/>
      <c r="AU8307" s="33"/>
      <c r="AV8307" s="33"/>
      <c r="AW8307" s="33"/>
      <c r="AX8307" s="33"/>
      <c r="AY8307" s="33"/>
    </row>
    <row r="8308" spans="1:51" s="12" customFormat="1" ht="39.950000000000003" customHeight="1">
      <c r="A8308" s="3"/>
      <c r="B8308" s="16"/>
      <c r="C8308" s="33"/>
      <c r="D8308" s="33"/>
      <c r="E8308" s="33"/>
      <c r="F8308" s="33"/>
      <c r="G8308" s="33"/>
      <c r="H8308" s="33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  <c r="Y8308" s="33"/>
      <c r="Z8308" s="33"/>
      <c r="AA8308" s="33"/>
      <c r="AB8308" s="33"/>
      <c r="AC8308" s="33"/>
      <c r="AD8308" s="33"/>
      <c r="AE8308" s="33"/>
      <c r="AF8308" s="33"/>
      <c r="AG8308" s="35"/>
      <c r="AH8308" s="32"/>
      <c r="AI8308" s="33"/>
      <c r="AJ8308" s="33"/>
      <c r="AK8308" s="33"/>
      <c r="AL8308" s="33"/>
      <c r="AM8308" s="33"/>
      <c r="AN8308" s="33"/>
      <c r="AO8308" s="33"/>
      <c r="AP8308" s="33"/>
      <c r="AQ8308" s="33"/>
      <c r="AR8308" s="33"/>
      <c r="AS8308" s="33"/>
      <c r="AT8308" s="33"/>
      <c r="AU8308" s="33"/>
      <c r="AV8308" s="33"/>
      <c r="AW8308" s="33"/>
      <c r="AX8308" s="33"/>
      <c r="AY8308" s="33"/>
    </row>
    <row r="8309" spans="1:51" s="12" customFormat="1" ht="39.950000000000003" customHeight="1">
      <c r="A8309" s="3"/>
      <c r="B8309" s="16"/>
      <c r="C8309" s="33"/>
      <c r="D8309" s="33"/>
      <c r="E8309" s="33"/>
      <c r="F8309" s="33"/>
      <c r="G8309" s="33"/>
      <c r="H8309" s="33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  <c r="Y8309" s="33"/>
      <c r="Z8309" s="33"/>
      <c r="AA8309" s="33"/>
      <c r="AB8309" s="33"/>
      <c r="AC8309" s="33"/>
      <c r="AD8309" s="33"/>
      <c r="AE8309" s="33"/>
      <c r="AF8309" s="33"/>
      <c r="AG8309" s="35"/>
      <c r="AH8309" s="32"/>
      <c r="AI8309" s="33"/>
      <c r="AJ8309" s="33"/>
      <c r="AK8309" s="33"/>
      <c r="AL8309" s="33"/>
      <c r="AM8309" s="33"/>
      <c r="AN8309" s="33"/>
      <c r="AO8309" s="33"/>
      <c r="AP8309" s="33"/>
      <c r="AQ8309" s="33"/>
      <c r="AR8309" s="33"/>
      <c r="AS8309" s="33"/>
      <c r="AT8309" s="33"/>
      <c r="AU8309" s="33"/>
      <c r="AV8309" s="33"/>
      <c r="AW8309" s="33"/>
      <c r="AX8309" s="33"/>
      <c r="AY8309" s="33"/>
    </row>
    <row r="8310" spans="1:51" s="12" customFormat="1" ht="39.950000000000003" customHeight="1">
      <c r="A8310" s="3"/>
      <c r="B8310" s="16"/>
      <c r="C8310" s="33"/>
      <c r="D8310" s="33"/>
      <c r="E8310" s="33"/>
      <c r="F8310" s="33"/>
      <c r="G8310" s="33"/>
      <c r="H8310" s="33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  <c r="Y8310" s="33"/>
      <c r="Z8310" s="33"/>
      <c r="AA8310" s="33"/>
      <c r="AB8310" s="33"/>
      <c r="AC8310" s="33"/>
      <c r="AD8310" s="33"/>
      <c r="AE8310" s="33"/>
      <c r="AF8310" s="33"/>
      <c r="AG8310" s="35"/>
      <c r="AH8310" s="32"/>
      <c r="AI8310" s="33"/>
      <c r="AJ8310" s="33"/>
      <c r="AK8310" s="33"/>
      <c r="AL8310" s="33"/>
      <c r="AM8310" s="33"/>
      <c r="AN8310" s="33"/>
      <c r="AO8310" s="33"/>
      <c r="AP8310" s="33"/>
      <c r="AQ8310" s="33"/>
      <c r="AR8310" s="33"/>
      <c r="AS8310" s="33"/>
      <c r="AT8310" s="33"/>
      <c r="AU8310" s="33"/>
      <c r="AV8310" s="33"/>
      <c r="AW8310" s="33"/>
      <c r="AX8310" s="33"/>
      <c r="AY8310" s="33"/>
    </row>
    <row r="8311" spans="1:51" s="12" customFormat="1" ht="39.950000000000003" customHeight="1">
      <c r="A8311" s="3"/>
      <c r="B8311" s="16"/>
      <c r="C8311" s="33"/>
      <c r="D8311" s="33"/>
      <c r="E8311" s="33"/>
      <c r="F8311" s="33"/>
      <c r="G8311" s="33"/>
      <c r="H8311" s="33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  <c r="Y8311" s="33"/>
      <c r="Z8311" s="33"/>
      <c r="AA8311" s="33"/>
      <c r="AB8311" s="33"/>
      <c r="AC8311" s="33"/>
      <c r="AD8311" s="33"/>
      <c r="AE8311" s="33"/>
      <c r="AF8311" s="33"/>
      <c r="AG8311" s="35"/>
      <c r="AH8311" s="32"/>
      <c r="AI8311" s="33"/>
      <c r="AJ8311" s="33"/>
      <c r="AK8311" s="33"/>
      <c r="AL8311" s="33"/>
      <c r="AM8311" s="33"/>
      <c r="AN8311" s="33"/>
      <c r="AO8311" s="33"/>
      <c r="AP8311" s="33"/>
      <c r="AQ8311" s="33"/>
      <c r="AR8311" s="33"/>
      <c r="AS8311" s="33"/>
      <c r="AT8311" s="33"/>
      <c r="AU8311" s="33"/>
      <c r="AV8311" s="33"/>
      <c r="AW8311" s="33"/>
      <c r="AX8311" s="33"/>
      <c r="AY8311" s="33"/>
    </row>
    <row r="8312" spans="1:51" s="12" customFormat="1" ht="39.950000000000003" customHeight="1">
      <c r="A8312" s="3"/>
      <c r="B8312" s="16"/>
      <c r="C8312" s="33"/>
      <c r="D8312" s="33"/>
      <c r="E8312" s="33"/>
      <c r="F8312" s="33"/>
      <c r="G8312" s="33"/>
      <c r="H8312" s="33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  <c r="Y8312" s="33"/>
      <c r="Z8312" s="33"/>
      <c r="AA8312" s="33"/>
      <c r="AB8312" s="33"/>
      <c r="AC8312" s="33"/>
      <c r="AD8312" s="33"/>
      <c r="AE8312" s="33"/>
      <c r="AF8312" s="33"/>
      <c r="AG8312" s="35"/>
      <c r="AH8312" s="32"/>
      <c r="AI8312" s="33"/>
      <c r="AJ8312" s="33"/>
      <c r="AK8312" s="33"/>
      <c r="AL8312" s="33"/>
      <c r="AM8312" s="33"/>
      <c r="AN8312" s="33"/>
      <c r="AO8312" s="33"/>
      <c r="AP8312" s="33"/>
      <c r="AQ8312" s="33"/>
      <c r="AR8312" s="33"/>
      <c r="AS8312" s="33"/>
      <c r="AT8312" s="33"/>
      <c r="AU8312" s="33"/>
      <c r="AV8312" s="33"/>
      <c r="AW8312" s="33"/>
      <c r="AX8312" s="33"/>
      <c r="AY8312" s="33"/>
    </row>
    <row r="8313" spans="1:51" s="12" customFormat="1" ht="39.950000000000003" customHeight="1">
      <c r="A8313" s="3"/>
      <c r="B8313" s="16"/>
      <c r="C8313" s="33"/>
      <c r="D8313" s="33"/>
      <c r="E8313" s="33"/>
      <c r="F8313" s="33"/>
      <c r="G8313" s="33"/>
      <c r="H8313" s="33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  <c r="Y8313" s="33"/>
      <c r="Z8313" s="33"/>
      <c r="AA8313" s="33"/>
      <c r="AB8313" s="33"/>
      <c r="AC8313" s="33"/>
      <c r="AD8313" s="33"/>
      <c r="AE8313" s="33"/>
      <c r="AF8313" s="33"/>
      <c r="AG8313" s="35"/>
      <c r="AH8313" s="32"/>
      <c r="AI8313" s="33"/>
      <c r="AJ8313" s="33"/>
      <c r="AK8313" s="33"/>
      <c r="AL8313" s="33"/>
      <c r="AM8313" s="33"/>
      <c r="AN8313" s="33"/>
      <c r="AO8313" s="33"/>
      <c r="AP8313" s="33"/>
      <c r="AQ8313" s="33"/>
      <c r="AR8313" s="33"/>
      <c r="AS8313" s="33"/>
      <c r="AT8313" s="33"/>
      <c r="AU8313" s="33"/>
      <c r="AV8313" s="33"/>
      <c r="AW8313" s="33"/>
      <c r="AX8313" s="33"/>
      <c r="AY8313" s="33"/>
    </row>
    <row r="8314" spans="1:51" s="12" customFormat="1" ht="39.950000000000003" customHeight="1">
      <c r="A8314" s="3"/>
      <c r="B8314" s="16"/>
      <c r="C8314" s="33"/>
      <c r="D8314" s="33"/>
      <c r="E8314" s="33"/>
      <c r="F8314" s="33"/>
      <c r="G8314" s="33"/>
      <c r="H8314" s="33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  <c r="Y8314" s="33"/>
      <c r="Z8314" s="33"/>
      <c r="AA8314" s="33"/>
      <c r="AB8314" s="33"/>
      <c r="AC8314" s="33"/>
      <c r="AD8314" s="33"/>
      <c r="AE8314" s="33"/>
      <c r="AF8314" s="33"/>
      <c r="AG8314" s="35"/>
      <c r="AH8314" s="32"/>
      <c r="AI8314" s="33"/>
      <c r="AJ8314" s="33"/>
      <c r="AK8314" s="33"/>
      <c r="AL8314" s="33"/>
      <c r="AM8314" s="33"/>
      <c r="AN8314" s="33"/>
      <c r="AO8314" s="33"/>
      <c r="AP8314" s="33"/>
      <c r="AQ8314" s="33"/>
      <c r="AR8314" s="33"/>
      <c r="AS8314" s="33"/>
      <c r="AT8314" s="33"/>
      <c r="AU8314" s="33"/>
      <c r="AV8314" s="33"/>
      <c r="AW8314" s="33"/>
      <c r="AX8314" s="33"/>
      <c r="AY8314" s="33"/>
    </row>
    <row r="8315" spans="1:51" s="12" customFormat="1" ht="39.950000000000003" customHeight="1">
      <c r="A8315" s="3"/>
      <c r="B8315" s="16"/>
      <c r="C8315" s="33"/>
      <c r="D8315" s="33"/>
      <c r="E8315" s="33"/>
      <c r="F8315" s="33"/>
      <c r="G8315" s="33"/>
      <c r="H8315" s="33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  <c r="Y8315" s="33"/>
      <c r="Z8315" s="33"/>
      <c r="AA8315" s="33"/>
      <c r="AB8315" s="33"/>
      <c r="AC8315" s="33"/>
      <c r="AD8315" s="33"/>
      <c r="AE8315" s="33"/>
      <c r="AF8315" s="33"/>
      <c r="AG8315" s="35"/>
      <c r="AH8315" s="32"/>
      <c r="AI8315" s="33"/>
      <c r="AJ8315" s="33"/>
      <c r="AK8315" s="33"/>
      <c r="AL8315" s="33"/>
      <c r="AM8315" s="33"/>
      <c r="AN8315" s="33"/>
      <c r="AO8315" s="33"/>
      <c r="AP8315" s="33"/>
      <c r="AQ8315" s="33"/>
      <c r="AR8315" s="33"/>
      <c r="AS8315" s="33"/>
      <c r="AT8315" s="33"/>
      <c r="AU8315" s="33"/>
      <c r="AV8315" s="33"/>
      <c r="AW8315" s="33"/>
      <c r="AX8315" s="33"/>
      <c r="AY8315" s="33"/>
    </row>
    <row r="8316" spans="1:51" s="12" customFormat="1" ht="39.950000000000003" customHeight="1">
      <c r="A8316" s="3"/>
      <c r="B8316" s="16"/>
      <c r="C8316" s="33"/>
      <c r="D8316" s="33"/>
      <c r="E8316" s="33"/>
      <c r="F8316" s="33"/>
      <c r="G8316" s="33"/>
      <c r="H8316" s="33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  <c r="Y8316" s="33"/>
      <c r="Z8316" s="33"/>
      <c r="AA8316" s="33"/>
      <c r="AB8316" s="33"/>
      <c r="AC8316" s="33"/>
      <c r="AD8316" s="33"/>
      <c r="AE8316" s="33"/>
      <c r="AF8316" s="33"/>
      <c r="AG8316" s="35"/>
      <c r="AH8316" s="32"/>
      <c r="AI8316" s="33"/>
      <c r="AJ8316" s="33"/>
      <c r="AK8316" s="33"/>
      <c r="AL8316" s="33"/>
      <c r="AM8316" s="33"/>
      <c r="AN8316" s="33"/>
      <c r="AO8316" s="33"/>
      <c r="AP8316" s="33"/>
      <c r="AQ8316" s="33"/>
      <c r="AR8316" s="33"/>
      <c r="AS8316" s="33"/>
      <c r="AT8316" s="33"/>
      <c r="AU8316" s="33"/>
      <c r="AV8316" s="33"/>
      <c r="AW8316" s="33"/>
      <c r="AX8316" s="33"/>
      <c r="AY8316" s="33"/>
    </row>
    <row r="8317" spans="1:51" s="12" customFormat="1" ht="39.950000000000003" customHeight="1">
      <c r="A8317" s="3"/>
      <c r="B8317" s="16"/>
      <c r="C8317" s="33"/>
      <c r="D8317" s="33"/>
      <c r="E8317" s="33"/>
      <c r="F8317" s="33"/>
      <c r="G8317" s="33"/>
      <c r="H8317" s="33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  <c r="Y8317" s="33"/>
      <c r="Z8317" s="33"/>
      <c r="AA8317" s="33"/>
      <c r="AB8317" s="33"/>
      <c r="AC8317" s="33"/>
      <c r="AD8317" s="33"/>
      <c r="AE8317" s="33"/>
      <c r="AF8317" s="33"/>
      <c r="AG8317" s="35"/>
      <c r="AH8317" s="32"/>
      <c r="AI8317" s="33"/>
      <c r="AJ8317" s="33"/>
      <c r="AK8317" s="33"/>
      <c r="AL8317" s="33"/>
      <c r="AM8317" s="33"/>
      <c r="AN8317" s="33"/>
      <c r="AO8317" s="33"/>
      <c r="AP8317" s="33"/>
      <c r="AQ8317" s="33"/>
      <c r="AR8317" s="33"/>
      <c r="AS8317" s="33"/>
      <c r="AT8317" s="33"/>
      <c r="AU8317" s="33"/>
      <c r="AV8317" s="33"/>
      <c r="AW8317" s="33"/>
      <c r="AX8317" s="33"/>
      <c r="AY8317" s="33"/>
    </row>
    <row r="8318" spans="1:51" s="12" customFormat="1" ht="39.950000000000003" customHeight="1">
      <c r="A8318" s="3"/>
      <c r="B8318" s="16"/>
      <c r="C8318" s="33"/>
      <c r="D8318" s="33"/>
      <c r="E8318" s="33"/>
      <c r="F8318" s="33"/>
      <c r="G8318" s="33"/>
      <c r="H8318" s="33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  <c r="Y8318" s="33"/>
      <c r="Z8318" s="33"/>
      <c r="AA8318" s="33"/>
      <c r="AB8318" s="33"/>
      <c r="AC8318" s="33"/>
      <c r="AD8318" s="33"/>
      <c r="AE8318" s="33"/>
      <c r="AF8318" s="33"/>
      <c r="AG8318" s="35"/>
      <c r="AH8318" s="32"/>
      <c r="AI8318" s="33"/>
      <c r="AJ8318" s="33"/>
      <c r="AK8318" s="33"/>
      <c r="AL8318" s="33"/>
      <c r="AM8318" s="33"/>
      <c r="AN8318" s="33"/>
      <c r="AO8318" s="33"/>
      <c r="AP8318" s="33"/>
      <c r="AQ8318" s="33"/>
      <c r="AR8318" s="33"/>
      <c r="AS8318" s="33"/>
      <c r="AT8318" s="33"/>
      <c r="AU8318" s="33"/>
      <c r="AV8318" s="33"/>
      <c r="AW8318" s="33"/>
      <c r="AX8318" s="33"/>
      <c r="AY8318" s="33"/>
    </row>
    <row r="8319" spans="1:51" s="12" customFormat="1" ht="39.950000000000003" customHeight="1">
      <c r="A8319" s="3"/>
      <c r="B8319" s="16"/>
      <c r="C8319" s="33"/>
      <c r="D8319" s="33"/>
      <c r="E8319" s="33"/>
      <c r="F8319" s="33"/>
      <c r="G8319" s="33"/>
      <c r="H8319" s="33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  <c r="Y8319" s="33"/>
      <c r="Z8319" s="33"/>
      <c r="AA8319" s="33"/>
      <c r="AB8319" s="33"/>
      <c r="AC8319" s="33"/>
      <c r="AD8319" s="33"/>
      <c r="AE8319" s="33"/>
      <c r="AF8319" s="33"/>
      <c r="AG8319" s="35"/>
      <c r="AH8319" s="32"/>
      <c r="AI8319" s="33"/>
      <c r="AJ8319" s="33"/>
      <c r="AK8319" s="33"/>
      <c r="AL8319" s="33"/>
      <c r="AM8319" s="33"/>
      <c r="AN8319" s="33"/>
      <c r="AO8319" s="33"/>
      <c r="AP8319" s="33"/>
      <c r="AQ8319" s="33"/>
      <c r="AR8319" s="33"/>
      <c r="AS8319" s="33"/>
      <c r="AT8319" s="33"/>
      <c r="AU8319" s="33"/>
      <c r="AV8319" s="33"/>
      <c r="AW8319" s="33"/>
      <c r="AX8319" s="33"/>
      <c r="AY8319" s="33"/>
    </row>
    <row r="8320" spans="1:51" s="12" customFormat="1" ht="39.950000000000003" customHeight="1">
      <c r="A8320" s="3"/>
      <c r="B8320" s="16"/>
      <c r="C8320" s="33"/>
      <c r="D8320" s="33"/>
      <c r="E8320" s="33"/>
      <c r="F8320" s="33"/>
      <c r="G8320" s="33"/>
      <c r="H8320" s="33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  <c r="Y8320" s="33"/>
      <c r="Z8320" s="33"/>
      <c r="AA8320" s="33"/>
      <c r="AB8320" s="33"/>
      <c r="AC8320" s="33"/>
      <c r="AD8320" s="33"/>
      <c r="AE8320" s="33"/>
      <c r="AF8320" s="33"/>
      <c r="AG8320" s="35"/>
      <c r="AH8320" s="32"/>
      <c r="AI8320" s="33"/>
      <c r="AJ8320" s="33"/>
      <c r="AK8320" s="33"/>
      <c r="AL8320" s="33"/>
      <c r="AM8320" s="33"/>
      <c r="AN8320" s="33"/>
      <c r="AO8320" s="33"/>
      <c r="AP8320" s="33"/>
      <c r="AQ8320" s="33"/>
      <c r="AR8320" s="33"/>
      <c r="AS8320" s="33"/>
      <c r="AT8320" s="33"/>
      <c r="AU8320" s="33"/>
      <c r="AV8320" s="33"/>
      <c r="AW8320" s="33"/>
      <c r="AX8320" s="33"/>
      <c r="AY8320" s="33"/>
    </row>
    <row r="8321" spans="1:51" s="12" customFormat="1" ht="39.950000000000003" customHeight="1">
      <c r="A8321" s="3"/>
      <c r="B8321" s="16"/>
      <c r="C8321" s="33"/>
      <c r="D8321" s="33"/>
      <c r="E8321" s="33"/>
      <c r="F8321" s="33"/>
      <c r="G8321" s="33"/>
      <c r="H8321" s="33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  <c r="Y8321" s="33"/>
      <c r="Z8321" s="33"/>
      <c r="AA8321" s="33"/>
      <c r="AB8321" s="33"/>
      <c r="AC8321" s="33"/>
      <c r="AD8321" s="33"/>
      <c r="AE8321" s="33"/>
      <c r="AF8321" s="33"/>
      <c r="AG8321" s="35"/>
      <c r="AH8321" s="32"/>
      <c r="AI8321" s="33"/>
      <c r="AJ8321" s="33"/>
      <c r="AK8321" s="33"/>
      <c r="AL8321" s="33"/>
      <c r="AM8321" s="33"/>
      <c r="AN8321" s="33"/>
      <c r="AO8321" s="33"/>
      <c r="AP8321" s="33"/>
      <c r="AQ8321" s="33"/>
      <c r="AR8321" s="33"/>
      <c r="AS8321" s="33"/>
      <c r="AT8321" s="33"/>
      <c r="AU8321" s="33"/>
      <c r="AV8321" s="33"/>
      <c r="AW8321" s="33"/>
      <c r="AX8321" s="33"/>
      <c r="AY8321" s="33"/>
    </row>
    <row r="8322" spans="1:51" s="12" customFormat="1" ht="39.950000000000003" customHeight="1">
      <c r="A8322" s="3"/>
      <c r="B8322" s="16"/>
      <c r="C8322" s="33"/>
      <c r="D8322" s="33"/>
      <c r="E8322" s="33"/>
      <c r="F8322" s="33"/>
      <c r="G8322" s="33"/>
      <c r="H8322" s="33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  <c r="Y8322" s="33"/>
      <c r="Z8322" s="33"/>
      <c r="AA8322" s="33"/>
      <c r="AB8322" s="33"/>
      <c r="AC8322" s="33"/>
      <c r="AD8322" s="33"/>
      <c r="AE8322" s="33"/>
      <c r="AF8322" s="33"/>
      <c r="AG8322" s="35"/>
      <c r="AH8322" s="32"/>
      <c r="AI8322" s="33"/>
      <c r="AJ8322" s="33"/>
      <c r="AK8322" s="33"/>
      <c r="AL8322" s="33"/>
      <c r="AM8322" s="33"/>
      <c r="AN8322" s="33"/>
      <c r="AO8322" s="33"/>
      <c r="AP8322" s="33"/>
      <c r="AQ8322" s="33"/>
      <c r="AR8322" s="33"/>
      <c r="AS8322" s="33"/>
      <c r="AT8322" s="33"/>
      <c r="AU8322" s="33"/>
      <c r="AV8322" s="33"/>
      <c r="AW8322" s="33"/>
      <c r="AX8322" s="33"/>
      <c r="AY8322" s="33"/>
    </row>
    <row r="8323" spans="1:51" s="12" customFormat="1" ht="39.950000000000003" customHeight="1">
      <c r="A8323" s="3"/>
      <c r="B8323" s="16"/>
      <c r="C8323" s="33"/>
      <c r="D8323" s="33"/>
      <c r="E8323" s="33"/>
      <c r="F8323" s="33"/>
      <c r="G8323" s="33"/>
      <c r="H8323" s="33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  <c r="Y8323" s="33"/>
      <c r="Z8323" s="33"/>
      <c r="AA8323" s="33"/>
      <c r="AB8323" s="33"/>
      <c r="AC8323" s="33"/>
      <c r="AD8323" s="33"/>
      <c r="AE8323" s="33"/>
      <c r="AF8323" s="33"/>
      <c r="AG8323" s="35"/>
      <c r="AH8323" s="32"/>
      <c r="AI8323" s="33"/>
      <c r="AJ8323" s="33"/>
      <c r="AK8323" s="33"/>
      <c r="AL8323" s="33"/>
      <c r="AM8323" s="33"/>
      <c r="AN8323" s="33"/>
      <c r="AO8323" s="33"/>
      <c r="AP8323" s="33"/>
      <c r="AQ8323" s="33"/>
      <c r="AR8323" s="33"/>
      <c r="AS8323" s="33"/>
      <c r="AT8323" s="33"/>
      <c r="AU8323" s="33"/>
      <c r="AV8323" s="33"/>
      <c r="AW8323" s="33"/>
      <c r="AX8323" s="33"/>
      <c r="AY8323" s="33"/>
    </row>
    <row r="8324" spans="1:51" s="12" customFormat="1" ht="39.950000000000003" customHeight="1">
      <c r="A8324" s="3"/>
      <c r="B8324" s="16"/>
      <c r="C8324" s="33"/>
      <c r="D8324" s="33"/>
      <c r="E8324" s="33"/>
      <c r="F8324" s="33"/>
      <c r="G8324" s="33"/>
      <c r="H8324" s="33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  <c r="Y8324" s="33"/>
      <c r="Z8324" s="33"/>
      <c r="AA8324" s="33"/>
      <c r="AB8324" s="33"/>
      <c r="AC8324" s="33"/>
      <c r="AD8324" s="33"/>
      <c r="AE8324" s="33"/>
      <c r="AF8324" s="33"/>
      <c r="AG8324" s="35"/>
      <c r="AH8324" s="32"/>
      <c r="AI8324" s="33"/>
      <c r="AJ8324" s="33"/>
      <c r="AK8324" s="33"/>
      <c r="AL8324" s="33"/>
      <c r="AM8324" s="33"/>
      <c r="AN8324" s="33"/>
      <c r="AO8324" s="33"/>
      <c r="AP8324" s="33"/>
      <c r="AQ8324" s="33"/>
      <c r="AR8324" s="33"/>
      <c r="AS8324" s="33"/>
      <c r="AT8324" s="33"/>
      <c r="AU8324" s="33"/>
      <c r="AV8324" s="33"/>
      <c r="AW8324" s="33"/>
      <c r="AX8324" s="33"/>
      <c r="AY8324" s="33"/>
    </row>
    <row r="8325" spans="1:51" s="12" customFormat="1" ht="39.950000000000003" customHeight="1">
      <c r="A8325" s="3"/>
      <c r="B8325" s="16"/>
      <c r="C8325" s="33"/>
      <c r="D8325" s="33"/>
      <c r="E8325" s="33"/>
      <c r="F8325" s="33"/>
      <c r="G8325" s="33"/>
      <c r="H8325" s="33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  <c r="Y8325" s="33"/>
      <c r="Z8325" s="33"/>
      <c r="AA8325" s="33"/>
      <c r="AB8325" s="33"/>
      <c r="AC8325" s="33"/>
      <c r="AD8325" s="33"/>
      <c r="AE8325" s="33"/>
      <c r="AF8325" s="33"/>
      <c r="AG8325" s="35"/>
      <c r="AH8325" s="32"/>
      <c r="AI8325" s="33"/>
      <c r="AJ8325" s="33"/>
      <c r="AK8325" s="33"/>
      <c r="AL8325" s="33"/>
      <c r="AM8325" s="33"/>
      <c r="AN8325" s="33"/>
      <c r="AO8325" s="33"/>
      <c r="AP8325" s="33"/>
      <c r="AQ8325" s="33"/>
      <c r="AR8325" s="33"/>
      <c r="AS8325" s="33"/>
      <c r="AT8325" s="33"/>
      <c r="AU8325" s="33"/>
      <c r="AV8325" s="33"/>
      <c r="AW8325" s="33"/>
      <c r="AX8325" s="33"/>
      <c r="AY8325" s="33"/>
    </row>
    <row r="8326" spans="1:51" s="12" customFormat="1" ht="39.950000000000003" customHeight="1">
      <c r="A8326" s="3"/>
      <c r="B8326" s="16"/>
      <c r="C8326" s="33"/>
      <c r="D8326" s="33"/>
      <c r="E8326" s="33"/>
      <c r="F8326" s="33"/>
      <c r="G8326" s="33"/>
      <c r="H8326" s="33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  <c r="Y8326" s="33"/>
      <c r="Z8326" s="33"/>
      <c r="AA8326" s="33"/>
      <c r="AB8326" s="33"/>
      <c r="AC8326" s="33"/>
      <c r="AD8326" s="33"/>
      <c r="AE8326" s="33"/>
      <c r="AF8326" s="33"/>
      <c r="AG8326" s="35"/>
      <c r="AH8326" s="32"/>
      <c r="AI8326" s="33"/>
      <c r="AJ8326" s="33"/>
      <c r="AK8326" s="33"/>
      <c r="AL8326" s="33"/>
      <c r="AM8326" s="33"/>
      <c r="AN8326" s="33"/>
      <c r="AO8326" s="33"/>
      <c r="AP8326" s="33"/>
      <c r="AQ8326" s="33"/>
      <c r="AR8326" s="33"/>
      <c r="AS8326" s="33"/>
      <c r="AT8326" s="33"/>
      <c r="AU8326" s="33"/>
      <c r="AV8326" s="33"/>
      <c r="AW8326" s="33"/>
      <c r="AX8326" s="33"/>
      <c r="AY8326" s="33"/>
    </row>
    <row r="8327" spans="1:51" s="12" customFormat="1" ht="39.950000000000003" customHeight="1">
      <c r="A8327" s="3"/>
      <c r="B8327" s="16"/>
      <c r="C8327" s="33"/>
      <c r="D8327" s="33"/>
      <c r="E8327" s="33"/>
      <c r="F8327" s="33"/>
      <c r="G8327" s="33"/>
      <c r="H8327" s="33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  <c r="Y8327" s="33"/>
      <c r="Z8327" s="33"/>
      <c r="AA8327" s="33"/>
      <c r="AB8327" s="33"/>
      <c r="AC8327" s="33"/>
      <c r="AD8327" s="33"/>
      <c r="AE8327" s="33"/>
      <c r="AF8327" s="33"/>
      <c r="AG8327" s="35"/>
      <c r="AH8327" s="32"/>
      <c r="AI8327" s="33"/>
      <c r="AJ8327" s="33"/>
      <c r="AK8327" s="33"/>
      <c r="AL8327" s="33"/>
      <c r="AM8327" s="33"/>
      <c r="AN8327" s="33"/>
      <c r="AO8327" s="33"/>
      <c r="AP8327" s="33"/>
      <c r="AQ8327" s="33"/>
      <c r="AR8327" s="33"/>
      <c r="AS8327" s="33"/>
      <c r="AT8327" s="33"/>
      <c r="AU8327" s="33"/>
      <c r="AV8327" s="33"/>
      <c r="AW8327" s="33"/>
      <c r="AX8327" s="33"/>
      <c r="AY8327" s="33"/>
    </row>
    <row r="8328" spans="1:51" s="12" customFormat="1" ht="39.950000000000003" customHeight="1">
      <c r="A8328" s="3"/>
      <c r="B8328" s="16"/>
      <c r="C8328" s="33"/>
      <c r="D8328" s="33"/>
      <c r="E8328" s="33"/>
      <c r="F8328" s="33"/>
      <c r="G8328" s="33"/>
      <c r="H8328" s="33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  <c r="Y8328" s="33"/>
      <c r="Z8328" s="33"/>
      <c r="AA8328" s="33"/>
      <c r="AB8328" s="33"/>
      <c r="AC8328" s="33"/>
      <c r="AD8328" s="33"/>
      <c r="AE8328" s="33"/>
      <c r="AF8328" s="33"/>
      <c r="AG8328" s="35"/>
      <c r="AH8328" s="32"/>
      <c r="AI8328" s="33"/>
      <c r="AJ8328" s="33"/>
      <c r="AK8328" s="33"/>
      <c r="AL8328" s="33"/>
      <c r="AM8328" s="33"/>
      <c r="AN8328" s="33"/>
      <c r="AO8328" s="33"/>
      <c r="AP8328" s="33"/>
      <c r="AQ8328" s="33"/>
      <c r="AR8328" s="33"/>
      <c r="AS8328" s="33"/>
      <c r="AT8328" s="33"/>
      <c r="AU8328" s="33"/>
      <c r="AV8328" s="33"/>
      <c r="AW8328" s="33"/>
      <c r="AX8328" s="33"/>
      <c r="AY8328" s="33"/>
    </row>
    <row r="8329" spans="1:51" s="12" customFormat="1" ht="39.950000000000003" customHeight="1">
      <c r="A8329" s="3"/>
      <c r="B8329" s="16"/>
      <c r="C8329" s="33"/>
      <c r="D8329" s="33"/>
      <c r="E8329" s="33"/>
      <c r="F8329" s="33"/>
      <c r="G8329" s="33"/>
      <c r="H8329" s="33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  <c r="Y8329" s="33"/>
      <c r="Z8329" s="33"/>
      <c r="AA8329" s="33"/>
      <c r="AB8329" s="33"/>
      <c r="AC8329" s="33"/>
      <c r="AD8329" s="33"/>
      <c r="AE8329" s="33"/>
      <c r="AF8329" s="33"/>
      <c r="AG8329" s="35"/>
      <c r="AH8329" s="32"/>
      <c r="AI8329" s="33"/>
      <c r="AJ8329" s="33"/>
      <c r="AK8329" s="33"/>
      <c r="AL8329" s="33"/>
      <c r="AM8329" s="33"/>
      <c r="AN8329" s="33"/>
      <c r="AO8329" s="33"/>
      <c r="AP8329" s="33"/>
      <c r="AQ8329" s="33"/>
      <c r="AR8329" s="33"/>
      <c r="AS8329" s="33"/>
      <c r="AT8329" s="33"/>
      <c r="AU8329" s="33"/>
      <c r="AV8329" s="33"/>
      <c r="AW8329" s="33"/>
      <c r="AX8329" s="33"/>
      <c r="AY8329" s="33"/>
    </row>
    <row r="8330" spans="1:51" s="12" customFormat="1" ht="39.950000000000003" customHeight="1">
      <c r="A8330" s="3"/>
      <c r="B8330" s="16"/>
      <c r="C8330" s="33"/>
      <c r="D8330" s="33"/>
      <c r="E8330" s="33"/>
      <c r="F8330" s="33"/>
      <c r="G8330" s="33"/>
      <c r="H8330" s="33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  <c r="Y8330" s="33"/>
      <c r="Z8330" s="33"/>
      <c r="AA8330" s="33"/>
      <c r="AB8330" s="33"/>
      <c r="AC8330" s="33"/>
      <c r="AD8330" s="33"/>
      <c r="AE8330" s="33"/>
      <c r="AF8330" s="33"/>
      <c r="AG8330" s="35"/>
      <c r="AH8330" s="32"/>
      <c r="AI8330" s="33"/>
      <c r="AJ8330" s="33"/>
      <c r="AK8330" s="33"/>
      <c r="AL8330" s="33"/>
      <c r="AM8330" s="33"/>
      <c r="AN8330" s="33"/>
      <c r="AO8330" s="33"/>
      <c r="AP8330" s="33"/>
      <c r="AQ8330" s="33"/>
      <c r="AR8330" s="33"/>
      <c r="AS8330" s="33"/>
      <c r="AT8330" s="33"/>
      <c r="AU8330" s="33"/>
      <c r="AV8330" s="33"/>
      <c r="AW8330" s="33"/>
      <c r="AX8330" s="33"/>
      <c r="AY8330" s="33"/>
    </row>
    <row r="8331" spans="1:51" s="12" customFormat="1" ht="39.950000000000003" customHeight="1">
      <c r="A8331" s="3"/>
      <c r="B8331" s="16"/>
      <c r="C8331" s="33"/>
      <c r="D8331" s="33"/>
      <c r="E8331" s="33"/>
      <c r="F8331" s="33"/>
      <c r="G8331" s="33"/>
      <c r="H8331" s="33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  <c r="Y8331" s="33"/>
      <c r="Z8331" s="33"/>
      <c r="AA8331" s="33"/>
      <c r="AB8331" s="33"/>
      <c r="AC8331" s="33"/>
      <c r="AD8331" s="33"/>
      <c r="AE8331" s="33"/>
      <c r="AF8331" s="33"/>
      <c r="AG8331" s="35"/>
      <c r="AH8331" s="32"/>
      <c r="AI8331" s="33"/>
      <c r="AJ8331" s="33"/>
      <c r="AK8331" s="33"/>
      <c r="AL8331" s="33"/>
      <c r="AM8331" s="33"/>
      <c r="AN8331" s="33"/>
      <c r="AO8331" s="33"/>
      <c r="AP8331" s="33"/>
      <c r="AQ8331" s="33"/>
      <c r="AR8331" s="33"/>
      <c r="AS8331" s="33"/>
      <c r="AT8331" s="33"/>
      <c r="AU8331" s="33"/>
      <c r="AV8331" s="33"/>
      <c r="AW8331" s="33"/>
      <c r="AX8331" s="33"/>
      <c r="AY8331" s="33"/>
    </row>
    <row r="8332" spans="1:51" s="12" customFormat="1" ht="39.950000000000003" customHeight="1">
      <c r="A8332" s="3"/>
      <c r="B8332" s="16"/>
      <c r="C8332" s="33"/>
      <c r="D8332" s="33"/>
      <c r="E8332" s="33"/>
      <c r="F8332" s="33"/>
      <c r="G8332" s="33"/>
      <c r="H8332" s="33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  <c r="Y8332" s="33"/>
      <c r="Z8332" s="33"/>
      <c r="AA8332" s="33"/>
      <c r="AB8332" s="33"/>
      <c r="AC8332" s="33"/>
      <c r="AD8332" s="33"/>
      <c r="AE8332" s="33"/>
      <c r="AF8332" s="33"/>
      <c r="AG8332" s="35"/>
      <c r="AH8332" s="32"/>
      <c r="AI8332" s="33"/>
      <c r="AJ8332" s="33"/>
      <c r="AK8332" s="33"/>
      <c r="AL8332" s="33"/>
      <c r="AM8332" s="33"/>
      <c r="AN8332" s="33"/>
      <c r="AO8332" s="33"/>
      <c r="AP8332" s="33"/>
      <c r="AQ8332" s="33"/>
      <c r="AR8332" s="33"/>
      <c r="AS8332" s="33"/>
      <c r="AT8332" s="33"/>
      <c r="AU8332" s="33"/>
      <c r="AV8332" s="33"/>
      <c r="AW8332" s="33"/>
      <c r="AX8332" s="33"/>
      <c r="AY8332" s="33"/>
    </row>
    <row r="8333" spans="1:51" s="12" customFormat="1" ht="39.950000000000003" customHeight="1">
      <c r="A8333" s="3"/>
      <c r="B8333" s="16"/>
      <c r="C8333" s="33"/>
      <c r="D8333" s="33"/>
      <c r="E8333" s="33"/>
      <c r="F8333" s="33"/>
      <c r="G8333" s="33"/>
      <c r="H8333" s="33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  <c r="Y8333" s="33"/>
      <c r="Z8333" s="33"/>
      <c r="AA8333" s="33"/>
      <c r="AB8333" s="33"/>
      <c r="AC8333" s="33"/>
      <c r="AD8333" s="33"/>
      <c r="AE8333" s="33"/>
      <c r="AF8333" s="33"/>
      <c r="AG8333" s="35"/>
      <c r="AH8333" s="32"/>
      <c r="AI8333" s="33"/>
      <c r="AJ8333" s="33"/>
      <c r="AK8333" s="33"/>
      <c r="AL8333" s="33"/>
      <c r="AM8333" s="33"/>
      <c r="AN8333" s="33"/>
      <c r="AO8333" s="33"/>
      <c r="AP8333" s="33"/>
      <c r="AQ8333" s="33"/>
      <c r="AR8333" s="33"/>
      <c r="AS8333" s="33"/>
      <c r="AT8333" s="33"/>
      <c r="AU8333" s="33"/>
      <c r="AV8333" s="33"/>
      <c r="AW8333" s="33"/>
      <c r="AX8333" s="33"/>
      <c r="AY8333" s="33"/>
    </row>
    <row r="8334" spans="1:51" s="12" customFormat="1" ht="39.950000000000003" customHeight="1">
      <c r="A8334" s="3"/>
      <c r="B8334" s="16"/>
      <c r="C8334" s="33"/>
      <c r="D8334" s="33"/>
      <c r="E8334" s="33"/>
      <c r="F8334" s="33"/>
      <c r="G8334" s="33"/>
      <c r="H8334" s="33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  <c r="Y8334" s="33"/>
      <c r="Z8334" s="33"/>
      <c r="AA8334" s="33"/>
      <c r="AB8334" s="33"/>
      <c r="AC8334" s="33"/>
      <c r="AD8334" s="33"/>
      <c r="AE8334" s="33"/>
      <c r="AF8334" s="33"/>
      <c r="AG8334" s="35"/>
      <c r="AH8334" s="32"/>
      <c r="AI8334" s="33"/>
      <c r="AJ8334" s="33"/>
      <c r="AK8334" s="33"/>
      <c r="AL8334" s="33"/>
      <c r="AM8334" s="33"/>
      <c r="AN8334" s="33"/>
      <c r="AO8334" s="33"/>
      <c r="AP8334" s="33"/>
      <c r="AQ8334" s="33"/>
      <c r="AR8334" s="33"/>
      <c r="AS8334" s="33"/>
      <c r="AT8334" s="33"/>
      <c r="AU8334" s="33"/>
      <c r="AV8334" s="33"/>
      <c r="AW8334" s="33"/>
      <c r="AX8334" s="33"/>
      <c r="AY8334" s="33"/>
    </row>
    <row r="8335" spans="1:51" s="12" customFormat="1" ht="39.950000000000003" customHeight="1">
      <c r="A8335" s="3"/>
      <c r="B8335" s="16"/>
      <c r="C8335" s="33"/>
      <c r="D8335" s="33"/>
      <c r="E8335" s="33"/>
      <c r="F8335" s="33"/>
      <c r="G8335" s="33"/>
      <c r="H8335" s="33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  <c r="Y8335" s="33"/>
      <c r="Z8335" s="33"/>
      <c r="AA8335" s="33"/>
      <c r="AB8335" s="33"/>
      <c r="AC8335" s="33"/>
      <c r="AD8335" s="33"/>
      <c r="AE8335" s="33"/>
      <c r="AF8335" s="33"/>
      <c r="AG8335" s="35"/>
      <c r="AH8335" s="32"/>
      <c r="AI8335" s="33"/>
      <c r="AJ8335" s="33"/>
      <c r="AK8335" s="33"/>
      <c r="AL8335" s="33"/>
      <c r="AM8335" s="33"/>
      <c r="AN8335" s="33"/>
      <c r="AO8335" s="33"/>
      <c r="AP8335" s="33"/>
      <c r="AQ8335" s="33"/>
      <c r="AR8335" s="33"/>
      <c r="AS8335" s="33"/>
      <c r="AT8335" s="33"/>
      <c r="AU8335" s="33"/>
      <c r="AV8335" s="33"/>
      <c r="AW8335" s="33"/>
      <c r="AX8335" s="33"/>
      <c r="AY8335" s="33"/>
    </row>
    <row r="8336" spans="1:51" s="12" customFormat="1" ht="39.950000000000003" customHeight="1">
      <c r="A8336" s="3"/>
      <c r="B8336" s="16"/>
      <c r="C8336" s="33"/>
      <c r="D8336" s="33"/>
      <c r="E8336" s="33"/>
      <c r="F8336" s="33"/>
      <c r="G8336" s="33"/>
      <c r="H8336" s="33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  <c r="Y8336" s="33"/>
      <c r="Z8336" s="33"/>
      <c r="AA8336" s="33"/>
      <c r="AB8336" s="33"/>
      <c r="AC8336" s="33"/>
      <c r="AD8336" s="33"/>
      <c r="AE8336" s="33"/>
      <c r="AF8336" s="33"/>
      <c r="AG8336" s="35"/>
      <c r="AH8336" s="32"/>
      <c r="AI8336" s="33"/>
      <c r="AJ8336" s="33"/>
      <c r="AK8336" s="33"/>
      <c r="AL8336" s="33"/>
      <c r="AM8336" s="33"/>
      <c r="AN8336" s="33"/>
      <c r="AO8336" s="33"/>
      <c r="AP8336" s="33"/>
      <c r="AQ8336" s="33"/>
      <c r="AR8336" s="33"/>
      <c r="AS8336" s="33"/>
      <c r="AT8336" s="33"/>
      <c r="AU8336" s="33"/>
      <c r="AV8336" s="33"/>
      <c r="AW8336" s="33"/>
      <c r="AX8336" s="33"/>
      <c r="AY8336" s="33"/>
    </row>
    <row r="8337" spans="1:51" s="12" customFormat="1" ht="39.950000000000003" customHeight="1">
      <c r="A8337" s="3"/>
      <c r="B8337" s="16"/>
      <c r="C8337" s="33"/>
      <c r="D8337" s="33"/>
      <c r="E8337" s="33"/>
      <c r="F8337" s="33"/>
      <c r="G8337" s="33"/>
      <c r="H8337" s="33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  <c r="Y8337" s="33"/>
      <c r="Z8337" s="33"/>
      <c r="AA8337" s="33"/>
      <c r="AB8337" s="33"/>
      <c r="AC8337" s="33"/>
      <c r="AD8337" s="33"/>
      <c r="AE8337" s="33"/>
      <c r="AF8337" s="33"/>
      <c r="AG8337" s="35"/>
      <c r="AH8337" s="32"/>
      <c r="AI8337" s="33"/>
      <c r="AJ8337" s="33"/>
      <c r="AK8337" s="33"/>
      <c r="AL8337" s="33"/>
      <c r="AM8337" s="33"/>
      <c r="AN8337" s="33"/>
      <c r="AO8337" s="33"/>
      <c r="AP8337" s="33"/>
      <c r="AQ8337" s="33"/>
      <c r="AR8337" s="33"/>
      <c r="AS8337" s="33"/>
      <c r="AT8337" s="33"/>
      <c r="AU8337" s="33"/>
      <c r="AV8337" s="33"/>
      <c r="AW8337" s="33"/>
      <c r="AX8337" s="33"/>
      <c r="AY8337" s="33"/>
    </row>
    <row r="8338" spans="1:51" s="12" customFormat="1" ht="39.950000000000003" customHeight="1">
      <c r="A8338" s="3"/>
      <c r="B8338" s="16"/>
      <c r="C8338" s="33"/>
      <c r="D8338" s="33"/>
      <c r="E8338" s="33"/>
      <c r="F8338" s="33"/>
      <c r="G8338" s="33"/>
      <c r="H8338" s="33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  <c r="Y8338" s="33"/>
      <c r="Z8338" s="33"/>
      <c r="AA8338" s="33"/>
      <c r="AB8338" s="33"/>
      <c r="AC8338" s="33"/>
      <c r="AD8338" s="33"/>
      <c r="AE8338" s="33"/>
      <c r="AF8338" s="33"/>
      <c r="AG8338" s="35"/>
      <c r="AH8338" s="32"/>
      <c r="AI8338" s="33"/>
      <c r="AJ8338" s="33"/>
      <c r="AK8338" s="33"/>
      <c r="AL8338" s="33"/>
      <c r="AM8338" s="33"/>
      <c r="AN8338" s="33"/>
      <c r="AO8338" s="33"/>
      <c r="AP8338" s="33"/>
      <c r="AQ8338" s="33"/>
      <c r="AR8338" s="33"/>
      <c r="AS8338" s="33"/>
      <c r="AT8338" s="33"/>
      <c r="AU8338" s="33"/>
      <c r="AV8338" s="33"/>
      <c r="AW8338" s="33"/>
      <c r="AX8338" s="33"/>
      <c r="AY8338" s="33"/>
    </row>
    <row r="8339" spans="1:51" s="12" customFormat="1" ht="39.950000000000003" customHeight="1">
      <c r="A8339" s="3"/>
      <c r="B8339" s="16"/>
      <c r="C8339" s="33"/>
      <c r="D8339" s="33"/>
      <c r="E8339" s="33"/>
      <c r="F8339" s="33"/>
      <c r="G8339" s="33"/>
      <c r="H8339" s="33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  <c r="Y8339" s="33"/>
      <c r="Z8339" s="33"/>
      <c r="AA8339" s="33"/>
      <c r="AB8339" s="33"/>
      <c r="AC8339" s="33"/>
      <c r="AD8339" s="33"/>
      <c r="AE8339" s="33"/>
      <c r="AF8339" s="33"/>
      <c r="AG8339" s="35"/>
      <c r="AH8339" s="32"/>
      <c r="AI8339" s="33"/>
      <c r="AJ8339" s="33"/>
      <c r="AK8339" s="33"/>
      <c r="AL8339" s="33"/>
      <c r="AM8339" s="33"/>
      <c r="AN8339" s="33"/>
      <c r="AO8339" s="33"/>
      <c r="AP8339" s="33"/>
      <c r="AQ8339" s="33"/>
      <c r="AR8339" s="33"/>
      <c r="AS8339" s="33"/>
      <c r="AT8339" s="33"/>
      <c r="AU8339" s="33"/>
      <c r="AV8339" s="33"/>
      <c r="AW8339" s="33"/>
      <c r="AX8339" s="33"/>
      <c r="AY8339" s="33"/>
    </row>
    <row r="8340" spans="1:51" s="12" customFormat="1" ht="39.950000000000003" customHeight="1">
      <c r="A8340" s="3"/>
      <c r="B8340" s="16"/>
      <c r="C8340" s="33"/>
      <c r="D8340" s="33"/>
      <c r="E8340" s="33"/>
      <c r="F8340" s="33"/>
      <c r="G8340" s="33"/>
      <c r="H8340" s="33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  <c r="Y8340" s="33"/>
      <c r="Z8340" s="33"/>
      <c r="AA8340" s="33"/>
      <c r="AB8340" s="33"/>
      <c r="AC8340" s="33"/>
      <c r="AD8340" s="33"/>
      <c r="AE8340" s="33"/>
      <c r="AF8340" s="33"/>
      <c r="AG8340" s="35"/>
      <c r="AH8340" s="32"/>
      <c r="AI8340" s="33"/>
      <c r="AJ8340" s="33"/>
      <c r="AK8340" s="33"/>
      <c r="AL8340" s="33"/>
      <c r="AM8340" s="33"/>
      <c r="AN8340" s="33"/>
      <c r="AO8340" s="33"/>
      <c r="AP8340" s="33"/>
      <c r="AQ8340" s="33"/>
      <c r="AR8340" s="33"/>
      <c r="AS8340" s="33"/>
      <c r="AT8340" s="33"/>
      <c r="AU8340" s="33"/>
      <c r="AV8340" s="33"/>
      <c r="AW8340" s="33"/>
      <c r="AX8340" s="33"/>
      <c r="AY8340" s="33"/>
    </row>
    <row r="8341" spans="1:51" s="12" customFormat="1" ht="39.950000000000003" customHeight="1">
      <c r="A8341" s="3"/>
      <c r="B8341" s="16"/>
      <c r="C8341" s="33"/>
      <c r="D8341" s="33"/>
      <c r="E8341" s="33"/>
      <c r="F8341" s="33"/>
      <c r="G8341" s="33"/>
      <c r="H8341" s="33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  <c r="Y8341" s="33"/>
      <c r="Z8341" s="33"/>
      <c r="AA8341" s="33"/>
      <c r="AB8341" s="33"/>
      <c r="AC8341" s="33"/>
      <c r="AD8341" s="33"/>
      <c r="AE8341" s="33"/>
      <c r="AF8341" s="33"/>
      <c r="AG8341" s="35"/>
      <c r="AH8341" s="32"/>
      <c r="AI8341" s="33"/>
      <c r="AJ8341" s="33"/>
      <c r="AK8341" s="33"/>
      <c r="AL8341" s="33"/>
      <c r="AM8341" s="33"/>
      <c r="AN8341" s="33"/>
      <c r="AO8341" s="33"/>
      <c r="AP8341" s="33"/>
      <c r="AQ8341" s="33"/>
      <c r="AR8341" s="33"/>
      <c r="AS8341" s="33"/>
      <c r="AT8341" s="33"/>
      <c r="AU8341" s="33"/>
      <c r="AV8341" s="33"/>
      <c r="AW8341" s="33"/>
      <c r="AX8341" s="33"/>
      <c r="AY8341" s="33"/>
    </row>
    <row r="8342" spans="1:51" s="12" customFormat="1" ht="39.950000000000003" customHeight="1">
      <c r="A8342" s="3"/>
      <c r="B8342" s="16"/>
      <c r="C8342" s="33"/>
      <c r="D8342" s="33"/>
      <c r="E8342" s="33"/>
      <c r="F8342" s="33"/>
      <c r="G8342" s="33"/>
      <c r="H8342" s="33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  <c r="Y8342" s="33"/>
      <c r="Z8342" s="33"/>
      <c r="AA8342" s="33"/>
      <c r="AB8342" s="33"/>
      <c r="AC8342" s="33"/>
      <c r="AD8342" s="33"/>
      <c r="AE8342" s="33"/>
      <c r="AF8342" s="33"/>
      <c r="AG8342" s="35"/>
      <c r="AH8342" s="32"/>
      <c r="AI8342" s="33"/>
      <c r="AJ8342" s="33"/>
      <c r="AK8342" s="33"/>
      <c r="AL8342" s="33"/>
      <c r="AM8342" s="33"/>
      <c r="AN8342" s="33"/>
      <c r="AO8342" s="33"/>
      <c r="AP8342" s="33"/>
      <c r="AQ8342" s="33"/>
      <c r="AR8342" s="33"/>
      <c r="AS8342" s="33"/>
      <c r="AT8342" s="33"/>
      <c r="AU8342" s="33"/>
      <c r="AV8342" s="33"/>
      <c r="AW8342" s="33"/>
      <c r="AX8342" s="33"/>
      <c r="AY8342" s="33"/>
    </row>
    <row r="8343" spans="1:51" s="12" customFormat="1" ht="39.950000000000003" customHeight="1">
      <c r="A8343" s="3"/>
      <c r="B8343" s="16"/>
      <c r="C8343" s="33"/>
      <c r="D8343" s="33"/>
      <c r="E8343" s="33"/>
      <c r="F8343" s="33"/>
      <c r="G8343" s="33"/>
      <c r="H8343" s="33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  <c r="Y8343" s="33"/>
      <c r="Z8343" s="33"/>
      <c r="AA8343" s="33"/>
      <c r="AB8343" s="33"/>
      <c r="AC8343" s="33"/>
      <c r="AD8343" s="33"/>
      <c r="AE8343" s="33"/>
      <c r="AF8343" s="33"/>
      <c r="AG8343" s="35"/>
      <c r="AH8343" s="32"/>
      <c r="AI8343" s="33"/>
      <c r="AJ8343" s="33"/>
      <c r="AK8343" s="33"/>
      <c r="AL8343" s="33"/>
      <c r="AM8343" s="33"/>
      <c r="AN8343" s="33"/>
      <c r="AO8343" s="33"/>
      <c r="AP8343" s="33"/>
      <c r="AQ8343" s="33"/>
      <c r="AR8343" s="33"/>
      <c r="AS8343" s="33"/>
      <c r="AT8343" s="33"/>
      <c r="AU8343" s="33"/>
      <c r="AV8343" s="33"/>
      <c r="AW8343" s="33"/>
      <c r="AX8343" s="33"/>
      <c r="AY8343" s="33"/>
    </row>
    <row r="8344" spans="1:51" s="12" customFormat="1" ht="39.950000000000003" customHeight="1">
      <c r="A8344" s="3"/>
      <c r="B8344" s="16"/>
      <c r="C8344" s="33"/>
      <c r="D8344" s="33"/>
      <c r="E8344" s="33"/>
      <c r="F8344" s="33"/>
      <c r="G8344" s="33"/>
      <c r="H8344" s="33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  <c r="Y8344" s="33"/>
      <c r="Z8344" s="33"/>
      <c r="AA8344" s="33"/>
      <c r="AB8344" s="33"/>
      <c r="AC8344" s="33"/>
      <c r="AD8344" s="33"/>
      <c r="AE8344" s="33"/>
      <c r="AF8344" s="33"/>
      <c r="AG8344" s="35"/>
      <c r="AH8344" s="32"/>
      <c r="AI8344" s="33"/>
      <c r="AJ8344" s="33"/>
      <c r="AK8344" s="33"/>
      <c r="AL8344" s="33"/>
      <c r="AM8344" s="33"/>
      <c r="AN8344" s="33"/>
      <c r="AO8344" s="33"/>
      <c r="AP8344" s="33"/>
      <c r="AQ8344" s="33"/>
      <c r="AR8344" s="33"/>
      <c r="AS8344" s="33"/>
      <c r="AT8344" s="33"/>
      <c r="AU8344" s="33"/>
      <c r="AV8344" s="33"/>
      <c r="AW8344" s="33"/>
      <c r="AX8344" s="33"/>
      <c r="AY8344" s="33"/>
    </row>
    <row r="8345" spans="1:51" s="12" customFormat="1" ht="39.950000000000003" customHeight="1">
      <c r="A8345" s="3"/>
      <c r="B8345" s="16"/>
      <c r="C8345" s="33"/>
      <c r="D8345" s="33"/>
      <c r="E8345" s="33"/>
      <c r="F8345" s="33"/>
      <c r="G8345" s="33"/>
      <c r="H8345" s="33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  <c r="Y8345" s="33"/>
      <c r="Z8345" s="33"/>
      <c r="AA8345" s="33"/>
      <c r="AB8345" s="33"/>
      <c r="AC8345" s="33"/>
      <c r="AD8345" s="33"/>
      <c r="AE8345" s="33"/>
      <c r="AF8345" s="33"/>
      <c r="AG8345" s="35"/>
      <c r="AH8345" s="32"/>
      <c r="AI8345" s="33"/>
      <c r="AJ8345" s="33"/>
      <c r="AK8345" s="33"/>
      <c r="AL8345" s="33"/>
      <c r="AM8345" s="33"/>
      <c r="AN8345" s="33"/>
      <c r="AO8345" s="33"/>
      <c r="AP8345" s="33"/>
      <c r="AQ8345" s="33"/>
      <c r="AR8345" s="33"/>
      <c r="AS8345" s="33"/>
      <c r="AT8345" s="33"/>
      <c r="AU8345" s="33"/>
      <c r="AV8345" s="33"/>
      <c r="AW8345" s="33"/>
      <c r="AX8345" s="33"/>
      <c r="AY8345" s="33"/>
    </row>
    <row r="8346" spans="1:51" s="12" customFormat="1" ht="39.950000000000003" customHeight="1">
      <c r="A8346" s="3"/>
      <c r="B8346" s="16"/>
      <c r="C8346" s="33"/>
      <c r="D8346" s="33"/>
      <c r="E8346" s="33"/>
      <c r="F8346" s="33"/>
      <c r="G8346" s="33"/>
      <c r="H8346" s="33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  <c r="Y8346" s="33"/>
      <c r="Z8346" s="33"/>
      <c r="AA8346" s="33"/>
      <c r="AB8346" s="33"/>
      <c r="AC8346" s="33"/>
      <c r="AD8346" s="33"/>
      <c r="AE8346" s="33"/>
      <c r="AF8346" s="33"/>
      <c r="AG8346" s="35"/>
      <c r="AH8346" s="32"/>
      <c r="AI8346" s="33"/>
      <c r="AJ8346" s="33"/>
      <c r="AK8346" s="33"/>
      <c r="AL8346" s="33"/>
      <c r="AM8346" s="33"/>
      <c r="AN8346" s="33"/>
      <c r="AO8346" s="33"/>
      <c r="AP8346" s="33"/>
      <c r="AQ8346" s="33"/>
      <c r="AR8346" s="33"/>
      <c r="AS8346" s="33"/>
      <c r="AT8346" s="33"/>
      <c r="AU8346" s="33"/>
      <c r="AV8346" s="33"/>
      <c r="AW8346" s="33"/>
      <c r="AX8346" s="33"/>
      <c r="AY8346" s="33"/>
    </row>
    <row r="8347" spans="1:51" s="12" customFormat="1" ht="39.950000000000003" customHeight="1">
      <c r="A8347" s="3"/>
      <c r="B8347" s="16"/>
      <c r="C8347" s="33"/>
      <c r="D8347" s="33"/>
      <c r="E8347" s="33"/>
      <c r="F8347" s="33"/>
      <c r="G8347" s="33"/>
      <c r="H8347" s="33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  <c r="Y8347" s="33"/>
      <c r="Z8347" s="33"/>
      <c r="AA8347" s="33"/>
      <c r="AB8347" s="33"/>
      <c r="AC8347" s="33"/>
      <c r="AD8347" s="33"/>
      <c r="AE8347" s="33"/>
      <c r="AF8347" s="33"/>
      <c r="AG8347" s="35"/>
      <c r="AH8347" s="32"/>
      <c r="AI8347" s="33"/>
      <c r="AJ8347" s="33"/>
      <c r="AK8347" s="33"/>
      <c r="AL8347" s="33"/>
      <c r="AM8347" s="33"/>
      <c r="AN8347" s="33"/>
      <c r="AO8347" s="33"/>
      <c r="AP8347" s="33"/>
      <c r="AQ8347" s="33"/>
      <c r="AR8347" s="33"/>
      <c r="AS8347" s="33"/>
      <c r="AT8347" s="33"/>
      <c r="AU8347" s="33"/>
      <c r="AV8347" s="33"/>
      <c r="AW8347" s="33"/>
      <c r="AX8347" s="33"/>
      <c r="AY8347" s="33"/>
    </row>
    <row r="8348" spans="1:51" s="12" customFormat="1" ht="39.950000000000003" customHeight="1">
      <c r="A8348" s="3"/>
      <c r="B8348" s="16"/>
      <c r="C8348" s="33"/>
      <c r="D8348" s="33"/>
      <c r="E8348" s="33"/>
      <c r="F8348" s="33"/>
      <c r="G8348" s="33"/>
      <c r="H8348" s="33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  <c r="Y8348" s="33"/>
      <c r="Z8348" s="33"/>
      <c r="AA8348" s="33"/>
      <c r="AB8348" s="33"/>
      <c r="AC8348" s="33"/>
      <c r="AD8348" s="33"/>
      <c r="AE8348" s="33"/>
      <c r="AF8348" s="33"/>
      <c r="AG8348" s="35"/>
      <c r="AH8348" s="32"/>
      <c r="AI8348" s="33"/>
      <c r="AJ8348" s="33"/>
      <c r="AK8348" s="33"/>
      <c r="AL8348" s="33"/>
      <c r="AM8348" s="33"/>
      <c r="AN8348" s="33"/>
      <c r="AO8348" s="33"/>
      <c r="AP8348" s="33"/>
      <c r="AQ8348" s="33"/>
      <c r="AR8348" s="33"/>
      <c r="AS8348" s="33"/>
      <c r="AT8348" s="33"/>
      <c r="AU8348" s="33"/>
      <c r="AV8348" s="33"/>
      <c r="AW8348" s="33"/>
      <c r="AX8348" s="33"/>
      <c r="AY8348" s="33"/>
    </row>
    <row r="8349" spans="1:51" s="12" customFormat="1" ht="39.950000000000003" customHeight="1">
      <c r="A8349" s="3"/>
      <c r="B8349" s="16"/>
      <c r="C8349" s="33"/>
      <c r="D8349" s="33"/>
      <c r="E8349" s="33"/>
      <c r="F8349" s="33"/>
      <c r="G8349" s="33"/>
      <c r="H8349" s="33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  <c r="Y8349" s="33"/>
      <c r="Z8349" s="33"/>
      <c r="AA8349" s="33"/>
      <c r="AB8349" s="33"/>
      <c r="AC8349" s="33"/>
      <c r="AD8349" s="33"/>
      <c r="AE8349" s="33"/>
      <c r="AF8349" s="33"/>
      <c r="AG8349" s="35"/>
      <c r="AH8349" s="32"/>
      <c r="AI8349" s="33"/>
      <c r="AJ8349" s="33"/>
      <c r="AK8349" s="33"/>
      <c r="AL8349" s="33"/>
      <c r="AM8349" s="33"/>
      <c r="AN8349" s="33"/>
      <c r="AO8349" s="33"/>
      <c r="AP8349" s="33"/>
      <c r="AQ8349" s="33"/>
      <c r="AR8349" s="33"/>
      <c r="AS8349" s="33"/>
      <c r="AT8349" s="33"/>
      <c r="AU8349" s="33"/>
      <c r="AV8349" s="33"/>
      <c r="AW8349" s="33"/>
      <c r="AX8349" s="33"/>
      <c r="AY8349" s="33"/>
    </row>
    <row r="8350" spans="1:51" s="12" customFormat="1" ht="39.950000000000003" customHeight="1">
      <c r="A8350" s="3"/>
      <c r="B8350" s="16"/>
      <c r="C8350" s="33"/>
      <c r="D8350" s="33"/>
      <c r="E8350" s="33"/>
      <c r="F8350" s="33"/>
      <c r="G8350" s="33"/>
      <c r="H8350" s="33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  <c r="Y8350" s="33"/>
      <c r="Z8350" s="33"/>
      <c r="AA8350" s="33"/>
      <c r="AB8350" s="33"/>
      <c r="AC8350" s="33"/>
      <c r="AD8350" s="33"/>
      <c r="AE8350" s="33"/>
      <c r="AF8350" s="33"/>
      <c r="AG8350" s="35"/>
      <c r="AH8350" s="32"/>
      <c r="AI8350" s="33"/>
      <c r="AJ8350" s="33"/>
      <c r="AK8350" s="33"/>
      <c r="AL8350" s="33"/>
      <c r="AM8350" s="33"/>
      <c r="AN8350" s="33"/>
      <c r="AO8350" s="33"/>
      <c r="AP8350" s="33"/>
      <c r="AQ8350" s="33"/>
      <c r="AR8350" s="33"/>
      <c r="AS8350" s="33"/>
      <c r="AT8350" s="33"/>
      <c r="AU8350" s="33"/>
      <c r="AV8350" s="33"/>
      <c r="AW8350" s="33"/>
      <c r="AX8350" s="33"/>
      <c r="AY8350" s="33"/>
    </row>
    <row r="8351" spans="1:51" s="12" customFormat="1" ht="39.950000000000003" customHeight="1">
      <c r="A8351" s="3"/>
      <c r="B8351" s="16"/>
      <c r="C8351" s="33"/>
      <c r="D8351" s="33"/>
      <c r="E8351" s="33"/>
      <c r="F8351" s="33"/>
      <c r="G8351" s="33"/>
      <c r="H8351" s="33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  <c r="Y8351" s="33"/>
      <c r="Z8351" s="33"/>
      <c r="AA8351" s="33"/>
      <c r="AB8351" s="33"/>
      <c r="AC8351" s="33"/>
      <c r="AD8351" s="33"/>
      <c r="AE8351" s="33"/>
      <c r="AF8351" s="33"/>
      <c r="AG8351" s="35"/>
      <c r="AH8351" s="32"/>
      <c r="AI8351" s="33"/>
      <c r="AJ8351" s="33"/>
      <c r="AK8351" s="33"/>
      <c r="AL8351" s="33"/>
      <c r="AM8351" s="33"/>
      <c r="AN8351" s="33"/>
      <c r="AO8351" s="33"/>
      <c r="AP8351" s="33"/>
      <c r="AQ8351" s="33"/>
      <c r="AR8351" s="33"/>
      <c r="AS8351" s="33"/>
      <c r="AT8351" s="33"/>
      <c r="AU8351" s="33"/>
      <c r="AV8351" s="33"/>
      <c r="AW8351" s="33"/>
      <c r="AX8351" s="33"/>
      <c r="AY8351" s="33"/>
    </row>
    <row r="8352" spans="1:51" s="12" customFormat="1" ht="39.950000000000003" customHeight="1">
      <c r="A8352" s="3"/>
      <c r="B8352" s="16"/>
      <c r="C8352" s="33"/>
      <c r="D8352" s="33"/>
      <c r="E8352" s="33"/>
      <c r="F8352" s="33"/>
      <c r="G8352" s="33"/>
      <c r="H8352" s="33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  <c r="Y8352" s="33"/>
      <c r="Z8352" s="33"/>
      <c r="AA8352" s="33"/>
      <c r="AB8352" s="33"/>
      <c r="AC8352" s="33"/>
      <c r="AD8352" s="33"/>
      <c r="AE8352" s="33"/>
      <c r="AF8352" s="33"/>
      <c r="AG8352" s="35"/>
      <c r="AH8352" s="32"/>
      <c r="AI8352" s="33"/>
      <c r="AJ8352" s="33"/>
      <c r="AK8352" s="33"/>
      <c r="AL8352" s="33"/>
      <c r="AM8352" s="33"/>
      <c r="AN8352" s="33"/>
      <c r="AO8352" s="33"/>
      <c r="AP8352" s="33"/>
      <c r="AQ8352" s="33"/>
      <c r="AR8352" s="33"/>
      <c r="AS8352" s="33"/>
      <c r="AT8352" s="33"/>
      <c r="AU8352" s="33"/>
      <c r="AV8352" s="33"/>
      <c r="AW8352" s="33"/>
      <c r="AX8352" s="33"/>
      <c r="AY8352" s="33"/>
    </row>
    <row r="8353" spans="1:51" s="12" customFormat="1" ht="39.950000000000003" customHeight="1">
      <c r="A8353" s="3"/>
      <c r="B8353" s="16"/>
      <c r="C8353" s="33"/>
      <c r="D8353" s="33"/>
      <c r="E8353" s="33"/>
      <c r="F8353" s="33"/>
      <c r="G8353" s="33"/>
      <c r="H8353" s="33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  <c r="Y8353" s="33"/>
      <c r="Z8353" s="33"/>
      <c r="AA8353" s="33"/>
      <c r="AB8353" s="33"/>
      <c r="AC8353" s="33"/>
      <c r="AD8353" s="33"/>
      <c r="AE8353" s="33"/>
      <c r="AF8353" s="33"/>
      <c r="AG8353" s="35"/>
      <c r="AH8353" s="32"/>
      <c r="AI8353" s="33"/>
      <c r="AJ8353" s="33"/>
      <c r="AK8353" s="33"/>
      <c r="AL8353" s="33"/>
      <c r="AM8353" s="33"/>
      <c r="AN8353" s="33"/>
      <c r="AO8353" s="33"/>
      <c r="AP8353" s="33"/>
      <c r="AQ8353" s="33"/>
      <c r="AR8353" s="33"/>
      <c r="AS8353" s="33"/>
      <c r="AT8353" s="33"/>
      <c r="AU8353" s="33"/>
      <c r="AV8353" s="33"/>
      <c r="AW8353" s="33"/>
      <c r="AX8353" s="33"/>
      <c r="AY8353" s="33"/>
    </row>
    <row r="8354" spans="1:51" s="12" customFormat="1" ht="39.950000000000003" customHeight="1">
      <c r="A8354" s="3"/>
      <c r="B8354" s="16"/>
      <c r="C8354" s="33"/>
      <c r="D8354" s="33"/>
      <c r="E8354" s="33"/>
      <c r="F8354" s="33"/>
      <c r="G8354" s="33"/>
      <c r="H8354" s="33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  <c r="Y8354" s="33"/>
      <c r="Z8354" s="33"/>
      <c r="AA8354" s="33"/>
      <c r="AB8354" s="33"/>
      <c r="AC8354" s="33"/>
      <c r="AD8354" s="33"/>
      <c r="AE8354" s="33"/>
      <c r="AF8354" s="33"/>
      <c r="AG8354" s="35"/>
      <c r="AH8354" s="32"/>
      <c r="AI8354" s="33"/>
      <c r="AJ8354" s="33"/>
      <c r="AK8354" s="33"/>
      <c r="AL8354" s="33"/>
      <c r="AM8354" s="33"/>
      <c r="AN8354" s="33"/>
      <c r="AO8354" s="33"/>
      <c r="AP8354" s="33"/>
      <c r="AQ8354" s="33"/>
      <c r="AR8354" s="33"/>
      <c r="AS8354" s="33"/>
      <c r="AT8354" s="33"/>
      <c r="AU8354" s="33"/>
      <c r="AV8354" s="33"/>
      <c r="AW8354" s="33"/>
      <c r="AX8354" s="33"/>
      <c r="AY8354" s="33"/>
    </row>
    <row r="8355" spans="1:51" s="12" customFormat="1" ht="39.950000000000003" customHeight="1">
      <c r="A8355" s="3"/>
      <c r="B8355" s="16"/>
      <c r="C8355" s="33"/>
      <c r="D8355" s="33"/>
      <c r="E8355" s="33"/>
      <c r="F8355" s="33"/>
      <c r="G8355" s="33"/>
      <c r="H8355" s="33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  <c r="Y8355" s="33"/>
      <c r="Z8355" s="33"/>
      <c r="AA8355" s="33"/>
      <c r="AB8355" s="33"/>
      <c r="AC8355" s="33"/>
      <c r="AD8355" s="33"/>
      <c r="AE8355" s="33"/>
      <c r="AF8355" s="33"/>
      <c r="AG8355" s="35"/>
      <c r="AH8355" s="32"/>
      <c r="AI8355" s="33"/>
      <c r="AJ8355" s="33"/>
      <c r="AK8355" s="33"/>
      <c r="AL8355" s="33"/>
      <c r="AM8355" s="33"/>
      <c r="AN8355" s="33"/>
      <c r="AO8355" s="33"/>
      <c r="AP8355" s="33"/>
      <c r="AQ8355" s="33"/>
      <c r="AR8355" s="33"/>
      <c r="AS8355" s="33"/>
      <c r="AT8355" s="33"/>
      <c r="AU8355" s="33"/>
      <c r="AV8355" s="33"/>
      <c r="AW8355" s="33"/>
      <c r="AX8355" s="33"/>
      <c r="AY8355" s="33"/>
    </row>
    <row r="8356" spans="1:51" s="12" customFormat="1" ht="39.950000000000003" customHeight="1">
      <c r="A8356" s="3"/>
      <c r="B8356" s="16"/>
      <c r="C8356" s="33"/>
      <c r="D8356" s="33"/>
      <c r="E8356" s="33"/>
      <c r="F8356" s="33"/>
      <c r="G8356" s="33"/>
      <c r="H8356" s="33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  <c r="Y8356" s="33"/>
      <c r="Z8356" s="33"/>
      <c r="AA8356" s="33"/>
      <c r="AB8356" s="33"/>
      <c r="AC8356" s="33"/>
      <c r="AD8356" s="33"/>
      <c r="AE8356" s="33"/>
      <c r="AF8356" s="33"/>
      <c r="AG8356" s="35"/>
      <c r="AH8356" s="32"/>
      <c r="AI8356" s="33"/>
      <c r="AJ8356" s="33"/>
      <c r="AK8356" s="33"/>
      <c r="AL8356" s="33"/>
      <c r="AM8356" s="33"/>
      <c r="AN8356" s="33"/>
      <c r="AO8356" s="33"/>
      <c r="AP8356" s="33"/>
      <c r="AQ8356" s="33"/>
      <c r="AR8356" s="33"/>
      <c r="AS8356" s="33"/>
      <c r="AT8356" s="33"/>
      <c r="AU8356" s="33"/>
      <c r="AV8356" s="33"/>
      <c r="AW8356" s="33"/>
      <c r="AX8356" s="33"/>
      <c r="AY8356" s="33"/>
    </row>
    <row r="8357" spans="1:51" s="12" customFormat="1" ht="39.950000000000003" customHeight="1">
      <c r="A8357" s="3"/>
      <c r="B8357" s="16"/>
      <c r="C8357" s="33"/>
      <c r="D8357" s="33"/>
      <c r="E8357" s="33"/>
      <c r="F8357" s="33"/>
      <c r="G8357" s="33"/>
      <c r="H8357" s="33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  <c r="Y8357" s="33"/>
      <c r="Z8357" s="33"/>
      <c r="AA8357" s="33"/>
      <c r="AB8357" s="33"/>
      <c r="AC8357" s="33"/>
      <c r="AD8357" s="33"/>
      <c r="AE8357" s="33"/>
      <c r="AF8357" s="33"/>
      <c r="AG8357" s="35"/>
      <c r="AH8357" s="32"/>
      <c r="AI8357" s="33"/>
      <c r="AJ8357" s="33"/>
      <c r="AK8357" s="33"/>
      <c r="AL8357" s="33"/>
      <c r="AM8357" s="33"/>
      <c r="AN8357" s="33"/>
      <c r="AO8357" s="33"/>
      <c r="AP8357" s="33"/>
      <c r="AQ8357" s="33"/>
      <c r="AR8357" s="33"/>
      <c r="AS8357" s="33"/>
      <c r="AT8357" s="33"/>
      <c r="AU8357" s="33"/>
      <c r="AV8357" s="33"/>
      <c r="AW8357" s="33"/>
      <c r="AX8357" s="33"/>
      <c r="AY8357" s="33"/>
    </row>
    <row r="8358" spans="1:51" s="12" customFormat="1" ht="39.950000000000003" customHeight="1">
      <c r="A8358" s="3"/>
      <c r="B8358" s="16"/>
      <c r="C8358" s="33"/>
      <c r="D8358" s="33"/>
      <c r="E8358" s="33"/>
      <c r="F8358" s="33"/>
      <c r="G8358" s="33"/>
      <c r="H8358" s="33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  <c r="Y8358" s="33"/>
      <c r="Z8358" s="33"/>
      <c r="AA8358" s="33"/>
      <c r="AB8358" s="33"/>
      <c r="AC8358" s="33"/>
      <c r="AD8358" s="33"/>
      <c r="AE8358" s="33"/>
      <c r="AF8358" s="33"/>
      <c r="AG8358" s="35"/>
      <c r="AH8358" s="32"/>
      <c r="AI8358" s="33"/>
      <c r="AJ8358" s="33"/>
      <c r="AK8358" s="33"/>
      <c r="AL8358" s="33"/>
      <c r="AM8358" s="33"/>
      <c r="AN8358" s="33"/>
      <c r="AO8358" s="33"/>
      <c r="AP8358" s="33"/>
      <c r="AQ8358" s="33"/>
      <c r="AR8358" s="33"/>
      <c r="AS8358" s="33"/>
      <c r="AT8358" s="33"/>
      <c r="AU8358" s="33"/>
      <c r="AV8358" s="33"/>
      <c r="AW8358" s="33"/>
      <c r="AX8358" s="33"/>
      <c r="AY8358" s="33"/>
    </row>
    <row r="8359" spans="1:51" s="12" customFormat="1" ht="39.950000000000003" customHeight="1">
      <c r="A8359" s="3"/>
      <c r="B8359" s="16"/>
      <c r="C8359" s="33"/>
      <c r="D8359" s="33"/>
      <c r="E8359" s="33"/>
      <c r="F8359" s="33"/>
      <c r="G8359" s="33"/>
      <c r="H8359" s="33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  <c r="Y8359" s="33"/>
      <c r="Z8359" s="33"/>
      <c r="AA8359" s="33"/>
      <c r="AB8359" s="33"/>
      <c r="AC8359" s="33"/>
      <c r="AD8359" s="33"/>
      <c r="AE8359" s="33"/>
      <c r="AF8359" s="33"/>
      <c r="AG8359" s="35"/>
      <c r="AH8359" s="32"/>
      <c r="AI8359" s="33"/>
      <c r="AJ8359" s="33"/>
      <c r="AK8359" s="33"/>
      <c r="AL8359" s="33"/>
      <c r="AM8359" s="33"/>
      <c r="AN8359" s="33"/>
      <c r="AO8359" s="33"/>
      <c r="AP8359" s="33"/>
      <c r="AQ8359" s="33"/>
      <c r="AR8359" s="33"/>
      <c r="AS8359" s="33"/>
      <c r="AT8359" s="33"/>
      <c r="AU8359" s="33"/>
      <c r="AV8359" s="33"/>
      <c r="AW8359" s="33"/>
      <c r="AX8359" s="33"/>
      <c r="AY8359" s="33"/>
    </row>
    <row r="8360" spans="1:51" s="12" customFormat="1" ht="39.950000000000003" customHeight="1">
      <c r="A8360" s="3"/>
      <c r="B8360" s="16"/>
      <c r="C8360" s="33"/>
      <c r="D8360" s="33"/>
      <c r="E8360" s="33"/>
      <c r="F8360" s="33"/>
      <c r="G8360" s="33"/>
      <c r="H8360" s="33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  <c r="Y8360" s="33"/>
      <c r="Z8360" s="33"/>
      <c r="AA8360" s="33"/>
      <c r="AB8360" s="33"/>
      <c r="AC8360" s="33"/>
      <c r="AD8360" s="33"/>
      <c r="AE8360" s="33"/>
      <c r="AF8360" s="33"/>
      <c r="AG8360" s="35"/>
      <c r="AH8360" s="32"/>
      <c r="AI8360" s="33"/>
      <c r="AJ8360" s="33"/>
      <c r="AK8360" s="33"/>
      <c r="AL8360" s="33"/>
      <c r="AM8360" s="33"/>
      <c r="AN8360" s="33"/>
      <c r="AO8360" s="33"/>
      <c r="AP8360" s="33"/>
      <c r="AQ8360" s="33"/>
      <c r="AR8360" s="33"/>
      <c r="AS8360" s="33"/>
      <c r="AT8360" s="33"/>
      <c r="AU8360" s="33"/>
      <c r="AV8360" s="33"/>
      <c r="AW8360" s="33"/>
      <c r="AX8360" s="33"/>
      <c r="AY8360" s="33"/>
    </row>
    <row r="8361" spans="1:51" s="12" customFormat="1" ht="39.950000000000003" customHeight="1">
      <c r="A8361" s="3"/>
      <c r="B8361" s="16"/>
      <c r="C8361" s="33"/>
      <c r="D8361" s="33"/>
      <c r="E8361" s="33"/>
      <c r="F8361" s="33"/>
      <c r="G8361" s="33"/>
      <c r="H8361" s="33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  <c r="Y8361" s="33"/>
      <c r="Z8361" s="33"/>
      <c r="AA8361" s="33"/>
      <c r="AB8361" s="33"/>
      <c r="AC8361" s="33"/>
      <c r="AD8361" s="33"/>
      <c r="AE8361" s="33"/>
      <c r="AF8361" s="33"/>
      <c r="AG8361" s="35"/>
      <c r="AH8361" s="32"/>
      <c r="AI8361" s="33"/>
      <c r="AJ8361" s="33"/>
      <c r="AK8361" s="33"/>
      <c r="AL8361" s="33"/>
      <c r="AM8361" s="33"/>
      <c r="AN8361" s="33"/>
      <c r="AO8361" s="33"/>
      <c r="AP8361" s="33"/>
      <c r="AQ8361" s="33"/>
      <c r="AR8361" s="33"/>
      <c r="AS8361" s="33"/>
      <c r="AT8361" s="33"/>
      <c r="AU8361" s="33"/>
      <c r="AV8361" s="33"/>
      <c r="AW8361" s="33"/>
      <c r="AX8361" s="33"/>
      <c r="AY8361" s="33"/>
    </row>
    <row r="8362" spans="1:51" s="12" customFormat="1" ht="39.950000000000003" customHeight="1">
      <c r="A8362" s="3"/>
      <c r="B8362" s="16"/>
      <c r="C8362" s="33"/>
      <c r="D8362" s="33"/>
      <c r="E8362" s="33"/>
      <c r="F8362" s="33"/>
      <c r="G8362" s="33"/>
      <c r="H8362" s="33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  <c r="Y8362" s="33"/>
      <c r="Z8362" s="33"/>
      <c r="AA8362" s="33"/>
      <c r="AB8362" s="33"/>
      <c r="AC8362" s="33"/>
      <c r="AD8362" s="33"/>
      <c r="AE8362" s="33"/>
      <c r="AF8362" s="33"/>
      <c r="AG8362" s="35"/>
      <c r="AH8362" s="32"/>
      <c r="AI8362" s="33"/>
      <c r="AJ8362" s="33"/>
      <c r="AK8362" s="33"/>
      <c r="AL8362" s="33"/>
      <c r="AM8362" s="33"/>
      <c r="AN8362" s="33"/>
      <c r="AO8362" s="33"/>
      <c r="AP8362" s="33"/>
      <c r="AQ8362" s="33"/>
      <c r="AR8362" s="33"/>
      <c r="AS8362" s="33"/>
      <c r="AT8362" s="33"/>
      <c r="AU8362" s="33"/>
      <c r="AV8362" s="33"/>
      <c r="AW8362" s="33"/>
      <c r="AX8362" s="33"/>
      <c r="AY8362" s="33"/>
    </row>
    <row r="8363" spans="1:51" s="12" customFormat="1" ht="39.950000000000003" customHeight="1">
      <c r="A8363" s="3"/>
      <c r="B8363" s="16"/>
      <c r="C8363" s="33"/>
      <c r="D8363" s="33"/>
      <c r="E8363" s="33"/>
      <c r="F8363" s="33"/>
      <c r="G8363" s="33"/>
      <c r="H8363" s="33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  <c r="Y8363" s="33"/>
      <c r="Z8363" s="33"/>
      <c r="AA8363" s="33"/>
      <c r="AB8363" s="33"/>
      <c r="AC8363" s="33"/>
      <c r="AD8363" s="33"/>
      <c r="AE8363" s="33"/>
      <c r="AF8363" s="33"/>
      <c r="AG8363" s="35"/>
      <c r="AH8363" s="32"/>
      <c r="AI8363" s="33"/>
      <c r="AJ8363" s="33"/>
      <c r="AK8363" s="33"/>
      <c r="AL8363" s="33"/>
      <c r="AM8363" s="33"/>
      <c r="AN8363" s="33"/>
      <c r="AO8363" s="33"/>
      <c r="AP8363" s="33"/>
      <c r="AQ8363" s="33"/>
      <c r="AR8363" s="33"/>
      <c r="AS8363" s="33"/>
      <c r="AT8363" s="33"/>
      <c r="AU8363" s="33"/>
      <c r="AV8363" s="33"/>
      <c r="AW8363" s="33"/>
      <c r="AX8363" s="33"/>
      <c r="AY8363" s="33"/>
    </row>
    <row r="8364" spans="1:51" s="12" customFormat="1" ht="39.950000000000003" customHeight="1">
      <c r="A8364" s="3"/>
      <c r="B8364" s="16"/>
      <c r="C8364" s="33"/>
      <c r="D8364" s="33"/>
      <c r="E8364" s="33"/>
      <c r="F8364" s="33"/>
      <c r="G8364" s="33"/>
      <c r="H8364" s="33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  <c r="Y8364" s="33"/>
      <c r="Z8364" s="33"/>
      <c r="AA8364" s="33"/>
      <c r="AB8364" s="33"/>
      <c r="AC8364" s="33"/>
      <c r="AD8364" s="33"/>
      <c r="AE8364" s="33"/>
      <c r="AF8364" s="33"/>
      <c r="AG8364" s="35"/>
      <c r="AH8364" s="32"/>
      <c r="AI8364" s="33"/>
      <c r="AJ8364" s="33"/>
      <c r="AK8364" s="33"/>
      <c r="AL8364" s="33"/>
      <c r="AM8364" s="33"/>
      <c r="AN8364" s="33"/>
      <c r="AO8364" s="33"/>
      <c r="AP8364" s="33"/>
      <c r="AQ8364" s="33"/>
      <c r="AR8364" s="33"/>
      <c r="AS8364" s="33"/>
      <c r="AT8364" s="33"/>
      <c r="AU8364" s="33"/>
      <c r="AV8364" s="33"/>
      <c r="AW8364" s="33"/>
      <c r="AX8364" s="33"/>
      <c r="AY8364" s="33"/>
    </row>
    <row r="8365" spans="1:51" s="12" customFormat="1" ht="39.950000000000003" customHeight="1">
      <c r="A8365" s="3"/>
      <c r="B8365" s="16"/>
      <c r="C8365" s="33"/>
      <c r="D8365" s="33"/>
      <c r="E8365" s="33"/>
      <c r="F8365" s="33"/>
      <c r="G8365" s="33"/>
      <c r="H8365" s="33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  <c r="Y8365" s="33"/>
      <c r="Z8365" s="33"/>
      <c r="AA8365" s="33"/>
      <c r="AB8365" s="33"/>
      <c r="AC8365" s="33"/>
      <c r="AD8365" s="33"/>
      <c r="AE8365" s="33"/>
      <c r="AF8365" s="33"/>
      <c r="AG8365" s="35"/>
      <c r="AH8365" s="32"/>
      <c r="AI8365" s="33"/>
      <c r="AJ8365" s="33"/>
      <c r="AK8365" s="33"/>
      <c r="AL8365" s="33"/>
      <c r="AM8365" s="33"/>
      <c r="AN8365" s="33"/>
      <c r="AO8365" s="33"/>
      <c r="AP8365" s="33"/>
      <c r="AQ8365" s="33"/>
      <c r="AR8365" s="33"/>
      <c r="AS8365" s="33"/>
      <c r="AT8365" s="33"/>
      <c r="AU8365" s="33"/>
      <c r="AV8365" s="33"/>
      <c r="AW8365" s="33"/>
      <c r="AX8365" s="33"/>
      <c r="AY8365" s="33"/>
    </row>
    <row r="8366" spans="1:51" s="12" customFormat="1" ht="39.950000000000003" customHeight="1">
      <c r="A8366" s="3"/>
      <c r="B8366" s="16"/>
      <c r="C8366" s="33"/>
      <c r="D8366" s="33"/>
      <c r="E8366" s="33"/>
      <c r="F8366" s="33"/>
      <c r="G8366" s="33"/>
      <c r="H8366" s="33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  <c r="Y8366" s="33"/>
      <c r="Z8366" s="33"/>
      <c r="AA8366" s="33"/>
      <c r="AB8366" s="33"/>
      <c r="AC8366" s="33"/>
      <c r="AD8366" s="33"/>
      <c r="AE8366" s="33"/>
      <c r="AF8366" s="33"/>
      <c r="AG8366" s="35"/>
      <c r="AH8366" s="32"/>
      <c r="AI8366" s="33"/>
      <c r="AJ8366" s="33"/>
      <c r="AK8366" s="33"/>
      <c r="AL8366" s="33"/>
      <c r="AM8366" s="33"/>
      <c r="AN8366" s="33"/>
      <c r="AO8366" s="33"/>
      <c r="AP8366" s="33"/>
      <c r="AQ8366" s="33"/>
      <c r="AR8366" s="33"/>
      <c r="AS8366" s="33"/>
      <c r="AT8366" s="33"/>
      <c r="AU8366" s="33"/>
      <c r="AV8366" s="33"/>
      <c r="AW8366" s="33"/>
      <c r="AX8366" s="33"/>
      <c r="AY8366" s="33"/>
    </row>
    <row r="8367" spans="1:51" s="12" customFormat="1" ht="39.950000000000003" customHeight="1">
      <c r="A8367" s="3"/>
      <c r="B8367" s="16"/>
      <c r="C8367" s="33"/>
      <c r="D8367" s="33"/>
      <c r="E8367" s="33"/>
      <c r="F8367" s="33"/>
      <c r="G8367" s="33"/>
      <c r="H8367" s="33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  <c r="Y8367" s="33"/>
      <c r="Z8367" s="33"/>
      <c r="AA8367" s="33"/>
      <c r="AB8367" s="33"/>
      <c r="AC8367" s="33"/>
      <c r="AD8367" s="33"/>
      <c r="AE8367" s="33"/>
      <c r="AF8367" s="33"/>
      <c r="AG8367" s="35"/>
      <c r="AH8367" s="32"/>
      <c r="AI8367" s="33"/>
      <c r="AJ8367" s="33"/>
      <c r="AK8367" s="33"/>
      <c r="AL8367" s="33"/>
      <c r="AM8367" s="33"/>
      <c r="AN8367" s="33"/>
      <c r="AO8367" s="33"/>
      <c r="AP8367" s="33"/>
      <c r="AQ8367" s="33"/>
      <c r="AR8367" s="33"/>
      <c r="AS8367" s="33"/>
      <c r="AT8367" s="33"/>
      <c r="AU8367" s="33"/>
      <c r="AV8367" s="33"/>
      <c r="AW8367" s="33"/>
      <c r="AX8367" s="33"/>
      <c r="AY8367" s="33"/>
    </row>
    <row r="8368" spans="1:51" s="12" customFormat="1" ht="39.950000000000003" customHeight="1">
      <c r="A8368" s="3"/>
      <c r="B8368" s="16"/>
      <c r="C8368" s="33"/>
      <c r="D8368" s="33"/>
      <c r="E8368" s="33"/>
      <c r="F8368" s="33"/>
      <c r="G8368" s="33"/>
      <c r="H8368" s="33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  <c r="AB8368" s="33"/>
      <c r="AC8368" s="33"/>
      <c r="AD8368" s="33"/>
      <c r="AE8368" s="33"/>
      <c r="AF8368" s="33"/>
      <c r="AG8368" s="35"/>
      <c r="AH8368" s="32"/>
      <c r="AI8368" s="33"/>
      <c r="AJ8368" s="33"/>
      <c r="AK8368" s="33"/>
      <c r="AL8368" s="33"/>
      <c r="AM8368" s="33"/>
      <c r="AN8368" s="33"/>
      <c r="AO8368" s="33"/>
      <c r="AP8368" s="33"/>
      <c r="AQ8368" s="33"/>
      <c r="AR8368" s="33"/>
      <c r="AS8368" s="33"/>
      <c r="AT8368" s="33"/>
      <c r="AU8368" s="33"/>
      <c r="AV8368" s="33"/>
      <c r="AW8368" s="33"/>
      <c r="AX8368" s="33"/>
      <c r="AY8368" s="33"/>
    </row>
    <row r="8369" spans="1:51" s="12" customFormat="1" ht="39.950000000000003" customHeight="1">
      <c r="A8369" s="3"/>
      <c r="B8369" s="16"/>
      <c r="C8369" s="33"/>
      <c r="D8369" s="33"/>
      <c r="E8369" s="33"/>
      <c r="F8369" s="33"/>
      <c r="G8369" s="33"/>
      <c r="H8369" s="33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  <c r="Y8369" s="33"/>
      <c r="Z8369" s="33"/>
      <c r="AA8369" s="33"/>
      <c r="AB8369" s="33"/>
      <c r="AC8369" s="33"/>
      <c r="AD8369" s="33"/>
      <c r="AE8369" s="33"/>
      <c r="AF8369" s="33"/>
      <c r="AG8369" s="35"/>
      <c r="AH8369" s="32"/>
      <c r="AI8369" s="33"/>
      <c r="AJ8369" s="33"/>
      <c r="AK8369" s="33"/>
      <c r="AL8369" s="33"/>
      <c r="AM8369" s="33"/>
      <c r="AN8369" s="33"/>
      <c r="AO8369" s="33"/>
      <c r="AP8369" s="33"/>
      <c r="AQ8369" s="33"/>
      <c r="AR8369" s="33"/>
      <c r="AS8369" s="33"/>
      <c r="AT8369" s="33"/>
      <c r="AU8369" s="33"/>
      <c r="AV8369" s="33"/>
      <c r="AW8369" s="33"/>
      <c r="AX8369" s="33"/>
      <c r="AY8369" s="33"/>
    </row>
    <row r="8370" spans="1:51" s="12" customFormat="1" ht="39.950000000000003" customHeight="1">
      <c r="A8370" s="3"/>
      <c r="B8370" s="16"/>
      <c r="C8370" s="33"/>
      <c r="D8370" s="33"/>
      <c r="E8370" s="33"/>
      <c r="F8370" s="33"/>
      <c r="G8370" s="33"/>
      <c r="H8370" s="33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  <c r="Y8370" s="33"/>
      <c r="Z8370" s="33"/>
      <c r="AA8370" s="33"/>
      <c r="AB8370" s="33"/>
      <c r="AC8370" s="33"/>
      <c r="AD8370" s="33"/>
      <c r="AE8370" s="33"/>
      <c r="AF8370" s="33"/>
      <c r="AG8370" s="35"/>
      <c r="AH8370" s="32"/>
      <c r="AI8370" s="33"/>
      <c r="AJ8370" s="33"/>
      <c r="AK8370" s="33"/>
      <c r="AL8370" s="33"/>
      <c r="AM8370" s="33"/>
      <c r="AN8370" s="33"/>
      <c r="AO8370" s="33"/>
      <c r="AP8370" s="33"/>
      <c r="AQ8370" s="33"/>
      <c r="AR8370" s="33"/>
      <c r="AS8370" s="33"/>
      <c r="AT8370" s="33"/>
      <c r="AU8370" s="33"/>
      <c r="AV8370" s="33"/>
      <c r="AW8370" s="33"/>
      <c r="AX8370" s="33"/>
      <c r="AY8370" s="33"/>
    </row>
    <row r="8371" spans="1:51" s="12" customFormat="1" ht="39.950000000000003" customHeight="1">
      <c r="A8371" s="3"/>
      <c r="B8371" s="16"/>
      <c r="C8371" s="33"/>
      <c r="D8371" s="33"/>
      <c r="E8371" s="33"/>
      <c r="F8371" s="33"/>
      <c r="G8371" s="33"/>
      <c r="H8371" s="33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  <c r="Y8371" s="33"/>
      <c r="Z8371" s="33"/>
      <c r="AA8371" s="33"/>
      <c r="AB8371" s="33"/>
      <c r="AC8371" s="33"/>
      <c r="AD8371" s="33"/>
      <c r="AE8371" s="33"/>
      <c r="AF8371" s="33"/>
      <c r="AG8371" s="35"/>
      <c r="AH8371" s="32"/>
      <c r="AI8371" s="33"/>
      <c r="AJ8371" s="33"/>
      <c r="AK8371" s="33"/>
      <c r="AL8371" s="33"/>
      <c r="AM8371" s="33"/>
      <c r="AN8371" s="33"/>
      <c r="AO8371" s="33"/>
      <c r="AP8371" s="33"/>
      <c r="AQ8371" s="33"/>
      <c r="AR8371" s="33"/>
      <c r="AS8371" s="33"/>
      <c r="AT8371" s="33"/>
      <c r="AU8371" s="33"/>
      <c r="AV8371" s="33"/>
      <c r="AW8371" s="33"/>
      <c r="AX8371" s="33"/>
      <c r="AY8371" s="33"/>
    </row>
    <row r="8372" spans="1:51" s="12" customFormat="1" ht="39.950000000000003" customHeight="1">
      <c r="A8372" s="3"/>
      <c r="B8372" s="16"/>
      <c r="C8372" s="33"/>
      <c r="D8372" s="33"/>
      <c r="E8372" s="33"/>
      <c r="F8372" s="33"/>
      <c r="G8372" s="33"/>
      <c r="H8372" s="33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  <c r="Y8372" s="33"/>
      <c r="Z8372" s="33"/>
      <c r="AA8372" s="33"/>
      <c r="AB8372" s="33"/>
      <c r="AC8372" s="33"/>
      <c r="AD8372" s="33"/>
      <c r="AE8372" s="33"/>
      <c r="AF8372" s="33"/>
      <c r="AG8372" s="35"/>
      <c r="AH8372" s="32"/>
      <c r="AI8372" s="33"/>
      <c r="AJ8372" s="33"/>
      <c r="AK8372" s="33"/>
      <c r="AL8372" s="33"/>
      <c r="AM8372" s="33"/>
      <c r="AN8372" s="33"/>
      <c r="AO8372" s="33"/>
      <c r="AP8372" s="33"/>
      <c r="AQ8372" s="33"/>
      <c r="AR8372" s="33"/>
      <c r="AS8372" s="33"/>
      <c r="AT8372" s="33"/>
      <c r="AU8372" s="33"/>
      <c r="AV8372" s="33"/>
      <c r="AW8372" s="33"/>
      <c r="AX8372" s="33"/>
      <c r="AY8372" s="33"/>
    </row>
    <row r="8373" spans="1:51" s="12" customFormat="1" ht="39.950000000000003" customHeight="1">
      <c r="A8373" s="3"/>
      <c r="B8373" s="16"/>
      <c r="C8373" s="33"/>
      <c r="D8373" s="33"/>
      <c r="E8373" s="33"/>
      <c r="F8373" s="33"/>
      <c r="G8373" s="33"/>
      <c r="H8373" s="33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  <c r="Y8373" s="33"/>
      <c r="Z8373" s="33"/>
      <c r="AA8373" s="33"/>
      <c r="AB8373" s="33"/>
      <c r="AC8373" s="33"/>
      <c r="AD8373" s="33"/>
      <c r="AE8373" s="33"/>
      <c r="AF8373" s="33"/>
      <c r="AG8373" s="35"/>
      <c r="AH8373" s="32"/>
      <c r="AI8373" s="33"/>
      <c r="AJ8373" s="33"/>
      <c r="AK8373" s="33"/>
      <c r="AL8373" s="33"/>
      <c r="AM8373" s="33"/>
      <c r="AN8373" s="33"/>
      <c r="AO8373" s="33"/>
      <c r="AP8373" s="33"/>
      <c r="AQ8373" s="33"/>
      <c r="AR8373" s="33"/>
      <c r="AS8373" s="33"/>
      <c r="AT8373" s="33"/>
      <c r="AU8373" s="33"/>
      <c r="AV8373" s="33"/>
      <c r="AW8373" s="33"/>
      <c r="AX8373" s="33"/>
      <c r="AY8373" s="33"/>
    </row>
    <row r="8374" spans="1:51" s="12" customFormat="1" ht="39.950000000000003" customHeight="1">
      <c r="A8374" s="3"/>
      <c r="B8374" s="16"/>
      <c r="C8374" s="33"/>
      <c r="D8374" s="33"/>
      <c r="E8374" s="33"/>
      <c r="F8374" s="33"/>
      <c r="G8374" s="33"/>
      <c r="H8374" s="33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  <c r="Y8374" s="33"/>
      <c r="Z8374" s="33"/>
      <c r="AA8374" s="33"/>
      <c r="AB8374" s="33"/>
      <c r="AC8374" s="33"/>
      <c r="AD8374" s="33"/>
      <c r="AE8374" s="33"/>
      <c r="AF8374" s="33"/>
      <c r="AG8374" s="35"/>
      <c r="AH8374" s="32"/>
      <c r="AI8374" s="33"/>
      <c r="AJ8374" s="33"/>
      <c r="AK8374" s="33"/>
      <c r="AL8374" s="33"/>
      <c r="AM8374" s="33"/>
      <c r="AN8374" s="33"/>
      <c r="AO8374" s="33"/>
      <c r="AP8374" s="33"/>
      <c r="AQ8374" s="33"/>
      <c r="AR8374" s="33"/>
      <c r="AS8374" s="33"/>
      <c r="AT8374" s="33"/>
      <c r="AU8374" s="33"/>
      <c r="AV8374" s="33"/>
      <c r="AW8374" s="33"/>
      <c r="AX8374" s="33"/>
      <c r="AY8374" s="33"/>
    </row>
    <row r="8375" spans="1:51" s="12" customFormat="1" ht="39.950000000000003" customHeight="1">
      <c r="A8375" s="3"/>
      <c r="B8375" s="16"/>
      <c r="C8375" s="33"/>
      <c r="D8375" s="33"/>
      <c r="E8375" s="33"/>
      <c r="F8375" s="33"/>
      <c r="G8375" s="33"/>
      <c r="H8375" s="33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  <c r="Y8375" s="33"/>
      <c r="Z8375" s="33"/>
      <c r="AA8375" s="33"/>
      <c r="AB8375" s="33"/>
      <c r="AC8375" s="33"/>
      <c r="AD8375" s="33"/>
      <c r="AE8375" s="33"/>
      <c r="AF8375" s="33"/>
      <c r="AG8375" s="35"/>
      <c r="AH8375" s="32"/>
      <c r="AI8375" s="33"/>
      <c r="AJ8375" s="33"/>
      <c r="AK8375" s="33"/>
      <c r="AL8375" s="33"/>
      <c r="AM8375" s="33"/>
      <c r="AN8375" s="33"/>
      <c r="AO8375" s="33"/>
      <c r="AP8375" s="33"/>
      <c r="AQ8375" s="33"/>
      <c r="AR8375" s="33"/>
      <c r="AS8375" s="33"/>
      <c r="AT8375" s="33"/>
      <c r="AU8375" s="33"/>
      <c r="AV8375" s="33"/>
      <c r="AW8375" s="33"/>
      <c r="AX8375" s="33"/>
      <c r="AY8375" s="33"/>
    </row>
    <row r="8376" spans="1:51" s="12" customFormat="1" ht="39.950000000000003" customHeight="1">
      <c r="A8376" s="3"/>
      <c r="B8376" s="16"/>
      <c r="C8376" s="33"/>
      <c r="D8376" s="33"/>
      <c r="E8376" s="33"/>
      <c r="F8376" s="33"/>
      <c r="G8376" s="33"/>
      <c r="H8376" s="33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  <c r="Y8376" s="33"/>
      <c r="Z8376" s="33"/>
      <c r="AA8376" s="33"/>
      <c r="AB8376" s="33"/>
      <c r="AC8376" s="33"/>
      <c r="AD8376" s="33"/>
      <c r="AE8376" s="33"/>
      <c r="AF8376" s="33"/>
      <c r="AG8376" s="35"/>
      <c r="AH8376" s="32"/>
      <c r="AI8376" s="33"/>
      <c r="AJ8376" s="33"/>
      <c r="AK8376" s="33"/>
      <c r="AL8376" s="33"/>
      <c r="AM8376" s="33"/>
      <c r="AN8376" s="33"/>
      <c r="AO8376" s="33"/>
      <c r="AP8376" s="33"/>
      <c r="AQ8376" s="33"/>
      <c r="AR8376" s="33"/>
      <c r="AS8376" s="33"/>
      <c r="AT8376" s="33"/>
      <c r="AU8376" s="33"/>
      <c r="AV8376" s="33"/>
      <c r="AW8376" s="33"/>
      <c r="AX8376" s="33"/>
      <c r="AY8376" s="33"/>
    </row>
    <row r="8377" spans="1:51" s="12" customFormat="1" ht="39.950000000000003" customHeight="1">
      <c r="A8377" s="3"/>
      <c r="B8377" s="16"/>
      <c r="C8377" s="33"/>
      <c r="D8377" s="33"/>
      <c r="E8377" s="33"/>
      <c r="F8377" s="33"/>
      <c r="G8377" s="33"/>
      <c r="H8377" s="33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  <c r="Y8377" s="33"/>
      <c r="Z8377" s="33"/>
      <c r="AA8377" s="33"/>
      <c r="AB8377" s="33"/>
      <c r="AC8377" s="33"/>
      <c r="AD8377" s="33"/>
      <c r="AE8377" s="33"/>
      <c r="AF8377" s="33"/>
      <c r="AG8377" s="35"/>
      <c r="AH8377" s="32"/>
      <c r="AI8377" s="33"/>
      <c r="AJ8377" s="33"/>
      <c r="AK8377" s="33"/>
      <c r="AL8377" s="33"/>
      <c r="AM8377" s="33"/>
      <c r="AN8377" s="33"/>
      <c r="AO8377" s="33"/>
      <c r="AP8377" s="33"/>
      <c r="AQ8377" s="33"/>
      <c r="AR8377" s="33"/>
      <c r="AS8377" s="33"/>
      <c r="AT8377" s="33"/>
      <c r="AU8377" s="33"/>
      <c r="AV8377" s="33"/>
      <c r="AW8377" s="33"/>
      <c r="AX8377" s="33"/>
      <c r="AY8377" s="33"/>
    </row>
    <row r="8378" spans="1:51" s="12" customFormat="1" ht="39.950000000000003" customHeight="1">
      <c r="A8378" s="3"/>
      <c r="B8378" s="16"/>
      <c r="C8378" s="33"/>
      <c r="D8378" s="33"/>
      <c r="E8378" s="33"/>
      <c r="F8378" s="33"/>
      <c r="G8378" s="33"/>
      <c r="H8378" s="33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  <c r="Y8378" s="33"/>
      <c r="Z8378" s="33"/>
      <c r="AA8378" s="33"/>
      <c r="AB8378" s="33"/>
      <c r="AC8378" s="33"/>
      <c r="AD8378" s="33"/>
      <c r="AE8378" s="33"/>
      <c r="AF8378" s="33"/>
      <c r="AG8378" s="35"/>
      <c r="AH8378" s="32"/>
      <c r="AI8378" s="33"/>
      <c r="AJ8378" s="33"/>
      <c r="AK8378" s="33"/>
      <c r="AL8378" s="33"/>
      <c r="AM8378" s="33"/>
      <c r="AN8378" s="33"/>
      <c r="AO8378" s="33"/>
      <c r="AP8378" s="33"/>
      <c r="AQ8378" s="33"/>
      <c r="AR8378" s="33"/>
      <c r="AS8378" s="33"/>
      <c r="AT8378" s="33"/>
      <c r="AU8378" s="33"/>
      <c r="AV8378" s="33"/>
      <c r="AW8378" s="33"/>
      <c r="AX8378" s="33"/>
      <c r="AY8378" s="33"/>
    </row>
    <row r="8379" spans="1:51" s="12" customFormat="1" ht="39.950000000000003" customHeight="1">
      <c r="A8379" s="3"/>
      <c r="B8379" s="16"/>
      <c r="C8379" s="33"/>
      <c r="D8379" s="33"/>
      <c r="E8379" s="33"/>
      <c r="F8379" s="33"/>
      <c r="G8379" s="33"/>
      <c r="H8379" s="33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  <c r="Y8379" s="33"/>
      <c r="Z8379" s="33"/>
      <c r="AA8379" s="33"/>
      <c r="AB8379" s="33"/>
      <c r="AC8379" s="33"/>
      <c r="AD8379" s="33"/>
      <c r="AE8379" s="33"/>
      <c r="AF8379" s="33"/>
      <c r="AG8379" s="35"/>
      <c r="AH8379" s="32"/>
      <c r="AI8379" s="33"/>
      <c r="AJ8379" s="33"/>
      <c r="AK8379" s="33"/>
      <c r="AL8379" s="33"/>
      <c r="AM8379" s="33"/>
      <c r="AN8379" s="33"/>
      <c r="AO8379" s="33"/>
      <c r="AP8379" s="33"/>
      <c r="AQ8379" s="33"/>
      <c r="AR8379" s="33"/>
      <c r="AS8379" s="33"/>
      <c r="AT8379" s="33"/>
      <c r="AU8379" s="33"/>
      <c r="AV8379" s="33"/>
      <c r="AW8379" s="33"/>
      <c r="AX8379" s="33"/>
      <c r="AY8379" s="33"/>
    </row>
    <row r="8380" spans="1:51" s="12" customFormat="1" ht="39.950000000000003" customHeight="1">
      <c r="A8380" s="3"/>
      <c r="B8380" s="16"/>
      <c r="C8380" s="33"/>
      <c r="D8380" s="33"/>
      <c r="E8380" s="33"/>
      <c r="F8380" s="33"/>
      <c r="G8380" s="33"/>
      <c r="H8380" s="33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  <c r="Y8380" s="33"/>
      <c r="Z8380" s="33"/>
      <c r="AA8380" s="33"/>
      <c r="AB8380" s="33"/>
      <c r="AC8380" s="33"/>
      <c r="AD8380" s="33"/>
      <c r="AE8380" s="33"/>
      <c r="AF8380" s="33"/>
      <c r="AG8380" s="35"/>
      <c r="AH8380" s="32"/>
      <c r="AI8380" s="33"/>
      <c r="AJ8380" s="33"/>
      <c r="AK8380" s="33"/>
      <c r="AL8380" s="33"/>
      <c r="AM8380" s="33"/>
      <c r="AN8380" s="33"/>
      <c r="AO8380" s="33"/>
      <c r="AP8380" s="33"/>
      <c r="AQ8380" s="33"/>
      <c r="AR8380" s="33"/>
      <c r="AS8380" s="33"/>
      <c r="AT8380" s="33"/>
      <c r="AU8380" s="33"/>
      <c r="AV8380" s="33"/>
      <c r="AW8380" s="33"/>
      <c r="AX8380" s="33"/>
      <c r="AY8380" s="33"/>
    </row>
    <row r="8381" spans="1:51" s="12" customFormat="1" ht="39.950000000000003" customHeight="1">
      <c r="A8381" s="3"/>
      <c r="B8381" s="16"/>
      <c r="C8381" s="33"/>
      <c r="D8381" s="33"/>
      <c r="E8381" s="33"/>
      <c r="F8381" s="33"/>
      <c r="G8381" s="33"/>
      <c r="H8381" s="33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  <c r="Y8381" s="33"/>
      <c r="Z8381" s="33"/>
      <c r="AA8381" s="33"/>
      <c r="AB8381" s="33"/>
      <c r="AC8381" s="33"/>
      <c r="AD8381" s="33"/>
      <c r="AE8381" s="33"/>
      <c r="AF8381" s="33"/>
      <c r="AG8381" s="35"/>
      <c r="AH8381" s="32"/>
      <c r="AI8381" s="33"/>
      <c r="AJ8381" s="33"/>
      <c r="AK8381" s="33"/>
      <c r="AL8381" s="33"/>
      <c r="AM8381" s="33"/>
      <c r="AN8381" s="33"/>
      <c r="AO8381" s="33"/>
      <c r="AP8381" s="33"/>
      <c r="AQ8381" s="33"/>
      <c r="AR8381" s="33"/>
      <c r="AS8381" s="33"/>
      <c r="AT8381" s="33"/>
      <c r="AU8381" s="33"/>
      <c r="AV8381" s="33"/>
      <c r="AW8381" s="33"/>
      <c r="AX8381" s="33"/>
      <c r="AY8381" s="33"/>
    </row>
    <row r="8382" spans="1:51" s="12" customFormat="1" ht="39.950000000000003" customHeight="1">
      <c r="A8382" s="3"/>
      <c r="B8382" s="16"/>
      <c r="C8382" s="33"/>
      <c r="D8382" s="33"/>
      <c r="E8382" s="33"/>
      <c r="F8382" s="33"/>
      <c r="G8382" s="33"/>
      <c r="H8382" s="33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  <c r="Y8382" s="33"/>
      <c r="Z8382" s="33"/>
      <c r="AA8382" s="33"/>
      <c r="AB8382" s="33"/>
      <c r="AC8382" s="33"/>
      <c r="AD8382" s="33"/>
      <c r="AE8382" s="33"/>
      <c r="AF8382" s="33"/>
      <c r="AG8382" s="35"/>
      <c r="AH8382" s="32"/>
      <c r="AI8382" s="33"/>
      <c r="AJ8382" s="33"/>
      <c r="AK8382" s="33"/>
      <c r="AL8382" s="33"/>
      <c r="AM8382" s="33"/>
      <c r="AN8382" s="33"/>
      <c r="AO8382" s="33"/>
      <c r="AP8382" s="33"/>
      <c r="AQ8382" s="33"/>
      <c r="AR8382" s="33"/>
      <c r="AS8382" s="33"/>
      <c r="AT8382" s="33"/>
      <c r="AU8382" s="33"/>
      <c r="AV8382" s="33"/>
      <c r="AW8382" s="33"/>
      <c r="AX8382" s="33"/>
      <c r="AY8382" s="33"/>
    </row>
    <row r="8383" spans="1:51" s="12" customFormat="1" ht="39.950000000000003" customHeight="1">
      <c r="A8383" s="3"/>
      <c r="B8383" s="16"/>
      <c r="C8383" s="33"/>
      <c r="D8383" s="33"/>
      <c r="E8383" s="33"/>
      <c r="F8383" s="33"/>
      <c r="G8383" s="33"/>
      <c r="H8383" s="33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  <c r="Y8383" s="33"/>
      <c r="Z8383" s="33"/>
      <c r="AA8383" s="33"/>
      <c r="AB8383" s="33"/>
      <c r="AC8383" s="33"/>
      <c r="AD8383" s="33"/>
      <c r="AE8383" s="33"/>
      <c r="AF8383" s="33"/>
      <c r="AG8383" s="35"/>
      <c r="AH8383" s="32"/>
      <c r="AI8383" s="33"/>
      <c r="AJ8383" s="33"/>
      <c r="AK8383" s="33"/>
      <c r="AL8383" s="33"/>
      <c r="AM8383" s="33"/>
      <c r="AN8383" s="33"/>
      <c r="AO8383" s="33"/>
      <c r="AP8383" s="33"/>
      <c r="AQ8383" s="33"/>
      <c r="AR8383" s="33"/>
      <c r="AS8383" s="33"/>
      <c r="AT8383" s="33"/>
      <c r="AU8383" s="33"/>
      <c r="AV8383" s="33"/>
      <c r="AW8383" s="33"/>
      <c r="AX8383" s="33"/>
      <c r="AY8383" s="33"/>
    </row>
    <row r="8384" spans="1:51" s="12" customFormat="1" ht="39.950000000000003" customHeight="1">
      <c r="A8384" s="3"/>
      <c r="B8384" s="16"/>
      <c r="C8384" s="33"/>
      <c r="D8384" s="33"/>
      <c r="E8384" s="33"/>
      <c r="F8384" s="33"/>
      <c r="G8384" s="33"/>
      <c r="H8384" s="33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  <c r="Y8384" s="33"/>
      <c r="Z8384" s="33"/>
      <c r="AA8384" s="33"/>
      <c r="AB8384" s="33"/>
      <c r="AC8384" s="33"/>
      <c r="AD8384" s="33"/>
      <c r="AE8384" s="33"/>
      <c r="AF8384" s="33"/>
      <c r="AG8384" s="35"/>
      <c r="AH8384" s="32"/>
      <c r="AI8384" s="33"/>
      <c r="AJ8384" s="33"/>
      <c r="AK8384" s="33"/>
      <c r="AL8384" s="33"/>
      <c r="AM8384" s="33"/>
      <c r="AN8384" s="33"/>
      <c r="AO8384" s="33"/>
      <c r="AP8384" s="33"/>
      <c r="AQ8384" s="33"/>
      <c r="AR8384" s="33"/>
      <c r="AS8384" s="33"/>
      <c r="AT8384" s="33"/>
      <c r="AU8384" s="33"/>
      <c r="AV8384" s="33"/>
      <c r="AW8384" s="33"/>
      <c r="AX8384" s="33"/>
      <c r="AY8384" s="33"/>
    </row>
    <row r="8385" spans="1:51" s="12" customFormat="1" ht="39.950000000000003" customHeight="1">
      <c r="A8385" s="3"/>
      <c r="B8385" s="16"/>
      <c r="C8385" s="33"/>
      <c r="D8385" s="33"/>
      <c r="E8385" s="33"/>
      <c r="F8385" s="33"/>
      <c r="G8385" s="33"/>
      <c r="H8385" s="33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  <c r="Y8385" s="33"/>
      <c r="Z8385" s="33"/>
      <c r="AA8385" s="33"/>
      <c r="AB8385" s="33"/>
      <c r="AC8385" s="33"/>
      <c r="AD8385" s="33"/>
      <c r="AE8385" s="33"/>
      <c r="AF8385" s="33"/>
      <c r="AG8385" s="35"/>
      <c r="AH8385" s="32"/>
      <c r="AI8385" s="33"/>
      <c r="AJ8385" s="33"/>
      <c r="AK8385" s="33"/>
      <c r="AL8385" s="33"/>
      <c r="AM8385" s="33"/>
      <c r="AN8385" s="33"/>
      <c r="AO8385" s="33"/>
      <c r="AP8385" s="33"/>
      <c r="AQ8385" s="33"/>
      <c r="AR8385" s="33"/>
      <c r="AS8385" s="33"/>
      <c r="AT8385" s="33"/>
      <c r="AU8385" s="33"/>
      <c r="AV8385" s="33"/>
      <c r="AW8385" s="33"/>
      <c r="AX8385" s="33"/>
      <c r="AY8385" s="33"/>
    </row>
    <row r="8386" spans="1:51" s="12" customFormat="1" ht="39.950000000000003" customHeight="1">
      <c r="A8386" s="3"/>
      <c r="B8386" s="16"/>
      <c r="C8386" s="33"/>
      <c r="D8386" s="33"/>
      <c r="E8386" s="33"/>
      <c r="F8386" s="33"/>
      <c r="G8386" s="33"/>
      <c r="H8386" s="33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  <c r="Y8386" s="33"/>
      <c r="Z8386" s="33"/>
      <c r="AA8386" s="33"/>
      <c r="AB8386" s="33"/>
      <c r="AC8386" s="33"/>
      <c r="AD8386" s="33"/>
      <c r="AE8386" s="33"/>
      <c r="AF8386" s="33"/>
      <c r="AG8386" s="35"/>
      <c r="AH8386" s="32"/>
      <c r="AI8386" s="33"/>
      <c r="AJ8386" s="33"/>
      <c r="AK8386" s="33"/>
      <c r="AL8386" s="33"/>
      <c r="AM8386" s="33"/>
      <c r="AN8386" s="33"/>
      <c r="AO8386" s="33"/>
      <c r="AP8386" s="33"/>
      <c r="AQ8386" s="33"/>
      <c r="AR8386" s="33"/>
      <c r="AS8386" s="33"/>
      <c r="AT8386" s="33"/>
      <c r="AU8386" s="33"/>
      <c r="AV8386" s="33"/>
      <c r="AW8386" s="33"/>
      <c r="AX8386" s="33"/>
      <c r="AY8386" s="33"/>
    </row>
    <row r="8387" spans="1:51" s="12" customFormat="1" ht="39.950000000000003" customHeight="1">
      <c r="A8387" s="3"/>
      <c r="B8387" s="16"/>
      <c r="C8387" s="33"/>
      <c r="D8387" s="33"/>
      <c r="E8387" s="33"/>
      <c r="F8387" s="33"/>
      <c r="G8387" s="33"/>
      <c r="H8387" s="33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  <c r="Y8387" s="33"/>
      <c r="Z8387" s="33"/>
      <c r="AA8387" s="33"/>
      <c r="AB8387" s="33"/>
      <c r="AC8387" s="33"/>
      <c r="AD8387" s="33"/>
      <c r="AE8387" s="33"/>
      <c r="AF8387" s="33"/>
      <c r="AG8387" s="35"/>
      <c r="AH8387" s="32"/>
      <c r="AI8387" s="33"/>
      <c r="AJ8387" s="33"/>
      <c r="AK8387" s="33"/>
      <c r="AL8387" s="33"/>
      <c r="AM8387" s="33"/>
      <c r="AN8387" s="33"/>
      <c r="AO8387" s="33"/>
      <c r="AP8387" s="33"/>
      <c r="AQ8387" s="33"/>
      <c r="AR8387" s="33"/>
      <c r="AS8387" s="33"/>
      <c r="AT8387" s="33"/>
      <c r="AU8387" s="33"/>
      <c r="AV8387" s="33"/>
      <c r="AW8387" s="33"/>
      <c r="AX8387" s="33"/>
      <c r="AY8387" s="33"/>
    </row>
    <row r="8388" spans="1:51" s="12" customFormat="1" ht="39.950000000000003" customHeight="1">
      <c r="A8388" s="3"/>
      <c r="B8388" s="16"/>
      <c r="C8388" s="33"/>
      <c r="D8388" s="33"/>
      <c r="E8388" s="33"/>
      <c r="F8388" s="33"/>
      <c r="G8388" s="33"/>
      <c r="H8388" s="33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  <c r="Y8388" s="33"/>
      <c r="Z8388" s="33"/>
      <c r="AA8388" s="33"/>
      <c r="AB8388" s="33"/>
      <c r="AC8388" s="33"/>
      <c r="AD8388" s="33"/>
      <c r="AE8388" s="33"/>
      <c r="AF8388" s="33"/>
      <c r="AG8388" s="35"/>
      <c r="AH8388" s="32"/>
      <c r="AI8388" s="33"/>
      <c r="AJ8388" s="33"/>
      <c r="AK8388" s="33"/>
      <c r="AL8388" s="33"/>
      <c r="AM8388" s="33"/>
      <c r="AN8388" s="33"/>
      <c r="AO8388" s="33"/>
      <c r="AP8388" s="33"/>
      <c r="AQ8388" s="33"/>
      <c r="AR8388" s="33"/>
      <c r="AS8388" s="33"/>
      <c r="AT8388" s="33"/>
      <c r="AU8388" s="33"/>
      <c r="AV8388" s="33"/>
      <c r="AW8388" s="33"/>
      <c r="AX8388" s="33"/>
      <c r="AY8388" s="33"/>
    </row>
    <row r="8389" spans="1:51" s="12" customFormat="1" ht="39.950000000000003" customHeight="1">
      <c r="A8389" s="3"/>
      <c r="B8389" s="16"/>
      <c r="C8389" s="33"/>
      <c r="D8389" s="33"/>
      <c r="E8389" s="33"/>
      <c r="F8389" s="33"/>
      <c r="G8389" s="33"/>
      <c r="H8389" s="33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  <c r="Y8389" s="33"/>
      <c r="Z8389" s="33"/>
      <c r="AA8389" s="33"/>
      <c r="AB8389" s="33"/>
      <c r="AC8389" s="33"/>
      <c r="AD8389" s="33"/>
      <c r="AE8389" s="33"/>
      <c r="AF8389" s="33"/>
      <c r="AG8389" s="35"/>
      <c r="AH8389" s="32"/>
      <c r="AI8389" s="33"/>
      <c r="AJ8389" s="33"/>
      <c r="AK8389" s="33"/>
      <c r="AL8389" s="33"/>
      <c r="AM8389" s="33"/>
      <c r="AN8389" s="33"/>
      <c r="AO8389" s="33"/>
      <c r="AP8389" s="33"/>
      <c r="AQ8389" s="33"/>
      <c r="AR8389" s="33"/>
      <c r="AS8389" s="33"/>
      <c r="AT8389" s="33"/>
      <c r="AU8389" s="33"/>
      <c r="AV8389" s="33"/>
      <c r="AW8389" s="33"/>
      <c r="AX8389" s="33"/>
      <c r="AY8389" s="33"/>
    </row>
    <row r="8390" spans="1:51" s="12" customFormat="1" ht="39.950000000000003" customHeight="1">
      <c r="A8390" s="3"/>
      <c r="B8390" s="16"/>
      <c r="C8390" s="33"/>
      <c r="D8390" s="33"/>
      <c r="E8390" s="33"/>
      <c r="F8390" s="33"/>
      <c r="G8390" s="33"/>
      <c r="H8390" s="33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  <c r="Y8390" s="33"/>
      <c r="Z8390" s="33"/>
      <c r="AA8390" s="33"/>
      <c r="AB8390" s="33"/>
      <c r="AC8390" s="33"/>
      <c r="AD8390" s="33"/>
      <c r="AE8390" s="33"/>
      <c r="AF8390" s="33"/>
      <c r="AG8390" s="35"/>
      <c r="AH8390" s="32"/>
      <c r="AI8390" s="33"/>
      <c r="AJ8390" s="33"/>
      <c r="AK8390" s="33"/>
      <c r="AL8390" s="33"/>
      <c r="AM8390" s="33"/>
      <c r="AN8390" s="33"/>
      <c r="AO8390" s="33"/>
      <c r="AP8390" s="33"/>
      <c r="AQ8390" s="33"/>
      <c r="AR8390" s="33"/>
      <c r="AS8390" s="33"/>
      <c r="AT8390" s="33"/>
      <c r="AU8390" s="33"/>
      <c r="AV8390" s="33"/>
      <c r="AW8390" s="33"/>
      <c r="AX8390" s="33"/>
      <c r="AY8390" s="33"/>
    </row>
    <row r="8391" spans="1:51" s="12" customFormat="1" ht="39.950000000000003" customHeight="1">
      <c r="A8391" s="3"/>
      <c r="B8391" s="16"/>
      <c r="C8391" s="33"/>
      <c r="D8391" s="33"/>
      <c r="E8391" s="33"/>
      <c r="F8391" s="33"/>
      <c r="G8391" s="33"/>
      <c r="H8391" s="33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  <c r="Y8391" s="33"/>
      <c r="Z8391" s="33"/>
      <c r="AA8391" s="33"/>
      <c r="AB8391" s="33"/>
      <c r="AC8391" s="33"/>
      <c r="AD8391" s="33"/>
      <c r="AE8391" s="33"/>
      <c r="AF8391" s="33"/>
      <c r="AG8391" s="35"/>
      <c r="AH8391" s="32"/>
      <c r="AI8391" s="33"/>
      <c r="AJ8391" s="33"/>
      <c r="AK8391" s="33"/>
      <c r="AL8391" s="33"/>
      <c r="AM8391" s="33"/>
      <c r="AN8391" s="33"/>
      <c r="AO8391" s="33"/>
      <c r="AP8391" s="33"/>
      <c r="AQ8391" s="33"/>
      <c r="AR8391" s="33"/>
      <c r="AS8391" s="33"/>
      <c r="AT8391" s="33"/>
      <c r="AU8391" s="33"/>
      <c r="AV8391" s="33"/>
      <c r="AW8391" s="33"/>
      <c r="AX8391" s="33"/>
      <c r="AY8391" s="33"/>
    </row>
    <row r="8392" spans="1:51" s="12" customFormat="1" ht="39.950000000000003" customHeight="1">
      <c r="A8392" s="3"/>
      <c r="B8392" s="16"/>
      <c r="C8392" s="33"/>
      <c r="D8392" s="33"/>
      <c r="E8392" s="33"/>
      <c r="F8392" s="33"/>
      <c r="G8392" s="33"/>
      <c r="H8392" s="33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  <c r="Y8392" s="33"/>
      <c r="Z8392" s="33"/>
      <c r="AA8392" s="33"/>
      <c r="AB8392" s="33"/>
      <c r="AC8392" s="33"/>
      <c r="AD8392" s="33"/>
      <c r="AE8392" s="33"/>
      <c r="AF8392" s="33"/>
      <c r="AG8392" s="35"/>
      <c r="AH8392" s="32"/>
      <c r="AI8392" s="33"/>
      <c r="AJ8392" s="33"/>
      <c r="AK8392" s="33"/>
      <c r="AL8392" s="33"/>
      <c r="AM8392" s="33"/>
      <c r="AN8392" s="33"/>
      <c r="AO8392" s="33"/>
      <c r="AP8392" s="33"/>
      <c r="AQ8392" s="33"/>
      <c r="AR8392" s="33"/>
      <c r="AS8392" s="33"/>
      <c r="AT8392" s="33"/>
      <c r="AU8392" s="33"/>
      <c r="AV8392" s="33"/>
      <c r="AW8392" s="33"/>
      <c r="AX8392" s="33"/>
      <c r="AY8392" s="33"/>
    </row>
    <row r="8393" spans="1:51" s="12" customFormat="1" ht="39.950000000000003" customHeight="1">
      <c r="A8393" s="3"/>
      <c r="B8393" s="16"/>
      <c r="C8393" s="33"/>
      <c r="D8393" s="33"/>
      <c r="E8393" s="33"/>
      <c r="F8393" s="33"/>
      <c r="G8393" s="33"/>
      <c r="H8393" s="33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  <c r="Y8393" s="33"/>
      <c r="Z8393" s="33"/>
      <c r="AA8393" s="33"/>
      <c r="AB8393" s="33"/>
      <c r="AC8393" s="33"/>
      <c r="AD8393" s="33"/>
      <c r="AE8393" s="33"/>
      <c r="AF8393" s="33"/>
      <c r="AG8393" s="35"/>
      <c r="AH8393" s="32"/>
      <c r="AI8393" s="33"/>
      <c r="AJ8393" s="33"/>
      <c r="AK8393" s="33"/>
      <c r="AL8393" s="33"/>
      <c r="AM8393" s="33"/>
      <c r="AN8393" s="33"/>
      <c r="AO8393" s="33"/>
      <c r="AP8393" s="33"/>
      <c r="AQ8393" s="33"/>
      <c r="AR8393" s="33"/>
      <c r="AS8393" s="33"/>
      <c r="AT8393" s="33"/>
      <c r="AU8393" s="33"/>
      <c r="AV8393" s="33"/>
      <c r="AW8393" s="33"/>
      <c r="AX8393" s="33"/>
      <c r="AY8393" s="33"/>
    </row>
    <row r="8394" spans="1:51" s="12" customFormat="1" ht="39.950000000000003" customHeight="1">
      <c r="A8394" s="3"/>
      <c r="B8394" s="16"/>
      <c r="C8394" s="33"/>
      <c r="D8394" s="33"/>
      <c r="E8394" s="33"/>
      <c r="F8394" s="33"/>
      <c r="G8394" s="33"/>
      <c r="H8394" s="33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  <c r="Y8394" s="33"/>
      <c r="Z8394" s="33"/>
      <c r="AA8394" s="33"/>
      <c r="AB8394" s="33"/>
      <c r="AC8394" s="33"/>
      <c r="AD8394" s="33"/>
      <c r="AE8394" s="33"/>
      <c r="AF8394" s="33"/>
      <c r="AG8394" s="35"/>
      <c r="AH8394" s="32"/>
      <c r="AI8394" s="33"/>
      <c r="AJ8394" s="33"/>
      <c r="AK8394" s="33"/>
      <c r="AL8394" s="33"/>
      <c r="AM8394" s="33"/>
      <c r="AN8394" s="33"/>
      <c r="AO8394" s="33"/>
      <c r="AP8394" s="33"/>
      <c r="AQ8394" s="33"/>
      <c r="AR8394" s="33"/>
      <c r="AS8394" s="33"/>
      <c r="AT8394" s="33"/>
      <c r="AU8394" s="33"/>
      <c r="AV8394" s="33"/>
      <c r="AW8394" s="33"/>
      <c r="AX8394" s="33"/>
      <c r="AY8394" s="33"/>
    </row>
    <row r="8395" spans="1:51" s="12" customFormat="1" ht="39.950000000000003" customHeight="1">
      <c r="A8395" s="3"/>
      <c r="B8395" s="16"/>
      <c r="C8395" s="33"/>
      <c r="D8395" s="33"/>
      <c r="E8395" s="33"/>
      <c r="F8395" s="33"/>
      <c r="G8395" s="33"/>
      <c r="H8395" s="33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  <c r="Y8395" s="33"/>
      <c r="Z8395" s="33"/>
      <c r="AA8395" s="33"/>
      <c r="AB8395" s="33"/>
      <c r="AC8395" s="33"/>
      <c r="AD8395" s="33"/>
      <c r="AE8395" s="33"/>
      <c r="AF8395" s="33"/>
      <c r="AG8395" s="35"/>
      <c r="AH8395" s="32"/>
      <c r="AI8395" s="33"/>
      <c r="AJ8395" s="33"/>
      <c r="AK8395" s="33"/>
      <c r="AL8395" s="33"/>
      <c r="AM8395" s="33"/>
      <c r="AN8395" s="33"/>
      <c r="AO8395" s="33"/>
      <c r="AP8395" s="33"/>
      <c r="AQ8395" s="33"/>
      <c r="AR8395" s="33"/>
      <c r="AS8395" s="33"/>
      <c r="AT8395" s="33"/>
      <c r="AU8395" s="33"/>
      <c r="AV8395" s="33"/>
      <c r="AW8395" s="33"/>
      <c r="AX8395" s="33"/>
      <c r="AY8395" s="33"/>
    </row>
    <row r="8396" spans="1:51" s="12" customFormat="1" ht="39.950000000000003" customHeight="1">
      <c r="A8396" s="3"/>
      <c r="B8396" s="16"/>
      <c r="C8396" s="33"/>
      <c r="D8396" s="33"/>
      <c r="E8396" s="33"/>
      <c r="F8396" s="33"/>
      <c r="G8396" s="33"/>
      <c r="H8396" s="33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  <c r="Y8396" s="33"/>
      <c r="Z8396" s="33"/>
      <c r="AA8396" s="33"/>
      <c r="AB8396" s="33"/>
      <c r="AC8396" s="33"/>
      <c r="AD8396" s="33"/>
      <c r="AE8396" s="33"/>
      <c r="AF8396" s="33"/>
      <c r="AG8396" s="35"/>
      <c r="AH8396" s="32"/>
      <c r="AI8396" s="33"/>
      <c r="AJ8396" s="33"/>
      <c r="AK8396" s="33"/>
      <c r="AL8396" s="33"/>
      <c r="AM8396" s="33"/>
      <c r="AN8396" s="33"/>
      <c r="AO8396" s="33"/>
      <c r="AP8396" s="33"/>
      <c r="AQ8396" s="33"/>
      <c r="AR8396" s="33"/>
      <c r="AS8396" s="33"/>
      <c r="AT8396" s="33"/>
      <c r="AU8396" s="33"/>
      <c r="AV8396" s="33"/>
      <c r="AW8396" s="33"/>
      <c r="AX8396" s="33"/>
      <c r="AY8396" s="33"/>
    </row>
    <row r="8397" spans="1:51" s="12" customFormat="1" ht="39.950000000000003" customHeight="1">
      <c r="A8397" s="3"/>
      <c r="B8397" s="16"/>
      <c r="C8397" s="33"/>
      <c r="D8397" s="33"/>
      <c r="E8397" s="33"/>
      <c r="F8397" s="33"/>
      <c r="G8397" s="33"/>
      <c r="H8397" s="33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  <c r="Y8397" s="33"/>
      <c r="Z8397" s="33"/>
      <c r="AA8397" s="33"/>
      <c r="AB8397" s="33"/>
      <c r="AC8397" s="33"/>
      <c r="AD8397" s="33"/>
      <c r="AE8397" s="33"/>
      <c r="AF8397" s="33"/>
      <c r="AG8397" s="35"/>
      <c r="AH8397" s="32"/>
      <c r="AI8397" s="33"/>
      <c r="AJ8397" s="33"/>
      <c r="AK8397" s="33"/>
      <c r="AL8397" s="33"/>
      <c r="AM8397" s="33"/>
      <c r="AN8397" s="33"/>
      <c r="AO8397" s="33"/>
      <c r="AP8397" s="33"/>
      <c r="AQ8397" s="33"/>
      <c r="AR8397" s="33"/>
      <c r="AS8397" s="33"/>
      <c r="AT8397" s="33"/>
      <c r="AU8397" s="33"/>
      <c r="AV8397" s="33"/>
      <c r="AW8397" s="33"/>
      <c r="AX8397" s="33"/>
      <c r="AY8397" s="33"/>
    </row>
    <row r="8398" spans="1:51" s="12" customFormat="1" ht="39.950000000000003" customHeight="1">
      <c r="A8398" s="3"/>
      <c r="B8398" s="16"/>
      <c r="C8398" s="33"/>
      <c r="D8398" s="33"/>
      <c r="E8398" s="33"/>
      <c r="F8398" s="33"/>
      <c r="G8398" s="33"/>
      <c r="H8398" s="33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  <c r="Y8398" s="33"/>
      <c r="Z8398" s="33"/>
      <c r="AA8398" s="33"/>
      <c r="AB8398" s="33"/>
      <c r="AC8398" s="33"/>
      <c r="AD8398" s="33"/>
      <c r="AE8398" s="33"/>
      <c r="AF8398" s="33"/>
      <c r="AG8398" s="35"/>
      <c r="AH8398" s="32"/>
      <c r="AI8398" s="33"/>
      <c r="AJ8398" s="33"/>
      <c r="AK8398" s="33"/>
      <c r="AL8398" s="33"/>
      <c r="AM8398" s="33"/>
      <c r="AN8398" s="33"/>
      <c r="AO8398" s="33"/>
      <c r="AP8398" s="33"/>
      <c r="AQ8398" s="33"/>
      <c r="AR8398" s="33"/>
      <c r="AS8398" s="33"/>
      <c r="AT8398" s="33"/>
      <c r="AU8398" s="33"/>
      <c r="AV8398" s="33"/>
      <c r="AW8398" s="33"/>
      <c r="AX8398" s="33"/>
      <c r="AY8398" s="33"/>
    </row>
    <row r="8399" spans="1:51" s="12" customFormat="1" ht="39.950000000000003" customHeight="1">
      <c r="A8399" s="3"/>
      <c r="B8399" s="16"/>
      <c r="C8399" s="33"/>
      <c r="D8399" s="33"/>
      <c r="E8399" s="33"/>
      <c r="F8399" s="33"/>
      <c r="G8399" s="33"/>
      <c r="H8399" s="33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  <c r="Y8399" s="33"/>
      <c r="Z8399" s="33"/>
      <c r="AA8399" s="33"/>
      <c r="AB8399" s="33"/>
      <c r="AC8399" s="33"/>
      <c r="AD8399" s="33"/>
      <c r="AE8399" s="33"/>
      <c r="AF8399" s="33"/>
      <c r="AG8399" s="35"/>
      <c r="AH8399" s="32"/>
      <c r="AI8399" s="33"/>
      <c r="AJ8399" s="33"/>
      <c r="AK8399" s="33"/>
      <c r="AL8399" s="33"/>
      <c r="AM8399" s="33"/>
      <c r="AN8399" s="33"/>
      <c r="AO8399" s="33"/>
      <c r="AP8399" s="33"/>
      <c r="AQ8399" s="33"/>
      <c r="AR8399" s="33"/>
      <c r="AS8399" s="33"/>
      <c r="AT8399" s="33"/>
      <c r="AU8399" s="33"/>
      <c r="AV8399" s="33"/>
      <c r="AW8399" s="33"/>
      <c r="AX8399" s="33"/>
      <c r="AY8399" s="33"/>
    </row>
    <row r="8400" spans="1:51" s="12" customFormat="1" ht="39.950000000000003" customHeight="1">
      <c r="A8400" s="3"/>
      <c r="B8400" s="16"/>
      <c r="C8400" s="33"/>
      <c r="D8400" s="33"/>
      <c r="E8400" s="33"/>
      <c r="F8400" s="33"/>
      <c r="G8400" s="33"/>
      <c r="H8400" s="33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  <c r="Y8400" s="33"/>
      <c r="Z8400" s="33"/>
      <c r="AA8400" s="33"/>
      <c r="AB8400" s="33"/>
      <c r="AC8400" s="33"/>
      <c r="AD8400" s="33"/>
      <c r="AE8400" s="33"/>
      <c r="AF8400" s="33"/>
      <c r="AG8400" s="35"/>
      <c r="AH8400" s="32"/>
      <c r="AI8400" s="33"/>
      <c r="AJ8400" s="33"/>
      <c r="AK8400" s="33"/>
      <c r="AL8400" s="33"/>
      <c r="AM8400" s="33"/>
      <c r="AN8400" s="33"/>
      <c r="AO8400" s="33"/>
      <c r="AP8400" s="33"/>
      <c r="AQ8400" s="33"/>
      <c r="AR8400" s="33"/>
      <c r="AS8400" s="33"/>
      <c r="AT8400" s="33"/>
      <c r="AU8400" s="33"/>
      <c r="AV8400" s="33"/>
      <c r="AW8400" s="33"/>
      <c r="AX8400" s="33"/>
      <c r="AY8400" s="33"/>
    </row>
    <row r="8401" spans="1:51" s="12" customFormat="1" ht="39.950000000000003" customHeight="1">
      <c r="A8401" s="3"/>
      <c r="B8401" s="16"/>
      <c r="C8401" s="33"/>
      <c r="D8401" s="33"/>
      <c r="E8401" s="33"/>
      <c r="F8401" s="33"/>
      <c r="G8401" s="33"/>
      <c r="H8401" s="33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  <c r="Y8401" s="33"/>
      <c r="Z8401" s="33"/>
      <c r="AA8401" s="33"/>
      <c r="AB8401" s="33"/>
      <c r="AC8401" s="33"/>
      <c r="AD8401" s="33"/>
      <c r="AE8401" s="33"/>
      <c r="AF8401" s="33"/>
      <c r="AG8401" s="35"/>
      <c r="AH8401" s="32"/>
      <c r="AI8401" s="33"/>
      <c r="AJ8401" s="33"/>
      <c r="AK8401" s="33"/>
      <c r="AL8401" s="33"/>
      <c r="AM8401" s="33"/>
      <c r="AN8401" s="33"/>
      <c r="AO8401" s="33"/>
      <c r="AP8401" s="33"/>
      <c r="AQ8401" s="33"/>
      <c r="AR8401" s="33"/>
      <c r="AS8401" s="33"/>
      <c r="AT8401" s="33"/>
      <c r="AU8401" s="33"/>
      <c r="AV8401" s="33"/>
      <c r="AW8401" s="33"/>
      <c r="AX8401" s="33"/>
      <c r="AY8401" s="33"/>
    </row>
    <row r="8402" spans="1:51" s="12" customFormat="1" ht="39.950000000000003" customHeight="1">
      <c r="A8402" s="3"/>
      <c r="B8402" s="16"/>
      <c r="C8402" s="33"/>
      <c r="D8402" s="33"/>
      <c r="E8402" s="33"/>
      <c r="F8402" s="33"/>
      <c r="G8402" s="33"/>
      <c r="H8402" s="33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  <c r="Y8402" s="33"/>
      <c r="Z8402" s="33"/>
      <c r="AA8402" s="33"/>
      <c r="AB8402" s="33"/>
      <c r="AC8402" s="33"/>
      <c r="AD8402" s="33"/>
      <c r="AE8402" s="33"/>
      <c r="AF8402" s="33"/>
      <c r="AG8402" s="35"/>
      <c r="AH8402" s="32"/>
      <c r="AI8402" s="33"/>
      <c r="AJ8402" s="33"/>
      <c r="AK8402" s="33"/>
      <c r="AL8402" s="33"/>
      <c r="AM8402" s="33"/>
      <c r="AN8402" s="33"/>
      <c r="AO8402" s="33"/>
      <c r="AP8402" s="33"/>
      <c r="AQ8402" s="33"/>
      <c r="AR8402" s="33"/>
      <c r="AS8402" s="33"/>
      <c r="AT8402" s="33"/>
      <c r="AU8402" s="33"/>
      <c r="AV8402" s="33"/>
      <c r="AW8402" s="33"/>
      <c r="AX8402" s="33"/>
      <c r="AY8402" s="33"/>
    </row>
    <row r="8403" spans="1:51" s="12" customFormat="1" ht="39.950000000000003" customHeight="1">
      <c r="A8403" s="3"/>
      <c r="B8403" s="16"/>
      <c r="C8403" s="33"/>
      <c r="D8403" s="33"/>
      <c r="E8403" s="33"/>
      <c r="F8403" s="33"/>
      <c r="G8403" s="33"/>
      <c r="H8403" s="33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  <c r="Y8403" s="33"/>
      <c r="Z8403" s="33"/>
      <c r="AA8403" s="33"/>
      <c r="AB8403" s="33"/>
      <c r="AC8403" s="33"/>
      <c r="AD8403" s="33"/>
      <c r="AE8403" s="33"/>
      <c r="AF8403" s="33"/>
      <c r="AG8403" s="35"/>
      <c r="AH8403" s="32"/>
      <c r="AI8403" s="33"/>
      <c r="AJ8403" s="33"/>
      <c r="AK8403" s="33"/>
      <c r="AL8403" s="33"/>
      <c r="AM8403" s="33"/>
      <c r="AN8403" s="33"/>
      <c r="AO8403" s="33"/>
      <c r="AP8403" s="33"/>
      <c r="AQ8403" s="33"/>
      <c r="AR8403" s="33"/>
      <c r="AS8403" s="33"/>
      <c r="AT8403" s="33"/>
      <c r="AU8403" s="33"/>
      <c r="AV8403" s="33"/>
      <c r="AW8403" s="33"/>
      <c r="AX8403" s="33"/>
      <c r="AY8403" s="33"/>
    </row>
    <row r="8404" spans="1:51" s="12" customFormat="1" ht="39.950000000000003" customHeight="1">
      <c r="A8404" s="3"/>
      <c r="B8404" s="16"/>
      <c r="C8404" s="33"/>
      <c r="D8404" s="33"/>
      <c r="E8404" s="33"/>
      <c r="F8404" s="33"/>
      <c r="G8404" s="33"/>
      <c r="H8404" s="33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  <c r="Y8404" s="33"/>
      <c r="Z8404" s="33"/>
      <c r="AA8404" s="33"/>
      <c r="AB8404" s="33"/>
      <c r="AC8404" s="33"/>
      <c r="AD8404" s="33"/>
      <c r="AE8404" s="33"/>
      <c r="AF8404" s="33"/>
      <c r="AG8404" s="35"/>
      <c r="AH8404" s="32"/>
      <c r="AI8404" s="33"/>
      <c r="AJ8404" s="33"/>
      <c r="AK8404" s="33"/>
      <c r="AL8404" s="33"/>
      <c r="AM8404" s="33"/>
      <c r="AN8404" s="33"/>
      <c r="AO8404" s="33"/>
      <c r="AP8404" s="33"/>
      <c r="AQ8404" s="33"/>
      <c r="AR8404" s="33"/>
      <c r="AS8404" s="33"/>
      <c r="AT8404" s="33"/>
      <c r="AU8404" s="33"/>
      <c r="AV8404" s="33"/>
      <c r="AW8404" s="33"/>
      <c r="AX8404" s="33"/>
      <c r="AY8404" s="33"/>
    </row>
    <row r="8405" spans="1:51" s="12" customFormat="1" ht="39.950000000000003" customHeight="1">
      <c r="A8405" s="3"/>
      <c r="B8405" s="16"/>
      <c r="C8405" s="33"/>
      <c r="D8405" s="33"/>
      <c r="E8405" s="33"/>
      <c r="F8405" s="33"/>
      <c r="G8405" s="33"/>
      <c r="H8405" s="33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  <c r="Y8405" s="33"/>
      <c r="Z8405" s="33"/>
      <c r="AA8405" s="33"/>
      <c r="AB8405" s="33"/>
      <c r="AC8405" s="33"/>
      <c r="AD8405" s="33"/>
      <c r="AE8405" s="33"/>
      <c r="AF8405" s="33"/>
      <c r="AG8405" s="35"/>
      <c r="AH8405" s="32"/>
      <c r="AI8405" s="33"/>
      <c r="AJ8405" s="33"/>
      <c r="AK8405" s="33"/>
      <c r="AL8405" s="33"/>
      <c r="AM8405" s="33"/>
      <c r="AN8405" s="33"/>
      <c r="AO8405" s="33"/>
      <c r="AP8405" s="33"/>
      <c r="AQ8405" s="33"/>
      <c r="AR8405" s="33"/>
      <c r="AS8405" s="33"/>
      <c r="AT8405" s="33"/>
      <c r="AU8405" s="33"/>
      <c r="AV8405" s="33"/>
      <c r="AW8405" s="33"/>
      <c r="AX8405" s="33"/>
      <c r="AY8405" s="33"/>
    </row>
    <row r="8406" spans="1:51" s="12" customFormat="1" ht="39.950000000000003" customHeight="1">
      <c r="A8406" s="3"/>
      <c r="B8406" s="16"/>
      <c r="C8406" s="33"/>
      <c r="D8406" s="33"/>
      <c r="E8406" s="33"/>
      <c r="F8406" s="33"/>
      <c r="G8406" s="33"/>
      <c r="H8406" s="33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  <c r="Y8406" s="33"/>
      <c r="Z8406" s="33"/>
      <c r="AA8406" s="33"/>
      <c r="AB8406" s="33"/>
      <c r="AC8406" s="33"/>
      <c r="AD8406" s="33"/>
      <c r="AE8406" s="33"/>
      <c r="AF8406" s="33"/>
      <c r="AG8406" s="35"/>
      <c r="AH8406" s="32"/>
      <c r="AI8406" s="33"/>
      <c r="AJ8406" s="33"/>
      <c r="AK8406" s="33"/>
      <c r="AL8406" s="33"/>
      <c r="AM8406" s="33"/>
      <c r="AN8406" s="33"/>
      <c r="AO8406" s="33"/>
      <c r="AP8406" s="33"/>
      <c r="AQ8406" s="33"/>
      <c r="AR8406" s="33"/>
      <c r="AS8406" s="33"/>
      <c r="AT8406" s="33"/>
      <c r="AU8406" s="33"/>
      <c r="AV8406" s="33"/>
      <c r="AW8406" s="33"/>
      <c r="AX8406" s="33"/>
      <c r="AY8406" s="33"/>
    </row>
    <row r="8407" spans="1:51" s="12" customFormat="1" ht="39.950000000000003" customHeight="1">
      <c r="A8407" s="3"/>
      <c r="B8407" s="16"/>
      <c r="C8407" s="33"/>
      <c r="D8407" s="33"/>
      <c r="E8407" s="33"/>
      <c r="F8407" s="33"/>
      <c r="G8407" s="33"/>
      <c r="H8407" s="33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  <c r="Y8407" s="33"/>
      <c r="Z8407" s="33"/>
      <c r="AA8407" s="33"/>
      <c r="AB8407" s="33"/>
      <c r="AC8407" s="33"/>
      <c r="AD8407" s="33"/>
      <c r="AE8407" s="33"/>
      <c r="AF8407" s="33"/>
      <c r="AG8407" s="35"/>
      <c r="AH8407" s="32"/>
      <c r="AI8407" s="33"/>
      <c r="AJ8407" s="33"/>
      <c r="AK8407" s="33"/>
      <c r="AL8407" s="33"/>
      <c r="AM8407" s="33"/>
      <c r="AN8407" s="33"/>
      <c r="AO8407" s="33"/>
      <c r="AP8407" s="33"/>
      <c r="AQ8407" s="33"/>
      <c r="AR8407" s="33"/>
      <c r="AS8407" s="33"/>
      <c r="AT8407" s="33"/>
      <c r="AU8407" s="33"/>
      <c r="AV8407" s="33"/>
      <c r="AW8407" s="33"/>
      <c r="AX8407" s="33"/>
      <c r="AY8407" s="33"/>
    </row>
    <row r="8408" spans="1:51" s="12" customFormat="1" ht="39.950000000000003" customHeight="1">
      <c r="A8408" s="3"/>
      <c r="B8408" s="16"/>
      <c r="C8408" s="33"/>
      <c r="D8408" s="33"/>
      <c r="E8408" s="33"/>
      <c r="F8408" s="33"/>
      <c r="G8408" s="33"/>
      <c r="H8408" s="33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  <c r="Y8408" s="33"/>
      <c r="Z8408" s="33"/>
      <c r="AA8408" s="33"/>
      <c r="AB8408" s="33"/>
      <c r="AC8408" s="33"/>
      <c r="AD8408" s="33"/>
      <c r="AE8408" s="33"/>
      <c r="AF8408" s="33"/>
      <c r="AG8408" s="35"/>
      <c r="AH8408" s="32"/>
      <c r="AI8408" s="33"/>
      <c r="AJ8408" s="33"/>
      <c r="AK8408" s="33"/>
      <c r="AL8408" s="33"/>
      <c r="AM8408" s="33"/>
      <c r="AN8408" s="33"/>
      <c r="AO8408" s="33"/>
      <c r="AP8408" s="33"/>
      <c r="AQ8408" s="33"/>
      <c r="AR8408" s="33"/>
      <c r="AS8408" s="33"/>
      <c r="AT8408" s="33"/>
      <c r="AU8408" s="33"/>
      <c r="AV8408" s="33"/>
      <c r="AW8408" s="33"/>
      <c r="AX8408" s="33"/>
      <c r="AY8408" s="33"/>
    </row>
    <row r="8409" spans="1:51" s="12" customFormat="1" ht="39.950000000000003" customHeight="1">
      <c r="A8409" s="3"/>
      <c r="B8409" s="16"/>
      <c r="C8409" s="33"/>
      <c r="D8409" s="33"/>
      <c r="E8409" s="33"/>
      <c r="F8409" s="33"/>
      <c r="G8409" s="33"/>
      <c r="H8409" s="33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  <c r="Y8409" s="33"/>
      <c r="Z8409" s="33"/>
      <c r="AA8409" s="33"/>
      <c r="AB8409" s="33"/>
      <c r="AC8409" s="33"/>
      <c r="AD8409" s="33"/>
      <c r="AE8409" s="33"/>
      <c r="AF8409" s="33"/>
      <c r="AG8409" s="35"/>
      <c r="AH8409" s="32"/>
      <c r="AI8409" s="33"/>
      <c r="AJ8409" s="33"/>
      <c r="AK8409" s="33"/>
      <c r="AL8409" s="33"/>
      <c r="AM8409" s="33"/>
      <c r="AN8409" s="33"/>
      <c r="AO8409" s="33"/>
      <c r="AP8409" s="33"/>
      <c r="AQ8409" s="33"/>
      <c r="AR8409" s="33"/>
      <c r="AS8409" s="33"/>
      <c r="AT8409" s="33"/>
      <c r="AU8409" s="33"/>
      <c r="AV8409" s="33"/>
      <c r="AW8409" s="33"/>
      <c r="AX8409" s="33"/>
      <c r="AY8409" s="33"/>
    </row>
    <row r="8410" spans="1:51" s="12" customFormat="1" ht="39.950000000000003" customHeight="1">
      <c r="A8410" s="3"/>
      <c r="B8410" s="16"/>
      <c r="C8410" s="33"/>
      <c r="D8410" s="33"/>
      <c r="E8410" s="33"/>
      <c r="F8410" s="33"/>
      <c r="G8410" s="33"/>
      <c r="H8410" s="33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  <c r="Y8410" s="33"/>
      <c r="Z8410" s="33"/>
      <c r="AA8410" s="33"/>
      <c r="AB8410" s="33"/>
      <c r="AC8410" s="33"/>
      <c r="AD8410" s="33"/>
      <c r="AE8410" s="33"/>
      <c r="AF8410" s="33"/>
      <c r="AG8410" s="35"/>
      <c r="AH8410" s="32"/>
      <c r="AI8410" s="33"/>
      <c r="AJ8410" s="33"/>
      <c r="AK8410" s="33"/>
      <c r="AL8410" s="33"/>
      <c r="AM8410" s="33"/>
      <c r="AN8410" s="33"/>
      <c r="AO8410" s="33"/>
      <c r="AP8410" s="33"/>
      <c r="AQ8410" s="33"/>
      <c r="AR8410" s="33"/>
      <c r="AS8410" s="33"/>
      <c r="AT8410" s="33"/>
      <c r="AU8410" s="33"/>
      <c r="AV8410" s="33"/>
      <c r="AW8410" s="33"/>
      <c r="AX8410" s="33"/>
      <c r="AY8410" s="33"/>
    </row>
    <row r="8411" spans="1:51" s="12" customFormat="1" ht="39.950000000000003" customHeight="1">
      <c r="A8411" s="3"/>
      <c r="B8411" s="16"/>
      <c r="C8411" s="33"/>
      <c r="D8411" s="33"/>
      <c r="E8411" s="33"/>
      <c r="F8411" s="33"/>
      <c r="G8411" s="33"/>
      <c r="H8411" s="33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  <c r="Y8411" s="33"/>
      <c r="Z8411" s="33"/>
      <c r="AA8411" s="33"/>
      <c r="AB8411" s="33"/>
      <c r="AC8411" s="33"/>
      <c r="AD8411" s="33"/>
      <c r="AE8411" s="33"/>
      <c r="AF8411" s="33"/>
      <c r="AG8411" s="35"/>
      <c r="AH8411" s="32"/>
      <c r="AI8411" s="33"/>
      <c r="AJ8411" s="33"/>
      <c r="AK8411" s="33"/>
      <c r="AL8411" s="33"/>
      <c r="AM8411" s="33"/>
      <c r="AN8411" s="33"/>
      <c r="AO8411" s="33"/>
      <c r="AP8411" s="33"/>
      <c r="AQ8411" s="33"/>
      <c r="AR8411" s="33"/>
      <c r="AS8411" s="33"/>
      <c r="AT8411" s="33"/>
      <c r="AU8411" s="33"/>
      <c r="AV8411" s="33"/>
      <c r="AW8411" s="33"/>
      <c r="AX8411" s="33"/>
      <c r="AY8411" s="33"/>
    </row>
    <row r="8412" spans="1:51" s="12" customFormat="1" ht="39.950000000000003" customHeight="1">
      <c r="A8412" s="3"/>
      <c r="B8412" s="16"/>
      <c r="C8412" s="33"/>
      <c r="D8412" s="33"/>
      <c r="E8412" s="33"/>
      <c r="F8412" s="33"/>
      <c r="G8412" s="33"/>
      <c r="H8412" s="33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  <c r="Y8412" s="33"/>
      <c r="Z8412" s="33"/>
      <c r="AA8412" s="33"/>
      <c r="AB8412" s="33"/>
      <c r="AC8412" s="33"/>
      <c r="AD8412" s="33"/>
      <c r="AE8412" s="33"/>
      <c r="AF8412" s="33"/>
      <c r="AG8412" s="35"/>
      <c r="AH8412" s="32"/>
      <c r="AI8412" s="33"/>
      <c r="AJ8412" s="33"/>
      <c r="AK8412" s="33"/>
      <c r="AL8412" s="33"/>
      <c r="AM8412" s="33"/>
      <c r="AN8412" s="33"/>
      <c r="AO8412" s="33"/>
      <c r="AP8412" s="33"/>
      <c r="AQ8412" s="33"/>
      <c r="AR8412" s="33"/>
      <c r="AS8412" s="33"/>
      <c r="AT8412" s="33"/>
      <c r="AU8412" s="33"/>
      <c r="AV8412" s="33"/>
      <c r="AW8412" s="33"/>
      <c r="AX8412" s="33"/>
      <c r="AY8412" s="33"/>
    </row>
    <row r="8413" spans="1:51" s="12" customFormat="1" ht="39.950000000000003" customHeight="1">
      <c r="A8413" s="3"/>
      <c r="B8413" s="16"/>
      <c r="C8413" s="33"/>
      <c r="D8413" s="33"/>
      <c r="E8413" s="33"/>
      <c r="F8413" s="33"/>
      <c r="G8413" s="33"/>
      <c r="H8413" s="33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  <c r="Y8413" s="33"/>
      <c r="Z8413" s="33"/>
      <c r="AA8413" s="33"/>
      <c r="AB8413" s="33"/>
      <c r="AC8413" s="33"/>
      <c r="AD8413" s="33"/>
      <c r="AE8413" s="33"/>
      <c r="AF8413" s="33"/>
      <c r="AG8413" s="35"/>
      <c r="AH8413" s="32"/>
      <c r="AI8413" s="33"/>
      <c r="AJ8413" s="33"/>
      <c r="AK8413" s="33"/>
      <c r="AL8413" s="33"/>
      <c r="AM8413" s="33"/>
      <c r="AN8413" s="33"/>
      <c r="AO8413" s="33"/>
      <c r="AP8413" s="33"/>
      <c r="AQ8413" s="33"/>
      <c r="AR8413" s="33"/>
      <c r="AS8413" s="33"/>
      <c r="AT8413" s="33"/>
      <c r="AU8413" s="33"/>
      <c r="AV8413" s="33"/>
      <c r="AW8413" s="33"/>
      <c r="AX8413" s="33"/>
      <c r="AY8413" s="33"/>
    </row>
    <row r="8414" spans="1:51" s="12" customFormat="1" ht="39.950000000000003" customHeight="1">
      <c r="A8414" s="3"/>
      <c r="B8414" s="16"/>
      <c r="C8414" s="33"/>
      <c r="D8414" s="33"/>
      <c r="E8414" s="33"/>
      <c r="F8414" s="33"/>
      <c r="G8414" s="33"/>
      <c r="H8414" s="33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  <c r="Y8414" s="33"/>
      <c r="Z8414" s="33"/>
      <c r="AA8414" s="33"/>
      <c r="AB8414" s="33"/>
      <c r="AC8414" s="33"/>
      <c r="AD8414" s="33"/>
      <c r="AE8414" s="33"/>
      <c r="AF8414" s="33"/>
      <c r="AG8414" s="35"/>
      <c r="AH8414" s="32"/>
      <c r="AI8414" s="33"/>
      <c r="AJ8414" s="33"/>
      <c r="AK8414" s="33"/>
      <c r="AL8414" s="33"/>
      <c r="AM8414" s="33"/>
      <c r="AN8414" s="33"/>
      <c r="AO8414" s="33"/>
      <c r="AP8414" s="33"/>
      <c r="AQ8414" s="33"/>
      <c r="AR8414" s="33"/>
      <c r="AS8414" s="33"/>
      <c r="AT8414" s="33"/>
      <c r="AU8414" s="33"/>
      <c r="AV8414" s="33"/>
      <c r="AW8414" s="33"/>
      <c r="AX8414" s="33"/>
      <c r="AY8414" s="33"/>
    </row>
    <row r="8415" spans="1:51" s="12" customFormat="1" ht="39.950000000000003" customHeight="1">
      <c r="A8415" s="3"/>
      <c r="B8415" s="16"/>
      <c r="C8415" s="33"/>
      <c r="D8415" s="33"/>
      <c r="E8415" s="33"/>
      <c r="F8415" s="33"/>
      <c r="G8415" s="33"/>
      <c r="H8415" s="33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  <c r="Y8415" s="33"/>
      <c r="Z8415" s="33"/>
      <c r="AA8415" s="33"/>
      <c r="AB8415" s="33"/>
      <c r="AC8415" s="33"/>
      <c r="AD8415" s="33"/>
      <c r="AE8415" s="33"/>
      <c r="AF8415" s="33"/>
      <c r="AG8415" s="35"/>
      <c r="AH8415" s="32"/>
      <c r="AI8415" s="33"/>
      <c r="AJ8415" s="33"/>
      <c r="AK8415" s="33"/>
      <c r="AL8415" s="33"/>
      <c r="AM8415" s="33"/>
      <c r="AN8415" s="33"/>
      <c r="AO8415" s="33"/>
      <c r="AP8415" s="33"/>
      <c r="AQ8415" s="33"/>
      <c r="AR8415" s="33"/>
      <c r="AS8415" s="33"/>
      <c r="AT8415" s="33"/>
      <c r="AU8415" s="33"/>
      <c r="AV8415" s="33"/>
      <c r="AW8415" s="33"/>
      <c r="AX8415" s="33"/>
      <c r="AY8415" s="33"/>
    </row>
    <row r="8416" spans="1:51" s="12" customFormat="1" ht="39.950000000000003" customHeight="1">
      <c r="A8416" s="3"/>
      <c r="B8416" s="16"/>
      <c r="C8416" s="33"/>
      <c r="D8416" s="33"/>
      <c r="E8416" s="33"/>
      <c r="F8416" s="33"/>
      <c r="G8416" s="33"/>
      <c r="H8416" s="33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  <c r="Y8416" s="33"/>
      <c r="Z8416" s="33"/>
      <c r="AA8416" s="33"/>
      <c r="AB8416" s="33"/>
      <c r="AC8416" s="33"/>
      <c r="AD8416" s="33"/>
      <c r="AE8416" s="33"/>
      <c r="AF8416" s="33"/>
      <c r="AG8416" s="35"/>
      <c r="AH8416" s="32"/>
      <c r="AI8416" s="33"/>
      <c r="AJ8416" s="33"/>
      <c r="AK8416" s="33"/>
      <c r="AL8416" s="33"/>
      <c r="AM8416" s="33"/>
      <c r="AN8416" s="33"/>
      <c r="AO8416" s="33"/>
      <c r="AP8416" s="33"/>
      <c r="AQ8416" s="33"/>
      <c r="AR8416" s="33"/>
      <c r="AS8416" s="33"/>
      <c r="AT8416" s="33"/>
      <c r="AU8416" s="33"/>
      <c r="AV8416" s="33"/>
      <c r="AW8416" s="33"/>
      <c r="AX8416" s="33"/>
      <c r="AY8416" s="33"/>
    </row>
    <row r="8417" spans="1:51" s="12" customFormat="1" ht="39.950000000000003" customHeight="1">
      <c r="A8417" s="3"/>
      <c r="B8417" s="16"/>
      <c r="C8417" s="33"/>
      <c r="D8417" s="33"/>
      <c r="E8417" s="33"/>
      <c r="F8417" s="33"/>
      <c r="G8417" s="33"/>
      <c r="H8417" s="33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  <c r="Y8417" s="33"/>
      <c r="Z8417" s="33"/>
      <c r="AA8417" s="33"/>
      <c r="AB8417" s="33"/>
      <c r="AC8417" s="33"/>
      <c r="AD8417" s="33"/>
      <c r="AE8417" s="33"/>
      <c r="AF8417" s="33"/>
      <c r="AG8417" s="35"/>
      <c r="AH8417" s="32"/>
      <c r="AI8417" s="33"/>
      <c r="AJ8417" s="33"/>
      <c r="AK8417" s="33"/>
      <c r="AL8417" s="33"/>
      <c r="AM8417" s="33"/>
      <c r="AN8417" s="33"/>
      <c r="AO8417" s="33"/>
      <c r="AP8417" s="33"/>
      <c r="AQ8417" s="33"/>
      <c r="AR8417" s="33"/>
      <c r="AS8417" s="33"/>
      <c r="AT8417" s="33"/>
      <c r="AU8417" s="33"/>
      <c r="AV8417" s="33"/>
      <c r="AW8417" s="33"/>
      <c r="AX8417" s="33"/>
      <c r="AY8417" s="33"/>
    </row>
    <row r="8418" spans="1:51" s="12" customFormat="1" ht="39.950000000000003" customHeight="1">
      <c r="A8418" s="3"/>
      <c r="B8418" s="16"/>
      <c r="C8418" s="33"/>
      <c r="D8418" s="33"/>
      <c r="E8418" s="33"/>
      <c r="F8418" s="33"/>
      <c r="G8418" s="33"/>
      <c r="H8418" s="33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  <c r="Y8418" s="33"/>
      <c r="Z8418" s="33"/>
      <c r="AA8418" s="33"/>
      <c r="AB8418" s="33"/>
      <c r="AC8418" s="33"/>
      <c r="AD8418" s="33"/>
      <c r="AE8418" s="33"/>
      <c r="AF8418" s="33"/>
      <c r="AG8418" s="35"/>
      <c r="AH8418" s="32"/>
      <c r="AI8418" s="33"/>
      <c r="AJ8418" s="33"/>
      <c r="AK8418" s="33"/>
      <c r="AL8418" s="33"/>
      <c r="AM8418" s="33"/>
      <c r="AN8418" s="33"/>
      <c r="AO8418" s="33"/>
      <c r="AP8418" s="33"/>
      <c r="AQ8418" s="33"/>
      <c r="AR8418" s="33"/>
      <c r="AS8418" s="33"/>
      <c r="AT8418" s="33"/>
      <c r="AU8418" s="33"/>
      <c r="AV8418" s="33"/>
      <c r="AW8418" s="33"/>
      <c r="AX8418" s="33"/>
      <c r="AY8418" s="33"/>
    </row>
    <row r="8419" spans="1:51" s="12" customFormat="1" ht="39.950000000000003" customHeight="1">
      <c r="A8419" s="3"/>
      <c r="B8419" s="16"/>
      <c r="C8419" s="33"/>
      <c r="D8419" s="33"/>
      <c r="E8419" s="33"/>
      <c r="F8419" s="33"/>
      <c r="G8419" s="33"/>
      <c r="H8419" s="33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  <c r="Y8419" s="33"/>
      <c r="Z8419" s="33"/>
      <c r="AA8419" s="33"/>
      <c r="AB8419" s="33"/>
      <c r="AC8419" s="33"/>
      <c r="AD8419" s="33"/>
      <c r="AE8419" s="33"/>
      <c r="AF8419" s="33"/>
      <c r="AG8419" s="35"/>
      <c r="AH8419" s="32"/>
      <c r="AI8419" s="33"/>
      <c r="AJ8419" s="33"/>
      <c r="AK8419" s="33"/>
      <c r="AL8419" s="33"/>
      <c r="AM8419" s="33"/>
      <c r="AN8419" s="33"/>
      <c r="AO8419" s="33"/>
      <c r="AP8419" s="33"/>
      <c r="AQ8419" s="33"/>
      <c r="AR8419" s="33"/>
      <c r="AS8419" s="33"/>
      <c r="AT8419" s="33"/>
      <c r="AU8419" s="33"/>
      <c r="AV8419" s="33"/>
      <c r="AW8419" s="33"/>
      <c r="AX8419" s="33"/>
      <c r="AY8419" s="33"/>
    </row>
    <row r="8420" spans="1:51" s="12" customFormat="1" ht="39.950000000000003" customHeight="1">
      <c r="A8420" s="3"/>
      <c r="B8420" s="16"/>
      <c r="C8420" s="33"/>
      <c r="D8420" s="33"/>
      <c r="E8420" s="33"/>
      <c r="F8420" s="33"/>
      <c r="G8420" s="33"/>
      <c r="H8420" s="33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  <c r="Y8420" s="33"/>
      <c r="Z8420" s="33"/>
      <c r="AA8420" s="33"/>
      <c r="AB8420" s="33"/>
      <c r="AC8420" s="33"/>
      <c r="AD8420" s="33"/>
      <c r="AE8420" s="33"/>
      <c r="AF8420" s="33"/>
      <c r="AG8420" s="35"/>
      <c r="AH8420" s="32"/>
      <c r="AI8420" s="33"/>
      <c r="AJ8420" s="33"/>
      <c r="AK8420" s="33"/>
      <c r="AL8420" s="33"/>
      <c r="AM8420" s="33"/>
      <c r="AN8420" s="33"/>
      <c r="AO8420" s="33"/>
      <c r="AP8420" s="33"/>
      <c r="AQ8420" s="33"/>
      <c r="AR8420" s="33"/>
      <c r="AS8420" s="33"/>
      <c r="AT8420" s="33"/>
      <c r="AU8420" s="33"/>
      <c r="AV8420" s="33"/>
      <c r="AW8420" s="33"/>
      <c r="AX8420" s="33"/>
      <c r="AY8420" s="33"/>
    </row>
    <row r="8421" spans="1:51" s="12" customFormat="1" ht="39.950000000000003" customHeight="1">
      <c r="A8421" s="3"/>
      <c r="B8421" s="16"/>
      <c r="C8421" s="33"/>
      <c r="D8421" s="33"/>
      <c r="E8421" s="33"/>
      <c r="F8421" s="33"/>
      <c r="G8421" s="33"/>
      <c r="H8421" s="33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  <c r="Y8421" s="33"/>
      <c r="Z8421" s="33"/>
      <c r="AA8421" s="33"/>
      <c r="AB8421" s="33"/>
      <c r="AC8421" s="33"/>
      <c r="AD8421" s="33"/>
      <c r="AE8421" s="33"/>
      <c r="AF8421" s="33"/>
      <c r="AG8421" s="35"/>
      <c r="AH8421" s="32"/>
      <c r="AI8421" s="33"/>
      <c r="AJ8421" s="33"/>
      <c r="AK8421" s="33"/>
      <c r="AL8421" s="33"/>
      <c r="AM8421" s="33"/>
      <c r="AN8421" s="33"/>
      <c r="AO8421" s="33"/>
      <c r="AP8421" s="33"/>
      <c r="AQ8421" s="33"/>
      <c r="AR8421" s="33"/>
      <c r="AS8421" s="33"/>
      <c r="AT8421" s="33"/>
      <c r="AU8421" s="33"/>
      <c r="AV8421" s="33"/>
      <c r="AW8421" s="33"/>
      <c r="AX8421" s="33"/>
      <c r="AY8421" s="33"/>
    </row>
    <row r="8422" spans="1:51" s="12" customFormat="1" ht="39.950000000000003" customHeight="1">
      <c r="A8422" s="3"/>
      <c r="B8422" s="16"/>
      <c r="C8422" s="33"/>
      <c r="D8422" s="33"/>
      <c r="E8422" s="33"/>
      <c r="F8422" s="33"/>
      <c r="G8422" s="33"/>
      <c r="H8422" s="33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  <c r="Y8422" s="33"/>
      <c r="Z8422" s="33"/>
      <c r="AA8422" s="33"/>
      <c r="AB8422" s="33"/>
      <c r="AC8422" s="33"/>
      <c r="AD8422" s="33"/>
      <c r="AE8422" s="33"/>
      <c r="AF8422" s="33"/>
      <c r="AG8422" s="35"/>
      <c r="AH8422" s="32"/>
      <c r="AI8422" s="33"/>
      <c r="AJ8422" s="33"/>
      <c r="AK8422" s="33"/>
      <c r="AL8422" s="33"/>
      <c r="AM8422" s="33"/>
      <c r="AN8422" s="33"/>
      <c r="AO8422" s="33"/>
      <c r="AP8422" s="33"/>
      <c r="AQ8422" s="33"/>
      <c r="AR8422" s="33"/>
      <c r="AS8422" s="33"/>
      <c r="AT8422" s="33"/>
      <c r="AU8422" s="33"/>
      <c r="AV8422" s="33"/>
      <c r="AW8422" s="33"/>
      <c r="AX8422" s="33"/>
      <c r="AY8422" s="33"/>
    </row>
    <row r="8423" spans="1:51" s="12" customFormat="1" ht="39.950000000000003" customHeight="1">
      <c r="A8423" s="3"/>
      <c r="B8423" s="16"/>
      <c r="C8423" s="33"/>
      <c r="D8423" s="33"/>
      <c r="E8423" s="33"/>
      <c r="F8423" s="33"/>
      <c r="G8423" s="33"/>
      <c r="H8423" s="33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  <c r="Y8423" s="33"/>
      <c r="Z8423" s="33"/>
      <c r="AA8423" s="33"/>
      <c r="AB8423" s="33"/>
      <c r="AC8423" s="33"/>
      <c r="AD8423" s="33"/>
      <c r="AE8423" s="33"/>
      <c r="AF8423" s="33"/>
      <c r="AG8423" s="35"/>
      <c r="AH8423" s="32"/>
      <c r="AI8423" s="33"/>
      <c r="AJ8423" s="33"/>
      <c r="AK8423" s="33"/>
      <c r="AL8423" s="33"/>
      <c r="AM8423" s="33"/>
      <c r="AN8423" s="33"/>
      <c r="AO8423" s="33"/>
      <c r="AP8423" s="33"/>
      <c r="AQ8423" s="33"/>
      <c r="AR8423" s="33"/>
      <c r="AS8423" s="33"/>
      <c r="AT8423" s="33"/>
      <c r="AU8423" s="33"/>
      <c r="AV8423" s="33"/>
      <c r="AW8423" s="33"/>
      <c r="AX8423" s="33"/>
      <c r="AY8423" s="33"/>
    </row>
    <row r="8424" spans="1:51" s="12" customFormat="1" ht="39.950000000000003" customHeight="1">
      <c r="A8424" s="3"/>
      <c r="B8424" s="16"/>
      <c r="C8424" s="33"/>
      <c r="D8424" s="33"/>
      <c r="E8424" s="33"/>
      <c r="F8424" s="33"/>
      <c r="G8424" s="33"/>
      <c r="H8424" s="33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  <c r="Y8424" s="33"/>
      <c r="Z8424" s="33"/>
      <c r="AA8424" s="33"/>
      <c r="AB8424" s="33"/>
      <c r="AC8424" s="33"/>
      <c r="AD8424" s="33"/>
      <c r="AE8424" s="33"/>
      <c r="AF8424" s="33"/>
      <c r="AG8424" s="35"/>
      <c r="AH8424" s="32"/>
      <c r="AI8424" s="33"/>
      <c r="AJ8424" s="33"/>
      <c r="AK8424" s="33"/>
      <c r="AL8424" s="33"/>
      <c r="AM8424" s="33"/>
      <c r="AN8424" s="33"/>
      <c r="AO8424" s="33"/>
      <c r="AP8424" s="33"/>
      <c r="AQ8424" s="33"/>
      <c r="AR8424" s="33"/>
      <c r="AS8424" s="33"/>
      <c r="AT8424" s="33"/>
      <c r="AU8424" s="33"/>
      <c r="AV8424" s="33"/>
      <c r="AW8424" s="33"/>
      <c r="AX8424" s="33"/>
      <c r="AY8424" s="33"/>
    </row>
    <row r="8425" spans="1:51" s="12" customFormat="1" ht="39.950000000000003" customHeight="1">
      <c r="A8425" s="3"/>
      <c r="B8425" s="16"/>
      <c r="C8425" s="33"/>
      <c r="D8425" s="33"/>
      <c r="E8425" s="33"/>
      <c r="F8425" s="33"/>
      <c r="G8425" s="33"/>
      <c r="H8425" s="33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  <c r="Y8425" s="33"/>
      <c r="Z8425" s="33"/>
      <c r="AA8425" s="33"/>
      <c r="AB8425" s="33"/>
      <c r="AC8425" s="33"/>
      <c r="AD8425" s="33"/>
      <c r="AE8425" s="33"/>
      <c r="AF8425" s="33"/>
      <c r="AG8425" s="35"/>
      <c r="AH8425" s="32"/>
      <c r="AI8425" s="33"/>
      <c r="AJ8425" s="33"/>
      <c r="AK8425" s="33"/>
      <c r="AL8425" s="33"/>
      <c r="AM8425" s="33"/>
      <c r="AN8425" s="33"/>
      <c r="AO8425" s="33"/>
      <c r="AP8425" s="33"/>
      <c r="AQ8425" s="33"/>
      <c r="AR8425" s="33"/>
      <c r="AS8425" s="33"/>
      <c r="AT8425" s="33"/>
      <c r="AU8425" s="33"/>
      <c r="AV8425" s="33"/>
      <c r="AW8425" s="33"/>
      <c r="AX8425" s="33"/>
      <c r="AY8425" s="33"/>
    </row>
    <row r="8426" spans="1:51" s="12" customFormat="1" ht="39.950000000000003" customHeight="1">
      <c r="A8426" s="3"/>
      <c r="B8426" s="16"/>
      <c r="C8426" s="33"/>
      <c r="D8426" s="33"/>
      <c r="E8426" s="33"/>
      <c r="F8426" s="33"/>
      <c r="G8426" s="33"/>
      <c r="H8426" s="33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  <c r="Y8426" s="33"/>
      <c r="Z8426" s="33"/>
      <c r="AA8426" s="33"/>
      <c r="AB8426" s="33"/>
      <c r="AC8426" s="33"/>
      <c r="AD8426" s="33"/>
      <c r="AE8426" s="33"/>
      <c r="AF8426" s="33"/>
      <c r="AG8426" s="35"/>
      <c r="AH8426" s="32"/>
      <c r="AI8426" s="33"/>
      <c r="AJ8426" s="33"/>
      <c r="AK8426" s="33"/>
      <c r="AL8426" s="33"/>
      <c r="AM8426" s="33"/>
      <c r="AN8426" s="33"/>
      <c r="AO8426" s="33"/>
      <c r="AP8426" s="33"/>
      <c r="AQ8426" s="33"/>
      <c r="AR8426" s="33"/>
      <c r="AS8426" s="33"/>
      <c r="AT8426" s="33"/>
      <c r="AU8426" s="33"/>
      <c r="AV8426" s="33"/>
      <c r="AW8426" s="33"/>
      <c r="AX8426" s="33"/>
      <c r="AY8426" s="33"/>
    </row>
    <row r="8427" spans="1:51" s="12" customFormat="1" ht="39.950000000000003" customHeight="1">
      <c r="A8427" s="3"/>
      <c r="B8427" s="16"/>
      <c r="C8427" s="33"/>
      <c r="D8427" s="33"/>
      <c r="E8427" s="33"/>
      <c r="F8427" s="33"/>
      <c r="G8427" s="33"/>
      <c r="H8427" s="33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  <c r="Y8427" s="33"/>
      <c r="Z8427" s="33"/>
      <c r="AA8427" s="33"/>
      <c r="AB8427" s="33"/>
      <c r="AC8427" s="33"/>
      <c r="AD8427" s="33"/>
      <c r="AE8427" s="33"/>
      <c r="AF8427" s="33"/>
      <c r="AG8427" s="35"/>
      <c r="AH8427" s="32"/>
      <c r="AI8427" s="33"/>
      <c r="AJ8427" s="33"/>
      <c r="AK8427" s="33"/>
      <c r="AL8427" s="33"/>
      <c r="AM8427" s="33"/>
      <c r="AN8427" s="33"/>
      <c r="AO8427" s="33"/>
      <c r="AP8427" s="33"/>
      <c r="AQ8427" s="33"/>
      <c r="AR8427" s="33"/>
      <c r="AS8427" s="33"/>
      <c r="AT8427" s="33"/>
      <c r="AU8427" s="33"/>
      <c r="AV8427" s="33"/>
      <c r="AW8427" s="33"/>
      <c r="AX8427" s="33"/>
      <c r="AY8427" s="33"/>
    </row>
    <row r="8428" spans="1:51" s="12" customFormat="1" ht="39.950000000000003" customHeight="1">
      <c r="A8428" s="3"/>
      <c r="B8428" s="16"/>
      <c r="C8428" s="33"/>
      <c r="D8428" s="33"/>
      <c r="E8428" s="33"/>
      <c r="F8428" s="33"/>
      <c r="G8428" s="33"/>
      <c r="H8428" s="33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  <c r="Y8428" s="33"/>
      <c r="Z8428" s="33"/>
      <c r="AA8428" s="33"/>
      <c r="AB8428" s="33"/>
      <c r="AC8428" s="33"/>
      <c r="AD8428" s="33"/>
      <c r="AE8428" s="33"/>
      <c r="AF8428" s="33"/>
      <c r="AG8428" s="35"/>
      <c r="AH8428" s="32"/>
      <c r="AI8428" s="33"/>
      <c r="AJ8428" s="33"/>
      <c r="AK8428" s="33"/>
      <c r="AL8428" s="33"/>
      <c r="AM8428" s="33"/>
      <c r="AN8428" s="33"/>
      <c r="AO8428" s="33"/>
      <c r="AP8428" s="33"/>
      <c r="AQ8428" s="33"/>
      <c r="AR8428" s="33"/>
      <c r="AS8428" s="33"/>
      <c r="AT8428" s="33"/>
      <c r="AU8428" s="33"/>
      <c r="AV8428" s="33"/>
      <c r="AW8428" s="33"/>
      <c r="AX8428" s="33"/>
      <c r="AY8428" s="33"/>
    </row>
    <row r="8429" spans="1:51" s="12" customFormat="1" ht="39.950000000000003" customHeight="1">
      <c r="A8429" s="3"/>
      <c r="B8429" s="16"/>
      <c r="C8429" s="33"/>
      <c r="D8429" s="33"/>
      <c r="E8429" s="33"/>
      <c r="F8429" s="33"/>
      <c r="G8429" s="33"/>
      <c r="H8429" s="33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  <c r="Y8429" s="33"/>
      <c r="Z8429" s="33"/>
      <c r="AA8429" s="33"/>
      <c r="AB8429" s="33"/>
      <c r="AC8429" s="33"/>
      <c r="AD8429" s="33"/>
      <c r="AE8429" s="33"/>
      <c r="AF8429" s="33"/>
      <c r="AG8429" s="35"/>
      <c r="AH8429" s="32"/>
      <c r="AI8429" s="33"/>
      <c r="AJ8429" s="33"/>
      <c r="AK8429" s="33"/>
      <c r="AL8429" s="33"/>
      <c r="AM8429" s="33"/>
      <c r="AN8429" s="33"/>
      <c r="AO8429" s="33"/>
      <c r="AP8429" s="33"/>
      <c r="AQ8429" s="33"/>
      <c r="AR8429" s="33"/>
      <c r="AS8429" s="33"/>
      <c r="AT8429" s="33"/>
      <c r="AU8429" s="33"/>
      <c r="AV8429" s="33"/>
      <c r="AW8429" s="33"/>
      <c r="AX8429" s="33"/>
      <c r="AY8429" s="33"/>
    </row>
    <row r="8430" spans="1:51" s="12" customFormat="1" ht="39.950000000000003" customHeight="1">
      <c r="A8430" s="3"/>
      <c r="B8430" s="16"/>
      <c r="C8430" s="33"/>
      <c r="D8430" s="33"/>
      <c r="E8430" s="33"/>
      <c r="F8430" s="33"/>
      <c r="G8430" s="33"/>
      <c r="H8430" s="33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  <c r="Y8430" s="33"/>
      <c r="Z8430" s="33"/>
      <c r="AA8430" s="33"/>
      <c r="AB8430" s="33"/>
      <c r="AC8430" s="33"/>
      <c r="AD8430" s="33"/>
      <c r="AE8430" s="33"/>
      <c r="AF8430" s="33"/>
      <c r="AG8430" s="35"/>
      <c r="AH8430" s="32"/>
      <c r="AI8430" s="33"/>
      <c r="AJ8430" s="33"/>
      <c r="AK8430" s="33"/>
      <c r="AL8430" s="33"/>
      <c r="AM8430" s="33"/>
      <c r="AN8430" s="33"/>
      <c r="AO8430" s="33"/>
      <c r="AP8430" s="33"/>
      <c r="AQ8430" s="33"/>
      <c r="AR8430" s="33"/>
      <c r="AS8430" s="33"/>
      <c r="AT8430" s="33"/>
      <c r="AU8430" s="33"/>
      <c r="AV8430" s="33"/>
      <c r="AW8430" s="33"/>
      <c r="AX8430" s="33"/>
      <c r="AY8430" s="33"/>
    </row>
    <row r="8431" spans="1:51" s="12" customFormat="1" ht="39.950000000000003" customHeight="1">
      <c r="A8431" s="3"/>
      <c r="B8431" s="16"/>
      <c r="C8431" s="33"/>
      <c r="D8431" s="33"/>
      <c r="E8431" s="33"/>
      <c r="F8431" s="33"/>
      <c r="G8431" s="33"/>
      <c r="H8431" s="33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  <c r="Y8431" s="33"/>
      <c r="Z8431" s="33"/>
      <c r="AA8431" s="33"/>
      <c r="AB8431" s="33"/>
      <c r="AC8431" s="33"/>
      <c r="AD8431" s="33"/>
      <c r="AE8431" s="33"/>
      <c r="AF8431" s="33"/>
      <c r="AG8431" s="35"/>
      <c r="AH8431" s="32"/>
      <c r="AI8431" s="33"/>
      <c r="AJ8431" s="33"/>
      <c r="AK8431" s="33"/>
      <c r="AL8431" s="33"/>
      <c r="AM8431" s="33"/>
      <c r="AN8431" s="33"/>
      <c r="AO8431" s="33"/>
      <c r="AP8431" s="33"/>
      <c r="AQ8431" s="33"/>
      <c r="AR8431" s="33"/>
      <c r="AS8431" s="33"/>
      <c r="AT8431" s="33"/>
      <c r="AU8431" s="33"/>
      <c r="AV8431" s="33"/>
      <c r="AW8431" s="33"/>
      <c r="AX8431" s="33"/>
      <c r="AY8431" s="33"/>
    </row>
    <row r="8432" spans="1:51" s="12" customFormat="1" ht="39.950000000000003" customHeight="1">
      <c r="A8432" s="3"/>
      <c r="B8432" s="16"/>
      <c r="C8432" s="33"/>
      <c r="D8432" s="33"/>
      <c r="E8432" s="33"/>
      <c r="F8432" s="33"/>
      <c r="G8432" s="33"/>
      <c r="H8432" s="33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  <c r="Y8432" s="33"/>
      <c r="Z8432" s="33"/>
      <c r="AA8432" s="33"/>
      <c r="AB8432" s="33"/>
      <c r="AC8432" s="33"/>
      <c r="AD8432" s="33"/>
      <c r="AE8432" s="33"/>
      <c r="AF8432" s="33"/>
      <c r="AG8432" s="35"/>
      <c r="AH8432" s="32"/>
      <c r="AI8432" s="33"/>
      <c r="AJ8432" s="33"/>
      <c r="AK8432" s="33"/>
      <c r="AL8432" s="33"/>
      <c r="AM8432" s="33"/>
      <c r="AN8432" s="33"/>
      <c r="AO8432" s="33"/>
      <c r="AP8432" s="33"/>
      <c r="AQ8432" s="33"/>
      <c r="AR8432" s="33"/>
      <c r="AS8432" s="33"/>
      <c r="AT8432" s="33"/>
      <c r="AU8432" s="33"/>
      <c r="AV8432" s="33"/>
      <c r="AW8432" s="33"/>
      <c r="AX8432" s="33"/>
      <c r="AY8432" s="33"/>
    </row>
    <row r="8433" spans="1:51" s="12" customFormat="1" ht="39.950000000000003" customHeight="1">
      <c r="A8433" s="3"/>
      <c r="B8433" s="16"/>
      <c r="C8433" s="33"/>
      <c r="D8433" s="33"/>
      <c r="E8433" s="33"/>
      <c r="F8433" s="33"/>
      <c r="G8433" s="33"/>
      <c r="H8433" s="33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  <c r="Y8433" s="33"/>
      <c r="Z8433" s="33"/>
      <c r="AA8433" s="33"/>
      <c r="AB8433" s="33"/>
      <c r="AC8433" s="33"/>
      <c r="AD8433" s="33"/>
      <c r="AE8433" s="33"/>
      <c r="AF8433" s="33"/>
      <c r="AG8433" s="35"/>
      <c r="AH8433" s="32"/>
      <c r="AI8433" s="33"/>
      <c r="AJ8433" s="33"/>
      <c r="AK8433" s="33"/>
      <c r="AL8433" s="33"/>
      <c r="AM8433" s="33"/>
      <c r="AN8433" s="33"/>
      <c r="AO8433" s="33"/>
      <c r="AP8433" s="33"/>
      <c r="AQ8433" s="33"/>
      <c r="AR8433" s="33"/>
      <c r="AS8433" s="33"/>
      <c r="AT8433" s="33"/>
      <c r="AU8433" s="33"/>
      <c r="AV8433" s="33"/>
      <c r="AW8433" s="33"/>
      <c r="AX8433" s="33"/>
      <c r="AY8433" s="33"/>
    </row>
    <row r="8434" spans="1:51" s="12" customFormat="1" ht="39.950000000000003" customHeight="1">
      <c r="A8434" s="3"/>
      <c r="B8434" s="16"/>
      <c r="C8434" s="33"/>
      <c r="D8434" s="33"/>
      <c r="E8434" s="33"/>
      <c r="F8434" s="33"/>
      <c r="G8434" s="33"/>
      <c r="H8434" s="33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  <c r="Y8434" s="33"/>
      <c r="Z8434" s="33"/>
      <c r="AA8434" s="33"/>
      <c r="AB8434" s="33"/>
      <c r="AC8434" s="33"/>
      <c r="AD8434" s="33"/>
      <c r="AE8434" s="33"/>
      <c r="AF8434" s="33"/>
      <c r="AG8434" s="35"/>
      <c r="AH8434" s="32"/>
      <c r="AI8434" s="33"/>
      <c r="AJ8434" s="33"/>
      <c r="AK8434" s="33"/>
      <c r="AL8434" s="33"/>
      <c r="AM8434" s="33"/>
      <c r="AN8434" s="33"/>
      <c r="AO8434" s="33"/>
      <c r="AP8434" s="33"/>
      <c r="AQ8434" s="33"/>
      <c r="AR8434" s="33"/>
      <c r="AS8434" s="33"/>
      <c r="AT8434" s="33"/>
      <c r="AU8434" s="33"/>
      <c r="AV8434" s="33"/>
      <c r="AW8434" s="33"/>
      <c r="AX8434" s="33"/>
      <c r="AY8434" s="33"/>
    </row>
    <row r="8435" spans="1:51" s="12" customFormat="1" ht="39.950000000000003" customHeight="1">
      <c r="A8435" s="3"/>
      <c r="B8435" s="16"/>
      <c r="C8435" s="33"/>
      <c r="D8435" s="33"/>
      <c r="E8435" s="33"/>
      <c r="F8435" s="33"/>
      <c r="G8435" s="33"/>
      <c r="H8435" s="33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  <c r="Y8435" s="33"/>
      <c r="Z8435" s="33"/>
      <c r="AA8435" s="33"/>
      <c r="AB8435" s="33"/>
      <c r="AC8435" s="33"/>
      <c r="AD8435" s="33"/>
      <c r="AE8435" s="33"/>
      <c r="AF8435" s="33"/>
      <c r="AG8435" s="35"/>
      <c r="AH8435" s="32"/>
      <c r="AI8435" s="33"/>
      <c r="AJ8435" s="33"/>
      <c r="AK8435" s="33"/>
      <c r="AL8435" s="33"/>
      <c r="AM8435" s="33"/>
      <c r="AN8435" s="33"/>
      <c r="AO8435" s="33"/>
      <c r="AP8435" s="33"/>
      <c r="AQ8435" s="33"/>
      <c r="AR8435" s="33"/>
      <c r="AS8435" s="33"/>
      <c r="AT8435" s="33"/>
      <c r="AU8435" s="33"/>
      <c r="AV8435" s="33"/>
      <c r="AW8435" s="33"/>
      <c r="AX8435" s="33"/>
      <c r="AY8435" s="33"/>
    </row>
    <row r="8436" spans="1:51" s="12" customFormat="1" ht="39.950000000000003" customHeight="1">
      <c r="A8436" s="3"/>
      <c r="B8436" s="16"/>
      <c r="C8436" s="33"/>
      <c r="D8436" s="33"/>
      <c r="E8436" s="33"/>
      <c r="F8436" s="33"/>
      <c r="G8436" s="33"/>
      <c r="H8436" s="33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  <c r="Y8436" s="33"/>
      <c r="Z8436" s="33"/>
      <c r="AA8436" s="33"/>
      <c r="AB8436" s="33"/>
      <c r="AC8436" s="33"/>
      <c r="AD8436" s="33"/>
      <c r="AE8436" s="33"/>
      <c r="AF8436" s="33"/>
      <c r="AG8436" s="35"/>
      <c r="AH8436" s="32"/>
      <c r="AI8436" s="33"/>
      <c r="AJ8436" s="33"/>
      <c r="AK8436" s="33"/>
      <c r="AL8436" s="33"/>
      <c r="AM8436" s="33"/>
      <c r="AN8436" s="33"/>
      <c r="AO8436" s="33"/>
      <c r="AP8436" s="33"/>
      <c r="AQ8436" s="33"/>
      <c r="AR8436" s="33"/>
      <c r="AS8436" s="33"/>
      <c r="AT8436" s="33"/>
      <c r="AU8436" s="33"/>
      <c r="AV8436" s="33"/>
      <c r="AW8436" s="33"/>
      <c r="AX8436" s="33"/>
      <c r="AY8436" s="33"/>
    </row>
    <row r="8437" spans="1:51" s="12" customFormat="1" ht="39.950000000000003" customHeight="1">
      <c r="A8437" s="3"/>
      <c r="B8437" s="16"/>
      <c r="C8437" s="33"/>
      <c r="D8437" s="33"/>
      <c r="E8437" s="33"/>
      <c r="F8437" s="33"/>
      <c r="G8437" s="33"/>
      <c r="H8437" s="33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  <c r="Y8437" s="33"/>
      <c r="Z8437" s="33"/>
      <c r="AA8437" s="33"/>
      <c r="AB8437" s="33"/>
      <c r="AC8437" s="33"/>
      <c r="AD8437" s="33"/>
      <c r="AE8437" s="33"/>
      <c r="AF8437" s="33"/>
      <c r="AG8437" s="35"/>
      <c r="AH8437" s="32"/>
      <c r="AI8437" s="33"/>
      <c r="AJ8437" s="33"/>
      <c r="AK8437" s="33"/>
      <c r="AL8437" s="33"/>
      <c r="AM8437" s="33"/>
      <c r="AN8437" s="33"/>
      <c r="AO8437" s="33"/>
      <c r="AP8437" s="33"/>
      <c r="AQ8437" s="33"/>
      <c r="AR8437" s="33"/>
      <c r="AS8437" s="33"/>
      <c r="AT8437" s="33"/>
      <c r="AU8437" s="33"/>
      <c r="AV8437" s="33"/>
      <c r="AW8437" s="33"/>
      <c r="AX8437" s="33"/>
      <c r="AY8437" s="33"/>
    </row>
    <row r="8438" spans="1:51" s="12" customFormat="1" ht="39.950000000000003" customHeight="1">
      <c r="A8438" s="3"/>
      <c r="B8438" s="16"/>
      <c r="C8438" s="33"/>
      <c r="D8438" s="33"/>
      <c r="E8438" s="33"/>
      <c r="F8438" s="33"/>
      <c r="G8438" s="33"/>
      <c r="H8438" s="33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  <c r="Y8438" s="33"/>
      <c r="Z8438" s="33"/>
      <c r="AA8438" s="33"/>
      <c r="AB8438" s="33"/>
      <c r="AC8438" s="33"/>
      <c r="AD8438" s="33"/>
      <c r="AE8438" s="33"/>
      <c r="AF8438" s="33"/>
      <c r="AG8438" s="35"/>
      <c r="AH8438" s="32"/>
      <c r="AI8438" s="33"/>
      <c r="AJ8438" s="33"/>
      <c r="AK8438" s="33"/>
      <c r="AL8438" s="33"/>
      <c r="AM8438" s="33"/>
      <c r="AN8438" s="33"/>
      <c r="AO8438" s="33"/>
      <c r="AP8438" s="33"/>
      <c r="AQ8438" s="33"/>
      <c r="AR8438" s="33"/>
      <c r="AS8438" s="33"/>
      <c r="AT8438" s="33"/>
      <c r="AU8438" s="33"/>
      <c r="AV8438" s="33"/>
      <c r="AW8438" s="33"/>
      <c r="AX8438" s="33"/>
      <c r="AY8438" s="33"/>
    </row>
    <row r="8439" spans="1:51" s="12" customFormat="1" ht="39.950000000000003" customHeight="1">
      <c r="A8439" s="3"/>
      <c r="B8439" s="16"/>
      <c r="C8439" s="33"/>
      <c r="D8439" s="33"/>
      <c r="E8439" s="33"/>
      <c r="F8439" s="33"/>
      <c r="G8439" s="33"/>
      <c r="H8439" s="33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  <c r="Y8439" s="33"/>
      <c r="Z8439" s="33"/>
      <c r="AA8439" s="33"/>
      <c r="AB8439" s="33"/>
      <c r="AC8439" s="33"/>
      <c r="AD8439" s="33"/>
      <c r="AE8439" s="33"/>
      <c r="AF8439" s="33"/>
      <c r="AG8439" s="35"/>
      <c r="AH8439" s="32"/>
      <c r="AI8439" s="33"/>
      <c r="AJ8439" s="33"/>
      <c r="AK8439" s="33"/>
      <c r="AL8439" s="33"/>
      <c r="AM8439" s="33"/>
      <c r="AN8439" s="33"/>
      <c r="AO8439" s="33"/>
      <c r="AP8439" s="33"/>
      <c r="AQ8439" s="33"/>
      <c r="AR8439" s="33"/>
      <c r="AS8439" s="33"/>
      <c r="AT8439" s="33"/>
      <c r="AU8439" s="33"/>
      <c r="AV8439" s="33"/>
      <c r="AW8439" s="33"/>
      <c r="AX8439" s="33"/>
      <c r="AY8439" s="33"/>
    </row>
    <row r="8440" spans="1:51" s="12" customFormat="1" ht="39.950000000000003" customHeight="1">
      <c r="A8440" s="3"/>
      <c r="B8440" s="16"/>
      <c r="C8440" s="33"/>
      <c r="D8440" s="33"/>
      <c r="E8440" s="33"/>
      <c r="F8440" s="33"/>
      <c r="G8440" s="33"/>
      <c r="H8440" s="33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  <c r="Y8440" s="33"/>
      <c r="Z8440" s="33"/>
      <c r="AA8440" s="33"/>
      <c r="AB8440" s="33"/>
      <c r="AC8440" s="33"/>
      <c r="AD8440" s="33"/>
      <c r="AE8440" s="33"/>
      <c r="AF8440" s="33"/>
      <c r="AG8440" s="35"/>
      <c r="AH8440" s="32"/>
      <c r="AI8440" s="33"/>
      <c r="AJ8440" s="33"/>
      <c r="AK8440" s="33"/>
      <c r="AL8440" s="33"/>
      <c r="AM8440" s="33"/>
      <c r="AN8440" s="33"/>
      <c r="AO8440" s="33"/>
      <c r="AP8440" s="33"/>
      <c r="AQ8440" s="33"/>
      <c r="AR8440" s="33"/>
      <c r="AS8440" s="33"/>
      <c r="AT8440" s="33"/>
      <c r="AU8440" s="33"/>
      <c r="AV8440" s="33"/>
      <c r="AW8440" s="33"/>
      <c r="AX8440" s="33"/>
      <c r="AY8440" s="33"/>
    </row>
    <row r="8441" spans="1:51" s="12" customFormat="1" ht="39.950000000000003" customHeight="1">
      <c r="A8441" s="3"/>
      <c r="B8441" s="16"/>
      <c r="C8441" s="33"/>
      <c r="D8441" s="33"/>
      <c r="E8441" s="33"/>
      <c r="F8441" s="33"/>
      <c r="G8441" s="33"/>
      <c r="H8441" s="33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  <c r="Y8441" s="33"/>
      <c r="Z8441" s="33"/>
      <c r="AA8441" s="33"/>
      <c r="AB8441" s="33"/>
      <c r="AC8441" s="33"/>
      <c r="AD8441" s="33"/>
      <c r="AE8441" s="33"/>
      <c r="AF8441" s="33"/>
      <c r="AG8441" s="35"/>
      <c r="AH8441" s="32"/>
      <c r="AI8441" s="33"/>
      <c r="AJ8441" s="33"/>
      <c r="AK8441" s="33"/>
      <c r="AL8441" s="33"/>
      <c r="AM8441" s="33"/>
      <c r="AN8441" s="33"/>
      <c r="AO8441" s="33"/>
      <c r="AP8441" s="33"/>
      <c r="AQ8441" s="33"/>
      <c r="AR8441" s="33"/>
      <c r="AS8441" s="33"/>
      <c r="AT8441" s="33"/>
      <c r="AU8441" s="33"/>
      <c r="AV8441" s="33"/>
      <c r="AW8441" s="33"/>
      <c r="AX8441" s="33"/>
      <c r="AY8441" s="33"/>
    </row>
    <row r="8442" spans="1:51" s="12" customFormat="1" ht="39.950000000000003" customHeight="1">
      <c r="A8442" s="3"/>
      <c r="B8442" s="16"/>
      <c r="C8442" s="33"/>
      <c r="D8442" s="33"/>
      <c r="E8442" s="33"/>
      <c r="F8442" s="33"/>
      <c r="G8442" s="33"/>
      <c r="H8442" s="33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  <c r="Y8442" s="33"/>
      <c r="Z8442" s="33"/>
      <c r="AA8442" s="33"/>
      <c r="AB8442" s="33"/>
      <c r="AC8442" s="33"/>
      <c r="AD8442" s="33"/>
      <c r="AE8442" s="33"/>
      <c r="AF8442" s="33"/>
      <c r="AG8442" s="35"/>
      <c r="AH8442" s="32"/>
      <c r="AI8442" s="33"/>
      <c r="AJ8442" s="33"/>
      <c r="AK8442" s="33"/>
      <c r="AL8442" s="33"/>
      <c r="AM8442" s="33"/>
      <c r="AN8442" s="33"/>
      <c r="AO8442" s="33"/>
      <c r="AP8442" s="33"/>
      <c r="AQ8442" s="33"/>
      <c r="AR8442" s="33"/>
      <c r="AS8442" s="33"/>
      <c r="AT8442" s="33"/>
      <c r="AU8442" s="33"/>
      <c r="AV8442" s="33"/>
      <c r="AW8442" s="33"/>
      <c r="AX8442" s="33"/>
      <c r="AY8442" s="33"/>
    </row>
    <row r="8443" spans="1:51" s="12" customFormat="1" ht="39.950000000000003" customHeight="1">
      <c r="A8443" s="3"/>
      <c r="B8443" s="16"/>
      <c r="C8443" s="33"/>
      <c r="D8443" s="33"/>
      <c r="E8443" s="33"/>
      <c r="F8443" s="33"/>
      <c r="G8443" s="33"/>
      <c r="H8443" s="33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  <c r="Y8443" s="33"/>
      <c r="Z8443" s="33"/>
      <c r="AA8443" s="33"/>
      <c r="AB8443" s="33"/>
      <c r="AC8443" s="33"/>
      <c r="AD8443" s="33"/>
      <c r="AE8443" s="33"/>
      <c r="AF8443" s="33"/>
      <c r="AG8443" s="35"/>
      <c r="AH8443" s="32"/>
      <c r="AI8443" s="33"/>
      <c r="AJ8443" s="33"/>
      <c r="AK8443" s="33"/>
      <c r="AL8443" s="33"/>
      <c r="AM8443" s="33"/>
      <c r="AN8443" s="33"/>
      <c r="AO8443" s="33"/>
      <c r="AP8443" s="33"/>
      <c r="AQ8443" s="33"/>
      <c r="AR8443" s="33"/>
      <c r="AS8443" s="33"/>
      <c r="AT8443" s="33"/>
      <c r="AU8443" s="33"/>
      <c r="AV8443" s="33"/>
      <c r="AW8443" s="33"/>
      <c r="AX8443" s="33"/>
      <c r="AY8443" s="33"/>
    </row>
    <row r="8444" spans="1:51" s="12" customFormat="1" ht="39.950000000000003" customHeight="1">
      <c r="A8444" s="3"/>
      <c r="B8444" s="16"/>
      <c r="C8444" s="33"/>
      <c r="D8444" s="33"/>
      <c r="E8444" s="33"/>
      <c r="F8444" s="33"/>
      <c r="G8444" s="33"/>
      <c r="H8444" s="33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  <c r="Y8444" s="33"/>
      <c r="Z8444" s="33"/>
      <c r="AA8444" s="33"/>
      <c r="AB8444" s="33"/>
      <c r="AC8444" s="33"/>
      <c r="AD8444" s="33"/>
      <c r="AE8444" s="33"/>
      <c r="AF8444" s="33"/>
      <c r="AG8444" s="35"/>
      <c r="AH8444" s="32"/>
      <c r="AI8444" s="33"/>
      <c r="AJ8444" s="33"/>
      <c r="AK8444" s="33"/>
      <c r="AL8444" s="33"/>
      <c r="AM8444" s="33"/>
      <c r="AN8444" s="33"/>
      <c r="AO8444" s="33"/>
      <c r="AP8444" s="33"/>
      <c r="AQ8444" s="33"/>
      <c r="AR8444" s="33"/>
      <c r="AS8444" s="33"/>
      <c r="AT8444" s="33"/>
      <c r="AU8444" s="33"/>
      <c r="AV8444" s="33"/>
      <c r="AW8444" s="33"/>
      <c r="AX8444" s="33"/>
      <c r="AY8444" s="33"/>
    </row>
    <row r="8445" spans="1:51" s="12" customFormat="1" ht="39.950000000000003" customHeight="1">
      <c r="A8445" s="3"/>
      <c r="B8445" s="16"/>
      <c r="C8445" s="33"/>
      <c r="D8445" s="33"/>
      <c r="E8445" s="33"/>
      <c r="F8445" s="33"/>
      <c r="G8445" s="33"/>
      <c r="H8445" s="33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  <c r="Y8445" s="33"/>
      <c r="Z8445" s="33"/>
      <c r="AA8445" s="33"/>
      <c r="AB8445" s="33"/>
      <c r="AC8445" s="33"/>
      <c r="AD8445" s="33"/>
      <c r="AE8445" s="33"/>
      <c r="AF8445" s="33"/>
      <c r="AG8445" s="35"/>
      <c r="AH8445" s="32"/>
      <c r="AI8445" s="33"/>
      <c r="AJ8445" s="33"/>
      <c r="AK8445" s="33"/>
      <c r="AL8445" s="33"/>
      <c r="AM8445" s="33"/>
      <c r="AN8445" s="33"/>
      <c r="AO8445" s="33"/>
      <c r="AP8445" s="33"/>
      <c r="AQ8445" s="33"/>
      <c r="AR8445" s="33"/>
      <c r="AS8445" s="33"/>
      <c r="AT8445" s="33"/>
      <c r="AU8445" s="33"/>
      <c r="AV8445" s="33"/>
      <c r="AW8445" s="33"/>
      <c r="AX8445" s="33"/>
      <c r="AY8445" s="33"/>
    </row>
    <row r="8446" spans="1:51" s="12" customFormat="1" ht="39.950000000000003" customHeight="1">
      <c r="A8446" s="3"/>
      <c r="B8446" s="16"/>
      <c r="C8446" s="33"/>
      <c r="D8446" s="33"/>
      <c r="E8446" s="33"/>
      <c r="F8446" s="33"/>
      <c r="G8446" s="33"/>
      <c r="H8446" s="33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  <c r="Y8446" s="33"/>
      <c r="Z8446" s="33"/>
      <c r="AA8446" s="33"/>
      <c r="AB8446" s="33"/>
      <c r="AC8446" s="33"/>
      <c r="AD8446" s="33"/>
      <c r="AE8446" s="33"/>
      <c r="AF8446" s="33"/>
      <c r="AG8446" s="35"/>
      <c r="AH8446" s="32"/>
      <c r="AI8446" s="33"/>
      <c r="AJ8446" s="33"/>
      <c r="AK8446" s="33"/>
      <c r="AL8446" s="33"/>
      <c r="AM8446" s="33"/>
      <c r="AN8446" s="33"/>
      <c r="AO8446" s="33"/>
      <c r="AP8446" s="33"/>
      <c r="AQ8446" s="33"/>
      <c r="AR8446" s="33"/>
      <c r="AS8446" s="33"/>
      <c r="AT8446" s="33"/>
      <c r="AU8446" s="33"/>
      <c r="AV8446" s="33"/>
      <c r="AW8446" s="33"/>
      <c r="AX8446" s="33"/>
      <c r="AY8446" s="33"/>
    </row>
    <row r="8447" spans="1:51" s="12" customFormat="1" ht="39.950000000000003" customHeight="1">
      <c r="A8447" s="3"/>
      <c r="B8447" s="16"/>
      <c r="C8447" s="33"/>
      <c r="D8447" s="33"/>
      <c r="E8447" s="33"/>
      <c r="F8447" s="33"/>
      <c r="G8447" s="33"/>
      <c r="H8447" s="33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  <c r="Y8447" s="33"/>
      <c r="Z8447" s="33"/>
      <c r="AA8447" s="33"/>
      <c r="AB8447" s="33"/>
      <c r="AC8447" s="33"/>
      <c r="AD8447" s="33"/>
      <c r="AE8447" s="33"/>
      <c r="AF8447" s="33"/>
      <c r="AG8447" s="35"/>
      <c r="AH8447" s="32"/>
      <c r="AI8447" s="33"/>
      <c r="AJ8447" s="33"/>
      <c r="AK8447" s="33"/>
      <c r="AL8447" s="33"/>
      <c r="AM8447" s="33"/>
      <c r="AN8447" s="33"/>
      <c r="AO8447" s="33"/>
      <c r="AP8447" s="33"/>
      <c r="AQ8447" s="33"/>
      <c r="AR8447" s="33"/>
      <c r="AS8447" s="33"/>
      <c r="AT8447" s="33"/>
      <c r="AU8447" s="33"/>
      <c r="AV8447" s="33"/>
      <c r="AW8447" s="33"/>
      <c r="AX8447" s="33"/>
      <c r="AY8447" s="33"/>
    </row>
    <row r="8448" spans="1:51" s="12" customFormat="1" ht="39.950000000000003" customHeight="1">
      <c r="A8448" s="3"/>
      <c r="B8448" s="16"/>
      <c r="C8448" s="33"/>
      <c r="D8448" s="33"/>
      <c r="E8448" s="33"/>
      <c r="F8448" s="33"/>
      <c r="G8448" s="33"/>
      <c r="H8448" s="33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  <c r="Y8448" s="33"/>
      <c r="Z8448" s="33"/>
      <c r="AA8448" s="33"/>
      <c r="AB8448" s="33"/>
      <c r="AC8448" s="33"/>
      <c r="AD8448" s="33"/>
      <c r="AE8448" s="33"/>
      <c r="AF8448" s="33"/>
      <c r="AG8448" s="35"/>
      <c r="AH8448" s="32"/>
      <c r="AI8448" s="33"/>
      <c r="AJ8448" s="33"/>
      <c r="AK8448" s="33"/>
      <c r="AL8448" s="33"/>
      <c r="AM8448" s="33"/>
      <c r="AN8448" s="33"/>
      <c r="AO8448" s="33"/>
      <c r="AP8448" s="33"/>
      <c r="AQ8448" s="33"/>
      <c r="AR8448" s="33"/>
      <c r="AS8448" s="33"/>
      <c r="AT8448" s="33"/>
      <c r="AU8448" s="33"/>
      <c r="AV8448" s="33"/>
      <c r="AW8448" s="33"/>
      <c r="AX8448" s="33"/>
      <c r="AY8448" s="33"/>
    </row>
    <row r="8449" spans="1:51" s="12" customFormat="1" ht="39.950000000000003" customHeight="1">
      <c r="A8449" s="3"/>
      <c r="B8449" s="16"/>
      <c r="C8449" s="33"/>
      <c r="D8449" s="33"/>
      <c r="E8449" s="33"/>
      <c r="F8449" s="33"/>
      <c r="G8449" s="33"/>
      <c r="H8449" s="33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  <c r="Y8449" s="33"/>
      <c r="Z8449" s="33"/>
      <c r="AA8449" s="33"/>
      <c r="AB8449" s="33"/>
      <c r="AC8449" s="33"/>
      <c r="AD8449" s="33"/>
      <c r="AE8449" s="33"/>
      <c r="AF8449" s="33"/>
      <c r="AG8449" s="35"/>
      <c r="AH8449" s="32"/>
      <c r="AI8449" s="33"/>
      <c r="AJ8449" s="33"/>
      <c r="AK8449" s="33"/>
      <c r="AL8449" s="33"/>
      <c r="AM8449" s="33"/>
      <c r="AN8449" s="33"/>
      <c r="AO8449" s="33"/>
      <c r="AP8449" s="33"/>
      <c r="AQ8449" s="33"/>
      <c r="AR8449" s="33"/>
      <c r="AS8449" s="33"/>
      <c r="AT8449" s="33"/>
      <c r="AU8449" s="33"/>
      <c r="AV8449" s="33"/>
      <c r="AW8449" s="33"/>
      <c r="AX8449" s="33"/>
      <c r="AY8449" s="33"/>
    </row>
    <row r="8450" spans="1:51" s="12" customFormat="1" ht="39.950000000000003" customHeight="1">
      <c r="A8450" s="3"/>
      <c r="B8450" s="16"/>
      <c r="C8450" s="33"/>
      <c r="D8450" s="33"/>
      <c r="E8450" s="33"/>
      <c r="F8450" s="33"/>
      <c r="G8450" s="33"/>
      <c r="H8450" s="33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  <c r="Y8450" s="33"/>
      <c r="Z8450" s="33"/>
      <c r="AA8450" s="33"/>
      <c r="AB8450" s="33"/>
      <c r="AC8450" s="33"/>
      <c r="AD8450" s="33"/>
      <c r="AE8450" s="33"/>
      <c r="AF8450" s="33"/>
      <c r="AG8450" s="35"/>
      <c r="AH8450" s="32"/>
      <c r="AI8450" s="33"/>
      <c r="AJ8450" s="33"/>
      <c r="AK8450" s="33"/>
      <c r="AL8450" s="33"/>
      <c r="AM8450" s="33"/>
      <c r="AN8450" s="33"/>
      <c r="AO8450" s="33"/>
      <c r="AP8450" s="33"/>
      <c r="AQ8450" s="33"/>
      <c r="AR8450" s="33"/>
      <c r="AS8450" s="33"/>
      <c r="AT8450" s="33"/>
      <c r="AU8450" s="33"/>
      <c r="AV8450" s="33"/>
      <c r="AW8450" s="33"/>
      <c r="AX8450" s="33"/>
      <c r="AY8450" s="33"/>
    </row>
    <row r="8451" spans="1:51" s="12" customFormat="1" ht="39.950000000000003" customHeight="1">
      <c r="A8451" s="3"/>
      <c r="B8451" s="16"/>
      <c r="C8451" s="33"/>
      <c r="D8451" s="33"/>
      <c r="E8451" s="33"/>
      <c r="F8451" s="33"/>
      <c r="G8451" s="33"/>
      <c r="H8451" s="33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  <c r="Y8451" s="33"/>
      <c r="Z8451" s="33"/>
      <c r="AA8451" s="33"/>
      <c r="AB8451" s="33"/>
      <c r="AC8451" s="33"/>
      <c r="AD8451" s="33"/>
      <c r="AE8451" s="33"/>
      <c r="AF8451" s="33"/>
      <c r="AG8451" s="35"/>
      <c r="AH8451" s="32"/>
      <c r="AI8451" s="33"/>
      <c r="AJ8451" s="33"/>
      <c r="AK8451" s="33"/>
      <c r="AL8451" s="33"/>
      <c r="AM8451" s="33"/>
      <c r="AN8451" s="33"/>
      <c r="AO8451" s="33"/>
      <c r="AP8451" s="33"/>
      <c r="AQ8451" s="33"/>
      <c r="AR8451" s="33"/>
      <c r="AS8451" s="33"/>
      <c r="AT8451" s="33"/>
      <c r="AU8451" s="33"/>
      <c r="AV8451" s="33"/>
      <c r="AW8451" s="33"/>
      <c r="AX8451" s="33"/>
      <c r="AY8451" s="33"/>
    </row>
    <row r="8452" spans="1:51" s="12" customFormat="1" ht="39.950000000000003" customHeight="1">
      <c r="A8452" s="3"/>
      <c r="B8452" s="16"/>
      <c r="C8452" s="33"/>
      <c r="D8452" s="33"/>
      <c r="E8452" s="33"/>
      <c r="F8452" s="33"/>
      <c r="G8452" s="33"/>
      <c r="H8452" s="33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  <c r="Y8452" s="33"/>
      <c r="Z8452" s="33"/>
      <c r="AA8452" s="33"/>
      <c r="AB8452" s="33"/>
      <c r="AC8452" s="33"/>
      <c r="AD8452" s="33"/>
      <c r="AE8452" s="33"/>
      <c r="AF8452" s="33"/>
      <c r="AG8452" s="35"/>
      <c r="AH8452" s="32"/>
      <c r="AI8452" s="33"/>
      <c r="AJ8452" s="33"/>
      <c r="AK8452" s="33"/>
      <c r="AL8452" s="33"/>
      <c r="AM8452" s="33"/>
      <c r="AN8452" s="33"/>
      <c r="AO8452" s="33"/>
      <c r="AP8452" s="33"/>
      <c r="AQ8452" s="33"/>
      <c r="AR8452" s="33"/>
      <c r="AS8452" s="33"/>
      <c r="AT8452" s="33"/>
      <c r="AU8452" s="33"/>
      <c r="AV8452" s="33"/>
      <c r="AW8452" s="33"/>
      <c r="AX8452" s="33"/>
      <c r="AY8452" s="33"/>
    </row>
    <row r="8453" spans="1:51" s="12" customFormat="1" ht="39.950000000000003" customHeight="1">
      <c r="A8453" s="3"/>
      <c r="B8453" s="16"/>
      <c r="C8453" s="33"/>
      <c r="D8453" s="33"/>
      <c r="E8453" s="33"/>
      <c r="F8453" s="33"/>
      <c r="G8453" s="33"/>
      <c r="H8453" s="33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  <c r="Y8453" s="33"/>
      <c r="Z8453" s="33"/>
      <c r="AA8453" s="33"/>
      <c r="AB8453" s="33"/>
      <c r="AC8453" s="33"/>
      <c r="AD8453" s="33"/>
      <c r="AE8453" s="33"/>
      <c r="AF8453" s="33"/>
      <c r="AG8453" s="35"/>
      <c r="AH8453" s="32"/>
      <c r="AI8453" s="33"/>
      <c r="AJ8453" s="33"/>
      <c r="AK8453" s="33"/>
      <c r="AL8453" s="33"/>
      <c r="AM8453" s="33"/>
      <c r="AN8453" s="33"/>
      <c r="AO8453" s="33"/>
      <c r="AP8453" s="33"/>
      <c r="AQ8453" s="33"/>
      <c r="AR8453" s="33"/>
      <c r="AS8453" s="33"/>
      <c r="AT8453" s="33"/>
      <c r="AU8453" s="33"/>
      <c r="AV8453" s="33"/>
      <c r="AW8453" s="33"/>
      <c r="AX8453" s="33"/>
      <c r="AY8453" s="33"/>
    </row>
    <row r="8454" spans="1:51" s="12" customFormat="1" ht="39.950000000000003" customHeight="1">
      <c r="A8454" s="3"/>
      <c r="B8454" s="16"/>
      <c r="C8454" s="33"/>
      <c r="D8454" s="33"/>
      <c r="E8454" s="33"/>
      <c r="F8454" s="33"/>
      <c r="G8454" s="33"/>
      <c r="H8454" s="33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  <c r="Y8454" s="33"/>
      <c r="Z8454" s="33"/>
      <c r="AA8454" s="33"/>
      <c r="AB8454" s="33"/>
      <c r="AC8454" s="33"/>
      <c r="AD8454" s="33"/>
      <c r="AE8454" s="33"/>
      <c r="AF8454" s="33"/>
      <c r="AG8454" s="35"/>
      <c r="AH8454" s="32"/>
      <c r="AI8454" s="33"/>
      <c r="AJ8454" s="33"/>
      <c r="AK8454" s="33"/>
      <c r="AL8454" s="33"/>
      <c r="AM8454" s="33"/>
      <c r="AN8454" s="33"/>
      <c r="AO8454" s="33"/>
      <c r="AP8454" s="33"/>
      <c r="AQ8454" s="33"/>
      <c r="AR8454" s="33"/>
      <c r="AS8454" s="33"/>
      <c r="AT8454" s="33"/>
      <c r="AU8454" s="33"/>
      <c r="AV8454" s="33"/>
      <c r="AW8454" s="33"/>
      <c r="AX8454" s="33"/>
      <c r="AY8454" s="33"/>
    </row>
    <row r="8455" spans="1:51" s="12" customFormat="1" ht="39.950000000000003" customHeight="1">
      <c r="A8455" s="3"/>
      <c r="B8455" s="16"/>
      <c r="C8455" s="33"/>
      <c r="D8455" s="33"/>
      <c r="E8455" s="33"/>
      <c r="F8455" s="33"/>
      <c r="G8455" s="33"/>
      <c r="H8455" s="33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  <c r="Y8455" s="33"/>
      <c r="Z8455" s="33"/>
      <c r="AA8455" s="33"/>
      <c r="AB8455" s="33"/>
      <c r="AC8455" s="33"/>
      <c r="AD8455" s="33"/>
      <c r="AE8455" s="33"/>
      <c r="AF8455" s="33"/>
      <c r="AG8455" s="35"/>
      <c r="AH8455" s="32"/>
      <c r="AI8455" s="33"/>
      <c r="AJ8455" s="33"/>
      <c r="AK8455" s="33"/>
      <c r="AL8455" s="33"/>
      <c r="AM8455" s="33"/>
      <c r="AN8455" s="33"/>
      <c r="AO8455" s="33"/>
      <c r="AP8455" s="33"/>
      <c r="AQ8455" s="33"/>
      <c r="AR8455" s="33"/>
      <c r="AS8455" s="33"/>
      <c r="AT8455" s="33"/>
      <c r="AU8455" s="33"/>
      <c r="AV8455" s="33"/>
      <c r="AW8455" s="33"/>
      <c r="AX8455" s="33"/>
      <c r="AY8455" s="33"/>
    </row>
    <row r="8456" spans="1:51" s="12" customFormat="1" ht="39.950000000000003" customHeight="1">
      <c r="A8456" s="3"/>
      <c r="B8456" s="16"/>
      <c r="C8456" s="33"/>
      <c r="D8456" s="33"/>
      <c r="E8456" s="33"/>
      <c r="F8456" s="33"/>
      <c r="G8456" s="33"/>
      <c r="H8456" s="33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  <c r="Y8456" s="33"/>
      <c r="Z8456" s="33"/>
      <c r="AA8456" s="33"/>
      <c r="AB8456" s="33"/>
      <c r="AC8456" s="33"/>
      <c r="AD8456" s="33"/>
      <c r="AE8456" s="33"/>
      <c r="AF8456" s="33"/>
      <c r="AG8456" s="35"/>
      <c r="AH8456" s="32"/>
      <c r="AI8456" s="33"/>
      <c r="AJ8456" s="33"/>
      <c r="AK8456" s="33"/>
      <c r="AL8456" s="33"/>
      <c r="AM8456" s="33"/>
      <c r="AN8456" s="33"/>
      <c r="AO8456" s="33"/>
      <c r="AP8456" s="33"/>
      <c r="AQ8456" s="33"/>
      <c r="AR8456" s="33"/>
      <c r="AS8456" s="33"/>
      <c r="AT8456" s="33"/>
      <c r="AU8456" s="33"/>
      <c r="AV8456" s="33"/>
      <c r="AW8456" s="33"/>
      <c r="AX8456" s="33"/>
      <c r="AY8456" s="33"/>
    </row>
    <row r="8457" spans="1:51" s="12" customFormat="1" ht="39.950000000000003" customHeight="1">
      <c r="A8457" s="3"/>
      <c r="B8457" s="16"/>
      <c r="C8457" s="33"/>
      <c r="D8457" s="33"/>
      <c r="E8457" s="33"/>
      <c r="F8457" s="33"/>
      <c r="G8457" s="33"/>
      <c r="H8457" s="33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  <c r="Y8457" s="33"/>
      <c r="Z8457" s="33"/>
      <c r="AA8457" s="33"/>
      <c r="AB8457" s="33"/>
      <c r="AC8457" s="33"/>
      <c r="AD8457" s="33"/>
      <c r="AE8457" s="33"/>
      <c r="AF8457" s="33"/>
      <c r="AG8457" s="35"/>
      <c r="AH8457" s="32"/>
      <c r="AI8457" s="33"/>
      <c r="AJ8457" s="33"/>
      <c r="AK8457" s="33"/>
      <c r="AL8457" s="33"/>
      <c r="AM8457" s="33"/>
      <c r="AN8457" s="33"/>
      <c r="AO8457" s="33"/>
      <c r="AP8457" s="33"/>
      <c r="AQ8457" s="33"/>
      <c r="AR8457" s="33"/>
      <c r="AS8457" s="33"/>
      <c r="AT8457" s="33"/>
      <c r="AU8457" s="33"/>
      <c r="AV8457" s="33"/>
      <c r="AW8457" s="33"/>
      <c r="AX8457" s="33"/>
      <c r="AY8457" s="33"/>
    </row>
    <row r="8458" spans="1:51" s="12" customFormat="1" ht="39.950000000000003" customHeight="1">
      <c r="A8458" s="3"/>
      <c r="B8458" s="16"/>
      <c r="C8458" s="33"/>
      <c r="D8458" s="33"/>
      <c r="E8458" s="33"/>
      <c r="F8458" s="33"/>
      <c r="G8458" s="33"/>
      <c r="H8458" s="33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  <c r="Y8458" s="33"/>
      <c r="Z8458" s="33"/>
      <c r="AA8458" s="33"/>
      <c r="AB8458" s="33"/>
      <c r="AC8458" s="33"/>
      <c r="AD8458" s="33"/>
      <c r="AE8458" s="33"/>
      <c r="AF8458" s="33"/>
      <c r="AG8458" s="35"/>
      <c r="AH8458" s="32"/>
      <c r="AI8458" s="33"/>
      <c r="AJ8458" s="33"/>
      <c r="AK8458" s="33"/>
      <c r="AL8458" s="33"/>
      <c r="AM8458" s="33"/>
      <c r="AN8458" s="33"/>
      <c r="AO8458" s="33"/>
      <c r="AP8458" s="33"/>
      <c r="AQ8458" s="33"/>
      <c r="AR8458" s="33"/>
      <c r="AS8458" s="33"/>
      <c r="AT8458" s="33"/>
      <c r="AU8458" s="33"/>
      <c r="AV8458" s="33"/>
      <c r="AW8458" s="33"/>
      <c r="AX8458" s="33"/>
      <c r="AY8458" s="33"/>
    </row>
    <row r="8459" spans="1:51" s="12" customFormat="1" ht="39.950000000000003" customHeight="1">
      <c r="A8459" s="3"/>
      <c r="B8459" s="16"/>
      <c r="C8459" s="33"/>
      <c r="D8459" s="33"/>
      <c r="E8459" s="33"/>
      <c r="F8459" s="33"/>
      <c r="G8459" s="33"/>
      <c r="H8459" s="33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  <c r="Y8459" s="33"/>
      <c r="Z8459" s="33"/>
      <c r="AA8459" s="33"/>
      <c r="AB8459" s="33"/>
      <c r="AC8459" s="33"/>
      <c r="AD8459" s="33"/>
      <c r="AE8459" s="33"/>
      <c r="AF8459" s="33"/>
      <c r="AG8459" s="35"/>
      <c r="AH8459" s="32"/>
      <c r="AI8459" s="33"/>
      <c r="AJ8459" s="33"/>
      <c r="AK8459" s="33"/>
      <c r="AL8459" s="33"/>
      <c r="AM8459" s="33"/>
      <c r="AN8459" s="33"/>
      <c r="AO8459" s="33"/>
      <c r="AP8459" s="33"/>
      <c r="AQ8459" s="33"/>
      <c r="AR8459" s="33"/>
      <c r="AS8459" s="33"/>
      <c r="AT8459" s="33"/>
      <c r="AU8459" s="33"/>
      <c r="AV8459" s="33"/>
      <c r="AW8459" s="33"/>
      <c r="AX8459" s="33"/>
      <c r="AY8459" s="33"/>
    </row>
    <row r="8460" spans="1:51" s="12" customFormat="1" ht="39.950000000000003" customHeight="1">
      <c r="A8460" s="3"/>
      <c r="B8460" s="16"/>
      <c r="C8460" s="33"/>
      <c r="D8460" s="33"/>
      <c r="E8460" s="33"/>
      <c r="F8460" s="33"/>
      <c r="G8460" s="33"/>
      <c r="H8460" s="33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  <c r="Y8460" s="33"/>
      <c r="Z8460" s="33"/>
      <c r="AA8460" s="33"/>
      <c r="AB8460" s="33"/>
      <c r="AC8460" s="33"/>
      <c r="AD8460" s="33"/>
      <c r="AE8460" s="33"/>
      <c r="AF8460" s="33"/>
      <c r="AG8460" s="35"/>
      <c r="AH8460" s="32"/>
      <c r="AI8460" s="33"/>
      <c r="AJ8460" s="33"/>
      <c r="AK8460" s="33"/>
      <c r="AL8460" s="33"/>
      <c r="AM8460" s="33"/>
      <c r="AN8460" s="33"/>
      <c r="AO8460" s="33"/>
      <c r="AP8460" s="33"/>
      <c r="AQ8460" s="33"/>
      <c r="AR8460" s="33"/>
      <c r="AS8460" s="33"/>
      <c r="AT8460" s="33"/>
      <c r="AU8460" s="33"/>
      <c r="AV8460" s="33"/>
      <c r="AW8460" s="33"/>
      <c r="AX8460" s="33"/>
      <c r="AY8460" s="33"/>
    </row>
    <row r="8461" spans="1:51" s="12" customFormat="1" ht="39.950000000000003" customHeight="1">
      <c r="A8461" s="3"/>
      <c r="B8461" s="16"/>
      <c r="C8461" s="33"/>
      <c r="D8461" s="33"/>
      <c r="E8461" s="33"/>
      <c r="F8461" s="33"/>
      <c r="G8461" s="33"/>
      <c r="H8461" s="33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  <c r="Y8461" s="33"/>
      <c r="Z8461" s="33"/>
      <c r="AA8461" s="33"/>
      <c r="AB8461" s="33"/>
      <c r="AC8461" s="33"/>
      <c r="AD8461" s="33"/>
      <c r="AE8461" s="33"/>
      <c r="AF8461" s="33"/>
      <c r="AG8461" s="35"/>
      <c r="AH8461" s="32"/>
      <c r="AI8461" s="33"/>
      <c r="AJ8461" s="33"/>
      <c r="AK8461" s="33"/>
      <c r="AL8461" s="33"/>
      <c r="AM8461" s="33"/>
      <c r="AN8461" s="33"/>
      <c r="AO8461" s="33"/>
      <c r="AP8461" s="33"/>
      <c r="AQ8461" s="33"/>
      <c r="AR8461" s="33"/>
      <c r="AS8461" s="33"/>
      <c r="AT8461" s="33"/>
      <c r="AU8461" s="33"/>
      <c r="AV8461" s="33"/>
      <c r="AW8461" s="33"/>
      <c r="AX8461" s="33"/>
      <c r="AY8461" s="33"/>
    </row>
    <row r="8462" spans="1:51" s="12" customFormat="1" ht="39.950000000000003" customHeight="1">
      <c r="A8462" s="3"/>
      <c r="B8462" s="16"/>
      <c r="C8462" s="33"/>
      <c r="D8462" s="33"/>
      <c r="E8462" s="33"/>
      <c r="F8462" s="33"/>
      <c r="G8462" s="33"/>
      <c r="H8462" s="33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  <c r="Y8462" s="33"/>
      <c r="Z8462" s="33"/>
      <c r="AA8462" s="33"/>
      <c r="AB8462" s="33"/>
      <c r="AC8462" s="33"/>
      <c r="AD8462" s="33"/>
      <c r="AE8462" s="33"/>
      <c r="AF8462" s="33"/>
      <c r="AG8462" s="35"/>
      <c r="AH8462" s="32"/>
      <c r="AI8462" s="33"/>
      <c r="AJ8462" s="33"/>
      <c r="AK8462" s="33"/>
      <c r="AL8462" s="33"/>
      <c r="AM8462" s="33"/>
      <c r="AN8462" s="33"/>
      <c r="AO8462" s="33"/>
      <c r="AP8462" s="33"/>
      <c r="AQ8462" s="33"/>
      <c r="AR8462" s="33"/>
      <c r="AS8462" s="33"/>
      <c r="AT8462" s="33"/>
      <c r="AU8462" s="33"/>
      <c r="AV8462" s="33"/>
      <c r="AW8462" s="33"/>
      <c r="AX8462" s="33"/>
      <c r="AY8462" s="33"/>
    </row>
    <row r="8463" spans="1:51" s="12" customFormat="1" ht="39.950000000000003" customHeight="1">
      <c r="A8463" s="3"/>
      <c r="B8463" s="16"/>
      <c r="C8463" s="33"/>
      <c r="D8463" s="33"/>
      <c r="E8463" s="33"/>
      <c r="F8463" s="33"/>
      <c r="G8463" s="33"/>
      <c r="H8463" s="33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  <c r="Y8463" s="33"/>
      <c r="Z8463" s="33"/>
      <c r="AA8463" s="33"/>
      <c r="AB8463" s="33"/>
      <c r="AC8463" s="33"/>
      <c r="AD8463" s="33"/>
      <c r="AE8463" s="33"/>
      <c r="AF8463" s="33"/>
      <c r="AG8463" s="35"/>
      <c r="AH8463" s="32"/>
      <c r="AI8463" s="33"/>
      <c r="AJ8463" s="33"/>
      <c r="AK8463" s="33"/>
      <c r="AL8463" s="33"/>
      <c r="AM8463" s="33"/>
      <c r="AN8463" s="33"/>
      <c r="AO8463" s="33"/>
      <c r="AP8463" s="33"/>
      <c r="AQ8463" s="33"/>
      <c r="AR8463" s="33"/>
      <c r="AS8463" s="33"/>
      <c r="AT8463" s="33"/>
      <c r="AU8463" s="33"/>
      <c r="AV8463" s="33"/>
      <c r="AW8463" s="33"/>
      <c r="AX8463" s="33"/>
      <c r="AY8463" s="33"/>
    </row>
    <row r="8464" spans="1:51" s="12" customFormat="1" ht="39.950000000000003" customHeight="1">
      <c r="A8464" s="3"/>
      <c r="B8464" s="16"/>
      <c r="C8464" s="33"/>
      <c r="D8464" s="33"/>
      <c r="E8464" s="33"/>
      <c r="F8464" s="33"/>
      <c r="G8464" s="33"/>
      <c r="H8464" s="33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  <c r="Y8464" s="33"/>
      <c r="Z8464" s="33"/>
      <c r="AA8464" s="33"/>
      <c r="AB8464" s="33"/>
      <c r="AC8464" s="33"/>
      <c r="AD8464" s="33"/>
      <c r="AE8464" s="33"/>
      <c r="AF8464" s="33"/>
      <c r="AG8464" s="35"/>
      <c r="AH8464" s="32"/>
      <c r="AI8464" s="33"/>
      <c r="AJ8464" s="33"/>
      <c r="AK8464" s="33"/>
      <c r="AL8464" s="33"/>
      <c r="AM8464" s="33"/>
      <c r="AN8464" s="33"/>
      <c r="AO8464" s="33"/>
      <c r="AP8464" s="33"/>
      <c r="AQ8464" s="33"/>
      <c r="AR8464" s="33"/>
      <c r="AS8464" s="33"/>
      <c r="AT8464" s="33"/>
      <c r="AU8464" s="33"/>
      <c r="AV8464" s="33"/>
      <c r="AW8464" s="33"/>
      <c r="AX8464" s="33"/>
      <c r="AY8464" s="33"/>
    </row>
    <row r="8465" spans="1:51" s="12" customFormat="1" ht="39.950000000000003" customHeight="1">
      <c r="A8465" s="3"/>
      <c r="B8465" s="16"/>
      <c r="C8465" s="33"/>
      <c r="D8465" s="33"/>
      <c r="E8465" s="33"/>
      <c r="F8465" s="33"/>
      <c r="G8465" s="33"/>
      <c r="H8465" s="33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  <c r="Y8465" s="33"/>
      <c r="Z8465" s="33"/>
      <c r="AA8465" s="33"/>
      <c r="AB8465" s="33"/>
      <c r="AC8465" s="33"/>
      <c r="AD8465" s="33"/>
      <c r="AE8465" s="33"/>
      <c r="AF8465" s="33"/>
      <c r="AG8465" s="35"/>
      <c r="AH8465" s="32"/>
      <c r="AI8465" s="33"/>
      <c r="AJ8465" s="33"/>
      <c r="AK8465" s="33"/>
      <c r="AL8465" s="33"/>
      <c r="AM8465" s="33"/>
      <c r="AN8465" s="33"/>
      <c r="AO8465" s="33"/>
      <c r="AP8465" s="33"/>
      <c r="AQ8465" s="33"/>
      <c r="AR8465" s="33"/>
      <c r="AS8465" s="33"/>
      <c r="AT8465" s="33"/>
      <c r="AU8465" s="33"/>
      <c r="AV8465" s="33"/>
      <c r="AW8465" s="33"/>
      <c r="AX8465" s="33"/>
      <c r="AY8465" s="33"/>
    </row>
    <row r="8466" spans="1:51" s="12" customFormat="1" ht="39.950000000000003" customHeight="1">
      <c r="A8466" s="3"/>
      <c r="B8466" s="16"/>
      <c r="C8466" s="33"/>
      <c r="D8466" s="33"/>
      <c r="E8466" s="33"/>
      <c r="F8466" s="33"/>
      <c r="G8466" s="33"/>
      <c r="H8466" s="33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  <c r="Y8466" s="33"/>
      <c r="Z8466" s="33"/>
      <c r="AA8466" s="33"/>
      <c r="AB8466" s="33"/>
      <c r="AC8466" s="33"/>
      <c r="AD8466" s="33"/>
      <c r="AE8466" s="33"/>
      <c r="AF8466" s="33"/>
      <c r="AG8466" s="35"/>
      <c r="AH8466" s="32"/>
      <c r="AI8466" s="33"/>
      <c r="AJ8466" s="33"/>
      <c r="AK8466" s="33"/>
      <c r="AL8466" s="33"/>
      <c r="AM8466" s="33"/>
      <c r="AN8466" s="33"/>
      <c r="AO8466" s="33"/>
      <c r="AP8466" s="33"/>
      <c r="AQ8466" s="33"/>
      <c r="AR8466" s="33"/>
      <c r="AS8466" s="33"/>
      <c r="AT8466" s="33"/>
      <c r="AU8466" s="33"/>
      <c r="AV8466" s="33"/>
      <c r="AW8466" s="33"/>
      <c r="AX8466" s="33"/>
      <c r="AY8466" s="33"/>
    </row>
    <row r="8467" spans="1:51" s="12" customFormat="1" ht="39.950000000000003" customHeight="1">
      <c r="A8467" s="3"/>
      <c r="B8467" s="16"/>
      <c r="C8467" s="33"/>
      <c r="D8467" s="33"/>
      <c r="E8467" s="33"/>
      <c r="F8467" s="33"/>
      <c r="G8467" s="33"/>
      <c r="H8467" s="33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  <c r="Y8467" s="33"/>
      <c r="Z8467" s="33"/>
      <c r="AA8467" s="33"/>
      <c r="AB8467" s="33"/>
      <c r="AC8467" s="33"/>
      <c r="AD8467" s="33"/>
      <c r="AE8467" s="33"/>
      <c r="AF8467" s="33"/>
      <c r="AG8467" s="35"/>
      <c r="AH8467" s="32"/>
      <c r="AI8467" s="33"/>
      <c r="AJ8467" s="33"/>
      <c r="AK8467" s="33"/>
      <c r="AL8467" s="33"/>
      <c r="AM8467" s="33"/>
      <c r="AN8467" s="33"/>
      <c r="AO8467" s="33"/>
      <c r="AP8467" s="33"/>
      <c r="AQ8467" s="33"/>
      <c r="AR8467" s="33"/>
      <c r="AS8467" s="33"/>
      <c r="AT8467" s="33"/>
      <c r="AU8467" s="33"/>
      <c r="AV8467" s="33"/>
      <c r="AW8467" s="33"/>
      <c r="AX8467" s="33"/>
      <c r="AY8467" s="33"/>
    </row>
    <row r="8468" spans="1:51" s="12" customFormat="1" ht="39.950000000000003" customHeight="1">
      <c r="A8468" s="3"/>
      <c r="B8468" s="16"/>
      <c r="C8468" s="33"/>
      <c r="D8468" s="33"/>
      <c r="E8468" s="33"/>
      <c r="F8468" s="33"/>
      <c r="G8468" s="33"/>
      <c r="H8468" s="33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  <c r="Y8468" s="33"/>
      <c r="Z8468" s="33"/>
      <c r="AA8468" s="33"/>
      <c r="AB8468" s="33"/>
      <c r="AC8468" s="33"/>
      <c r="AD8468" s="33"/>
      <c r="AE8468" s="33"/>
      <c r="AF8468" s="33"/>
      <c r="AG8468" s="35"/>
      <c r="AH8468" s="32"/>
      <c r="AI8468" s="33"/>
      <c r="AJ8468" s="33"/>
      <c r="AK8468" s="33"/>
      <c r="AL8468" s="33"/>
      <c r="AM8468" s="33"/>
      <c r="AN8468" s="33"/>
      <c r="AO8468" s="33"/>
      <c r="AP8468" s="33"/>
      <c r="AQ8468" s="33"/>
      <c r="AR8468" s="33"/>
      <c r="AS8468" s="33"/>
      <c r="AT8468" s="33"/>
      <c r="AU8468" s="33"/>
      <c r="AV8468" s="33"/>
      <c r="AW8468" s="33"/>
      <c r="AX8468" s="33"/>
      <c r="AY8468" s="33"/>
    </row>
    <row r="8469" spans="1:51" s="12" customFormat="1" ht="39.950000000000003" customHeight="1">
      <c r="A8469" s="3"/>
      <c r="B8469" s="16"/>
      <c r="C8469" s="33"/>
      <c r="D8469" s="33"/>
      <c r="E8469" s="33"/>
      <c r="F8469" s="33"/>
      <c r="G8469" s="33"/>
      <c r="H8469" s="33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  <c r="Y8469" s="33"/>
      <c r="Z8469" s="33"/>
      <c r="AA8469" s="33"/>
      <c r="AB8469" s="33"/>
      <c r="AC8469" s="33"/>
      <c r="AD8469" s="33"/>
      <c r="AE8469" s="33"/>
      <c r="AF8469" s="33"/>
      <c r="AG8469" s="35"/>
      <c r="AH8469" s="32"/>
      <c r="AI8469" s="33"/>
      <c r="AJ8469" s="33"/>
      <c r="AK8469" s="33"/>
      <c r="AL8469" s="33"/>
      <c r="AM8469" s="33"/>
      <c r="AN8469" s="33"/>
      <c r="AO8469" s="33"/>
      <c r="AP8469" s="33"/>
      <c r="AQ8469" s="33"/>
      <c r="AR8469" s="33"/>
      <c r="AS8469" s="33"/>
      <c r="AT8469" s="33"/>
      <c r="AU8469" s="33"/>
      <c r="AV8469" s="33"/>
      <c r="AW8469" s="33"/>
      <c r="AX8469" s="33"/>
      <c r="AY8469" s="33"/>
    </row>
    <row r="8470" spans="1:51" s="12" customFormat="1" ht="39.950000000000003" customHeight="1">
      <c r="A8470" s="3"/>
      <c r="B8470" s="16"/>
      <c r="C8470" s="33"/>
      <c r="D8470" s="33"/>
      <c r="E8470" s="33"/>
      <c r="F8470" s="33"/>
      <c r="G8470" s="33"/>
      <c r="H8470" s="33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  <c r="Y8470" s="33"/>
      <c r="Z8470" s="33"/>
      <c r="AA8470" s="33"/>
      <c r="AB8470" s="33"/>
      <c r="AC8470" s="33"/>
      <c r="AD8470" s="33"/>
      <c r="AE8470" s="33"/>
      <c r="AF8470" s="33"/>
      <c r="AG8470" s="35"/>
      <c r="AH8470" s="32"/>
      <c r="AI8470" s="33"/>
      <c r="AJ8470" s="33"/>
      <c r="AK8470" s="33"/>
      <c r="AL8470" s="33"/>
      <c r="AM8470" s="33"/>
      <c r="AN8470" s="33"/>
      <c r="AO8470" s="33"/>
      <c r="AP8470" s="33"/>
      <c r="AQ8470" s="33"/>
      <c r="AR8470" s="33"/>
      <c r="AS8470" s="33"/>
      <c r="AT8470" s="33"/>
      <c r="AU8470" s="33"/>
      <c r="AV8470" s="33"/>
      <c r="AW8470" s="33"/>
      <c r="AX8470" s="33"/>
      <c r="AY8470" s="33"/>
    </row>
    <row r="8471" spans="1:51" s="12" customFormat="1" ht="39.950000000000003" customHeight="1">
      <c r="A8471" s="3"/>
      <c r="B8471" s="16"/>
      <c r="C8471" s="33"/>
      <c r="D8471" s="33"/>
      <c r="E8471" s="33"/>
      <c r="F8471" s="33"/>
      <c r="G8471" s="33"/>
      <c r="H8471" s="33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  <c r="Y8471" s="33"/>
      <c r="Z8471" s="33"/>
      <c r="AA8471" s="33"/>
      <c r="AB8471" s="33"/>
      <c r="AC8471" s="33"/>
      <c r="AD8471" s="33"/>
      <c r="AE8471" s="33"/>
      <c r="AF8471" s="33"/>
      <c r="AG8471" s="35"/>
      <c r="AH8471" s="32"/>
      <c r="AI8471" s="33"/>
      <c r="AJ8471" s="33"/>
      <c r="AK8471" s="33"/>
      <c r="AL8471" s="33"/>
      <c r="AM8471" s="33"/>
      <c r="AN8471" s="33"/>
      <c r="AO8471" s="33"/>
      <c r="AP8471" s="33"/>
      <c r="AQ8471" s="33"/>
      <c r="AR8471" s="33"/>
      <c r="AS8471" s="33"/>
      <c r="AT8471" s="33"/>
      <c r="AU8471" s="33"/>
      <c r="AV8471" s="33"/>
      <c r="AW8471" s="33"/>
      <c r="AX8471" s="33"/>
      <c r="AY8471" s="33"/>
    </row>
    <row r="8472" spans="1:51" s="12" customFormat="1" ht="39.950000000000003" customHeight="1">
      <c r="A8472" s="3"/>
      <c r="B8472" s="16"/>
      <c r="C8472" s="33"/>
      <c r="D8472" s="33"/>
      <c r="E8472" s="33"/>
      <c r="F8472" s="33"/>
      <c r="G8472" s="33"/>
      <c r="H8472" s="33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  <c r="Y8472" s="33"/>
      <c r="Z8472" s="33"/>
      <c r="AA8472" s="33"/>
      <c r="AB8472" s="33"/>
      <c r="AC8472" s="33"/>
      <c r="AD8472" s="33"/>
      <c r="AE8472" s="33"/>
      <c r="AF8472" s="33"/>
      <c r="AG8472" s="35"/>
      <c r="AH8472" s="32"/>
      <c r="AI8472" s="33"/>
      <c r="AJ8472" s="33"/>
      <c r="AK8472" s="33"/>
      <c r="AL8472" s="33"/>
      <c r="AM8472" s="33"/>
      <c r="AN8472" s="33"/>
      <c r="AO8472" s="33"/>
      <c r="AP8472" s="33"/>
      <c r="AQ8472" s="33"/>
      <c r="AR8472" s="33"/>
      <c r="AS8472" s="33"/>
      <c r="AT8472" s="33"/>
      <c r="AU8472" s="33"/>
      <c r="AV8472" s="33"/>
      <c r="AW8472" s="33"/>
      <c r="AX8472" s="33"/>
      <c r="AY8472" s="33"/>
    </row>
    <row r="8473" spans="1:51" s="12" customFormat="1" ht="39.950000000000003" customHeight="1">
      <c r="A8473" s="3"/>
      <c r="B8473" s="16"/>
      <c r="C8473" s="33"/>
      <c r="D8473" s="33"/>
      <c r="E8473" s="33"/>
      <c r="F8473" s="33"/>
      <c r="G8473" s="33"/>
      <c r="H8473" s="33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  <c r="Y8473" s="33"/>
      <c r="Z8473" s="33"/>
      <c r="AA8473" s="33"/>
      <c r="AB8473" s="33"/>
      <c r="AC8473" s="33"/>
      <c r="AD8473" s="33"/>
      <c r="AE8473" s="33"/>
      <c r="AF8473" s="33"/>
      <c r="AG8473" s="35"/>
      <c r="AH8473" s="32"/>
      <c r="AI8473" s="33"/>
      <c r="AJ8473" s="33"/>
      <c r="AK8473" s="33"/>
      <c r="AL8473" s="33"/>
      <c r="AM8473" s="33"/>
      <c r="AN8473" s="33"/>
      <c r="AO8473" s="33"/>
      <c r="AP8473" s="33"/>
      <c r="AQ8473" s="33"/>
      <c r="AR8473" s="33"/>
      <c r="AS8473" s="33"/>
      <c r="AT8473" s="33"/>
      <c r="AU8473" s="33"/>
      <c r="AV8473" s="33"/>
      <c r="AW8473" s="33"/>
      <c r="AX8473" s="33"/>
      <c r="AY8473" s="33"/>
    </row>
    <row r="8474" spans="1:51" s="12" customFormat="1" ht="39.950000000000003" customHeight="1">
      <c r="A8474" s="3"/>
      <c r="B8474" s="16"/>
      <c r="C8474" s="33"/>
      <c r="D8474" s="33"/>
      <c r="E8474" s="33"/>
      <c r="F8474" s="33"/>
      <c r="G8474" s="33"/>
      <c r="H8474" s="33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  <c r="Y8474" s="33"/>
      <c r="Z8474" s="33"/>
      <c r="AA8474" s="33"/>
      <c r="AB8474" s="33"/>
      <c r="AC8474" s="33"/>
      <c r="AD8474" s="33"/>
      <c r="AE8474" s="33"/>
      <c r="AF8474" s="33"/>
      <c r="AG8474" s="35"/>
      <c r="AH8474" s="32"/>
      <c r="AI8474" s="33"/>
      <c r="AJ8474" s="33"/>
      <c r="AK8474" s="33"/>
      <c r="AL8474" s="33"/>
      <c r="AM8474" s="33"/>
      <c r="AN8474" s="33"/>
      <c r="AO8474" s="33"/>
      <c r="AP8474" s="33"/>
      <c r="AQ8474" s="33"/>
      <c r="AR8474" s="33"/>
      <c r="AS8474" s="33"/>
      <c r="AT8474" s="33"/>
      <c r="AU8474" s="33"/>
      <c r="AV8474" s="33"/>
      <c r="AW8474" s="33"/>
      <c r="AX8474" s="33"/>
      <c r="AY8474" s="33"/>
    </row>
    <row r="8475" spans="1:51" s="12" customFormat="1" ht="39.950000000000003" customHeight="1">
      <c r="A8475" s="3"/>
      <c r="B8475" s="16"/>
      <c r="C8475" s="33"/>
      <c r="D8475" s="33"/>
      <c r="E8475" s="33"/>
      <c r="F8475" s="33"/>
      <c r="G8475" s="33"/>
      <c r="H8475" s="33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  <c r="Y8475" s="33"/>
      <c r="Z8475" s="33"/>
      <c r="AA8475" s="33"/>
      <c r="AB8475" s="33"/>
      <c r="AC8475" s="33"/>
      <c r="AD8475" s="33"/>
      <c r="AE8475" s="33"/>
      <c r="AF8475" s="33"/>
      <c r="AG8475" s="35"/>
      <c r="AH8475" s="32"/>
      <c r="AI8475" s="33"/>
      <c r="AJ8475" s="33"/>
      <c r="AK8475" s="33"/>
      <c r="AL8475" s="33"/>
      <c r="AM8475" s="33"/>
      <c r="AN8475" s="33"/>
      <c r="AO8475" s="33"/>
      <c r="AP8475" s="33"/>
      <c r="AQ8475" s="33"/>
      <c r="AR8475" s="33"/>
      <c r="AS8475" s="33"/>
      <c r="AT8475" s="33"/>
      <c r="AU8475" s="33"/>
      <c r="AV8475" s="33"/>
      <c r="AW8475" s="33"/>
      <c r="AX8475" s="33"/>
      <c r="AY8475" s="33"/>
    </row>
    <row r="8476" spans="1:51" s="12" customFormat="1" ht="39.950000000000003" customHeight="1">
      <c r="A8476" s="3"/>
      <c r="B8476" s="16"/>
      <c r="C8476" s="33"/>
      <c r="D8476" s="33"/>
      <c r="E8476" s="33"/>
      <c r="F8476" s="33"/>
      <c r="G8476" s="33"/>
      <c r="H8476" s="33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  <c r="Y8476" s="33"/>
      <c r="Z8476" s="33"/>
      <c r="AA8476" s="33"/>
      <c r="AB8476" s="33"/>
      <c r="AC8476" s="33"/>
      <c r="AD8476" s="33"/>
      <c r="AE8476" s="33"/>
      <c r="AF8476" s="33"/>
      <c r="AG8476" s="35"/>
      <c r="AH8476" s="32"/>
      <c r="AI8476" s="33"/>
      <c r="AJ8476" s="33"/>
      <c r="AK8476" s="33"/>
      <c r="AL8476" s="33"/>
      <c r="AM8476" s="33"/>
      <c r="AN8476" s="33"/>
      <c r="AO8476" s="33"/>
      <c r="AP8476" s="33"/>
      <c r="AQ8476" s="33"/>
      <c r="AR8476" s="33"/>
      <c r="AS8476" s="33"/>
      <c r="AT8476" s="33"/>
      <c r="AU8476" s="33"/>
      <c r="AV8476" s="33"/>
      <c r="AW8476" s="33"/>
      <c r="AX8476" s="33"/>
      <c r="AY8476" s="33"/>
    </row>
    <row r="8477" spans="1:51" s="12" customFormat="1" ht="39.950000000000003" customHeight="1">
      <c r="A8477" s="3"/>
      <c r="B8477" s="16"/>
      <c r="C8477" s="33"/>
      <c r="D8477" s="33"/>
      <c r="E8477" s="33"/>
      <c r="F8477" s="33"/>
      <c r="G8477" s="33"/>
      <c r="H8477" s="33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  <c r="Y8477" s="33"/>
      <c r="Z8477" s="33"/>
      <c r="AA8477" s="33"/>
      <c r="AB8477" s="33"/>
      <c r="AC8477" s="33"/>
      <c r="AD8477" s="33"/>
      <c r="AE8477" s="33"/>
      <c r="AF8477" s="33"/>
      <c r="AG8477" s="35"/>
      <c r="AH8477" s="32"/>
      <c r="AI8477" s="33"/>
      <c r="AJ8477" s="33"/>
      <c r="AK8477" s="33"/>
      <c r="AL8477" s="33"/>
      <c r="AM8477" s="33"/>
      <c r="AN8477" s="33"/>
      <c r="AO8477" s="33"/>
      <c r="AP8477" s="33"/>
      <c r="AQ8477" s="33"/>
      <c r="AR8477" s="33"/>
      <c r="AS8477" s="33"/>
      <c r="AT8477" s="33"/>
      <c r="AU8477" s="33"/>
      <c r="AV8477" s="33"/>
      <c r="AW8477" s="33"/>
      <c r="AX8477" s="33"/>
      <c r="AY8477" s="33"/>
    </row>
    <row r="8478" spans="1:51" s="12" customFormat="1" ht="39.950000000000003" customHeight="1">
      <c r="A8478" s="3"/>
      <c r="B8478" s="16"/>
      <c r="C8478" s="33"/>
      <c r="D8478" s="33"/>
      <c r="E8478" s="33"/>
      <c r="F8478" s="33"/>
      <c r="G8478" s="33"/>
      <c r="H8478" s="33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  <c r="Y8478" s="33"/>
      <c r="Z8478" s="33"/>
      <c r="AA8478" s="33"/>
      <c r="AB8478" s="33"/>
      <c r="AC8478" s="33"/>
      <c r="AD8478" s="33"/>
      <c r="AE8478" s="33"/>
      <c r="AF8478" s="33"/>
      <c r="AG8478" s="35"/>
      <c r="AH8478" s="32"/>
      <c r="AI8478" s="33"/>
      <c r="AJ8478" s="33"/>
      <c r="AK8478" s="33"/>
      <c r="AL8478" s="33"/>
      <c r="AM8478" s="33"/>
      <c r="AN8478" s="33"/>
      <c r="AO8478" s="33"/>
      <c r="AP8478" s="33"/>
      <c r="AQ8478" s="33"/>
      <c r="AR8478" s="33"/>
      <c r="AS8478" s="33"/>
      <c r="AT8478" s="33"/>
      <c r="AU8478" s="33"/>
      <c r="AV8478" s="33"/>
      <c r="AW8478" s="33"/>
      <c r="AX8478" s="33"/>
      <c r="AY8478" s="33"/>
    </row>
    <row r="8479" spans="1:51" s="12" customFormat="1" ht="39.950000000000003" customHeight="1">
      <c r="A8479" s="3"/>
      <c r="B8479" s="16"/>
      <c r="C8479" s="33"/>
      <c r="D8479" s="33"/>
      <c r="E8479" s="33"/>
      <c r="F8479" s="33"/>
      <c r="G8479" s="33"/>
      <c r="H8479" s="33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  <c r="Y8479" s="33"/>
      <c r="Z8479" s="33"/>
      <c r="AA8479" s="33"/>
      <c r="AB8479" s="33"/>
      <c r="AC8479" s="33"/>
      <c r="AD8479" s="33"/>
      <c r="AE8479" s="33"/>
      <c r="AF8479" s="33"/>
      <c r="AG8479" s="35"/>
      <c r="AH8479" s="32"/>
      <c r="AI8479" s="33"/>
      <c r="AJ8479" s="33"/>
      <c r="AK8479" s="33"/>
      <c r="AL8479" s="33"/>
      <c r="AM8479" s="33"/>
      <c r="AN8479" s="33"/>
      <c r="AO8479" s="33"/>
      <c r="AP8479" s="33"/>
      <c r="AQ8479" s="33"/>
      <c r="AR8479" s="33"/>
      <c r="AS8479" s="33"/>
      <c r="AT8479" s="33"/>
      <c r="AU8479" s="33"/>
      <c r="AV8479" s="33"/>
      <c r="AW8479" s="33"/>
      <c r="AX8479" s="33"/>
      <c r="AY8479" s="33"/>
    </row>
    <row r="8480" spans="1:51" s="12" customFormat="1" ht="39.950000000000003" customHeight="1">
      <c r="A8480" s="3"/>
      <c r="B8480" s="16"/>
      <c r="C8480" s="33"/>
      <c r="D8480" s="33"/>
      <c r="E8480" s="33"/>
      <c r="F8480" s="33"/>
      <c r="G8480" s="33"/>
      <c r="H8480" s="33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  <c r="Y8480" s="33"/>
      <c r="Z8480" s="33"/>
      <c r="AA8480" s="33"/>
      <c r="AB8480" s="33"/>
      <c r="AC8480" s="33"/>
      <c r="AD8480" s="33"/>
      <c r="AE8480" s="33"/>
      <c r="AF8480" s="33"/>
      <c r="AG8480" s="35"/>
      <c r="AH8480" s="32"/>
      <c r="AI8480" s="33"/>
      <c r="AJ8480" s="33"/>
      <c r="AK8480" s="33"/>
      <c r="AL8480" s="33"/>
      <c r="AM8480" s="33"/>
      <c r="AN8480" s="33"/>
      <c r="AO8480" s="33"/>
      <c r="AP8480" s="33"/>
      <c r="AQ8480" s="33"/>
      <c r="AR8480" s="33"/>
      <c r="AS8480" s="33"/>
      <c r="AT8480" s="33"/>
      <c r="AU8480" s="33"/>
      <c r="AV8480" s="33"/>
      <c r="AW8480" s="33"/>
      <c r="AX8480" s="33"/>
      <c r="AY8480" s="33"/>
    </row>
    <row r="8481" spans="1:51" s="12" customFormat="1" ht="39.950000000000003" customHeight="1">
      <c r="A8481" s="3"/>
      <c r="B8481" s="16"/>
      <c r="C8481" s="33"/>
      <c r="D8481" s="33"/>
      <c r="E8481" s="33"/>
      <c r="F8481" s="33"/>
      <c r="G8481" s="33"/>
      <c r="H8481" s="33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  <c r="Y8481" s="33"/>
      <c r="Z8481" s="33"/>
      <c r="AA8481" s="33"/>
      <c r="AB8481" s="33"/>
      <c r="AC8481" s="33"/>
      <c r="AD8481" s="33"/>
      <c r="AE8481" s="33"/>
      <c r="AF8481" s="33"/>
      <c r="AG8481" s="35"/>
      <c r="AH8481" s="32"/>
      <c r="AI8481" s="33"/>
      <c r="AJ8481" s="33"/>
      <c r="AK8481" s="33"/>
      <c r="AL8481" s="33"/>
      <c r="AM8481" s="33"/>
      <c r="AN8481" s="33"/>
      <c r="AO8481" s="33"/>
      <c r="AP8481" s="33"/>
      <c r="AQ8481" s="33"/>
      <c r="AR8481" s="33"/>
      <c r="AS8481" s="33"/>
      <c r="AT8481" s="33"/>
      <c r="AU8481" s="33"/>
      <c r="AV8481" s="33"/>
      <c r="AW8481" s="33"/>
      <c r="AX8481" s="33"/>
      <c r="AY8481" s="33"/>
    </row>
    <row r="8482" spans="1:51" s="12" customFormat="1" ht="39.950000000000003" customHeight="1">
      <c r="A8482" s="3"/>
      <c r="B8482" s="16"/>
      <c r="C8482" s="33"/>
      <c r="D8482" s="33"/>
      <c r="E8482" s="33"/>
      <c r="F8482" s="33"/>
      <c r="G8482" s="33"/>
      <c r="H8482" s="33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  <c r="Y8482" s="33"/>
      <c r="Z8482" s="33"/>
      <c r="AA8482" s="33"/>
      <c r="AB8482" s="33"/>
      <c r="AC8482" s="33"/>
      <c r="AD8482" s="33"/>
      <c r="AE8482" s="33"/>
      <c r="AF8482" s="33"/>
      <c r="AG8482" s="35"/>
      <c r="AH8482" s="32"/>
      <c r="AI8482" s="33"/>
      <c r="AJ8482" s="33"/>
      <c r="AK8482" s="33"/>
      <c r="AL8482" s="33"/>
      <c r="AM8482" s="33"/>
      <c r="AN8482" s="33"/>
      <c r="AO8482" s="33"/>
      <c r="AP8482" s="33"/>
      <c r="AQ8482" s="33"/>
      <c r="AR8482" s="33"/>
      <c r="AS8482" s="33"/>
      <c r="AT8482" s="33"/>
      <c r="AU8482" s="33"/>
      <c r="AV8482" s="33"/>
      <c r="AW8482" s="33"/>
      <c r="AX8482" s="33"/>
      <c r="AY8482" s="33"/>
    </row>
    <row r="8483" spans="1:51" s="12" customFormat="1" ht="39.950000000000003" customHeight="1">
      <c r="A8483" s="3"/>
      <c r="B8483" s="16"/>
      <c r="C8483" s="33"/>
      <c r="D8483" s="33"/>
      <c r="E8483" s="33"/>
      <c r="F8483" s="33"/>
      <c r="G8483" s="33"/>
      <c r="H8483" s="33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  <c r="Y8483" s="33"/>
      <c r="Z8483" s="33"/>
      <c r="AA8483" s="33"/>
      <c r="AB8483" s="33"/>
      <c r="AC8483" s="33"/>
      <c r="AD8483" s="33"/>
      <c r="AE8483" s="33"/>
      <c r="AF8483" s="33"/>
      <c r="AG8483" s="35"/>
      <c r="AH8483" s="32"/>
      <c r="AI8483" s="33"/>
      <c r="AJ8483" s="33"/>
      <c r="AK8483" s="33"/>
      <c r="AL8483" s="33"/>
      <c r="AM8483" s="33"/>
      <c r="AN8483" s="33"/>
      <c r="AO8483" s="33"/>
      <c r="AP8483" s="33"/>
      <c r="AQ8483" s="33"/>
      <c r="AR8483" s="33"/>
      <c r="AS8483" s="33"/>
      <c r="AT8483" s="33"/>
      <c r="AU8483" s="33"/>
      <c r="AV8483" s="33"/>
      <c r="AW8483" s="33"/>
      <c r="AX8483" s="33"/>
      <c r="AY8483" s="33"/>
    </row>
    <row r="8484" spans="1:51" s="12" customFormat="1" ht="39.950000000000003" customHeight="1">
      <c r="A8484" s="3"/>
      <c r="B8484" s="16"/>
      <c r="C8484" s="33"/>
      <c r="D8484" s="33"/>
      <c r="E8484" s="33"/>
      <c r="F8484" s="33"/>
      <c r="G8484" s="33"/>
      <c r="H8484" s="33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  <c r="Y8484" s="33"/>
      <c r="Z8484" s="33"/>
      <c r="AA8484" s="33"/>
      <c r="AB8484" s="33"/>
      <c r="AC8484" s="33"/>
      <c r="AD8484" s="33"/>
      <c r="AE8484" s="33"/>
      <c r="AF8484" s="33"/>
      <c r="AG8484" s="35"/>
      <c r="AH8484" s="32"/>
      <c r="AI8484" s="33"/>
      <c r="AJ8484" s="33"/>
      <c r="AK8484" s="33"/>
      <c r="AL8484" s="33"/>
      <c r="AM8484" s="33"/>
      <c r="AN8484" s="33"/>
      <c r="AO8484" s="33"/>
      <c r="AP8484" s="33"/>
      <c r="AQ8484" s="33"/>
      <c r="AR8484" s="33"/>
      <c r="AS8484" s="33"/>
      <c r="AT8484" s="33"/>
      <c r="AU8484" s="33"/>
      <c r="AV8484" s="33"/>
      <c r="AW8484" s="33"/>
      <c r="AX8484" s="33"/>
      <c r="AY8484" s="33"/>
    </row>
    <row r="8485" spans="1:51" s="12" customFormat="1" ht="39.950000000000003" customHeight="1">
      <c r="A8485" s="3"/>
      <c r="B8485" s="16"/>
      <c r="C8485" s="33"/>
      <c r="D8485" s="33"/>
      <c r="E8485" s="33"/>
      <c r="F8485" s="33"/>
      <c r="G8485" s="33"/>
      <c r="H8485" s="33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  <c r="Y8485" s="33"/>
      <c r="Z8485" s="33"/>
      <c r="AA8485" s="33"/>
      <c r="AB8485" s="33"/>
      <c r="AC8485" s="33"/>
      <c r="AD8485" s="33"/>
      <c r="AE8485" s="33"/>
      <c r="AF8485" s="33"/>
      <c r="AG8485" s="35"/>
      <c r="AH8485" s="32"/>
      <c r="AI8485" s="33"/>
      <c r="AJ8485" s="33"/>
      <c r="AK8485" s="33"/>
      <c r="AL8485" s="33"/>
      <c r="AM8485" s="33"/>
      <c r="AN8485" s="33"/>
      <c r="AO8485" s="33"/>
      <c r="AP8485" s="33"/>
      <c r="AQ8485" s="33"/>
      <c r="AR8485" s="33"/>
      <c r="AS8485" s="33"/>
      <c r="AT8485" s="33"/>
      <c r="AU8485" s="33"/>
      <c r="AV8485" s="33"/>
      <c r="AW8485" s="33"/>
      <c r="AX8485" s="33"/>
      <c r="AY8485" s="33"/>
    </row>
    <row r="8486" spans="1:51" s="12" customFormat="1" ht="39.950000000000003" customHeight="1">
      <c r="A8486" s="3"/>
      <c r="B8486" s="16"/>
      <c r="C8486" s="33"/>
      <c r="D8486" s="33"/>
      <c r="E8486" s="33"/>
      <c r="F8486" s="33"/>
      <c r="G8486" s="33"/>
      <c r="H8486" s="33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  <c r="Y8486" s="33"/>
      <c r="Z8486" s="33"/>
      <c r="AA8486" s="33"/>
      <c r="AB8486" s="33"/>
      <c r="AC8486" s="33"/>
      <c r="AD8486" s="33"/>
      <c r="AE8486" s="33"/>
      <c r="AF8486" s="33"/>
      <c r="AG8486" s="35"/>
      <c r="AH8486" s="32"/>
      <c r="AI8486" s="33"/>
      <c r="AJ8486" s="33"/>
      <c r="AK8486" s="33"/>
      <c r="AL8486" s="33"/>
      <c r="AM8486" s="33"/>
      <c r="AN8486" s="33"/>
      <c r="AO8486" s="33"/>
      <c r="AP8486" s="33"/>
      <c r="AQ8486" s="33"/>
      <c r="AR8486" s="33"/>
      <c r="AS8486" s="33"/>
      <c r="AT8486" s="33"/>
      <c r="AU8486" s="33"/>
      <c r="AV8486" s="33"/>
      <c r="AW8486" s="33"/>
      <c r="AX8486" s="33"/>
      <c r="AY8486" s="33"/>
    </row>
    <row r="8487" spans="1:51" s="12" customFormat="1" ht="39.950000000000003" customHeight="1">
      <c r="A8487" s="3"/>
      <c r="B8487" s="16"/>
      <c r="C8487" s="33"/>
      <c r="D8487" s="33"/>
      <c r="E8487" s="33"/>
      <c r="F8487" s="33"/>
      <c r="G8487" s="33"/>
      <c r="H8487" s="33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  <c r="Y8487" s="33"/>
      <c r="Z8487" s="33"/>
      <c r="AA8487" s="33"/>
      <c r="AB8487" s="33"/>
      <c r="AC8487" s="33"/>
      <c r="AD8487" s="33"/>
      <c r="AE8487" s="33"/>
      <c r="AF8487" s="33"/>
      <c r="AG8487" s="35"/>
      <c r="AH8487" s="32"/>
      <c r="AI8487" s="33"/>
      <c r="AJ8487" s="33"/>
      <c r="AK8487" s="33"/>
      <c r="AL8487" s="33"/>
      <c r="AM8487" s="33"/>
      <c r="AN8487" s="33"/>
      <c r="AO8487" s="33"/>
      <c r="AP8487" s="33"/>
      <c r="AQ8487" s="33"/>
      <c r="AR8487" s="33"/>
      <c r="AS8487" s="33"/>
      <c r="AT8487" s="33"/>
      <c r="AU8487" s="33"/>
      <c r="AV8487" s="33"/>
      <c r="AW8487" s="33"/>
      <c r="AX8487" s="33"/>
      <c r="AY8487" s="33"/>
    </row>
    <row r="8488" spans="1:51" s="12" customFormat="1" ht="39.950000000000003" customHeight="1">
      <c r="A8488" s="3"/>
      <c r="B8488" s="16"/>
      <c r="C8488" s="33"/>
      <c r="D8488" s="33"/>
      <c r="E8488" s="33"/>
      <c r="F8488" s="33"/>
      <c r="G8488" s="33"/>
      <c r="H8488" s="33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  <c r="Y8488" s="33"/>
      <c r="Z8488" s="33"/>
      <c r="AA8488" s="33"/>
      <c r="AB8488" s="33"/>
      <c r="AC8488" s="33"/>
      <c r="AD8488" s="33"/>
      <c r="AE8488" s="33"/>
      <c r="AF8488" s="33"/>
      <c r="AG8488" s="35"/>
      <c r="AH8488" s="32"/>
      <c r="AI8488" s="33"/>
      <c r="AJ8488" s="33"/>
      <c r="AK8488" s="33"/>
      <c r="AL8488" s="33"/>
      <c r="AM8488" s="33"/>
      <c r="AN8488" s="33"/>
      <c r="AO8488" s="33"/>
      <c r="AP8488" s="33"/>
      <c r="AQ8488" s="33"/>
      <c r="AR8488" s="33"/>
      <c r="AS8488" s="33"/>
      <c r="AT8488" s="33"/>
      <c r="AU8488" s="33"/>
      <c r="AV8488" s="33"/>
      <c r="AW8488" s="33"/>
      <c r="AX8488" s="33"/>
      <c r="AY8488" s="33"/>
    </row>
    <row r="8489" spans="1:51" s="12" customFormat="1" ht="39.950000000000003" customHeight="1">
      <c r="A8489" s="3"/>
      <c r="B8489" s="16"/>
      <c r="C8489" s="33"/>
      <c r="D8489" s="33"/>
      <c r="E8489" s="33"/>
      <c r="F8489" s="33"/>
      <c r="G8489" s="33"/>
      <c r="H8489" s="33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  <c r="Y8489" s="33"/>
      <c r="Z8489" s="33"/>
      <c r="AA8489" s="33"/>
      <c r="AB8489" s="33"/>
      <c r="AC8489" s="33"/>
      <c r="AD8489" s="33"/>
      <c r="AE8489" s="33"/>
      <c r="AF8489" s="33"/>
      <c r="AG8489" s="35"/>
      <c r="AH8489" s="32"/>
      <c r="AI8489" s="33"/>
      <c r="AJ8489" s="33"/>
      <c r="AK8489" s="33"/>
      <c r="AL8489" s="33"/>
      <c r="AM8489" s="33"/>
      <c r="AN8489" s="33"/>
      <c r="AO8489" s="33"/>
      <c r="AP8489" s="33"/>
      <c r="AQ8489" s="33"/>
      <c r="AR8489" s="33"/>
      <c r="AS8489" s="33"/>
      <c r="AT8489" s="33"/>
      <c r="AU8489" s="33"/>
      <c r="AV8489" s="33"/>
      <c r="AW8489" s="33"/>
      <c r="AX8489" s="33"/>
      <c r="AY8489" s="33"/>
    </row>
    <row r="8490" spans="1:51" s="12" customFormat="1" ht="39.950000000000003" customHeight="1">
      <c r="A8490" s="3"/>
      <c r="B8490" s="16"/>
      <c r="C8490" s="33"/>
      <c r="D8490" s="33"/>
      <c r="E8490" s="33"/>
      <c r="F8490" s="33"/>
      <c r="G8490" s="33"/>
      <c r="H8490" s="33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  <c r="Y8490" s="33"/>
      <c r="Z8490" s="33"/>
      <c r="AA8490" s="33"/>
      <c r="AB8490" s="33"/>
      <c r="AC8490" s="33"/>
      <c r="AD8490" s="33"/>
      <c r="AE8490" s="33"/>
      <c r="AF8490" s="33"/>
      <c r="AG8490" s="35"/>
      <c r="AH8490" s="32"/>
      <c r="AI8490" s="33"/>
      <c r="AJ8490" s="33"/>
      <c r="AK8490" s="33"/>
      <c r="AL8490" s="33"/>
      <c r="AM8490" s="33"/>
      <c r="AN8490" s="33"/>
      <c r="AO8490" s="33"/>
      <c r="AP8490" s="33"/>
      <c r="AQ8490" s="33"/>
      <c r="AR8490" s="33"/>
      <c r="AS8490" s="33"/>
      <c r="AT8490" s="33"/>
      <c r="AU8490" s="33"/>
      <c r="AV8490" s="33"/>
      <c r="AW8490" s="33"/>
      <c r="AX8490" s="33"/>
      <c r="AY8490" s="33"/>
    </row>
    <row r="8491" spans="1:51" s="12" customFormat="1" ht="39.950000000000003" customHeight="1">
      <c r="A8491" s="3"/>
      <c r="B8491" s="16"/>
      <c r="C8491" s="33"/>
      <c r="D8491" s="33"/>
      <c r="E8491" s="33"/>
      <c r="F8491" s="33"/>
      <c r="G8491" s="33"/>
      <c r="H8491" s="33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  <c r="Y8491" s="33"/>
      <c r="Z8491" s="33"/>
      <c r="AA8491" s="33"/>
      <c r="AB8491" s="33"/>
      <c r="AC8491" s="33"/>
      <c r="AD8491" s="33"/>
      <c r="AE8491" s="33"/>
      <c r="AF8491" s="33"/>
      <c r="AG8491" s="35"/>
      <c r="AH8491" s="32"/>
      <c r="AI8491" s="33"/>
      <c r="AJ8491" s="33"/>
      <c r="AK8491" s="33"/>
      <c r="AL8491" s="33"/>
      <c r="AM8491" s="33"/>
      <c r="AN8491" s="33"/>
      <c r="AO8491" s="33"/>
      <c r="AP8491" s="33"/>
      <c r="AQ8491" s="33"/>
      <c r="AR8491" s="33"/>
      <c r="AS8491" s="33"/>
      <c r="AT8491" s="33"/>
      <c r="AU8491" s="33"/>
      <c r="AV8491" s="33"/>
      <c r="AW8491" s="33"/>
      <c r="AX8491" s="33"/>
      <c r="AY8491" s="33"/>
    </row>
    <row r="8492" spans="1:51" s="12" customFormat="1" ht="39.950000000000003" customHeight="1">
      <c r="A8492" s="3"/>
      <c r="B8492" s="16"/>
      <c r="C8492" s="33"/>
      <c r="D8492" s="33"/>
      <c r="E8492" s="33"/>
      <c r="F8492" s="33"/>
      <c r="G8492" s="33"/>
      <c r="H8492" s="33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  <c r="Y8492" s="33"/>
      <c r="Z8492" s="33"/>
      <c r="AA8492" s="33"/>
      <c r="AB8492" s="33"/>
      <c r="AC8492" s="33"/>
      <c r="AD8492" s="33"/>
      <c r="AE8492" s="33"/>
      <c r="AF8492" s="33"/>
      <c r="AG8492" s="35"/>
      <c r="AH8492" s="32"/>
      <c r="AI8492" s="33"/>
      <c r="AJ8492" s="33"/>
      <c r="AK8492" s="33"/>
      <c r="AL8492" s="33"/>
      <c r="AM8492" s="33"/>
      <c r="AN8492" s="33"/>
      <c r="AO8492" s="33"/>
      <c r="AP8492" s="33"/>
      <c r="AQ8492" s="33"/>
      <c r="AR8492" s="33"/>
      <c r="AS8492" s="33"/>
      <c r="AT8492" s="33"/>
      <c r="AU8492" s="33"/>
      <c r="AV8492" s="33"/>
      <c r="AW8492" s="33"/>
      <c r="AX8492" s="33"/>
      <c r="AY8492" s="33"/>
    </row>
    <row r="8493" spans="1:51" s="12" customFormat="1" ht="39.950000000000003" customHeight="1">
      <c r="A8493" s="3"/>
      <c r="B8493" s="16"/>
      <c r="C8493" s="33"/>
      <c r="D8493" s="33"/>
      <c r="E8493" s="33"/>
      <c r="F8493" s="33"/>
      <c r="G8493" s="33"/>
      <c r="H8493" s="33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  <c r="Y8493" s="33"/>
      <c r="Z8493" s="33"/>
      <c r="AA8493" s="33"/>
      <c r="AB8493" s="33"/>
      <c r="AC8493" s="33"/>
      <c r="AD8493" s="33"/>
      <c r="AE8493" s="33"/>
      <c r="AF8493" s="33"/>
      <c r="AG8493" s="35"/>
      <c r="AH8493" s="32"/>
      <c r="AI8493" s="33"/>
      <c r="AJ8493" s="33"/>
      <c r="AK8493" s="33"/>
      <c r="AL8493" s="33"/>
      <c r="AM8493" s="33"/>
      <c r="AN8493" s="33"/>
      <c r="AO8493" s="33"/>
      <c r="AP8493" s="33"/>
      <c r="AQ8493" s="33"/>
      <c r="AR8493" s="33"/>
      <c r="AS8493" s="33"/>
      <c r="AT8493" s="33"/>
      <c r="AU8493" s="33"/>
      <c r="AV8493" s="33"/>
      <c r="AW8493" s="33"/>
      <c r="AX8493" s="33"/>
      <c r="AY8493" s="33"/>
    </row>
    <row r="8494" spans="1:51" s="12" customFormat="1" ht="39.950000000000003" customHeight="1">
      <c r="A8494" s="3"/>
      <c r="B8494" s="16"/>
      <c r="C8494" s="33"/>
      <c r="D8494" s="33"/>
      <c r="E8494" s="33"/>
      <c r="F8494" s="33"/>
      <c r="G8494" s="33"/>
      <c r="H8494" s="33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  <c r="Y8494" s="33"/>
      <c r="Z8494" s="33"/>
      <c r="AA8494" s="33"/>
      <c r="AB8494" s="33"/>
      <c r="AC8494" s="33"/>
      <c r="AD8494" s="33"/>
      <c r="AE8494" s="33"/>
      <c r="AF8494" s="33"/>
      <c r="AG8494" s="35"/>
      <c r="AH8494" s="32"/>
      <c r="AI8494" s="33"/>
      <c r="AJ8494" s="33"/>
      <c r="AK8494" s="33"/>
      <c r="AL8494" s="33"/>
      <c r="AM8494" s="33"/>
      <c r="AN8494" s="33"/>
      <c r="AO8494" s="33"/>
      <c r="AP8494" s="33"/>
      <c r="AQ8494" s="33"/>
      <c r="AR8494" s="33"/>
      <c r="AS8494" s="33"/>
      <c r="AT8494" s="33"/>
      <c r="AU8494" s="33"/>
      <c r="AV8494" s="33"/>
      <c r="AW8494" s="33"/>
      <c r="AX8494" s="33"/>
      <c r="AY8494" s="33"/>
    </row>
    <row r="8495" spans="1:51" s="12" customFormat="1" ht="39.950000000000003" customHeight="1">
      <c r="A8495" s="3"/>
      <c r="B8495" s="16"/>
      <c r="C8495" s="33"/>
      <c r="D8495" s="33"/>
      <c r="E8495" s="33"/>
      <c r="F8495" s="33"/>
      <c r="G8495" s="33"/>
      <c r="H8495" s="33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  <c r="Y8495" s="33"/>
      <c r="Z8495" s="33"/>
      <c r="AA8495" s="33"/>
      <c r="AB8495" s="33"/>
      <c r="AC8495" s="33"/>
      <c r="AD8495" s="33"/>
      <c r="AE8495" s="33"/>
      <c r="AF8495" s="33"/>
      <c r="AG8495" s="35"/>
      <c r="AH8495" s="32"/>
      <c r="AI8495" s="33"/>
      <c r="AJ8495" s="33"/>
      <c r="AK8495" s="33"/>
      <c r="AL8495" s="33"/>
      <c r="AM8495" s="33"/>
      <c r="AN8495" s="33"/>
      <c r="AO8495" s="33"/>
      <c r="AP8495" s="33"/>
      <c r="AQ8495" s="33"/>
      <c r="AR8495" s="33"/>
      <c r="AS8495" s="33"/>
      <c r="AT8495" s="33"/>
      <c r="AU8495" s="33"/>
      <c r="AV8495" s="33"/>
      <c r="AW8495" s="33"/>
      <c r="AX8495" s="33"/>
      <c r="AY8495" s="33"/>
    </row>
    <row r="8496" spans="1:51" s="12" customFormat="1" ht="39.950000000000003" customHeight="1">
      <c r="A8496" s="3"/>
      <c r="B8496" s="16"/>
      <c r="C8496" s="33"/>
      <c r="D8496" s="33"/>
      <c r="E8496" s="33"/>
      <c r="F8496" s="33"/>
      <c r="G8496" s="33"/>
      <c r="H8496" s="33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  <c r="Y8496" s="33"/>
      <c r="Z8496" s="33"/>
      <c r="AA8496" s="33"/>
      <c r="AB8496" s="33"/>
      <c r="AC8496" s="33"/>
      <c r="AD8496" s="33"/>
      <c r="AE8496" s="33"/>
      <c r="AF8496" s="33"/>
      <c r="AG8496" s="35"/>
      <c r="AH8496" s="32"/>
      <c r="AI8496" s="33"/>
      <c r="AJ8496" s="33"/>
      <c r="AK8496" s="33"/>
      <c r="AL8496" s="33"/>
      <c r="AM8496" s="33"/>
      <c r="AN8496" s="33"/>
      <c r="AO8496" s="33"/>
      <c r="AP8496" s="33"/>
      <c r="AQ8496" s="33"/>
      <c r="AR8496" s="33"/>
      <c r="AS8496" s="33"/>
      <c r="AT8496" s="33"/>
      <c r="AU8496" s="33"/>
      <c r="AV8496" s="33"/>
      <c r="AW8496" s="33"/>
      <c r="AX8496" s="33"/>
      <c r="AY8496" s="33"/>
    </row>
    <row r="8497" spans="1:51" s="12" customFormat="1" ht="39.950000000000003" customHeight="1">
      <c r="A8497" s="3"/>
      <c r="B8497" s="16"/>
      <c r="C8497" s="33"/>
      <c r="D8497" s="33"/>
      <c r="E8497" s="33"/>
      <c r="F8497" s="33"/>
      <c r="G8497" s="33"/>
      <c r="H8497" s="33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  <c r="Y8497" s="33"/>
      <c r="Z8497" s="33"/>
      <c r="AA8497" s="33"/>
      <c r="AB8497" s="33"/>
      <c r="AC8497" s="33"/>
      <c r="AD8497" s="33"/>
      <c r="AE8497" s="33"/>
      <c r="AF8497" s="33"/>
      <c r="AG8497" s="35"/>
      <c r="AH8497" s="32"/>
      <c r="AI8497" s="33"/>
      <c r="AJ8497" s="33"/>
      <c r="AK8497" s="33"/>
      <c r="AL8497" s="33"/>
      <c r="AM8497" s="33"/>
      <c r="AN8497" s="33"/>
      <c r="AO8497" s="33"/>
      <c r="AP8497" s="33"/>
      <c r="AQ8497" s="33"/>
      <c r="AR8497" s="33"/>
      <c r="AS8497" s="33"/>
      <c r="AT8497" s="33"/>
      <c r="AU8497" s="33"/>
      <c r="AV8497" s="33"/>
      <c r="AW8497" s="33"/>
      <c r="AX8497" s="33"/>
      <c r="AY8497" s="33"/>
    </row>
    <row r="8498" spans="1:51" s="12" customFormat="1" ht="39.950000000000003" customHeight="1">
      <c r="A8498" s="3"/>
      <c r="B8498" s="16"/>
      <c r="C8498" s="33"/>
      <c r="D8498" s="33"/>
      <c r="E8498" s="33"/>
      <c r="F8498" s="33"/>
      <c r="G8498" s="33"/>
      <c r="H8498" s="33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  <c r="Y8498" s="33"/>
      <c r="Z8498" s="33"/>
      <c r="AA8498" s="33"/>
      <c r="AB8498" s="33"/>
      <c r="AC8498" s="33"/>
      <c r="AD8498" s="33"/>
      <c r="AE8498" s="33"/>
      <c r="AF8498" s="33"/>
      <c r="AG8498" s="35"/>
      <c r="AH8498" s="32"/>
      <c r="AI8498" s="33"/>
      <c r="AJ8498" s="33"/>
      <c r="AK8498" s="33"/>
      <c r="AL8498" s="33"/>
      <c r="AM8498" s="33"/>
      <c r="AN8498" s="33"/>
      <c r="AO8498" s="33"/>
      <c r="AP8498" s="33"/>
      <c r="AQ8498" s="33"/>
      <c r="AR8498" s="33"/>
      <c r="AS8498" s="33"/>
      <c r="AT8498" s="33"/>
      <c r="AU8498" s="33"/>
      <c r="AV8498" s="33"/>
      <c r="AW8498" s="33"/>
      <c r="AX8498" s="33"/>
      <c r="AY8498" s="33"/>
    </row>
    <row r="8499" spans="1:51" s="12" customFormat="1" ht="39.950000000000003" customHeight="1">
      <c r="A8499" s="3"/>
      <c r="B8499" s="16"/>
      <c r="C8499" s="33"/>
      <c r="D8499" s="33"/>
      <c r="E8499" s="33"/>
      <c r="F8499" s="33"/>
      <c r="G8499" s="33"/>
      <c r="H8499" s="33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  <c r="Y8499" s="33"/>
      <c r="Z8499" s="33"/>
      <c r="AA8499" s="33"/>
      <c r="AB8499" s="33"/>
      <c r="AC8499" s="33"/>
      <c r="AD8499" s="33"/>
      <c r="AE8499" s="33"/>
      <c r="AF8499" s="33"/>
      <c r="AG8499" s="35"/>
      <c r="AH8499" s="32"/>
      <c r="AI8499" s="33"/>
      <c r="AJ8499" s="33"/>
      <c r="AK8499" s="33"/>
      <c r="AL8499" s="33"/>
      <c r="AM8499" s="33"/>
      <c r="AN8499" s="33"/>
      <c r="AO8499" s="33"/>
      <c r="AP8499" s="33"/>
      <c r="AQ8499" s="33"/>
      <c r="AR8499" s="33"/>
      <c r="AS8499" s="33"/>
      <c r="AT8499" s="33"/>
      <c r="AU8499" s="33"/>
      <c r="AV8499" s="33"/>
      <c r="AW8499" s="33"/>
      <c r="AX8499" s="33"/>
      <c r="AY8499" s="33"/>
    </row>
    <row r="8500" spans="1:51" s="12" customFormat="1" ht="39.950000000000003" customHeight="1">
      <c r="A8500" s="3"/>
      <c r="B8500" s="16"/>
      <c r="C8500" s="33"/>
      <c r="D8500" s="33"/>
      <c r="E8500" s="33"/>
      <c r="F8500" s="33"/>
      <c r="G8500" s="33"/>
      <c r="H8500" s="33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  <c r="Y8500" s="33"/>
      <c r="Z8500" s="33"/>
      <c r="AA8500" s="33"/>
      <c r="AB8500" s="33"/>
      <c r="AC8500" s="33"/>
      <c r="AD8500" s="33"/>
      <c r="AE8500" s="33"/>
      <c r="AF8500" s="33"/>
      <c r="AG8500" s="35"/>
      <c r="AH8500" s="32"/>
      <c r="AI8500" s="33"/>
      <c r="AJ8500" s="33"/>
      <c r="AK8500" s="33"/>
      <c r="AL8500" s="33"/>
      <c r="AM8500" s="33"/>
      <c r="AN8500" s="33"/>
      <c r="AO8500" s="33"/>
      <c r="AP8500" s="33"/>
      <c r="AQ8500" s="33"/>
      <c r="AR8500" s="33"/>
      <c r="AS8500" s="33"/>
      <c r="AT8500" s="33"/>
      <c r="AU8500" s="33"/>
      <c r="AV8500" s="33"/>
      <c r="AW8500" s="33"/>
      <c r="AX8500" s="33"/>
      <c r="AY8500" s="33"/>
    </row>
    <row r="8501" spans="1:51" s="12" customFormat="1" ht="39.950000000000003" customHeight="1">
      <c r="A8501" s="3"/>
      <c r="B8501" s="16"/>
      <c r="C8501" s="33"/>
      <c r="D8501" s="33"/>
      <c r="E8501" s="33"/>
      <c r="F8501" s="33"/>
      <c r="G8501" s="33"/>
      <c r="H8501" s="33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  <c r="Y8501" s="33"/>
      <c r="Z8501" s="33"/>
      <c r="AA8501" s="33"/>
      <c r="AB8501" s="33"/>
      <c r="AC8501" s="33"/>
      <c r="AD8501" s="33"/>
      <c r="AE8501" s="33"/>
      <c r="AF8501" s="33"/>
      <c r="AG8501" s="35"/>
      <c r="AH8501" s="32"/>
      <c r="AI8501" s="33"/>
      <c r="AJ8501" s="33"/>
      <c r="AK8501" s="33"/>
      <c r="AL8501" s="33"/>
      <c r="AM8501" s="33"/>
      <c r="AN8501" s="33"/>
      <c r="AO8501" s="33"/>
      <c r="AP8501" s="33"/>
      <c r="AQ8501" s="33"/>
      <c r="AR8501" s="33"/>
      <c r="AS8501" s="33"/>
      <c r="AT8501" s="33"/>
      <c r="AU8501" s="33"/>
      <c r="AV8501" s="33"/>
      <c r="AW8501" s="33"/>
      <c r="AX8501" s="33"/>
      <c r="AY8501" s="33"/>
    </row>
    <row r="8502" spans="1:51" s="12" customFormat="1" ht="39.950000000000003" customHeight="1">
      <c r="A8502" s="3"/>
      <c r="B8502" s="16"/>
      <c r="C8502" s="33"/>
      <c r="D8502" s="33"/>
      <c r="E8502" s="33"/>
      <c r="F8502" s="33"/>
      <c r="G8502" s="33"/>
      <c r="H8502" s="33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  <c r="Y8502" s="33"/>
      <c r="Z8502" s="33"/>
      <c r="AA8502" s="33"/>
      <c r="AB8502" s="33"/>
      <c r="AC8502" s="33"/>
      <c r="AD8502" s="33"/>
      <c r="AE8502" s="33"/>
      <c r="AF8502" s="33"/>
      <c r="AG8502" s="35"/>
      <c r="AH8502" s="32"/>
      <c r="AI8502" s="33"/>
      <c r="AJ8502" s="33"/>
      <c r="AK8502" s="33"/>
      <c r="AL8502" s="33"/>
      <c r="AM8502" s="33"/>
      <c r="AN8502" s="33"/>
      <c r="AO8502" s="33"/>
      <c r="AP8502" s="33"/>
      <c r="AQ8502" s="33"/>
      <c r="AR8502" s="33"/>
      <c r="AS8502" s="33"/>
      <c r="AT8502" s="33"/>
      <c r="AU8502" s="33"/>
      <c r="AV8502" s="33"/>
      <c r="AW8502" s="33"/>
      <c r="AX8502" s="33"/>
      <c r="AY8502" s="33"/>
    </row>
    <row r="8503" spans="1:51" s="12" customFormat="1" ht="39.950000000000003" customHeight="1">
      <c r="A8503" s="3"/>
      <c r="B8503" s="16"/>
      <c r="C8503" s="33"/>
      <c r="D8503" s="33"/>
      <c r="E8503" s="33"/>
      <c r="F8503" s="33"/>
      <c r="G8503" s="33"/>
      <c r="H8503" s="33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  <c r="Y8503" s="33"/>
      <c r="Z8503" s="33"/>
      <c r="AA8503" s="33"/>
      <c r="AB8503" s="33"/>
      <c r="AC8503" s="33"/>
      <c r="AD8503" s="33"/>
      <c r="AE8503" s="33"/>
      <c r="AF8503" s="33"/>
      <c r="AG8503" s="35"/>
      <c r="AH8503" s="32"/>
      <c r="AI8503" s="33"/>
      <c r="AJ8503" s="33"/>
      <c r="AK8503" s="33"/>
      <c r="AL8503" s="33"/>
      <c r="AM8503" s="33"/>
      <c r="AN8503" s="33"/>
      <c r="AO8503" s="33"/>
      <c r="AP8503" s="33"/>
      <c r="AQ8503" s="33"/>
      <c r="AR8503" s="33"/>
      <c r="AS8503" s="33"/>
      <c r="AT8503" s="33"/>
      <c r="AU8503" s="33"/>
      <c r="AV8503" s="33"/>
      <c r="AW8503" s="33"/>
      <c r="AX8503" s="33"/>
      <c r="AY8503" s="33"/>
    </row>
    <row r="8504" spans="1:51" s="12" customFormat="1" ht="39.950000000000003" customHeight="1">
      <c r="A8504" s="3"/>
      <c r="B8504" s="16"/>
      <c r="C8504" s="33"/>
      <c r="D8504" s="33"/>
      <c r="E8504" s="33"/>
      <c r="F8504" s="33"/>
      <c r="G8504" s="33"/>
      <c r="H8504" s="33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  <c r="Y8504" s="33"/>
      <c r="Z8504" s="33"/>
      <c r="AA8504" s="33"/>
      <c r="AB8504" s="33"/>
      <c r="AC8504" s="33"/>
      <c r="AD8504" s="33"/>
      <c r="AE8504" s="33"/>
      <c r="AF8504" s="33"/>
      <c r="AG8504" s="35"/>
      <c r="AH8504" s="32"/>
      <c r="AI8504" s="33"/>
      <c r="AJ8504" s="33"/>
      <c r="AK8504" s="33"/>
      <c r="AL8504" s="33"/>
      <c r="AM8504" s="33"/>
      <c r="AN8504" s="33"/>
      <c r="AO8504" s="33"/>
      <c r="AP8504" s="33"/>
      <c r="AQ8504" s="33"/>
      <c r="AR8504" s="33"/>
      <c r="AS8504" s="33"/>
      <c r="AT8504" s="33"/>
      <c r="AU8504" s="33"/>
      <c r="AV8504" s="33"/>
      <c r="AW8504" s="33"/>
      <c r="AX8504" s="33"/>
      <c r="AY8504" s="33"/>
    </row>
    <row r="8505" spans="1:51" s="12" customFormat="1" ht="39.950000000000003" customHeight="1">
      <c r="A8505" s="3"/>
      <c r="B8505" s="16"/>
      <c r="C8505" s="33"/>
      <c r="D8505" s="33"/>
      <c r="E8505" s="33"/>
      <c r="F8505" s="33"/>
      <c r="G8505" s="33"/>
      <c r="H8505" s="33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  <c r="Y8505" s="33"/>
      <c r="Z8505" s="33"/>
      <c r="AA8505" s="33"/>
      <c r="AB8505" s="33"/>
      <c r="AC8505" s="33"/>
      <c r="AD8505" s="33"/>
      <c r="AE8505" s="33"/>
      <c r="AF8505" s="33"/>
      <c r="AG8505" s="35"/>
      <c r="AH8505" s="32"/>
      <c r="AI8505" s="33"/>
      <c r="AJ8505" s="33"/>
      <c r="AK8505" s="33"/>
      <c r="AL8505" s="33"/>
      <c r="AM8505" s="33"/>
      <c r="AN8505" s="33"/>
      <c r="AO8505" s="33"/>
      <c r="AP8505" s="33"/>
      <c r="AQ8505" s="33"/>
      <c r="AR8505" s="33"/>
      <c r="AS8505" s="33"/>
      <c r="AT8505" s="33"/>
      <c r="AU8505" s="33"/>
      <c r="AV8505" s="33"/>
      <c r="AW8505" s="33"/>
      <c r="AX8505" s="33"/>
      <c r="AY8505" s="33"/>
    </row>
    <row r="8506" spans="1:51" s="12" customFormat="1" ht="39.950000000000003" customHeight="1">
      <c r="A8506" s="3"/>
      <c r="B8506" s="16"/>
      <c r="C8506" s="33"/>
      <c r="D8506" s="33"/>
      <c r="E8506" s="33"/>
      <c r="F8506" s="33"/>
      <c r="G8506" s="33"/>
      <c r="H8506" s="33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  <c r="Y8506" s="33"/>
      <c r="Z8506" s="33"/>
      <c r="AA8506" s="33"/>
      <c r="AB8506" s="33"/>
      <c r="AC8506" s="33"/>
      <c r="AD8506" s="33"/>
      <c r="AE8506" s="33"/>
      <c r="AF8506" s="33"/>
      <c r="AG8506" s="35"/>
      <c r="AH8506" s="32"/>
      <c r="AI8506" s="33"/>
      <c r="AJ8506" s="33"/>
      <c r="AK8506" s="33"/>
      <c r="AL8506" s="33"/>
      <c r="AM8506" s="33"/>
      <c r="AN8506" s="33"/>
      <c r="AO8506" s="33"/>
      <c r="AP8506" s="33"/>
      <c r="AQ8506" s="33"/>
      <c r="AR8506" s="33"/>
      <c r="AS8506" s="33"/>
      <c r="AT8506" s="33"/>
      <c r="AU8506" s="33"/>
      <c r="AV8506" s="33"/>
      <c r="AW8506" s="33"/>
      <c r="AX8506" s="33"/>
      <c r="AY8506" s="33"/>
    </row>
    <row r="8507" spans="1:51" s="12" customFormat="1" ht="39.950000000000003" customHeight="1">
      <c r="A8507" s="3"/>
      <c r="B8507" s="16"/>
      <c r="C8507" s="33"/>
      <c r="D8507" s="33"/>
      <c r="E8507" s="33"/>
      <c r="F8507" s="33"/>
      <c r="G8507" s="33"/>
      <c r="H8507" s="33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  <c r="Y8507" s="33"/>
      <c r="Z8507" s="33"/>
      <c r="AA8507" s="33"/>
      <c r="AB8507" s="33"/>
      <c r="AC8507" s="33"/>
      <c r="AD8507" s="33"/>
      <c r="AE8507" s="33"/>
      <c r="AF8507" s="33"/>
      <c r="AG8507" s="35"/>
      <c r="AH8507" s="32"/>
      <c r="AI8507" s="33"/>
      <c r="AJ8507" s="33"/>
      <c r="AK8507" s="33"/>
      <c r="AL8507" s="33"/>
      <c r="AM8507" s="33"/>
      <c r="AN8507" s="33"/>
      <c r="AO8507" s="33"/>
      <c r="AP8507" s="33"/>
      <c r="AQ8507" s="33"/>
      <c r="AR8507" s="33"/>
      <c r="AS8507" s="33"/>
      <c r="AT8507" s="33"/>
      <c r="AU8507" s="33"/>
      <c r="AV8507" s="33"/>
      <c r="AW8507" s="33"/>
      <c r="AX8507" s="33"/>
      <c r="AY8507" s="33"/>
    </row>
    <row r="8508" spans="1:51" s="12" customFormat="1" ht="39.950000000000003" customHeight="1">
      <c r="A8508" s="3"/>
      <c r="B8508" s="16"/>
      <c r="C8508" s="33"/>
      <c r="D8508" s="33"/>
      <c r="E8508" s="33"/>
      <c r="F8508" s="33"/>
      <c r="G8508" s="33"/>
      <c r="H8508" s="33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  <c r="Y8508" s="33"/>
      <c r="Z8508" s="33"/>
      <c r="AA8508" s="33"/>
      <c r="AB8508" s="33"/>
      <c r="AC8508" s="33"/>
      <c r="AD8508" s="33"/>
      <c r="AE8508" s="33"/>
      <c r="AF8508" s="33"/>
      <c r="AG8508" s="35"/>
      <c r="AH8508" s="32"/>
      <c r="AI8508" s="33"/>
      <c r="AJ8508" s="33"/>
      <c r="AK8508" s="33"/>
      <c r="AL8508" s="33"/>
      <c r="AM8508" s="33"/>
      <c r="AN8508" s="33"/>
      <c r="AO8508" s="33"/>
      <c r="AP8508" s="33"/>
      <c r="AQ8508" s="33"/>
      <c r="AR8508" s="33"/>
      <c r="AS8508" s="33"/>
      <c r="AT8508" s="33"/>
      <c r="AU8508" s="33"/>
      <c r="AV8508" s="33"/>
      <c r="AW8508" s="33"/>
      <c r="AX8508" s="33"/>
      <c r="AY8508" s="33"/>
    </row>
    <row r="8509" spans="1:51" s="12" customFormat="1" ht="39.950000000000003" customHeight="1">
      <c r="A8509" s="3"/>
      <c r="B8509" s="16"/>
      <c r="C8509" s="33"/>
      <c r="D8509" s="33"/>
      <c r="E8509" s="33"/>
      <c r="F8509" s="33"/>
      <c r="G8509" s="33"/>
      <c r="H8509" s="33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  <c r="Y8509" s="33"/>
      <c r="Z8509" s="33"/>
      <c r="AA8509" s="33"/>
      <c r="AB8509" s="33"/>
      <c r="AC8509" s="33"/>
      <c r="AD8509" s="33"/>
      <c r="AE8509" s="33"/>
      <c r="AF8509" s="33"/>
      <c r="AG8509" s="35"/>
      <c r="AH8509" s="32"/>
      <c r="AI8509" s="33"/>
      <c r="AJ8509" s="33"/>
      <c r="AK8509" s="33"/>
      <c r="AL8509" s="33"/>
      <c r="AM8509" s="33"/>
      <c r="AN8509" s="33"/>
      <c r="AO8509" s="33"/>
      <c r="AP8509" s="33"/>
      <c r="AQ8509" s="33"/>
      <c r="AR8509" s="33"/>
      <c r="AS8509" s="33"/>
      <c r="AT8509" s="33"/>
      <c r="AU8509" s="33"/>
      <c r="AV8509" s="33"/>
      <c r="AW8509" s="33"/>
      <c r="AX8509" s="33"/>
      <c r="AY8509" s="33"/>
    </row>
    <row r="8510" spans="1:51" s="12" customFormat="1" ht="39.950000000000003" customHeight="1">
      <c r="A8510" s="3"/>
      <c r="B8510" s="16"/>
      <c r="C8510" s="33"/>
      <c r="D8510" s="33"/>
      <c r="E8510" s="33"/>
      <c r="F8510" s="33"/>
      <c r="G8510" s="33"/>
      <c r="H8510" s="33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  <c r="Y8510" s="33"/>
      <c r="Z8510" s="33"/>
      <c r="AA8510" s="33"/>
      <c r="AB8510" s="33"/>
      <c r="AC8510" s="33"/>
      <c r="AD8510" s="33"/>
      <c r="AE8510" s="33"/>
      <c r="AF8510" s="33"/>
      <c r="AG8510" s="35"/>
      <c r="AH8510" s="32"/>
      <c r="AI8510" s="33"/>
      <c r="AJ8510" s="33"/>
      <c r="AK8510" s="33"/>
      <c r="AL8510" s="33"/>
      <c r="AM8510" s="33"/>
      <c r="AN8510" s="33"/>
      <c r="AO8510" s="33"/>
      <c r="AP8510" s="33"/>
      <c r="AQ8510" s="33"/>
      <c r="AR8510" s="33"/>
      <c r="AS8510" s="33"/>
      <c r="AT8510" s="33"/>
      <c r="AU8510" s="33"/>
      <c r="AV8510" s="33"/>
      <c r="AW8510" s="33"/>
      <c r="AX8510" s="33"/>
      <c r="AY8510" s="33"/>
    </row>
    <row r="8511" spans="1:51" s="12" customFormat="1" ht="39.950000000000003" customHeight="1">
      <c r="A8511" s="3"/>
      <c r="B8511" s="16"/>
      <c r="C8511" s="33"/>
      <c r="D8511" s="33"/>
      <c r="E8511" s="33"/>
      <c r="F8511" s="33"/>
      <c r="G8511" s="33"/>
      <c r="H8511" s="33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  <c r="Y8511" s="33"/>
      <c r="Z8511" s="33"/>
      <c r="AA8511" s="33"/>
      <c r="AB8511" s="33"/>
      <c r="AC8511" s="33"/>
      <c r="AD8511" s="33"/>
      <c r="AE8511" s="33"/>
      <c r="AF8511" s="33"/>
      <c r="AG8511" s="35"/>
      <c r="AH8511" s="32"/>
      <c r="AI8511" s="33"/>
      <c r="AJ8511" s="33"/>
      <c r="AK8511" s="33"/>
      <c r="AL8511" s="33"/>
      <c r="AM8511" s="33"/>
      <c r="AN8511" s="33"/>
      <c r="AO8511" s="33"/>
      <c r="AP8511" s="33"/>
      <c r="AQ8511" s="33"/>
      <c r="AR8511" s="33"/>
      <c r="AS8511" s="33"/>
      <c r="AT8511" s="33"/>
      <c r="AU8511" s="33"/>
      <c r="AV8511" s="33"/>
      <c r="AW8511" s="33"/>
      <c r="AX8511" s="33"/>
      <c r="AY8511" s="33"/>
    </row>
    <row r="8512" spans="1:51" s="12" customFormat="1" ht="39.950000000000003" customHeight="1">
      <c r="A8512" s="3"/>
      <c r="B8512" s="16"/>
      <c r="C8512" s="33"/>
      <c r="D8512" s="33"/>
      <c r="E8512" s="33"/>
      <c r="F8512" s="33"/>
      <c r="G8512" s="33"/>
      <c r="H8512" s="33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  <c r="Y8512" s="33"/>
      <c r="Z8512" s="33"/>
      <c r="AA8512" s="33"/>
      <c r="AB8512" s="33"/>
      <c r="AC8512" s="33"/>
      <c r="AD8512" s="33"/>
      <c r="AE8512" s="33"/>
      <c r="AF8512" s="33"/>
      <c r="AG8512" s="35"/>
      <c r="AH8512" s="32"/>
      <c r="AI8512" s="33"/>
      <c r="AJ8512" s="33"/>
      <c r="AK8512" s="33"/>
      <c r="AL8512" s="33"/>
      <c r="AM8512" s="33"/>
      <c r="AN8512" s="33"/>
      <c r="AO8512" s="33"/>
      <c r="AP8512" s="33"/>
      <c r="AQ8512" s="33"/>
      <c r="AR8512" s="33"/>
      <c r="AS8512" s="33"/>
      <c r="AT8512" s="33"/>
      <c r="AU8512" s="33"/>
      <c r="AV8512" s="33"/>
      <c r="AW8512" s="33"/>
      <c r="AX8512" s="33"/>
      <c r="AY8512" s="33"/>
    </row>
    <row r="8513" spans="1:51" s="12" customFormat="1" ht="39.950000000000003" customHeight="1">
      <c r="A8513" s="3"/>
      <c r="B8513" s="16"/>
      <c r="C8513" s="33"/>
      <c r="D8513" s="33"/>
      <c r="E8513" s="33"/>
      <c r="F8513" s="33"/>
      <c r="G8513" s="33"/>
      <c r="H8513" s="33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  <c r="Y8513" s="33"/>
      <c r="Z8513" s="33"/>
      <c r="AA8513" s="33"/>
      <c r="AB8513" s="33"/>
      <c r="AC8513" s="33"/>
      <c r="AD8513" s="33"/>
      <c r="AE8513" s="33"/>
      <c r="AF8513" s="33"/>
      <c r="AG8513" s="35"/>
      <c r="AH8513" s="32"/>
      <c r="AI8513" s="33"/>
      <c r="AJ8513" s="33"/>
      <c r="AK8513" s="33"/>
      <c r="AL8513" s="33"/>
      <c r="AM8513" s="33"/>
      <c r="AN8513" s="33"/>
      <c r="AO8513" s="33"/>
      <c r="AP8513" s="33"/>
      <c r="AQ8513" s="33"/>
      <c r="AR8513" s="33"/>
      <c r="AS8513" s="33"/>
      <c r="AT8513" s="33"/>
      <c r="AU8513" s="33"/>
      <c r="AV8513" s="33"/>
      <c r="AW8513" s="33"/>
      <c r="AX8513" s="33"/>
      <c r="AY8513" s="33"/>
    </row>
    <row r="8514" spans="1:51" s="12" customFormat="1" ht="39.950000000000003" customHeight="1">
      <c r="A8514" s="3"/>
      <c r="B8514" s="16"/>
      <c r="C8514" s="33"/>
      <c r="D8514" s="33"/>
      <c r="E8514" s="33"/>
      <c r="F8514" s="33"/>
      <c r="G8514" s="33"/>
      <c r="H8514" s="33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  <c r="Y8514" s="33"/>
      <c r="Z8514" s="33"/>
      <c r="AA8514" s="33"/>
      <c r="AB8514" s="33"/>
      <c r="AC8514" s="33"/>
      <c r="AD8514" s="33"/>
      <c r="AE8514" s="33"/>
      <c r="AF8514" s="33"/>
      <c r="AG8514" s="35"/>
      <c r="AH8514" s="32"/>
      <c r="AI8514" s="33"/>
      <c r="AJ8514" s="33"/>
      <c r="AK8514" s="33"/>
      <c r="AL8514" s="33"/>
      <c r="AM8514" s="33"/>
      <c r="AN8514" s="33"/>
      <c r="AO8514" s="33"/>
      <c r="AP8514" s="33"/>
      <c r="AQ8514" s="33"/>
      <c r="AR8514" s="33"/>
      <c r="AS8514" s="33"/>
      <c r="AT8514" s="33"/>
      <c r="AU8514" s="33"/>
      <c r="AV8514" s="33"/>
      <c r="AW8514" s="33"/>
      <c r="AX8514" s="33"/>
      <c r="AY8514" s="33"/>
    </row>
    <row r="8515" spans="1:51" s="12" customFormat="1" ht="39.950000000000003" customHeight="1">
      <c r="A8515" s="3"/>
      <c r="B8515" s="16"/>
      <c r="C8515" s="33"/>
      <c r="D8515" s="33"/>
      <c r="E8515" s="33"/>
      <c r="F8515" s="33"/>
      <c r="G8515" s="33"/>
      <c r="H8515" s="33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  <c r="Y8515" s="33"/>
      <c r="Z8515" s="33"/>
      <c r="AA8515" s="33"/>
      <c r="AB8515" s="33"/>
      <c r="AC8515" s="33"/>
      <c r="AD8515" s="33"/>
      <c r="AE8515" s="33"/>
      <c r="AF8515" s="33"/>
      <c r="AG8515" s="35"/>
      <c r="AH8515" s="32"/>
      <c r="AI8515" s="33"/>
      <c r="AJ8515" s="33"/>
      <c r="AK8515" s="33"/>
      <c r="AL8515" s="33"/>
      <c r="AM8515" s="33"/>
      <c r="AN8515" s="33"/>
      <c r="AO8515" s="33"/>
      <c r="AP8515" s="33"/>
      <c r="AQ8515" s="33"/>
      <c r="AR8515" s="33"/>
      <c r="AS8515" s="33"/>
      <c r="AT8515" s="33"/>
      <c r="AU8515" s="33"/>
      <c r="AV8515" s="33"/>
      <c r="AW8515" s="33"/>
      <c r="AX8515" s="33"/>
      <c r="AY8515" s="33"/>
    </row>
    <row r="8516" spans="1:51" s="12" customFormat="1" ht="39.950000000000003" customHeight="1">
      <c r="A8516" s="3"/>
      <c r="B8516" s="16"/>
      <c r="C8516" s="33"/>
      <c r="D8516" s="33"/>
      <c r="E8516" s="33"/>
      <c r="F8516" s="33"/>
      <c r="G8516" s="33"/>
      <c r="H8516" s="33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  <c r="Y8516" s="33"/>
      <c r="Z8516" s="33"/>
      <c r="AA8516" s="33"/>
      <c r="AB8516" s="33"/>
      <c r="AC8516" s="33"/>
      <c r="AD8516" s="33"/>
      <c r="AE8516" s="33"/>
      <c r="AF8516" s="33"/>
      <c r="AG8516" s="35"/>
      <c r="AH8516" s="32"/>
      <c r="AI8516" s="33"/>
      <c r="AJ8516" s="33"/>
      <c r="AK8516" s="33"/>
      <c r="AL8516" s="33"/>
      <c r="AM8516" s="33"/>
      <c r="AN8516" s="33"/>
      <c r="AO8516" s="33"/>
      <c r="AP8516" s="33"/>
      <c r="AQ8516" s="33"/>
      <c r="AR8516" s="33"/>
      <c r="AS8516" s="33"/>
      <c r="AT8516" s="33"/>
      <c r="AU8516" s="33"/>
      <c r="AV8516" s="33"/>
      <c r="AW8516" s="33"/>
      <c r="AX8516" s="33"/>
      <c r="AY8516" s="33"/>
    </row>
    <row r="8517" spans="1:51" s="12" customFormat="1" ht="39.950000000000003" customHeight="1">
      <c r="A8517" s="3"/>
      <c r="B8517" s="16"/>
      <c r="C8517" s="33"/>
      <c r="D8517" s="33"/>
      <c r="E8517" s="33"/>
      <c r="F8517" s="33"/>
      <c r="G8517" s="33"/>
      <c r="H8517" s="33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  <c r="Y8517" s="33"/>
      <c r="Z8517" s="33"/>
      <c r="AA8517" s="33"/>
      <c r="AB8517" s="33"/>
      <c r="AC8517" s="33"/>
      <c r="AD8517" s="33"/>
      <c r="AE8517" s="33"/>
      <c r="AF8517" s="33"/>
      <c r="AG8517" s="35"/>
      <c r="AH8517" s="32"/>
      <c r="AI8517" s="33"/>
      <c r="AJ8517" s="33"/>
      <c r="AK8517" s="33"/>
      <c r="AL8517" s="33"/>
      <c r="AM8517" s="33"/>
      <c r="AN8517" s="33"/>
      <c r="AO8517" s="33"/>
      <c r="AP8517" s="33"/>
      <c r="AQ8517" s="33"/>
      <c r="AR8517" s="33"/>
      <c r="AS8517" s="33"/>
      <c r="AT8517" s="33"/>
      <c r="AU8517" s="33"/>
      <c r="AV8517" s="33"/>
      <c r="AW8517" s="33"/>
      <c r="AX8517" s="33"/>
      <c r="AY8517" s="33"/>
    </row>
    <row r="8518" spans="1:51" s="12" customFormat="1" ht="39.950000000000003" customHeight="1">
      <c r="A8518" s="3"/>
      <c r="B8518" s="16"/>
      <c r="C8518" s="33"/>
      <c r="D8518" s="33"/>
      <c r="E8518" s="33"/>
      <c r="F8518" s="33"/>
      <c r="G8518" s="33"/>
      <c r="H8518" s="33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  <c r="Y8518" s="33"/>
      <c r="Z8518" s="33"/>
      <c r="AA8518" s="33"/>
      <c r="AB8518" s="33"/>
      <c r="AC8518" s="33"/>
      <c r="AD8518" s="33"/>
      <c r="AE8518" s="33"/>
      <c r="AF8518" s="33"/>
      <c r="AG8518" s="35"/>
      <c r="AH8518" s="32"/>
      <c r="AI8518" s="33"/>
      <c r="AJ8518" s="33"/>
      <c r="AK8518" s="33"/>
      <c r="AL8518" s="33"/>
      <c r="AM8518" s="33"/>
      <c r="AN8518" s="33"/>
      <c r="AO8518" s="33"/>
      <c r="AP8518" s="33"/>
      <c r="AQ8518" s="33"/>
      <c r="AR8518" s="33"/>
      <c r="AS8518" s="33"/>
      <c r="AT8518" s="33"/>
      <c r="AU8518" s="33"/>
      <c r="AV8518" s="33"/>
      <c r="AW8518" s="33"/>
      <c r="AX8518" s="33"/>
      <c r="AY8518" s="33"/>
    </row>
    <row r="8519" spans="1:51" s="12" customFormat="1" ht="39.950000000000003" customHeight="1">
      <c r="A8519" s="3"/>
      <c r="B8519" s="16"/>
      <c r="C8519" s="33"/>
      <c r="D8519" s="33"/>
      <c r="E8519" s="33"/>
      <c r="F8519" s="33"/>
      <c r="G8519" s="33"/>
      <c r="H8519" s="33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  <c r="Y8519" s="33"/>
      <c r="Z8519" s="33"/>
      <c r="AA8519" s="33"/>
      <c r="AB8519" s="33"/>
      <c r="AC8519" s="33"/>
      <c r="AD8519" s="33"/>
      <c r="AE8519" s="33"/>
      <c r="AF8519" s="33"/>
      <c r="AG8519" s="35"/>
      <c r="AH8519" s="32"/>
      <c r="AI8519" s="33"/>
      <c r="AJ8519" s="33"/>
      <c r="AK8519" s="33"/>
      <c r="AL8519" s="33"/>
      <c r="AM8519" s="33"/>
      <c r="AN8519" s="33"/>
      <c r="AO8519" s="33"/>
      <c r="AP8519" s="33"/>
      <c r="AQ8519" s="33"/>
      <c r="AR8519" s="33"/>
      <c r="AS8519" s="33"/>
      <c r="AT8519" s="33"/>
      <c r="AU8519" s="33"/>
      <c r="AV8519" s="33"/>
      <c r="AW8519" s="33"/>
      <c r="AX8519" s="33"/>
      <c r="AY8519" s="33"/>
    </row>
    <row r="8520" spans="1:51" s="12" customFormat="1" ht="39.950000000000003" customHeight="1">
      <c r="A8520" s="3"/>
      <c r="B8520" s="16"/>
      <c r="C8520" s="33"/>
      <c r="D8520" s="33"/>
      <c r="E8520" s="33"/>
      <c r="F8520" s="33"/>
      <c r="G8520" s="33"/>
      <c r="H8520" s="33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  <c r="Y8520" s="33"/>
      <c r="Z8520" s="33"/>
      <c r="AA8520" s="33"/>
      <c r="AB8520" s="33"/>
      <c r="AC8520" s="33"/>
      <c r="AD8520" s="33"/>
      <c r="AE8520" s="33"/>
      <c r="AF8520" s="33"/>
      <c r="AG8520" s="35"/>
      <c r="AH8520" s="32"/>
      <c r="AI8520" s="33"/>
      <c r="AJ8520" s="33"/>
      <c r="AK8520" s="33"/>
      <c r="AL8520" s="33"/>
      <c r="AM8520" s="33"/>
      <c r="AN8520" s="33"/>
      <c r="AO8520" s="33"/>
      <c r="AP8520" s="33"/>
      <c r="AQ8520" s="33"/>
      <c r="AR8520" s="33"/>
      <c r="AS8520" s="33"/>
      <c r="AT8520" s="33"/>
      <c r="AU8520" s="33"/>
      <c r="AV8520" s="33"/>
      <c r="AW8520" s="33"/>
      <c r="AX8520" s="33"/>
      <c r="AY8520" s="33"/>
    </row>
    <row r="8521" spans="1:51" s="12" customFormat="1" ht="39.950000000000003" customHeight="1">
      <c r="A8521" s="3"/>
      <c r="B8521" s="16"/>
      <c r="C8521" s="33"/>
      <c r="D8521" s="33"/>
      <c r="E8521" s="33"/>
      <c r="F8521" s="33"/>
      <c r="G8521" s="33"/>
      <c r="H8521" s="33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  <c r="Y8521" s="33"/>
      <c r="Z8521" s="33"/>
      <c r="AA8521" s="33"/>
      <c r="AB8521" s="33"/>
      <c r="AC8521" s="33"/>
      <c r="AD8521" s="33"/>
      <c r="AE8521" s="33"/>
      <c r="AF8521" s="33"/>
      <c r="AG8521" s="35"/>
      <c r="AH8521" s="32"/>
      <c r="AI8521" s="33"/>
      <c r="AJ8521" s="33"/>
      <c r="AK8521" s="33"/>
      <c r="AL8521" s="33"/>
      <c r="AM8521" s="33"/>
      <c r="AN8521" s="33"/>
      <c r="AO8521" s="33"/>
      <c r="AP8521" s="33"/>
      <c r="AQ8521" s="33"/>
      <c r="AR8521" s="33"/>
      <c r="AS8521" s="33"/>
      <c r="AT8521" s="33"/>
      <c r="AU8521" s="33"/>
      <c r="AV8521" s="33"/>
      <c r="AW8521" s="33"/>
      <c r="AX8521" s="33"/>
      <c r="AY8521" s="33"/>
    </row>
    <row r="8522" spans="1:51" s="12" customFormat="1" ht="39.950000000000003" customHeight="1">
      <c r="A8522" s="3"/>
      <c r="B8522" s="16"/>
      <c r="C8522" s="33"/>
      <c r="D8522" s="33"/>
      <c r="E8522" s="33"/>
      <c r="F8522" s="33"/>
      <c r="G8522" s="33"/>
      <c r="H8522" s="33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  <c r="Y8522" s="33"/>
      <c r="Z8522" s="33"/>
      <c r="AA8522" s="33"/>
      <c r="AB8522" s="33"/>
      <c r="AC8522" s="33"/>
      <c r="AD8522" s="33"/>
      <c r="AE8522" s="33"/>
      <c r="AF8522" s="33"/>
      <c r="AG8522" s="35"/>
      <c r="AH8522" s="32"/>
      <c r="AI8522" s="33"/>
      <c r="AJ8522" s="33"/>
      <c r="AK8522" s="33"/>
      <c r="AL8522" s="33"/>
      <c r="AM8522" s="33"/>
      <c r="AN8522" s="33"/>
      <c r="AO8522" s="33"/>
      <c r="AP8522" s="33"/>
      <c r="AQ8522" s="33"/>
      <c r="AR8522" s="33"/>
      <c r="AS8522" s="33"/>
      <c r="AT8522" s="33"/>
      <c r="AU8522" s="33"/>
      <c r="AV8522" s="33"/>
      <c r="AW8522" s="33"/>
      <c r="AX8522" s="33"/>
      <c r="AY8522" s="33"/>
    </row>
    <row r="8523" spans="1:51" s="12" customFormat="1" ht="39.950000000000003" customHeight="1">
      <c r="A8523" s="3"/>
      <c r="B8523" s="16"/>
      <c r="C8523" s="33"/>
      <c r="D8523" s="33"/>
      <c r="E8523" s="33"/>
      <c r="F8523" s="33"/>
      <c r="G8523" s="33"/>
      <c r="H8523" s="33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  <c r="Y8523" s="33"/>
      <c r="Z8523" s="33"/>
      <c r="AA8523" s="33"/>
      <c r="AB8523" s="33"/>
      <c r="AC8523" s="33"/>
      <c r="AD8523" s="33"/>
      <c r="AE8523" s="33"/>
      <c r="AF8523" s="33"/>
      <c r="AG8523" s="35"/>
      <c r="AH8523" s="32"/>
      <c r="AI8523" s="33"/>
      <c r="AJ8523" s="33"/>
      <c r="AK8523" s="33"/>
      <c r="AL8523" s="33"/>
      <c r="AM8523" s="33"/>
      <c r="AN8523" s="33"/>
      <c r="AO8523" s="33"/>
      <c r="AP8523" s="33"/>
      <c r="AQ8523" s="33"/>
      <c r="AR8523" s="33"/>
      <c r="AS8523" s="33"/>
      <c r="AT8523" s="33"/>
      <c r="AU8523" s="33"/>
      <c r="AV8523" s="33"/>
      <c r="AW8523" s="33"/>
      <c r="AX8523" s="33"/>
      <c r="AY8523" s="33"/>
    </row>
    <row r="8524" spans="1:51" s="12" customFormat="1" ht="39.950000000000003" customHeight="1">
      <c r="A8524" s="3"/>
      <c r="B8524" s="16"/>
      <c r="C8524" s="33"/>
      <c r="D8524" s="33"/>
      <c r="E8524" s="33"/>
      <c r="F8524" s="33"/>
      <c r="G8524" s="33"/>
      <c r="H8524" s="33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  <c r="Y8524" s="33"/>
      <c r="Z8524" s="33"/>
      <c r="AA8524" s="33"/>
      <c r="AB8524" s="33"/>
      <c r="AC8524" s="33"/>
      <c r="AD8524" s="33"/>
      <c r="AE8524" s="33"/>
      <c r="AF8524" s="33"/>
      <c r="AG8524" s="35"/>
      <c r="AH8524" s="32"/>
      <c r="AI8524" s="33"/>
      <c r="AJ8524" s="33"/>
      <c r="AK8524" s="33"/>
      <c r="AL8524" s="33"/>
      <c r="AM8524" s="33"/>
      <c r="AN8524" s="33"/>
      <c r="AO8524" s="33"/>
      <c r="AP8524" s="33"/>
      <c r="AQ8524" s="33"/>
      <c r="AR8524" s="33"/>
      <c r="AS8524" s="33"/>
      <c r="AT8524" s="33"/>
      <c r="AU8524" s="33"/>
      <c r="AV8524" s="33"/>
      <c r="AW8524" s="33"/>
      <c r="AX8524" s="33"/>
      <c r="AY8524" s="33"/>
    </row>
    <row r="8525" spans="1:51" s="12" customFormat="1" ht="39.950000000000003" customHeight="1">
      <c r="A8525" s="3"/>
      <c r="B8525" s="16"/>
      <c r="C8525" s="33"/>
      <c r="D8525" s="33"/>
      <c r="E8525" s="33"/>
      <c r="F8525" s="33"/>
      <c r="G8525" s="33"/>
      <c r="H8525" s="33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  <c r="Y8525" s="33"/>
      <c r="Z8525" s="33"/>
      <c r="AA8525" s="33"/>
      <c r="AB8525" s="33"/>
      <c r="AC8525" s="33"/>
      <c r="AD8525" s="33"/>
      <c r="AE8525" s="33"/>
      <c r="AF8525" s="33"/>
      <c r="AG8525" s="35"/>
      <c r="AH8525" s="32"/>
      <c r="AI8525" s="33"/>
      <c r="AJ8525" s="33"/>
      <c r="AK8525" s="33"/>
      <c r="AL8525" s="33"/>
      <c r="AM8525" s="33"/>
      <c r="AN8525" s="33"/>
      <c r="AO8525" s="33"/>
      <c r="AP8525" s="33"/>
      <c r="AQ8525" s="33"/>
      <c r="AR8525" s="33"/>
      <c r="AS8525" s="33"/>
      <c r="AT8525" s="33"/>
      <c r="AU8525" s="33"/>
      <c r="AV8525" s="33"/>
      <c r="AW8525" s="33"/>
      <c r="AX8525" s="33"/>
      <c r="AY8525" s="33"/>
    </row>
    <row r="8526" spans="1:51" s="12" customFormat="1" ht="39.950000000000003" customHeight="1">
      <c r="A8526" s="3"/>
      <c r="B8526" s="16"/>
      <c r="C8526" s="33"/>
      <c r="D8526" s="33"/>
      <c r="E8526" s="33"/>
      <c r="F8526" s="33"/>
      <c r="G8526" s="33"/>
      <c r="H8526" s="33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  <c r="Y8526" s="33"/>
      <c r="Z8526" s="33"/>
      <c r="AA8526" s="33"/>
      <c r="AB8526" s="33"/>
      <c r="AC8526" s="33"/>
      <c r="AD8526" s="33"/>
      <c r="AE8526" s="33"/>
      <c r="AF8526" s="33"/>
      <c r="AG8526" s="35"/>
      <c r="AH8526" s="32"/>
      <c r="AI8526" s="33"/>
      <c r="AJ8526" s="33"/>
      <c r="AK8526" s="33"/>
      <c r="AL8526" s="33"/>
      <c r="AM8526" s="33"/>
      <c r="AN8526" s="33"/>
      <c r="AO8526" s="33"/>
      <c r="AP8526" s="33"/>
      <c r="AQ8526" s="33"/>
      <c r="AR8526" s="33"/>
      <c r="AS8526" s="33"/>
      <c r="AT8526" s="33"/>
      <c r="AU8526" s="33"/>
      <c r="AV8526" s="33"/>
      <c r="AW8526" s="33"/>
      <c r="AX8526" s="33"/>
      <c r="AY8526" s="33"/>
    </row>
    <row r="8527" spans="1:51" s="12" customFormat="1" ht="39.950000000000003" customHeight="1">
      <c r="A8527" s="3"/>
      <c r="B8527" s="16"/>
      <c r="C8527" s="33"/>
      <c r="D8527" s="33"/>
      <c r="E8527" s="33"/>
      <c r="F8527" s="33"/>
      <c r="G8527" s="33"/>
      <c r="H8527" s="33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  <c r="Y8527" s="33"/>
      <c r="Z8527" s="33"/>
      <c r="AA8527" s="33"/>
      <c r="AB8527" s="33"/>
      <c r="AC8527" s="33"/>
      <c r="AD8527" s="33"/>
      <c r="AE8527" s="33"/>
      <c r="AF8527" s="33"/>
      <c r="AG8527" s="35"/>
      <c r="AH8527" s="32"/>
      <c r="AI8527" s="33"/>
      <c r="AJ8527" s="33"/>
      <c r="AK8527" s="33"/>
      <c r="AL8527" s="33"/>
      <c r="AM8527" s="33"/>
      <c r="AN8527" s="33"/>
      <c r="AO8527" s="33"/>
      <c r="AP8527" s="33"/>
      <c r="AQ8527" s="33"/>
      <c r="AR8527" s="33"/>
      <c r="AS8527" s="33"/>
      <c r="AT8527" s="33"/>
      <c r="AU8527" s="33"/>
      <c r="AV8527" s="33"/>
      <c r="AW8527" s="33"/>
      <c r="AX8527" s="33"/>
      <c r="AY8527" s="33"/>
    </row>
    <row r="8528" spans="1:51" s="12" customFormat="1" ht="39.950000000000003" customHeight="1">
      <c r="A8528" s="3"/>
      <c r="B8528" s="16"/>
      <c r="C8528" s="33"/>
      <c r="D8528" s="33"/>
      <c r="E8528" s="33"/>
      <c r="F8528" s="33"/>
      <c r="G8528" s="33"/>
      <c r="H8528" s="33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  <c r="Y8528" s="33"/>
      <c r="Z8528" s="33"/>
      <c r="AA8528" s="33"/>
      <c r="AB8528" s="33"/>
      <c r="AC8528" s="33"/>
      <c r="AD8528" s="33"/>
      <c r="AE8528" s="33"/>
      <c r="AF8528" s="33"/>
      <c r="AG8528" s="35"/>
      <c r="AH8528" s="32"/>
      <c r="AI8528" s="33"/>
      <c r="AJ8528" s="33"/>
      <c r="AK8528" s="33"/>
      <c r="AL8528" s="33"/>
      <c r="AM8528" s="33"/>
      <c r="AN8528" s="33"/>
      <c r="AO8528" s="33"/>
      <c r="AP8528" s="33"/>
      <c r="AQ8528" s="33"/>
      <c r="AR8528" s="33"/>
      <c r="AS8528" s="33"/>
      <c r="AT8528" s="33"/>
      <c r="AU8528" s="33"/>
      <c r="AV8528" s="33"/>
      <c r="AW8528" s="33"/>
      <c r="AX8528" s="33"/>
      <c r="AY8528" s="33"/>
    </row>
    <row r="8529" spans="1:51" s="12" customFormat="1" ht="39.950000000000003" customHeight="1">
      <c r="A8529" s="3"/>
      <c r="B8529" s="16"/>
      <c r="C8529" s="33"/>
      <c r="D8529" s="33"/>
      <c r="E8529" s="33"/>
      <c r="F8529" s="33"/>
      <c r="G8529" s="33"/>
      <c r="H8529" s="33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  <c r="Y8529" s="33"/>
      <c r="Z8529" s="33"/>
      <c r="AA8529" s="33"/>
      <c r="AB8529" s="33"/>
      <c r="AC8529" s="33"/>
      <c r="AD8529" s="33"/>
      <c r="AE8529" s="33"/>
      <c r="AF8529" s="33"/>
      <c r="AG8529" s="35"/>
      <c r="AH8529" s="32"/>
      <c r="AI8529" s="33"/>
      <c r="AJ8529" s="33"/>
      <c r="AK8529" s="33"/>
      <c r="AL8529" s="33"/>
      <c r="AM8529" s="33"/>
      <c r="AN8529" s="33"/>
      <c r="AO8529" s="33"/>
      <c r="AP8529" s="33"/>
      <c r="AQ8529" s="33"/>
      <c r="AR8529" s="33"/>
      <c r="AS8529" s="33"/>
      <c r="AT8529" s="33"/>
      <c r="AU8529" s="33"/>
      <c r="AV8529" s="33"/>
      <c r="AW8529" s="33"/>
      <c r="AX8529" s="33"/>
      <c r="AY8529" s="33"/>
    </row>
    <row r="8530" spans="1:51" s="12" customFormat="1" ht="39.950000000000003" customHeight="1">
      <c r="A8530" s="3"/>
      <c r="B8530" s="16"/>
      <c r="C8530" s="33"/>
      <c r="D8530" s="33"/>
      <c r="E8530" s="33"/>
      <c r="F8530" s="33"/>
      <c r="G8530" s="33"/>
      <c r="H8530" s="33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  <c r="Y8530" s="33"/>
      <c r="Z8530" s="33"/>
      <c r="AA8530" s="33"/>
      <c r="AB8530" s="33"/>
      <c r="AC8530" s="33"/>
      <c r="AD8530" s="33"/>
      <c r="AE8530" s="33"/>
      <c r="AF8530" s="33"/>
      <c r="AG8530" s="35"/>
      <c r="AH8530" s="32"/>
      <c r="AI8530" s="33"/>
      <c r="AJ8530" s="33"/>
      <c r="AK8530" s="33"/>
      <c r="AL8530" s="33"/>
      <c r="AM8530" s="33"/>
      <c r="AN8530" s="33"/>
      <c r="AO8530" s="33"/>
      <c r="AP8530" s="33"/>
      <c r="AQ8530" s="33"/>
      <c r="AR8530" s="33"/>
      <c r="AS8530" s="33"/>
      <c r="AT8530" s="33"/>
      <c r="AU8530" s="33"/>
      <c r="AV8530" s="33"/>
      <c r="AW8530" s="33"/>
      <c r="AX8530" s="33"/>
      <c r="AY8530" s="33"/>
    </row>
    <row r="8531" spans="1:51" s="12" customFormat="1" ht="39.950000000000003" customHeight="1">
      <c r="A8531" s="3"/>
      <c r="B8531" s="16"/>
      <c r="C8531" s="33"/>
      <c r="D8531" s="33"/>
      <c r="E8531" s="33"/>
      <c r="F8531" s="33"/>
      <c r="G8531" s="33"/>
      <c r="H8531" s="33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  <c r="Y8531" s="33"/>
      <c r="Z8531" s="33"/>
      <c r="AA8531" s="33"/>
      <c r="AB8531" s="33"/>
      <c r="AC8531" s="33"/>
      <c r="AD8531" s="33"/>
      <c r="AE8531" s="33"/>
      <c r="AF8531" s="33"/>
      <c r="AG8531" s="35"/>
      <c r="AH8531" s="32"/>
      <c r="AI8531" s="33"/>
      <c r="AJ8531" s="33"/>
      <c r="AK8531" s="33"/>
      <c r="AL8531" s="33"/>
      <c r="AM8531" s="33"/>
      <c r="AN8531" s="33"/>
      <c r="AO8531" s="33"/>
      <c r="AP8531" s="33"/>
      <c r="AQ8531" s="33"/>
      <c r="AR8531" s="33"/>
      <c r="AS8531" s="33"/>
      <c r="AT8531" s="33"/>
      <c r="AU8531" s="33"/>
      <c r="AV8531" s="33"/>
      <c r="AW8531" s="33"/>
      <c r="AX8531" s="33"/>
      <c r="AY8531" s="33"/>
    </row>
    <row r="8532" spans="1:51" s="12" customFormat="1" ht="39.950000000000003" customHeight="1">
      <c r="A8532" s="3"/>
      <c r="B8532" s="16"/>
      <c r="C8532" s="33"/>
      <c r="D8532" s="33"/>
      <c r="E8532" s="33"/>
      <c r="F8532" s="33"/>
      <c r="G8532" s="33"/>
      <c r="H8532" s="33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  <c r="Y8532" s="33"/>
      <c r="Z8532" s="33"/>
      <c r="AA8532" s="33"/>
      <c r="AB8532" s="33"/>
      <c r="AC8532" s="33"/>
      <c r="AD8532" s="33"/>
      <c r="AE8532" s="33"/>
      <c r="AF8532" s="33"/>
      <c r="AG8532" s="35"/>
      <c r="AH8532" s="32"/>
      <c r="AI8532" s="33"/>
      <c r="AJ8532" s="33"/>
      <c r="AK8532" s="33"/>
      <c r="AL8532" s="33"/>
      <c r="AM8532" s="33"/>
      <c r="AN8532" s="33"/>
      <c r="AO8532" s="33"/>
      <c r="AP8532" s="33"/>
      <c r="AQ8532" s="33"/>
      <c r="AR8532" s="33"/>
      <c r="AS8532" s="33"/>
      <c r="AT8532" s="33"/>
      <c r="AU8532" s="33"/>
      <c r="AV8532" s="33"/>
      <c r="AW8532" s="33"/>
      <c r="AX8532" s="33"/>
      <c r="AY8532" s="33"/>
    </row>
    <row r="8533" spans="1:51" s="12" customFormat="1" ht="39.950000000000003" customHeight="1">
      <c r="A8533" s="3"/>
      <c r="B8533" s="16"/>
      <c r="C8533" s="33"/>
      <c r="D8533" s="33"/>
      <c r="E8533" s="33"/>
      <c r="F8533" s="33"/>
      <c r="G8533" s="33"/>
      <c r="H8533" s="33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  <c r="Y8533" s="33"/>
      <c r="Z8533" s="33"/>
      <c r="AA8533" s="33"/>
      <c r="AB8533" s="33"/>
      <c r="AC8533" s="33"/>
      <c r="AD8533" s="33"/>
      <c r="AE8533" s="33"/>
      <c r="AF8533" s="33"/>
      <c r="AG8533" s="35"/>
      <c r="AH8533" s="32"/>
      <c r="AI8533" s="33"/>
      <c r="AJ8533" s="33"/>
      <c r="AK8533" s="33"/>
      <c r="AL8533" s="33"/>
      <c r="AM8533" s="33"/>
      <c r="AN8533" s="33"/>
      <c r="AO8533" s="33"/>
      <c r="AP8533" s="33"/>
      <c r="AQ8533" s="33"/>
      <c r="AR8533" s="33"/>
      <c r="AS8533" s="33"/>
      <c r="AT8533" s="33"/>
      <c r="AU8533" s="33"/>
      <c r="AV8533" s="33"/>
      <c r="AW8533" s="33"/>
      <c r="AX8533" s="33"/>
      <c r="AY8533" s="33"/>
    </row>
    <row r="8534" spans="1:51" s="12" customFormat="1" ht="39.950000000000003" customHeight="1">
      <c r="A8534" s="3"/>
      <c r="B8534" s="16"/>
      <c r="C8534" s="33"/>
      <c r="D8534" s="33"/>
      <c r="E8534" s="33"/>
      <c r="F8534" s="33"/>
      <c r="G8534" s="33"/>
      <c r="H8534" s="33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  <c r="Y8534" s="33"/>
      <c r="Z8534" s="33"/>
      <c r="AA8534" s="33"/>
      <c r="AB8534" s="33"/>
      <c r="AC8534" s="33"/>
      <c r="AD8534" s="33"/>
      <c r="AE8534" s="33"/>
      <c r="AF8534" s="33"/>
      <c r="AG8534" s="35"/>
      <c r="AH8534" s="32"/>
      <c r="AI8534" s="33"/>
      <c r="AJ8534" s="33"/>
      <c r="AK8534" s="33"/>
      <c r="AL8534" s="33"/>
      <c r="AM8534" s="33"/>
      <c r="AN8534" s="33"/>
      <c r="AO8534" s="33"/>
      <c r="AP8534" s="33"/>
      <c r="AQ8534" s="33"/>
      <c r="AR8534" s="33"/>
      <c r="AS8534" s="33"/>
      <c r="AT8534" s="33"/>
      <c r="AU8534" s="33"/>
      <c r="AV8534" s="33"/>
      <c r="AW8534" s="33"/>
      <c r="AX8534" s="33"/>
      <c r="AY8534" s="33"/>
    </row>
    <row r="8535" spans="1:51" s="12" customFormat="1" ht="39.950000000000003" customHeight="1">
      <c r="A8535" s="3"/>
      <c r="B8535" s="16"/>
      <c r="C8535" s="33"/>
      <c r="D8535" s="33"/>
      <c r="E8535" s="33"/>
      <c r="F8535" s="33"/>
      <c r="G8535" s="33"/>
      <c r="H8535" s="33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  <c r="Y8535" s="33"/>
      <c r="Z8535" s="33"/>
      <c r="AA8535" s="33"/>
      <c r="AB8535" s="33"/>
      <c r="AC8535" s="33"/>
      <c r="AD8535" s="33"/>
      <c r="AE8535" s="33"/>
      <c r="AF8535" s="33"/>
      <c r="AG8535" s="35"/>
      <c r="AH8535" s="32"/>
      <c r="AI8535" s="33"/>
      <c r="AJ8535" s="33"/>
      <c r="AK8535" s="33"/>
      <c r="AL8535" s="33"/>
      <c r="AM8535" s="33"/>
      <c r="AN8535" s="33"/>
      <c r="AO8535" s="33"/>
      <c r="AP8535" s="33"/>
      <c r="AQ8535" s="33"/>
      <c r="AR8535" s="33"/>
      <c r="AS8535" s="33"/>
      <c r="AT8535" s="33"/>
      <c r="AU8535" s="33"/>
      <c r="AV8535" s="33"/>
      <c r="AW8535" s="33"/>
      <c r="AX8535" s="33"/>
      <c r="AY8535" s="33"/>
    </row>
    <row r="8536" spans="1:51" s="12" customFormat="1" ht="39.950000000000003" customHeight="1">
      <c r="A8536" s="3"/>
      <c r="B8536" s="16"/>
      <c r="C8536" s="33"/>
      <c r="D8536" s="33"/>
      <c r="E8536" s="33"/>
      <c r="F8536" s="33"/>
      <c r="G8536" s="33"/>
      <c r="H8536" s="33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  <c r="Y8536" s="33"/>
      <c r="Z8536" s="33"/>
      <c r="AA8536" s="33"/>
      <c r="AB8536" s="33"/>
      <c r="AC8536" s="33"/>
      <c r="AD8536" s="33"/>
      <c r="AE8536" s="33"/>
      <c r="AF8536" s="33"/>
      <c r="AG8536" s="35"/>
      <c r="AH8536" s="32"/>
      <c r="AI8536" s="33"/>
      <c r="AJ8536" s="33"/>
      <c r="AK8536" s="33"/>
      <c r="AL8536" s="33"/>
      <c r="AM8536" s="33"/>
      <c r="AN8536" s="33"/>
      <c r="AO8536" s="33"/>
      <c r="AP8536" s="33"/>
      <c r="AQ8536" s="33"/>
      <c r="AR8536" s="33"/>
      <c r="AS8536" s="33"/>
      <c r="AT8536" s="33"/>
      <c r="AU8536" s="33"/>
      <c r="AV8536" s="33"/>
      <c r="AW8536" s="33"/>
      <c r="AX8536" s="33"/>
      <c r="AY8536" s="33"/>
    </row>
    <row r="8537" spans="1:51" s="12" customFormat="1" ht="39.950000000000003" customHeight="1">
      <c r="A8537" s="3"/>
      <c r="B8537" s="16"/>
      <c r="C8537" s="33"/>
      <c r="D8537" s="33"/>
      <c r="E8537" s="33"/>
      <c r="F8537" s="33"/>
      <c r="G8537" s="33"/>
      <c r="H8537" s="33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  <c r="Y8537" s="33"/>
      <c r="Z8537" s="33"/>
      <c r="AA8537" s="33"/>
      <c r="AB8537" s="33"/>
      <c r="AC8537" s="33"/>
      <c r="AD8537" s="33"/>
      <c r="AE8537" s="33"/>
      <c r="AF8537" s="33"/>
      <c r="AG8537" s="35"/>
      <c r="AH8537" s="32"/>
      <c r="AI8537" s="33"/>
      <c r="AJ8537" s="33"/>
      <c r="AK8537" s="33"/>
      <c r="AL8537" s="33"/>
      <c r="AM8537" s="33"/>
      <c r="AN8537" s="33"/>
      <c r="AO8537" s="33"/>
      <c r="AP8537" s="33"/>
      <c r="AQ8537" s="33"/>
      <c r="AR8537" s="33"/>
      <c r="AS8537" s="33"/>
      <c r="AT8537" s="33"/>
      <c r="AU8537" s="33"/>
      <c r="AV8537" s="33"/>
      <c r="AW8537" s="33"/>
      <c r="AX8537" s="33"/>
      <c r="AY8537" s="33"/>
    </row>
    <row r="8538" spans="1:51" s="12" customFormat="1" ht="39.950000000000003" customHeight="1">
      <c r="A8538" s="3"/>
      <c r="B8538" s="16"/>
      <c r="C8538" s="33"/>
      <c r="D8538" s="33"/>
      <c r="E8538" s="33"/>
      <c r="F8538" s="33"/>
      <c r="G8538" s="33"/>
      <c r="H8538" s="33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  <c r="Y8538" s="33"/>
      <c r="Z8538" s="33"/>
      <c r="AA8538" s="33"/>
      <c r="AB8538" s="33"/>
      <c r="AC8538" s="33"/>
      <c r="AD8538" s="33"/>
      <c r="AE8538" s="33"/>
      <c r="AF8538" s="33"/>
      <c r="AG8538" s="35"/>
      <c r="AH8538" s="32"/>
      <c r="AI8538" s="33"/>
      <c r="AJ8538" s="33"/>
      <c r="AK8538" s="33"/>
      <c r="AL8538" s="33"/>
      <c r="AM8538" s="33"/>
      <c r="AN8538" s="33"/>
      <c r="AO8538" s="33"/>
      <c r="AP8538" s="33"/>
      <c r="AQ8538" s="33"/>
      <c r="AR8538" s="33"/>
      <c r="AS8538" s="33"/>
      <c r="AT8538" s="33"/>
      <c r="AU8538" s="33"/>
      <c r="AV8538" s="33"/>
      <c r="AW8538" s="33"/>
      <c r="AX8538" s="33"/>
      <c r="AY8538" s="33"/>
    </row>
    <row r="8539" spans="1:51" s="12" customFormat="1" ht="39.950000000000003" customHeight="1">
      <c r="A8539" s="3"/>
      <c r="B8539" s="16"/>
      <c r="C8539" s="33"/>
      <c r="D8539" s="33"/>
      <c r="E8539" s="33"/>
      <c r="F8539" s="33"/>
      <c r="G8539" s="33"/>
      <c r="H8539" s="33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  <c r="Y8539" s="33"/>
      <c r="Z8539" s="33"/>
      <c r="AA8539" s="33"/>
      <c r="AB8539" s="33"/>
      <c r="AC8539" s="33"/>
      <c r="AD8539" s="33"/>
      <c r="AE8539" s="33"/>
      <c r="AF8539" s="33"/>
      <c r="AG8539" s="35"/>
      <c r="AH8539" s="32"/>
      <c r="AI8539" s="33"/>
      <c r="AJ8539" s="33"/>
      <c r="AK8539" s="33"/>
      <c r="AL8539" s="33"/>
      <c r="AM8539" s="33"/>
      <c r="AN8539" s="33"/>
      <c r="AO8539" s="33"/>
      <c r="AP8539" s="33"/>
      <c r="AQ8539" s="33"/>
      <c r="AR8539" s="33"/>
      <c r="AS8539" s="33"/>
      <c r="AT8539" s="33"/>
      <c r="AU8539" s="33"/>
      <c r="AV8539" s="33"/>
      <c r="AW8539" s="33"/>
      <c r="AX8539" s="33"/>
      <c r="AY8539" s="33"/>
    </row>
    <row r="8540" spans="1:51" s="12" customFormat="1" ht="39.950000000000003" customHeight="1">
      <c r="A8540" s="3"/>
      <c r="B8540" s="16"/>
      <c r="C8540" s="33"/>
      <c r="D8540" s="33"/>
      <c r="E8540" s="33"/>
      <c r="F8540" s="33"/>
      <c r="G8540" s="33"/>
      <c r="H8540" s="33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  <c r="Y8540" s="33"/>
      <c r="Z8540" s="33"/>
      <c r="AA8540" s="33"/>
      <c r="AB8540" s="33"/>
      <c r="AC8540" s="33"/>
      <c r="AD8540" s="33"/>
      <c r="AE8540" s="33"/>
      <c r="AF8540" s="33"/>
      <c r="AG8540" s="35"/>
      <c r="AH8540" s="32"/>
      <c r="AI8540" s="33"/>
      <c r="AJ8540" s="33"/>
      <c r="AK8540" s="33"/>
      <c r="AL8540" s="33"/>
      <c r="AM8540" s="33"/>
      <c r="AN8540" s="33"/>
      <c r="AO8540" s="33"/>
      <c r="AP8540" s="33"/>
      <c r="AQ8540" s="33"/>
      <c r="AR8540" s="33"/>
      <c r="AS8540" s="33"/>
      <c r="AT8540" s="33"/>
      <c r="AU8540" s="33"/>
      <c r="AV8540" s="33"/>
      <c r="AW8540" s="33"/>
      <c r="AX8540" s="33"/>
      <c r="AY8540" s="33"/>
    </row>
    <row r="8541" spans="1:51" s="12" customFormat="1" ht="39.950000000000003" customHeight="1">
      <c r="A8541" s="3"/>
      <c r="B8541" s="16"/>
      <c r="C8541" s="33"/>
      <c r="D8541" s="33"/>
      <c r="E8541" s="33"/>
      <c r="F8541" s="33"/>
      <c r="G8541" s="33"/>
      <c r="H8541" s="33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  <c r="Y8541" s="33"/>
      <c r="Z8541" s="33"/>
      <c r="AA8541" s="33"/>
      <c r="AB8541" s="33"/>
      <c r="AC8541" s="33"/>
      <c r="AD8541" s="33"/>
      <c r="AE8541" s="33"/>
      <c r="AF8541" s="33"/>
      <c r="AG8541" s="35"/>
      <c r="AH8541" s="32"/>
      <c r="AI8541" s="33"/>
      <c r="AJ8541" s="33"/>
      <c r="AK8541" s="33"/>
      <c r="AL8541" s="33"/>
      <c r="AM8541" s="33"/>
      <c r="AN8541" s="33"/>
      <c r="AO8541" s="33"/>
      <c r="AP8541" s="33"/>
      <c r="AQ8541" s="33"/>
      <c r="AR8541" s="33"/>
      <c r="AS8541" s="33"/>
      <c r="AT8541" s="33"/>
      <c r="AU8541" s="33"/>
      <c r="AV8541" s="33"/>
      <c r="AW8541" s="33"/>
      <c r="AX8541" s="33"/>
      <c r="AY8541" s="33"/>
    </row>
    <row r="8542" spans="1:51" s="12" customFormat="1" ht="39.950000000000003" customHeight="1">
      <c r="A8542" s="3"/>
      <c r="B8542" s="16"/>
      <c r="C8542" s="33"/>
      <c r="D8542" s="33"/>
      <c r="E8542" s="33"/>
      <c r="F8542" s="33"/>
      <c r="G8542" s="33"/>
      <c r="H8542" s="33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  <c r="Y8542" s="33"/>
      <c r="Z8542" s="33"/>
      <c r="AA8542" s="33"/>
      <c r="AB8542" s="33"/>
      <c r="AC8542" s="33"/>
      <c r="AD8542" s="33"/>
      <c r="AE8542" s="33"/>
      <c r="AF8542" s="33"/>
      <c r="AG8542" s="35"/>
      <c r="AH8542" s="32"/>
      <c r="AI8542" s="33"/>
      <c r="AJ8542" s="33"/>
      <c r="AK8542" s="33"/>
      <c r="AL8542" s="33"/>
      <c r="AM8542" s="33"/>
      <c r="AN8542" s="33"/>
      <c r="AO8542" s="33"/>
      <c r="AP8542" s="33"/>
      <c r="AQ8542" s="33"/>
      <c r="AR8542" s="33"/>
      <c r="AS8542" s="33"/>
      <c r="AT8542" s="33"/>
      <c r="AU8542" s="33"/>
      <c r="AV8542" s="33"/>
      <c r="AW8542" s="33"/>
      <c r="AX8542" s="33"/>
      <c r="AY8542" s="33"/>
    </row>
    <row r="8543" spans="1:51" s="12" customFormat="1" ht="39.950000000000003" customHeight="1">
      <c r="A8543" s="3"/>
      <c r="B8543" s="16"/>
      <c r="C8543" s="33"/>
      <c r="D8543" s="33"/>
      <c r="E8543" s="33"/>
      <c r="F8543" s="33"/>
      <c r="G8543" s="33"/>
      <c r="H8543" s="33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  <c r="Y8543" s="33"/>
      <c r="Z8543" s="33"/>
      <c r="AA8543" s="33"/>
      <c r="AB8543" s="33"/>
      <c r="AC8543" s="33"/>
      <c r="AD8543" s="33"/>
      <c r="AE8543" s="33"/>
      <c r="AF8543" s="33"/>
      <c r="AG8543" s="35"/>
      <c r="AH8543" s="32"/>
      <c r="AI8543" s="33"/>
      <c r="AJ8543" s="33"/>
      <c r="AK8543" s="33"/>
      <c r="AL8543" s="33"/>
      <c r="AM8543" s="33"/>
      <c r="AN8543" s="33"/>
      <c r="AO8543" s="33"/>
      <c r="AP8543" s="33"/>
      <c r="AQ8543" s="33"/>
      <c r="AR8543" s="33"/>
      <c r="AS8543" s="33"/>
      <c r="AT8543" s="33"/>
      <c r="AU8543" s="33"/>
      <c r="AV8543" s="33"/>
      <c r="AW8543" s="33"/>
      <c r="AX8543" s="33"/>
      <c r="AY8543" s="33"/>
    </row>
    <row r="8544" spans="1:51" s="12" customFormat="1" ht="39.950000000000003" customHeight="1">
      <c r="A8544" s="3"/>
      <c r="B8544" s="16"/>
      <c r="C8544" s="33"/>
      <c r="D8544" s="33"/>
      <c r="E8544" s="33"/>
      <c r="F8544" s="33"/>
      <c r="G8544" s="33"/>
      <c r="H8544" s="33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  <c r="Y8544" s="33"/>
      <c r="Z8544" s="33"/>
      <c r="AA8544" s="33"/>
      <c r="AB8544" s="33"/>
      <c r="AC8544" s="33"/>
      <c r="AD8544" s="33"/>
      <c r="AE8544" s="33"/>
      <c r="AF8544" s="33"/>
      <c r="AG8544" s="35"/>
      <c r="AH8544" s="32"/>
      <c r="AI8544" s="33"/>
      <c r="AJ8544" s="33"/>
      <c r="AK8544" s="33"/>
      <c r="AL8544" s="33"/>
      <c r="AM8544" s="33"/>
      <c r="AN8544" s="33"/>
      <c r="AO8544" s="33"/>
      <c r="AP8544" s="33"/>
      <c r="AQ8544" s="33"/>
      <c r="AR8544" s="33"/>
      <c r="AS8544" s="33"/>
      <c r="AT8544" s="33"/>
      <c r="AU8544" s="33"/>
      <c r="AV8544" s="33"/>
      <c r="AW8544" s="33"/>
      <c r="AX8544" s="33"/>
      <c r="AY8544" s="33"/>
    </row>
    <row r="8545" spans="1:51" s="12" customFormat="1" ht="39.950000000000003" customHeight="1">
      <c r="A8545" s="3"/>
      <c r="B8545" s="16"/>
      <c r="C8545" s="33"/>
      <c r="D8545" s="33"/>
      <c r="E8545" s="33"/>
      <c r="F8545" s="33"/>
      <c r="G8545" s="33"/>
      <c r="H8545" s="33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  <c r="Y8545" s="33"/>
      <c r="Z8545" s="33"/>
      <c r="AA8545" s="33"/>
      <c r="AB8545" s="33"/>
      <c r="AC8545" s="33"/>
      <c r="AD8545" s="33"/>
      <c r="AE8545" s="33"/>
      <c r="AF8545" s="33"/>
      <c r="AG8545" s="35"/>
      <c r="AH8545" s="32"/>
      <c r="AI8545" s="33"/>
      <c r="AJ8545" s="33"/>
      <c r="AK8545" s="33"/>
      <c r="AL8545" s="33"/>
      <c r="AM8545" s="33"/>
      <c r="AN8545" s="33"/>
      <c r="AO8545" s="33"/>
      <c r="AP8545" s="33"/>
      <c r="AQ8545" s="33"/>
      <c r="AR8545" s="33"/>
      <c r="AS8545" s="33"/>
      <c r="AT8545" s="33"/>
      <c r="AU8545" s="33"/>
      <c r="AV8545" s="33"/>
      <c r="AW8545" s="33"/>
      <c r="AX8545" s="33"/>
      <c r="AY8545" s="33"/>
    </row>
    <row r="8546" spans="1:51" s="12" customFormat="1" ht="39.950000000000003" customHeight="1">
      <c r="A8546" s="3"/>
      <c r="B8546" s="16"/>
      <c r="C8546" s="33"/>
      <c r="D8546" s="33"/>
      <c r="E8546" s="33"/>
      <c r="F8546" s="33"/>
      <c r="G8546" s="33"/>
      <c r="H8546" s="33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  <c r="Y8546" s="33"/>
      <c r="Z8546" s="33"/>
      <c r="AA8546" s="33"/>
      <c r="AB8546" s="33"/>
      <c r="AC8546" s="33"/>
      <c r="AD8546" s="33"/>
      <c r="AE8546" s="33"/>
      <c r="AF8546" s="33"/>
      <c r="AG8546" s="35"/>
      <c r="AH8546" s="32"/>
      <c r="AI8546" s="33"/>
      <c r="AJ8546" s="33"/>
      <c r="AK8546" s="33"/>
      <c r="AL8546" s="33"/>
      <c r="AM8546" s="33"/>
      <c r="AN8546" s="33"/>
      <c r="AO8546" s="33"/>
      <c r="AP8546" s="33"/>
      <c r="AQ8546" s="33"/>
      <c r="AR8546" s="33"/>
      <c r="AS8546" s="33"/>
      <c r="AT8546" s="33"/>
      <c r="AU8546" s="33"/>
      <c r="AV8546" s="33"/>
      <c r="AW8546" s="33"/>
      <c r="AX8546" s="33"/>
      <c r="AY8546" s="33"/>
    </row>
    <row r="8547" spans="1:51" s="12" customFormat="1" ht="39.950000000000003" customHeight="1">
      <c r="A8547" s="3"/>
      <c r="B8547" s="16"/>
      <c r="C8547" s="33"/>
      <c r="D8547" s="33"/>
      <c r="E8547" s="33"/>
      <c r="F8547" s="33"/>
      <c r="G8547" s="33"/>
      <c r="H8547" s="33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  <c r="Y8547" s="33"/>
      <c r="Z8547" s="33"/>
      <c r="AA8547" s="33"/>
      <c r="AB8547" s="33"/>
      <c r="AC8547" s="33"/>
      <c r="AD8547" s="33"/>
      <c r="AE8547" s="33"/>
      <c r="AF8547" s="33"/>
      <c r="AG8547" s="35"/>
      <c r="AH8547" s="32"/>
      <c r="AI8547" s="33"/>
      <c r="AJ8547" s="33"/>
      <c r="AK8547" s="33"/>
      <c r="AL8547" s="33"/>
      <c r="AM8547" s="33"/>
      <c r="AN8547" s="33"/>
      <c r="AO8547" s="33"/>
      <c r="AP8547" s="33"/>
      <c r="AQ8547" s="33"/>
      <c r="AR8547" s="33"/>
      <c r="AS8547" s="33"/>
      <c r="AT8547" s="33"/>
      <c r="AU8547" s="33"/>
      <c r="AV8547" s="33"/>
      <c r="AW8547" s="33"/>
      <c r="AX8547" s="33"/>
      <c r="AY8547" s="33"/>
    </row>
    <row r="8548" spans="1:51" s="12" customFormat="1" ht="39.950000000000003" customHeight="1">
      <c r="A8548" s="3"/>
      <c r="B8548" s="16"/>
      <c r="C8548" s="33"/>
      <c r="D8548" s="33"/>
      <c r="E8548" s="33"/>
      <c r="F8548" s="33"/>
      <c r="G8548" s="33"/>
      <c r="H8548" s="33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  <c r="Y8548" s="33"/>
      <c r="Z8548" s="33"/>
      <c r="AA8548" s="33"/>
      <c r="AB8548" s="33"/>
      <c r="AC8548" s="33"/>
      <c r="AD8548" s="33"/>
      <c r="AE8548" s="33"/>
      <c r="AF8548" s="33"/>
      <c r="AG8548" s="35"/>
      <c r="AH8548" s="32"/>
      <c r="AI8548" s="33"/>
      <c r="AJ8548" s="33"/>
      <c r="AK8548" s="33"/>
      <c r="AL8548" s="33"/>
      <c r="AM8548" s="33"/>
      <c r="AN8548" s="33"/>
      <c r="AO8548" s="33"/>
      <c r="AP8548" s="33"/>
      <c r="AQ8548" s="33"/>
      <c r="AR8548" s="33"/>
      <c r="AS8548" s="33"/>
      <c r="AT8548" s="33"/>
      <c r="AU8548" s="33"/>
      <c r="AV8548" s="33"/>
      <c r="AW8548" s="33"/>
      <c r="AX8548" s="33"/>
      <c r="AY8548" s="33"/>
    </row>
    <row r="8549" spans="1:51" s="12" customFormat="1" ht="39.950000000000003" customHeight="1">
      <c r="A8549" s="3"/>
      <c r="B8549" s="16"/>
      <c r="C8549" s="33"/>
      <c r="D8549" s="33"/>
      <c r="E8549" s="33"/>
      <c r="F8549" s="33"/>
      <c r="G8549" s="33"/>
      <c r="H8549" s="33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  <c r="Y8549" s="33"/>
      <c r="Z8549" s="33"/>
      <c r="AA8549" s="33"/>
      <c r="AB8549" s="33"/>
      <c r="AC8549" s="33"/>
      <c r="AD8549" s="33"/>
      <c r="AE8549" s="33"/>
      <c r="AF8549" s="33"/>
      <c r="AG8549" s="35"/>
      <c r="AH8549" s="32"/>
      <c r="AI8549" s="33"/>
      <c r="AJ8549" s="33"/>
      <c r="AK8549" s="33"/>
      <c r="AL8549" s="33"/>
      <c r="AM8549" s="33"/>
      <c r="AN8549" s="33"/>
      <c r="AO8549" s="33"/>
      <c r="AP8549" s="33"/>
      <c r="AQ8549" s="33"/>
      <c r="AR8549" s="33"/>
      <c r="AS8549" s="33"/>
      <c r="AT8549" s="33"/>
      <c r="AU8549" s="33"/>
      <c r="AV8549" s="33"/>
      <c r="AW8549" s="33"/>
      <c r="AX8549" s="33"/>
      <c r="AY8549" s="33"/>
    </row>
    <row r="8550" spans="1:51" s="12" customFormat="1" ht="39.950000000000003" customHeight="1">
      <c r="A8550" s="3"/>
      <c r="B8550" s="16"/>
      <c r="C8550" s="33"/>
      <c r="D8550" s="33"/>
      <c r="E8550" s="33"/>
      <c r="F8550" s="33"/>
      <c r="G8550" s="33"/>
      <c r="H8550" s="33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  <c r="Y8550" s="33"/>
      <c r="Z8550" s="33"/>
      <c r="AA8550" s="33"/>
      <c r="AB8550" s="33"/>
      <c r="AC8550" s="33"/>
      <c r="AD8550" s="33"/>
      <c r="AE8550" s="33"/>
      <c r="AF8550" s="33"/>
      <c r="AG8550" s="35"/>
      <c r="AH8550" s="32"/>
      <c r="AI8550" s="33"/>
      <c r="AJ8550" s="33"/>
      <c r="AK8550" s="33"/>
      <c r="AL8550" s="33"/>
      <c r="AM8550" s="33"/>
      <c r="AN8550" s="33"/>
      <c r="AO8550" s="33"/>
      <c r="AP8550" s="33"/>
      <c r="AQ8550" s="33"/>
      <c r="AR8550" s="33"/>
      <c r="AS8550" s="33"/>
      <c r="AT8550" s="33"/>
      <c r="AU8550" s="33"/>
      <c r="AV8550" s="33"/>
      <c r="AW8550" s="33"/>
      <c r="AX8550" s="33"/>
      <c r="AY8550" s="33"/>
    </row>
    <row r="8551" spans="1:51" s="12" customFormat="1" ht="39.950000000000003" customHeight="1">
      <c r="A8551" s="3"/>
      <c r="B8551" s="16"/>
      <c r="C8551" s="33"/>
      <c r="D8551" s="33"/>
      <c r="E8551" s="33"/>
      <c r="F8551" s="33"/>
      <c r="G8551" s="33"/>
      <c r="H8551" s="33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  <c r="Y8551" s="33"/>
      <c r="Z8551" s="33"/>
      <c r="AA8551" s="33"/>
      <c r="AB8551" s="33"/>
      <c r="AC8551" s="33"/>
      <c r="AD8551" s="33"/>
      <c r="AE8551" s="33"/>
      <c r="AF8551" s="33"/>
      <c r="AG8551" s="35"/>
      <c r="AH8551" s="32"/>
      <c r="AI8551" s="33"/>
      <c r="AJ8551" s="33"/>
      <c r="AK8551" s="33"/>
      <c r="AL8551" s="33"/>
      <c r="AM8551" s="33"/>
      <c r="AN8551" s="33"/>
      <c r="AO8551" s="33"/>
      <c r="AP8551" s="33"/>
      <c r="AQ8551" s="33"/>
      <c r="AR8551" s="33"/>
      <c r="AS8551" s="33"/>
      <c r="AT8551" s="33"/>
      <c r="AU8551" s="33"/>
      <c r="AV8551" s="33"/>
      <c r="AW8551" s="33"/>
      <c r="AX8551" s="33"/>
      <c r="AY8551" s="33"/>
    </row>
    <row r="8552" spans="1:51" s="12" customFormat="1" ht="39.950000000000003" customHeight="1">
      <c r="A8552" s="3"/>
      <c r="B8552" s="16"/>
      <c r="C8552" s="33"/>
      <c r="D8552" s="33"/>
      <c r="E8552" s="33"/>
      <c r="F8552" s="33"/>
      <c r="G8552" s="33"/>
      <c r="H8552" s="33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  <c r="Y8552" s="33"/>
      <c r="Z8552" s="33"/>
      <c r="AA8552" s="33"/>
      <c r="AB8552" s="33"/>
      <c r="AC8552" s="33"/>
      <c r="AD8552" s="33"/>
      <c r="AE8552" s="33"/>
      <c r="AF8552" s="33"/>
      <c r="AG8552" s="35"/>
      <c r="AH8552" s="32"/>
      <c r="AI8552" s="33"/>
      <c r="AJ8552" s="33"/>
      <c r="AK8552" s="33"/>
      <c r="AL8552" s="33"/>
      <c r="AM8552" s="33"/>
      <c r="AN8552" s="33"/>
      <c r="AO8552" s="33"/>
      <c r="AP8552" s="33"/>
      <c r="AQ8552" s="33"/>
      <c r="AR8552" s="33"/>
      <c r="AS8552" s="33"/>
      <c r="AT8552" s="33"/>
      <c r="AU8552" s="33"/>
      <c r="AV8552" s="33"/>
      <c r="AW8552" s="33"/>
      <c r="AX8552" s="33"/>
      <c r="AY8552" s="33"/>
    </row>
    <row r="8553" spans="1:51" s="12" customFormat="1" ht="39.950000000000003" customHeight="1">
      <c r="A8553" s="3"/>
      <c r="B8553" s="16"/>
      <c r="C8553" s="33"/>
      <c r="D8553" s="33"/>
      <c r="E8553" s="33"/>
      <c r="F8553" s="33"/>
      <c r="G8553" s="33"/>
      <c r="H8553" s="33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  <c r="Y8553" s="33"/>
      <c r="Z8553" s="33"/>
      <c r="AA8553" s="33"/>
      <c r="AB8553" s="33"/>
      <c r="AC8553" s="33"/>
      <c r="AD8553" s="33"/>
      <c r="AE8553" s="33"/>
      <c r="AF8553" s="33"/>
      <c r="AG8553" s="35"/>
      <c r="AH8553" s="32"/>
      <c r="AI8553" s="33"/>
      <c r="AJ8553" s="33"/>
      <c r="AK8553" s="33"/>
      <c r="AL8553" s="33"/>
      <c r="AM8553" s="33"/>
      <c r="AN8553" s="33"/>
      <c r="AO8553" s="33"/>
      <c r="AP8553" s="33"/>
      <c r="AQ8553" s="33"/>
      <c r="AR8553" s="33"/>
      <c r="AS8553" s="33"/>
      <c r="AT8553" s="33"/>
      <c r="AU8553" s="33"/>
      <c r="AV8553" s="33"/>
      <c r="AW8553" s="33"/>
      <c r="AX8553" s="33"/>
      <c r="AY8553" s="33"/>
    </row>
    <row r="8554" spans="1:51" s="12" customFormat="1" ht="39.950000000000003" customHeight="1">
      <c r="A8554" s="3"/>
      <c r="B8554" s="16"/>
      <c r="C8554" s="33"/>
      <c r="D8554" s="33"/>
      <c r="E8554" s="33"/>
      <c r="F8554" s="33"/>
      <c r="G8554" s="33"/>
      <c r="H8554" s="33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  <c r="Y8554" s="33"/>
      <c r="Z8554" s="33"/>
      <c r="AA8554" s="33"/>
      <c r="AB8554" s="33"/>
      <c r="AC8554" s="33"/>
      <c r="AD8554" s="33"/>
      <c r="AE8554" s="33"/>
      <c r="AF8554" s="33"/>
      <c r="AG8554" s="35"/>
      <c r="AH8554" s="32"/>
      <c r="AI8554" s="33"/>
      <c r="AJ8554" s="33"/>
      <c r="AK8554" s="33"/>
      <c r="AL8554" s="33"/>
      <c r="AM8554" s="33"/>
      <c r="AN8554" s="33"/>
      <c r="AO8554" s="33"/>
      <c r="AP8554" s="33"/>
      <c r="AQ8554" s="33"/>
      <c r="AR8554" s="33"/>
      <c r="AS8554" s="33"/>
      <c r="AT8554" s="33"/>
      <c r="AU8554" s="33"/>
      <c r="AV8554" s="33"/>
      <c r="AW8554" s="33"/>
      <c r="AX8554" s="33"/>
      <c r="AY8554" s="33"/>
    </row>
    <row r="8555" spans="1:51" s="12" customFormat="1" ht="39.950000000000003" customHeight="1">
      <c r="A8555" s="3"/>
      <c r="B8555" s="16"/>
      <c r="C8555" s="33"/>
      <c r="D8555" s="33"/>
      <c r="E8555" s="33"/>
      <c r="F8555" s="33"/>
      <c r="G8555" s="33"/>
      <c r="H8555" s="33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  <c r="Y8555" s="33"/>
      <c r="Z8555" s="33"/>
      <c r="AA8555" s="33"/>
      <c r="AB8555" s="33"/>
      <c r="AC8555" s="33"/>
      <c r="AD8555" s="33"/>
      <c r="AE8555" s="33"/>
      <c r="AF8555" s="33"/>
      <c r="AG8555" s="35"/>
      <c r="AH8555" s="32"/>
      <c r="AI8555" s="33"/>
      <c r="AJ8555" s="33"/>
      <c r="AK8555" s="33"/>
      <c r="AL8555" s="33"/>
      <c r="AM8555" s="33"/>
      <c r="AN8555" s="33"/>
      <c r="AO8555" s="33"/>
      <c r="AP8555" s="33"/>
      <c r="AQ8555" s="33"/>
      <c r="AR8555" s="33"/>
      <c r="AS8555" s="33"/>
      <c r="AT8555" s="33"/>
      <c r="AU8555" s="33"/>
      <c r="AV8555" s="33"/>
      <c r="AW8555" s="33"/>
      <c r="AX8555" s="33"/>
      <c r="AY8555" s="33"/>
    </row>
    <row r="8556" spans="1:51" s="12" customFormat="1" ht="39.950000000000003" customHeight="1">
      <c r="A8556" s="3"/>
      <c r="B8556" s="16"/>
      <c r="C8556" s="33"/>
      <c r="D8556" s="33"/>
      <c r="E8556" s="33"/>
      <c r="F8556" s="33"/>
      <c r="G8556" s="33"/>
      <c r="H8556" s="33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  <c r="Y8556" s="33"/>
      <c r="Z8556" s="33"/>
      <c r="AA8556" s="33"/>
      <c r="AB8556" s="33"/>
      <c r="AC8556" s="33"/>
      <c r="AD8556" s="33"/>
      <c r="AE8556" s="33"/>
      <c r="AF8556" s="33"/>
      <c r="AG8556" s="35"/>
      <c r="AH8556" s="32"/>
      <c r="AI8556" s="33"/>
      <c r="AJ8556" s="33"/>
      <c r="AK8556" s="33"/>
      <c r="AL8556" s="33"/>
      <c r="AM8556" s="33"/>
      <c r="AN8556" s="33"/>
      <c r="AO8556" s="33"/>
      <c r="AP8556" s="33"/>
      <c r="AQ8556" s="33"/>
      <c r="AR8556" s="33"/>
      <c r="AS8556" s="33"/>
      <c r="AT8556" s="33"/>
      <c r="AU8556" s="33"/>
      <c r="AV8556" s="33"/>
      <c r="AW8556" s="33"/>
      <c r="AX8556" s="33"/>
      <c r="AY8556" s="33"/>
    </row>
    <row r="8557" spans="1:51" s="12" customFormat="1" ht="39.950000000000003" customHeight="1">
      <c r="A8557" s="3"/>
      <c r="B8557" s="16"/>
      <c r="C8557" s="33"/>
      <c r="D8557" s="33"/>
      <c r="E8557" s="33"/>
      <c r="F8557" s="33"/>
      <c r="G8557" s="33"/>
      <c r="H8557" s="33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  <c r="Y8557" s="33"/>
      <c r="Z8557" s="33"/>
      <c r="AA8557" s="33"/>
      <c r="AB8557" s="33"/>
      <c r="AC8557" s="33"/>
      <c r="AD8557" s="33"/>
      <c r="AE8557" s="33"/>
      <c r="AF8557" s="33"/>
      <c r="AG8557" s="35"/>
      <c r="AH8557" s="32"/>
      <c r="AI8557" s="33"/>
      <c r="AJ8557" s="33"/>
      <c r="AK8557" s="33"/>
      <c r="AL8557" s="33"/>
      <c r="AM8557" s="33"/>
      <c r="AN8557" s="33"/>
      <c r="AO8557" s="33"/>
      <c r="AP8557" s="33"/>
      <c r="AQ8557" s="33"/>
      <c r="AR8557" s="33"/>
      <c r="AS8557" s="33"/>
      <c r="AT8557" s="33"/>
      <c r="AU8557" s="33"/>
      <c r="AV8557" s="33"/>
      <c r="AW8557" s="33"/>
      <c r="AX8557" s="33"/>
      <c r="AY8557" s="33"/>
    </row>
    <row r="8558" spans="1:51" s="12" customFormat="1" ht="39.950000000000003" customHeight="1">
      <c r="A8558" s="3"/>
      <c r="B8558" s="16"/>
      <c r="C8558" s="33"/>
      <c r="D8558" s="33"/>
      <c r="E8558" s="33"/>
      <c r="F8558" s="33"/>
      <c r="G8558" s="33"/>
      <c r="H8558" s="33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  <c r="Y8558" s="33"/>
      <c r="Z8558" s="33"/>
      <c r="AA8558" s="33"/>
      <c r="AB8558" s="33"/>
      <c r="AC8558" s="33"/>
      <c r="AD8558" s="33"/>
      <c r="AE8558" s="33"/>
      <c r="AF8558" s="33"/>
      <c r="AG8558" s="35"/>
      <c r="AH8558" s="32"/>
      <c r="AI8558" s="33"/>
      <c r="AJ8558" s="33"/>
      <c r="AK8558" s="33"/>
      <c r="AL8558" s="33"/>
      <c r="AM8558" s="33"/>
      <c r="AN8558" s="33"/>
      <c r="AO8558" s="33"/>
      <c r="AP8558" s="33"/>
      <c r="AQ8558" s="33"/>
      <c r="AR8558" s="33"/>
      <c r="AS8558" s="33"/>
      <c r="AT8558" s="33"/>
      <c r="AU8558" s="33"/>
      <c r="AV8558" s="33"/>
      <c r="AW8558" s="33"/>
      <c r="AX8558" s="33"/>
      <c r="AY8558" s="33"/>
    </row>
    <row r="8559" spans="1:51" s="12" customFormat="1" ht="39.950000000000003" customHeight="1">
      <c r="A8559" s="3"/>
      <c r="B8559" s="16"/>
      <c r="C8559" s="33"/>
      <c r="D8559" s="33"/>
      <c r="E8559" s="33"/>
      <c r="F8559" s="33"/>
      <c r="G8559" s="33"/>
      <c r="H8559" s="33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  <c r="Y8559" s="33"/>
      <c r="Z8559" s="33"/>
      <c r="AA8559" s="33"/>
      <c r="AB8559" s="33"/>
      <c r="AC8559" s="33"/>
      <c r="AD8559" s="33"/>
      <c r="AE8559" s="33"/>
      <c r="AF8559" s="33"/>
      <c r="AG8559" s="35"/>
      <c r="AH8559" s="32"/>
      <c r="AI8559" s="33"/>
      <c r="AJ8559" s="33"/>
      <c r="AK8559" s="33"/>
      <c r="AL8559" s="33"/>
      <c r="AM8559" s="33"/>
      <c r="AN8559" s="33"/>
      <c r="AO8559" s="33"/>
      <c r="AP8559" s="33"/>
      <c r="AQ8559" s="33"/>
      <c r="AR8559" s="33"/>
      <c r="AS8559" s="33"/>
      <c r="AT8559" s="33"/>
      <c r="AU8559" s="33"/>
      <c r="AV8559" s="33"/>
      <c r="AW8559" s="33"/>
      <c r="AX8559" s="33"/>
      <c r="AY8559" s="33"/>
    </row>
    <row r="8560" spans="1:51" s="12" customFormat="1" ht="39.950000000000003" customHeight="1">
      <c r="A8560" s="3"/>
      <c r="B8560" s="16"/>
      <c r="C8560" s="33"/>
      <c r="D8560" s="33"/>
      <c r="E8560" s="33"/>
      <c r="F8560" s="33"/>
      <c r="G8560" s="33"/>
      <c r="H8560" s="33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  <c r="Y8560" s="33"/>
      <c r="Z8560" s="33"/>
      <c r="AA8560" s="33"/>
      <c r="AB8560" s="33"/>
      <c r="AC8560" s="33"/>
      <c r="AD8560" s="33"/>
      <c r="AE8560" s="33"/>
      <c r="AF8560" s="33"/>
      <c r="AG8560" s="35"/>
      <c r="AH8560" s="32"/>
      <c r="AI8560" s="33"/>
      <c r="AJ8560" s="33"/>
      <c r="AK8560" s="33"/>
      <c r="AL8560" s="33"/>
      <c r="AM8560" s="33"/>
      <c r="AN8560" s="33"/>
      <c r="AO8560" s="33"/>
      <c r="AP8560" s="33"/>
      <c r="AQ8560" s="33"/>
      <c r="AR8560" s="33"/>
      <c r="AS8560" s="33"/>
      <c r="AT8560" s="33"/>
      <c r="AU8560" s="33"/>
      <c r="AV8560" s="33"/>
      <c r="AW8560" s="33"/>
      <c r="AX8560" s="33"/>
      <c r="AY8560" s="33"/>
    </row>
    <row r="8561" spans="1:51" s="12" customFormat="1" ht="39.950000000000003" customHeight="1">
      <c r="A8561" s="3"/>
      <c r="B8561" s="16"/>
      <c r="C8561" s="33"/>
      <c r="D8561" s="33"/>
      <c r="E8561" s="33"/>
      <c r="F8561" s="33"/>
      <c r="G8561" s="33"/>
      <c r="H8561" s="33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  <c r="Y8561" s="33"/>
      <c r="Z8561" s="33"/>
      <c r="AA8561" s="33"/>
      <c r="AB8561" s="33"/>
      <c r="AC8561" s="33"/>
      <c r="AD8561" s="33"/>
      <c r="AE8561" s="33"/>
      <c r="AF8561" s="33"/>
      <c r="AG8561" s="35"/>
      <c r="AH8561" s="32"/>
      <c r="AI8561" s="33"/>
      <c r="AJ8561" s="33"/>
      <c r="AK8561" s="33"/>
      <c r="AL8561" s="33"/>
      <c r="AM8561" s="33"/>
      <c r="AN8561" s="33"/>
      <c r="AO8561" s="33"/>
      <c r="AP8561" s="33"/>
      <c r="AQ8561" s="33"/>
      <c r="AR8561" s="33"/>
      <c r="AS8561" s="33"/>
      <c r="AT8561" s="33"/>
      <c r="AU8561" s="33"/>
      <c r="AV8561" s="33"/>
      <c r="AW8561" s="33"/>
      <c r="AX8561" s="33"/>
      <c r="AY8561" s="33"/>
    </row>
    <row r="8562" spans="1:51" s="12" customFormat="1" ht="39.950000000000003" customHeight="1">
      <c r="A8562" s="3"/>
      <c r="B8562" s="16"/>
      <c r="C8562" s="33"/>
      <c r="D8562" s="33"/>
      <c r="E8562" s="33"/>
      <c r="F8562" s="33"/>
      <c r="G8562" s="33"/>
      <c r="H8562" s="33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  <c r="Y8562" s="33"/>
      <c r="Z8562" s="33"/>
      <c r="AA8562" s="33"/>
      <c r="AB8562" s="33"/>
      <c r="AC8562" s="33"/>
      <c r="AD8562" s="33"/>
      <c r="AE8562" s="33"/>
      <c r="AF8562" s="33"/>
      <c r="AG8562" s="35"/>
      <c r="AH8562" s="32"/>
      <c r="AI8562" s="33"/>
      <c r="AJ8562" s="33"/>
      <c r="AK8562" s="33"/>
      <c r="AL8562" s="33"/>
      <c r="AM8562" s="33"/>
      <c r="AN8562" s="33"/>
      <c r="AO8562" s="33"/>
      <c r="AP8562" s="33"/>
      <c r="AQ8562" s="33"/>
      <c r="AR8562" s="33"/>
      <c r="AS8562" s="33"/>
      <c r="AT8562" s="33"/>
      <c r="AU8562" s="33"/>
      <c r="AV8562" s="33"/>
      <c r="AW8562" s="33"/>
      <c r="AX8562" s="33"/>
      <c r="AY8562" s="33"/>
    </row>
    <row r="8563" spans="1:51" s="12" customFormat="1" ht="39.950000000000003" customHeight="1">
      <c r="A8563" s="3"/>
      <c r="B8563" s="16"/>
      <c r="C8563" s="33"/>
      <c r="D8563" s="33"/>
      <c r="E8563" s="33"/>
      <c r="F8563" s="33"/>
      <c r="G8563" s="33"/>
      <c r="H8563" s="33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  <c r="Y8563" s="33"/>
      <c r="Z8563" s="33"/>
      <c r="AA8563" s="33"/>
      <c r="AB8563" s="33"/>
      <c r="AC8563" s="33"/>
      <c r="AD8563" s="33"/>
      <c r="AE8563" s="33"/>
      <c r="AF8563" s="33"/>
      <c r="AG8563" s="35"/>
      <c r="AH8563" s="32"/>
      <c r="AI8563" s="33"/>
      <c r="AJ8563" s="33"/>
      <c r="AK8563" s="33"/>
      <c r="AL8563" s="33"/>
      <c r="AM8563" s="33"/>
      <c r="AN8563" s="33"/>
      <c r="AO8563" s="33"/>
      <c r="AP8563" s="33"/>
      <c r="AQ8563" s="33"/>
      <c r="AR8563" s="33"/>
      <c r="AS8563" s="33"/>
      <c r="AT8563" s="33"/>
      <c r="AU8563" s="33"/>
      <c r="AV8563" s="33"/>
      <c r="AW8563" s="33"/>
      <c r="AX8563" s="33"/>
      <c r="AY8563" s="33"/>
    </row>
    <row r="8564" spans="1:51" s="12" customFormat="1" ht="39.950000000000003" customHeight="1">
      <c r="A8564" s="3"/>
      <c r="B8564" s="16"/>
      <c r="C8564" s="33"/>
      <c r="D8564" s="33"/>
      <c r="E8564" s="33"/>
      <c r="F8564" s="33"/>
      <c r="G8564" s="33"/>
      <c r="H8564" s="33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  <c r="Y8564" s="33"/>
      <c r="Z8564" s="33"/>
      <c r="AA8564" s="33"/>
      <c r="AB8564" s="33"/>
      <c r="AC8564" s="33"/>
      <c r="AD8564" s="33"/>
      <c r="AE8564" s="33"/>
      <c r="AF8564" s="33"/>
      <c r="AG8564" s="35"/>
      <c r="AH8564" s="32"/>
      <c r="AI8564" s="33"/>
      <c r="AJ8564" s="33"/>
      <c r="AK8564" s="33"/>
      <c r="AL8564" s="33"/>
      <c r="AM8564" s="33"/>
      <c r="AN8564" s="33"/>
      <c r="AO8564" s="33"/>
      <c r="AP8564" s="33"/>
      <c r="AQ8564" s="33"/>
      <c r="AR8564" s="33"/>
      <c r="AS8564" s="33"/>
      <c r="AT8564" s="33"/>
      <c r="AU8564" s="33"/>
      <c r="AV8564" s="33"/>
      <c r="AW8564" s="33"/>
      <c r="AX8564" s="33"/>
      <c r="AY8564" s="33"/>
    </row>
    <row r="8565" spans="1:51" s="12" customFormat="1" ht="39.950000000000003" customHeight="1">
      <c r="A8565" s="3"/>
      <c r="B8565" s="16"/>
      <c r="C8565" s="33"/>
      <c r="D8565" s="33"/>
      <c r="E8565" s="33"/>
      <c r="F8565" s="33"/>
      <c r="G8565" s="33"/>
      <c r="H8565" s="33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  <c r="Y8565" s="33"/>
      <c r="Z8565" s="33"/>
      <c r="AA8565" s="33"/>
      <c r="AB8565" s="33"/>
      <c r="AC8565" s="33"/>
      <c r="AD8565" s="33"/>
      <c r="AE8565" s="33"/>
      <c r="AF8565" s="33"/>
      <c r="AG8565" s="35"/>
      <c r="AH8565" s="32"/>
      <c r="AI8565" s="33"/>
      <c r="AJ8565" s="33"/>
      <c r="AK8565" s="33"/>
      <c r="AL8565" s="33"/>
      <c r="AM8565" s="33"/>
      <c r="AN8565" s="33"/>
      <c r="AO8565" s="33"/>
      <c r="AP8565" s="33"/>
      <c r="AQ8565" s="33"/>
      <c r="AR8565" s="33"/>
      <c r="AS8565" s="33"/>
      <c r="AT8565" s="33"/>
      <c r="AU8565" s="33"/>
      <c r="AV8565" s="33"/>
      <c r="AW8565" s="33"/>
      <c r="AX8565" s="33"/>
      <c r="AY8565" s="33"/>
    </row>
    <row r="8566" spans="1:51" s="12" customFormat="1" ht="39.950000000000003" customHeight="1">
      <c r="A8566" s="3"/>
      <c r="B8566" s="16"/>
      <c r="C8566" s="33"/>
      <c r="D8566" s="33"/>
      <c r="E8566" s="33"/>
      <c r="F8566" s="33"/>
      <c r="G8566" s="33"/>
      <c r="H8566" s="33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  <c r="Y8566" s="33"/>
      <c r="Z8566" s="33"/>
      <c r="AA8566" s="33"/>
      <c r="AB8566" s="33"/>
      <c r="AC8566" s="33"/>
      <c r="AD8566" s="33"/>
      <c r="AE8566" s="33"/>
      <c r="AF8566" s="33"/>
      <c r="AG8566" s="35"/>
      <c r="AH8566" s="32"/>
      <c r="AI8566" s="33"/>
      <c r="AJ8566" s="33"/>
      <c r="AK8566" s="33"/>
      <c r="AL8566" s="33"/>
      <c r="AM8566" s="33"/>
      <c r="AN8566" s="33"/>
      <c r="AO8566" s="33"/>
      <c r="AP8566" s="33"/>
      <c r="AQ8566" s="33"/>
      <c r="AR8566" s="33"/>
      <c r="AS8566" s="33"/>
      <c r="AT8566" s="33"/>
      <c r="AU8566" s="33"/>
      <c r="AV8566" s="33"/>
      <c r="AW8566" s="33"/>
      <c r="AX8566" s="33"/>
      <c r="AY8566" s="33"/>
    </row>
    <row r="8567" spans="1:51" s="12" customFormat="1" ht="39.950000000000003" customHeight="1">
      <c r="A8567" s="3"/>
      <c r="B8567" s="16"/>
      <c r="C8567" s="33"/>
      <c r="D8567" s="33"/>
      <c r="E8567" s="33"/>
      <c r="F8567" s="33"/>
      <c r="G8567" s="33"/>
      <c r="H8567" s="33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  <c r="Y8567" s="33"/>
      <c r="Z8567" s="33"/>
      <c r="AA8567" s="33"/>
      <c r="AB8567" s="33"/>
      <c r="AC8567" s="33"/>
      <c r="AD8567" s="33"/>
      <c r="AE8567" s="33"/>
      <c r="AF8567" s="33"/>
      <c r="AG8567" s="35"/>
      <c r="AH8567" s="32"/>
      <c r="AI8567" s="33"/>
      <c r="AJ8567" s="33"/>
      <c r="AK8567" s="33"/>
      <c r="AL8567" s="33"/>
      <c r="AM8567" s="33"/>
      <c r="AN8567" s="33"/>
      <c r="AO8567" s="33"/>
      <c r="AP8567" s="33"/>
      <c r="AQ8567" s="33"/>
      <c r="AR8567" s="33"/>
      <c r="AS8567" s="33"/>
      <c r="AT8567" s="33"/>
      <c r="AU8567" s="33"/>
      <c r="AV8567" s="33"/>
      <c r="AW8567" s="33"/>
      <c r="AX8567" s="33"/>
      <c r="AY8567" s="33"/>
    </row>
    <row r="8568" spans="1:51" s="12" customFormat="1" ht="39.950000000000003" customHeight="1">
      <c r="A8568" s="3"/>
      <c r="B8568" s="16"/>
      <c r="C8568" s="33"/>
      <c r="D8568" s="33"/>
      <c r="E8568" s="33"/>
      <c r="F8568" s="33"/>
      <c r="G8568" s="33"/>
      <c r="H8568" s="33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  <c r="Y8568" s="33"/>
      <c r="Z8568" s="33"/>
      <c r="AA8568" s="33"/>
      <c r="AB8568" s="33"/>
      <c r="AC8568" s="33"/>
      <c r="AD8568" s="33"/>
      <c r="AE8568" s="33"/>
      <c r="AF8568" s="33"/>
      <c r="AG8568" s="35"/>
      <c r="AH8568" s="32"/>
      <c r="AI8568" s="33"/>
      <c r="AJ8568" s="33"/>
      <c r="AK8568" s="33"/>
      <c r="AL8568" s="33"/>
      <c r="AM8568" s="33"/>
      <c r="AN8568" s="33"/>
      <c r="AO8568" s="33"/>
      <c r="AP8568" s="33"/>
      <c r="AQ8568" s="33"/>
      <c r="AR8568" s="33"/>
      <c r="AS8568" s="33"/>
      <c r="AT8568" s="33"/>
      <c r="AU8568" s="33"/>
      <c r="AV8568" s="33"/>
      <c r="AW8568" s="33"/>
      <c r="AX8568" s="33"/>
      <c r="AY8568" s="33"/>
    </row>
    <row r="8569" spans="1:51" s="12" customFormat="1" ht="39.950000000000003" customHeight="1">
      <c r="A8569" s="3"/>
      <c r="B8569" s="16"/>
      <c r="C8569" s="33"/>
      <c r="D8569" s="33"/>
      <c r="E8569" s="33"/>
      <c r="F8569" s="33"/>
      <c r="G8569" s="33"/>
      <c r="H8569" s="33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  <c r="Y8569" s="33"/>
      <c r="Z8569" s="33"/>
      <c r="AA8569" s="33"/>
      <c r="AB8569" s="33"/>
      <c r="AC8569" s="33"/>
      <c r="AD8569" s="33"/>
      <c r="AE8569" s="33"/>
      <c r="AF8569" s="33"/>
      <c r="AG8569" s="35"/>
      <c r="AH8569" s="32"/>
      <c r="AI8569" s="33"/>
      <c r="AJ8569" s="33"/>
      <c r="AK8569" s="33"/>
      <c r="AL8569" s="33"/>
      <c r="AM8569" s="33"/>
      <c r="AN8569" s="33"/>
      <c r="AO8569" s="33"/>
      <c r="AP8569" s="33"/>
      <c r="AQ8569" s="33"/>
      <c r="AR8569" s="33"/>
      <c r="AS8569" s="33"/>
      <c r="AT8569" s="33"/>
      <c r="AU8569" s="33"/>
      <c r="AV8569" s="33"/>
      <c r="AW8569" s="33"/>
      <c r="AX8569" s="33"/>
      <c r="AY8569" s="33"/>
    </row>
    <row r="8570" spans="1:51" s="12" customFormat="1" ht="39.950000000000003" customHeight="1">
      <c r="A8570" s="3"/>
      <c r="B8570" s="16"/>
      <c r="C8570" s="33"/>
      <c r="D8570" s="33"/>
      <c r="E8570" s="33"/>
      <c r="F8570" s="33"/>
      <c r="G8570" s="33"/>
      <c r="H8570" s="33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  <c r="Y8570" s="33"/>
      <c r="Z8570" s="33"/>
      <c r="AA8570" s="33"/>
      <c r="AB8570" s="33"/>
      <c r="AC8570" s="33"/>
      <c r="AD8570" s="33"/>
      <c r="AE8570" s="33"/>
      <c r="AF8570" s="33"/>
      <c r="AG8570" s="35"/>
      <c r="AH8570" s="32"/>
      <c r="AI8570" s="33"/>
      <c r="AJ8570" s="33"/>
      <c r="AK8570" s="33"/>
      <c r="AL8570" s="33"/>
      <c r="AM8570" s="33"/>
      <c r="AN8570" s="33"/>
      <c r="AO8570" s="33"/>
      <c r="AP8570" s="33"/>
      <c r="AQ8570" s="33"/>
      <c r="AR8570" s="33"/>
      <c r="AS8570" s="33"/>
      <c r="AT8570" s="33"/>
      <c r="AU8570" s="33"/>
      <c r="AV8570" s="33"/>
      <c r="AW8570" s="33"/>
      <c r="AX8570" s="33"/>
      <c r="AY8570" s="33"/>
    </row>
    <row r="8571" spans="1:51" s="12" customFormat="1" ht="39.950000000000003" customHeight="1">
      <c r="A8571" s="3"/>
      <c r="B8571" s="16"/>
      <c r="C8571" s="33"/>
      <c r="D8571" s="33"/>
      <c r="E8571" s="33"/>
      <c r="F8571" s="33"/>
      <c r="G8571" s="33"/>
      <c r="H8571" s="33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  <c r="Y8571" s="33"/>
      <c r="Z8571" s="33"/>
      <c r="AA8571" s="33"/>
      <c r="AB8571" s="33"/>
      <c r="AC8571" s="33"/>
      <c r="AD8571" s="33"/>
      <c r="AE8571" s="33"/>
      <c r="AF8571" s="33"/>
      <c r="AG8571" s="35"/>
      <c r="AH8571" s="32"/>
      <c r="AI8571" s="33"/>
      <c r="AJ8571" s="33"/>
      <c r="AK8571" s="33"/>
      <c r="AL8571" s="33"/>
      <c r="AM8571" s="33"/>
      <c r="AN8571" s="33"/>
      <c r="AO8571" s="33"/>
      <c r="AP8571" s="33"/>
      <c r="AQ8571" s="33"/>
      <c r="AR8571" s="33"/>
      <c r="AS8571" s="33"/>
      <c r="AT8571" s="33"/>
      <c r="AU8571" s="33"/>
      <c r="AV8571" s="33"/>
      <c r="AW8571" s="33"/>
      <c r="AX8571" s="33"/>
      <c r="AY8571" s="33"/>
    </row>
    <row r="8572" spans="1:51" s="12" customFormat="1" ht="39.950000000000003" customHeight="1">
      <c r="A8572" s="3"/>
      <c r="B8572" s="16"/>
      <c r="C8572" s="33"/>
      <c r="D8572" s="33"/>
      <c r="E8572" s="33"/>
      <c r="F8572" s="33"/>
      <c r="G8572" s="33"/>
      <c r="H8572" s="33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  <c r="Y8572" s="33"/>
      <c r="Z8572" s="33"/>
      <c r="AA8572" s="33"/>
      <c r="AB8572" s="33"/>
      <c r="AC8572" s="33"/>
      <c r="AD8572" s="33"/>
      <c r="AE8572" s="33"/>
      <c r="AF8572" s="33"/>
      <c r="AG8572" s="35"/>
      <c r="AH8572" s="32"/>
      <c r="AI8572" s="33"/>
      <c r="AJ8572" s="33"/>
      <c r="AK8572" s="33"/>
      <c r="AL8572" s="33"/>
      <c r="AM8572" s="33"/>
      <c r="AN8572" s="33"/>
      <c r="AO8572" s="33"/>
      <c r="AP8572" s="33"/>
      <c r="AQ8572" s="33"/>
      <c r="AR8572" s="33"/>
      <c r="AS8572" s="33"/>
      <c r="AT8572" s="33"/>
      <c r="AU8572" s="33"/>
      <c r="AV8572" s="33"/>
      <c r="AW8572" s="33"/>
      <c r="AX8572" s="33"/>
      <c r="AY8572" s="33"/>
    </row>
    <row r="8573" spans="1:51" s="12" customFormat="1" ht="39.950000000000003" customHeight="1">
      <c r="A8573" s="3"/>
      <c r="B8573" s="16"/>
      <c r="C8573" s="33"/>
      <c r="D8573" s="33"/>
      <c r="E8573" s="33"/>
      <c r="F8573" s="33"/>
      <c r="G8573" s="33"/>
      <c r="H8573" s="33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  <c r="Y8573" s="33"/>
      <c r="Z8573" s="33"/>
      <c r="AA8573" s="33"/>
      <c r="AB8573" s="33"/>
      <c r="AC8573" s="33"/>
      <c r="AD8573" s="33"/>
      <c r="AE8573" s="33"/>
      <c r="AF8573" s="33"/>
      <c r="AG8573" s="35"/>
      <c r="AH8573" s="32"/>
      <c r="AI8573" s="33"/>
      <c r="AJ8573" s="33"/>
      <c r="AK8573" s="33"/>
      <c r="AL8573" s="33"/>
      <c r="AM8573" s="33"/>
      <c r="AN8573" s="33"/>
      <c r="AO8573" s="33"/>
      <c r="AP8573" s="33"/>
      <c r="AQ8573" s="33"/>
      <c r="AR8573" s="33"/>
      <c r="AS8573" s="33"/>
      <c r="AT8573" s="33"/>
      <c r="AU8573" s="33"/>
      <c r="AV8573" s="33"/>
      <c r="AW8573" s="33"/>
      <c r="AX8573" s="33"/>
      <c r="AY8573" s="33"/>
    </row>
    <row r="8574" spans="1:51" s="12" customFormat="1" ht="39.950000000000003" customHeight="1">
      <c r="A8574" s="3"/>
      <c r="B8574" s="16"/>
      <c r="C8574" s="33"/>
      <c r="D8574" s="33"/>
      <c r="E8574" s="33"/>
      <c r="F8574" s="33"/>
      <c r="G8574" s="33"/>
      <c r="H8574" s="33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  <c r="Y8574" s="33"/>
      <c r="Z8574" s="33"/>
      <c r="AA8574" s="33"/>
      <c r="AB8574" s="33"/>
      <c r="AC8574" s="33"/>
      <c r="AD8574" s="33"/>
      <c r="AE8574" s="33"/>
      <c r="AF8574" s="33"/>
      <c r="AG8574" s="35"/>
      <c r="AH8574" s="32"/>
      <c r="AI8574" s="33"/>
      <c r="AJ8574" s="33"/>
      <c r="AK8574" s="33"/>
      <c r="AL8574" s="33"/>
      <c r="AM8574" s="33"/>
      <c r="AN8574" s="33"/>
      <c r="AO8574" s="33"/>
      <c r="AP8574" s="33"/>
      <c r="AQ8574" s="33"/>
      <c r="AR8574" s="33"/>
      <c r="AS8574" s="33"/>
      <c r="AT8574" s="33"/>
      <c r="AU8574" s="33"/>
      <c r="AV8574" s="33"/>
      <c r="AW8574" s="33"/>
      <c r="AX8574" s="33"/>
      <c r="AY8574" s="33"/>
    </row>
    <row r="8575" spans="1:51" s="12" customFormat="1" ht="39.950000000000003" customHeight="1">
      <c r="A8575" s="3"/>
      <c r="B8575" s="16"/>
      <c r="C8575" s="33"/>
      <c r="D8575" s="33"/>
      <c r="E8575" s="33"/>
      <c r="F8575" s="33"/>
      <c r="G8575" s="33"/>
      <c r="H8575" s="33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  <c r="Y8575" s="33"/>
      <c r="Z8575" s="33"/>
      <c r="AA8575" s="33"/>
      <c r="AB8575" s="33"/>
      <c r="AC8575" s="33"/>
      <c r="AD8575" s="33"/>
      <c r="AE8575" s="33"/>
      <c r="AF8575" s="33"/>
      <c r="AG8575" s="35"/>
      <c r="AH8575" s="32"/>
      <c r="AI8575" s="33"/>
      <c r="AJ8575" s="33"/>
      <c r="AK8575" s="33"/>
      <c r="AL8575" s="33"/>
      <c r="AM8575" s="33"/>
      <c r="AN8575" s="33"/>
      <c r="AO8575" s="33"/>
      <c r="AP8575" s="33"/>
      <c r="AQ8575" s="33"/>
      <c r="AR8575" s="33"/>
      <c r="AS8575" s="33"/>
      <c r="AT8575" s="33"/>
      <c r="AU8575" s="33"/>
      <c r="AV8575" s="33"/>
      <c r="AW8575" s="33"/>
      <c r="AX8575" s="33"/>
      <c r="AY8575" s="33"/>
    </row>
    <row r="8576" spans="1:51" s="12" customFormat="1" ht="39.950000000000003" customHeight="1">
      <c r="A8576" s="3"/>
      <c r="B8576" s="16"/>
      <c r="C8576" s="33"/>
      <c r="D8576" s="33"/>
      <c r="E8576" s="33"/>
      <c r="F8576" s="33"/>
      <c r="G8576" s="33"/>
      <c r="H8576" s="33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  <c r="Y8576" s="33"/>
      <c r="Z8576" s="33"/>
      <c r="AA8576" s="33"/>
      <c r="AB8576" s="33"/>
      <c r="AC8576" s="33"/>
      <c r="AD8576" s="33"/>
      <c r="AE8576" s="33"/>
      <c r="AF8576" s="33"/>
      <c r="AG8576" s="35"/>
      <c r="AH8576" s="32"/>
      <c r="AI8576" s="33"/>
      <c r="AJ8576" s="33"/>
      <c r="AK8576" s="33"/>
      <c r="AL8576" s="33"/>
      <c r="AM8576" s="33"/>
      <c r="AN8576" s="33"/>
      <c r="AO8576" s="33"/>
      <c r="AP8576" s="33"/>
      <c r="AQ8576" s="33"/>
      <c r="AR8576" s="33"/>
      <c r="AS8576" s="33"/>
      <c r="AT8576" s="33"/>
      <c r="AU8576" s="33"/>
      <c r="AV8576" s="33"/>
      <c r="AW8576" s="33"/>
      <c r="AX8576" s="33"/>
      <c r="AY8576" s="33"/>
    </row>
    <row r="8577" spans="1:51" s="12" customFormat="1" ht="39.950000000000003" customHeight="1">
      <c r="A8577" s="3"/>
      <c r="B8577" s="16"/>
      <c r="C8577" s="33"/>
      <c r="D8577" s="33"/>
      <c r="E8577" s="33"/>
      <c r="F8577" s="33"/>
      <c r="G8577" s="33"/>
      <c r="H8577" s="33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  <c r="Y8577" s="33"/>
      <c r="Z8577" s="33"/>
      <c r="AA8577" s="33"/>
      <c r="AB8577" s="33"/>
      <c r="AC8577" s="33"/>
      <c r="AD8577" s="33"/>
      <c r="AE8577" s="33"/>
      <c r="AF8577" s="33"/>
      <c r="AG8577" s="35"/>
      <c r="AH8577" s="32"/>
      <c r="AI8577" s="33"/>
      <c r="AJ8577" s="33"/>
      <c r="AK8577" s="33"/>
      <c r="AL8577" s="33"/>
      <c r="AM8577" s="33"/>
      <c r="AN8577" s="33"/>
      <c r="AO8577" s="33"/>
      <c r="AP8577" s="33"/>
      <c r="AQ8577" s="33"/>
      <c r="AR8577" s="33"/>
      <c r="AS8577" s="33"/>
      <c r="AT8577" s="33"/>
      <c r="AU8577" s="33"/>
      <c r="AV8577" s="33"/>
      <c r="AW8577" s="33"/>
      <c r="AX8577" s="33"/>
      <c r="AY8577" s="33"/>
    </row>
    <row r="8578" spans="1:51" s="12" customFormat="1" ht="39.950000000000003" customHeight="1">
      <c r="A8578" s="3"/>
      <c r="B8578" s="16"/>
      <c r="C8578" s="33"/>
      <c r="D8578" s="33"/>
      <c r="E8578" s="33"/>
      <c r="F8578" s="33"/>
      <c r="G8578" s="33"/>
      <c r="H8578" s="33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  <c r="Y8578" s="33"/>
      <c r="Z8578" s="33"/>
      <c r="AA8578" s="33"/>
      <c r="AB8578" s="33"/>
      <c r="AC8578" s="33"/>
      <c r="AD8578" s="33"/>
      <c r="AE8578" s="33"/>
      <c r="AF8578" s="33"/>
      <c r="AG8578" s="35"/>
      <c r="AH8578" s="32"/>
      <c r="AI8578" s="33"/>
      <c r="AJ8578" s="33"/>
      <c r="AK8578" s="33"/>
      <c r="AL8578" s="33"/>
      <c r="AM8578" s="33"/>
      <c r="AN8578" s="33"/>
      <c r="AO8578" s="33"/>
      <c r="AP8578" s="33"/>
      <c r="AQ8578" s="33"/>
      <c r="AR8578" s="33"/>
      <c r="AS8578" s="33"/>
      <c r="AT8578" s="33"/>
      <c r="AU8578" s="33"/>
      <c r="AV8578" s="33"/>
      <c r="AW8578" s="33"/>
      <c r="AX8578" s="33"/>
      <c r="AY8578" s="33"/>
    </row>
    <row r="8579" spans="1:51" s="12" customFormat="1" ht="39.950000000000003" customHeight="1">
      <c r="A8579" s="3"/>
      <c r="B8579" s="16"/>
      <c r="C8579" s="33"/>
      <c r="D8579" s="33"/>
      <c r="E8579" s="33"/>
      <c r="F8579" s="33"/>
      <c r="G8579" s="33"/>
      <c r="H8579" s="33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  <c r="Y8579" s="33"/>
      <c r="Z8579" s="33"/>
      <c r="AA8579" s="33"/>
      <c r="AB8579" s="33"/>
      <c r="AC8579" s="33"/>
      <c r="AD8579" s="33"/>
      <c r="AE8579" s="33"/>
      <c r="AF8579" s="33"/>
      <c r="AG8579" s="35"/>
      <c r="AH8579" s="32"/>
      <c r="AI8579" s="33"/>
      <c r="AJ8579" s="33"/>
      <c r="AK8579" s="33"/>
      <c r="AL8579" s="33"/>
      <c r="AM8579" s="33"/>
      <c r="AN8579" s="33"/>
      <c r="AO8579" s="33"/>
      <c r="AP8579" s="33"/>
      <c r="AQ8579" s="33"/>
      <c r="AR8579" s="33"/>
      <c r="AS8579" s="33"/>
      <c r="AT8579" s="33"/>
      <c r="AU8579" s="33"/>
      <c r="AV8579" s="33"/>
      <c r="AW8579" s="33"/>
      <c r="AX8579" s="33"/>
      <c r="AY8579" s="33"/>
    </row>
    <row r="8580" spans="1:51" s="12" customFormat="1" ht="39.950000000000003" customHeight="1">
      <c r="A8580" s="3"/>
      <c r="B8580" s="16"/>
      <c r="C8580" s="33"/>
      <c r="D8580" s="33"/>
      <c r="E8580" s="33"/>
      <c r="F8580" s="33"/>
      <c r="G8580" s="33"/>
      <c r="H8580" s="33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  <c r="Y8580" s="33"/>
      <c r="Z8580" s="33"/>
      <c r="AA8580" s="33"/>
      <c r="AB8580" s="33"/>
      <c r="AC8580" s="33"/>
      <c r="AD8580" s="33"/>
      <c r="AE8580" s="33"/>
      <c r="AF8580" s="33"/>
      <c r="AG8580" s="35"/>
      <c r="AH8580" s="32"/>
      <c r="AI8580" s="33"/>
      <c r="AJ8580" s="33"/>
      <c r="AK8580" s="33"/>
      <c r="AL8580" s="33"/>
      <c r="AM8580" s="33"/>
      <c r="AN8580" s="33"/>
      <c r="AO8580" s="33"/>
      <c r="AP8580" s="33"/>
      <c r="AQ8580" s="33"/>
      <c r="AR8580" s="33"/>
      <c r="AS8580" s="33"/>
      <c r="AT8580" s="33"/>
      <c r="AU8580" s="33"/>
      <c r="AV8580" s="33"/>
      <c r="AW8580" s="33"/>
      <c r="AX8580" s="33"/>
      <c r="AY8580" s="33"/>
    </row>
    <row r="8581" spans="1:51" s="12" customFormat="1" ht="39.950000000000003" customHeight="1">
      <c r="A8581" s="3"/>
      <c r="B8581" s="16"/>
      <c r="C8581" s="33"/>
      <c r="D8581" s="33"/>
      <c r="E8581" s="33"/>
      <c r="F8581" s="33"/>
      <c r="G8581" s="33"/>
      <c r="H8581" s="33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  <c r="Y8581" s="33"/>
      <c r="Z8581" s="33"/>
      <c r="AA8581" s="33"/>
      <c r="AB8581" s="33"/>
      <c r="AC8581" s="33"/>
      <c r="AD8581" s="33"/>
      <c r="AE8581" s="33"/>
      <c r="AF8581" s="33"/>
      <c r="AG8581" s="35"/>
      <c r="AH8581" s="32"/>
      <c r="AI8581" s="33"/>
      <c r="AJ8581" s="33"/>
      <c r="AK8581" s="33"/>
      <c r="AL8581" s="33"/>
      <c r="AM8581" s="33"/>
      <c r="AN8581" s="33"/>
      <c r="AO8581" s="33"/>
      <c r="AP8581" s="33"/>
      <c r="AQ8581" s="33"/>
      <c r="AR8581" s="33"/>
      <c r="AS8581" s="33"/>
      <c r="AT8581" s="33"/>
      <c r="AU8581" s="33"/>
      <c r="AV8581" s="33"/>
      <c r="AW8581" s="33"/>
      <c r="AX8581" s="33"/>
      <c r="AY8581" s="33"/>
    </row>
    <row r="8582" spans="1:51" s="12" customFormat="1" ht="39.950000000000003" customHeight="1">
      <c r="A8582" s="3"/>
      <c r="B8582" s="16"/>
      <c r="C8582" s="33"/>
      <c r="D8582" s="33"/>
      <c r="E8582" s="33"/>
      <c r="F8582" s="33"/>
      <c r="G8582" s="33"/>
      <c r="H8582" s="33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  <c r="Y8582" s="33"/>
      <c r="Z8582" s="33"/>
      <c r="AA8582" s="33"/>
      <c r="AB8582" s="33"/>
      <c r="AC8582" s="33"/>
      <c r="AD8582" s="33"/>
      <c r="AE8582" s="33"/>
      <c r="AF8582" s="33"/>
      <c r="AG8582" s="35"/>
      <c r="AH8582" s="32"/>
      <c r="AI8582" s="33"/>
      <c r="AJ8582" s="33"/>
      <c r="AK8582" s="33"/>
      <c r="AL8582" s="33"/>
      <c r="AM8582" s="33"/>
      <c r="AN8582" s="33"/>
      <c r="AO8582" s="33"/>
      <c r="AP8582" s="33"/>
      <c r="AQ8582" s="33"/>
      <c r="AR8582" s="33"/>
      <c r="AS8582" s="33"/>
      <c r="AT8582" s="33"/>
      <c r="AU8582" s="33"/>
      <c r="AV8582" s="33"/>
      <c r="AW8582" s="33"/>
      <c r="AX8582" s="33"/>
      <c r="AY8582" s="33"/>
    </row>
    <row r="8583" spans="1:51" s="12" customFormat="1" ht="39.950000000000003" customHeight="1">
      <c r="A8583" s="3"/>
      <c r="B8583" s="16"/>
      <c r="C8583" s="33"/>
      <c r="D8583" s="33"/>
      <c r="E8583" s="33"/>
      <c r="F8583" s="33"/>
      <c r="G8583" s="33"/>
      <c r="H8583" s="33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  <c r="Y8583" s="33"/>
      <c r="Z8583" s="33"/>
      <c r="AA8583" s="33"/>
      <c r="AB8583" s="33"/>
      <c r="AC8583" s="33"/>
      <c r="AD8583" s="33"/>
      <c r="AE8583" s="33"/>
      <c r="AF8583" s="33"/>
      <c r="AG8583" s="35"/>
      <c r="AH8583" s="32"/>
      <c r="AI8583" s="33"/>
      <c r="AJ8583" s="33"/>
      <c r="AK8583" s="33"/>
      <c r="AL8583" s="33"/>
      <c r="AM8583" s="33"/>
      <c r="AN8583" s="33"/>
      <c r="AO8583" s="33"/>
      <c r="AP8583" s="33"/>
      <c r="AQ8583" s="33"/>
      <c r="AR8583" s="33"/>
      <c r="AS8583" s="33"/>
      <c r="AT8583" s="33"/>
      <c r="AU8583" s="33"/>
      <c r="AV8583" s="33"/>
      <c r="AW8583" s="33"/>
      <c r="AX8583" s="33"/>
      <c r="AY8583" s="33"/>
    </row>
    <row r="8584" spans="1:51" s="12" customFormat="1" ht="39.950000000000003" customHeight="1">
      <c r="A8584" s="3"/>
      <c r="B8584" s="16"/>
      <c r="C8584" s="33"/>
      <c r="D8584" s="33"/>
      <c r="E8584" s="33"/>
      <c r="F8584" s="33"/>
      <c r="G8584" s="33"/>
      <c r="H8584" s="33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  <c r="Y8584" s="33"/>
      <c r="Z8584" s="33"/>
      <c r="AA8584" s="33"/>
      <c r="AB8584" s="33"/>
      <c r="AC8584" s="33"/>
      <c r="AD8584" s="33"/>
      <c r="AE8584" s="33"/>
      <c r="AF8584" s="33"/>
      <c r="AG8584" s="35"/>
      <c r="AH8584" s="32"/>
      <c r="AI8584" s="33"/>
      <c r="AJ8584" s="33"/>
      <c r="AK8584" s="33"/>
      <c r="AL8584" s="33"/>
      <c r="AM8584" s="33"/>
      <c r="AN8584" s="33"/>
      <c r="AO8584" s="33"/>
      <c r="AP8584" s="33"/>
      <c r="AQ8584" s="33"/>
      <c r="AR8584" s="33"/>
      <c r="AS8584" s="33"/>
      <c r="AT8584" s="33"/>
      <c r="AU8584" s="33"/>
      <c r="AV8584" s="33"/>
      <c r="AW8584" s="33"/>
      <c r="AX8584" s="33"/>
      <c r="AY8584" s="33"/>
    </row>
    <row r="8585" spans="1:51" s="12" customFormat="1" ht="39.950000000000003" customHeight="1">
      <c r="A8585" s="3"/>
      <c r="B8585" s="16"/>
      <c r="C8585" s="33"/>
      <c r="D8585" s="33"/>
      <c r="E8585" s="33"/>
      <c r="F8585" s="33"/>
      <c r="G8585" s="33"/>
      <c r="H8585" s="33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  <c r="Y8585" s="33"/>
      <c r="Z8585" s="33"/>
      <c r="AA8585" s="33"/>
      <c r="AB8585" s="33"/>
      <c r="AC8585" s="33"/>
      <c r="AD8585" s="33"/>
      <c r="AE8585" s="33"/>
      <c r="AF8585" s="33"/>
      <c r="AG8585" s="35"/>
      <c r="AH8585" s="32"/>
      <c r="AI8585" s="33"/>
      <c r="AJ8585" s="33"/>
      <c r="AK8585" s="33"/>
      <c r="AL8585" s="33"/>
      <c r="AM8585" s="33"/>
      <c r="AN8585" s="33"/>
      <c r="AO8585" s="33"/>
      <c r="AP8585" s="33"/>
      <c r="AQ8585" s="33"/>
      <c r="AR8585" s="33"/>
      <c r="AS8585" s="33"/>
      <c r="AT8585" s="33"/>
      <c r="AU8585" s="33"/>
      <c r="AV8585" s="33"/>
      <c r="AW8585" s="33"/>
      <c r="AX8585" s="33"/>
      <c r="AY8585" s="33"/>
    </row>
    <row r="8586" spans="1:51" s="12" customFormat="1" ht="39.950000000000003" customHeight="1">
      <c r="A8586" s="3"/>
      <c r="B8586" s="16"/>
      <c r="C8586" s="33"/>
      <c r="D8586" s="33"/>
      <c r="E8586" s="33"/>
      <c r="F8586" s="33"/>
      <c r="G8586" s="33"/>
      <c r="H8586" s="33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  <c r="Y8586" s="33"/>
      <c r="Z8586" s="33"/>
      <c r="AA8586" s="33"/>
      <c r="AB8586" s="33"/>
      <c r="AC8586" s="33"/>
      <c r="AD8586" s="33"/>
      <c r="AE8586" s="33"/>
      <c r="AF8586" s="33"/>
      <c r="AG8586" s="35"/>
      <c r="AH8586" s="32"/>
      <c r="AI8586" s="33"/>
      <c r="AJ8586" s="33"/>
      <c r="AK8586" s="33"/>
      <c r="AL8586" s="33"/>
      <c r="AM8586" s="33"/>
      <c r="AN8586" s="33"/>
      <c r="AO8586" s="33"/>
      <c r="AP8586" s="33"/>
      <c r="AQ8586" s="33"/>
      <c r="AR8586" s="33"/>
      <c r="AS8586" s="33"/>
      <c r="AT8586" s="33"/>
      <c r="AU8586" s="33"/>
      <c r="AV8586" s="33"/>
      <c r="AW8586" s="33"/>
      <c r="AX8586" s="33"/>
      <c r="AY8586" s="33"/>
    </row>
    <row r="8587" spans="1:51" s="12" customFormat="1" ht="39.950000000000003" customHeight="1">
      <c r="A8587" s="3"/>
      <c r="B8587" s="16"/>
      <c r="C8587" s="33"/>
      <c r="D8587" s="33"/>
      <c r="E8587" s="33"/>
      <c r="F8587" s="33"/>
      <c r="G8587" s="33"/>
      <c r="H8587" s="33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  <c r="Y8587" s="33"/>
      <c r="Z8587" s="33"/>
      <c r="AA8587" s="33"/>
      <c r="AB8587" s="33"/>
      <c r="AC8587" s="33"/>
      <c r="AD8587" s="33"/>
      <c r="AE8587" s="33"/>
      <c r="AF8587" s="33"/>
      <c r="AG8587" s="35"/>
      <c r="AH8587" s="32"/>
      <c r="AI8587" s="33"/>
      <c r="AJ8587" s="33"/>
      <c r="AK8587" s="33"/>
      <c r="AL8587" s="33"/>
      <c r="AM8587" s="33"/>
      <c r="AN8587" s="33"/>
      <c r="AO8587" s="33"/>
      <c r="AP8587" s="33"/>
      <c r="AQ8587" s="33"/>
      <c r="AR8587" s="33"/>
      <c r="AS8587" s="33"/>
      <c r="AT8587" s="33"/>
      <c r="AU8587" s="33"/>
      <c r="AV8587" s="33"/>
      <c r="AW8587" s="33"/>
      <c r="AX8587" s="33"/>
      <c r="AY8587" s="33"/>
    </row>
    <row r="8588" spans="1:51" s="12" customFormat="1" ht="39.950000000000003" customHeight="1">
      <c r="A8588" s="3"/>
      <c r="B8588" s="16"/>
      <c r="C8588" s="33"/>
      <c r="D8588" s="33"/>
      <c r="E8588" s="33"/>
      <c r="F8588" s="33"/>
      <c r="G8588" s="33"/>
      <c r="H8588" s="33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  <c r="Y8588" s="33"/>
      <c r="Z8588" s="33"/>
      <c r="AA8588" s="33"/>
      <c r="AB8588" s="33"/>
      <c r="AC8588" s="33"/>
      <c r="AD8588" s="33"/>
      <c r="AE8588" s="33"/>
      <c r="AF8588" s="33"/>
      <c r="AG8588" s="35"/>
      <c r="AH8588" s="32"/>
      <c r="AI8588" s="33"/>
      <c r="AJ8588" s="33"/>
      <c r="AK8588" s="33"/>
      <c r="AL8588" s="33"/>
      <c r="AM8588" s="33"/>
      <c r="AN8588" s="33"/>
      <c r="AO8588" s="33"/>
      <c r="AP8588" s="33"/>
      <c r="AQ8588" s="33"/>
      <c r="AR8588" s="33"/>
      <c r="AS8588" s="33"/>
      <c r="AT8588" s="33"/>
      <c r="AU8588" s="33"/>
      <c r="AV8588" s="33"/>
      <c r="AW8588" s="33"/>
      <c r="AX8588" s="33"/>
      <c r="AY8588" s="33"/>
    </row>
    <row r="8589" spans="1:51" s="12" customFormat="1" ht="39.950000000000003" customHeight="1">
      <c r="A8589" s="3"/>
      <c r="B8589" s="16"/>
      <c r="C8589" s="33"/>
      <c r="D8589" s="33"/>
      <c r="E8589" s="33"/>
      <c r="F8589" s="33"/>
      <c r="G8589" s="33"/>
      <c r="H8589" s="33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  <c r="Y8589" s="33"/>
      <c r="Z8589" s="33"/>
      <c r="AA8589" s="33"/>
      <c r="AB8589" s="33"/>
      <c r="AC8589" s="33"/>
      <c r="AD8589" s="33"/>
      <c r="AE8589" s="33"/>
      <c r="AF8589" s="33"/>
      <c r="AG8589" s="35"/>
      <c r="AH8589" s="32"/>
      <c r="AI8589" s="33"/>
      <c r="AJ8589" s="33"/>
      <c r="AK8589" s="33"/>
      <c r="AL8589" s="33"/>
      <c r="AM8589" s="33"/>
      <c r="AN8589" s="33"/>
      <c r="AO8589" s="33"/>
      <c r="AP8589" s="33"/>
      <c r="AQ8589" s="33"/>
      <c r="AR8589" s="33"/>
      <c r="AS8589" s="33"/>
      <c r="AT8589" s="33"/>
      <c r="AU8589" s="33"/>
      <c r="AV8589" s="33"/>
      <c r="AW8589" s="33"/>
      <c r="AX8589" s="33"/>
      <c r="AY8589" s="33"/>
    </row>
    <row r="8590" spans="1:51" s="12" customFormat="1" ht="39.950000000000003" customHeight="1">
      <c r="A8590" s="3"/>
      <c r="B8590" s="16"/>
      <c r="C8590" s="33"/>
      <c r="D8590" s="33"/>
      <c r="E8590" s="33"/>
      <c r="F8590" s="33"/>
      <c r="G8590" s="33"/>
      <c r="H8590" s="33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  <c r="Y8590" s="33"/>
      <c r="Z8590" s="33"/>
      <c r="AA8590" s="33"/>
      <c r="AB8590" s="33"/>
      <c r="AC8590" s="33"/>
      <c r="AD8590" s="33"/>
      <c r="AE8590" s="33"/>
      <c r="AF8590" s="33"/>
      <c r="AG8590" s="35"/>
      <c r="AH8590" s="32"/>
      <c r="AI8590" s="33"/>
      <c r="AJ8590" s="33"/>
      <c r="AK8590" s="33"/>
      <c r="AL8590" s="33"/>
      <c r="AM8590" s="33"/>
      <c r="AN8590" s="33"/>
      <c r="AO8590" s="33"/>
      <c r="AP8590" s="33"/>
      <c r="AQ8590" s="33"/>
      <c r="AR8590" s="33"/>
      <c r="AS8590" s="33"/>
      <c r="AT8590" s="33"/>
      <c r="AU8590" s="33"/>
      <c r="AV8590" s="33"/>
      <c r="AW8590" s="33"/>
      <c r="AX8590" s="33"/>
      <c r="AY8590" s="33"/>
    </row>
    <row r="8591" spans="1:51" s="12" customFormat="1" ht="39.950000000000003" customHeight="1">
      <c r="A8591" s="3"/>
      <c r="B8591" s="16"/>
      <c r="C8591" s="33"/>
      <c r="D8591" s="33"/>
      <c r="E8591" s="33"/>
      <c r="F8591" s="33"/>
      <c r="G8591" s="33"/>
      <c r="H8591" s="33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  <c r="Y8591" s="33"/>
      <c r="Z8591" s="33"/>
      <c r="AA8591" s="33"/>
      <c r="AB8591" s="33"/>
      <c r="AC8591" s="33"/>
      <c r="AD8591" s="33"/>
      <c r="AE8591" s="33"/>
      <c r="AF8591" s="33"/>
      <c r="AG8591" s="35"/>
      <c r="AH8591" s="32"/>
      <c r="AI8591" s="33"/>
      <c r="AJ8591" s="33"/>
      <c r="AK8591" s="33"/>
      <c r="AL8591" s="33"/>
      <c r="AM8591" s="33"/>
      <c r="AN8591" s="33"/>
      <c r="AO8591" s="33"/>
      <c r="AP8591" s="33"/>
      <c r="AQ8591" s="33"/>
      <c r="AR8591" s="33"/>
      <c r="AS8591" s="33"/>
      <c r="AT8591" s="33"/>
      <c r="AU8591" s="33"/>
      <c r="AV8591" s="33"/>
      <c r="AW8591" s="33"/>
      <c r="AX8591" s="33"/>
      <c r="AY8591" s="33"/>
    </row>
    <row r="8592" spans="1:51" s="12" customFormat="1" ht="39.950000000000003" customHeight="1">
      <c r="A8592" s="3"/>
      <c r="B8592" s="16"/>
      <c r="C8592" s="33"/>
      <c r="D8592" s="33"/>
      <c r="E8592" s="33"/>
      <c r="F8592" s="33"/>
      <c r="G8592" s="33"/>
      <c r="H8592" s="33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  <c r="Y8592" s="33"/>
      <c r="Z8592" s="33"/>
      <c r="AA8592" s="33"/>
      <c r="AB8592" s="33"/>
      <c r="AC8592" s="33"/>
      <c r="AD8592" s="33"/>
      <c r="AE8592" s="33"/>
      <c r="AF8592" s="33"/>
      <c r="AG8592" s="35"/>
      <c r="AH8592" s="32"/>
      <c r="AI8592" s="33"/>
      <c r="AJ8592" s="33"/>
      <c r="AK8592" s="33"/>
      <c r="AL8592" s="33"/>
      <c r="AM8592" s="33"/>
      <c r="AN8592" s="33"/>
      <c r="AO8592" s="33"/>
      <c r="AP8592" s="33"/>
      <c r="AQ8592" s="33"/>
      <c r="AR8592" s="33"/>
      <c r="AS8592" s="33"/>
      <c r="AT8592" s="33"/>
      <c r="AU8592" s="33"/>
      <c r="AV8592" s="33"/>
      <c r="AW8592" s="33"/>
      <c r="AX8592" s="33"/>
      <c r="AY8592" s="33"/>
    </row>
    <row r="8593" spans="1:51" s="12" customFormat="1" ht="39.950000000000003" customHeight="1">
      <c r="A8593" s="3"/>
      <c r="B8593" s="16"/>
      <c r="C8593" s="33"/>
      <c r="D8593" s="33"/>
      <c r="E8593" s="33"/>
      <c r="F8593" s="33"/>
      <c r="G8593" s="33"/>
      <c r="H8593" s="33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  <c r="Y8593" s="33"/>
      <c r="Z8593" s="33"/>
      <c r="AA8593" s="33"/>
      <c r="AB8593" s="33"/>
      <c r="AC8593" s="33"/>
      <c r="AD8593" s="33"/>
      <c r="AE8593" s="33"/>
      <c r="AF8593" s="33"/>
      <c r="AG8593" s="35"/>
      <c r="AH8593" s="32"/>
      <c r="AI8593" s="33"/>
      <c r="AJ8593" s="33"/>
      <c r="AK8593" s="33"/>
      <c r="AL8593" s="33"/>
      <c r="AM8593" s="33"/>
      <c r="AN8593" s="33"/>
      <c r="AO8593" s="33"/>
      <c r="AP8593" s="33"/>
      <c r="AQ8593" s="33"/>
      <c r="AR8593" s="33"/>
      <c r="AS8593" s="33"/>
      <c r="AT8593" s="33"/>
      <c r="AU8593" s="33"/>
      <c r="AV8593" s="33"/>
      <c r="AW8593" s="33"/>
      <c r="AX8593" s="33"/>
      <c r="AY8593" s="33"/>
    </row>
    <row r="8594" spans="1:51" s="12" customFormat="1" ht="39.950000000000003" customHeight="1">
      <c r="A8594" s="3"/>
      <c r="B8594" s="16"/>
      <c r="C8594" s="33"/>
      <c r="D8594" s="33"/>
      <c r="E8594" s="33"/>
      <c r="F8594" s="33"/>
      <c r="G8594" s="33"/>
      <c r="H8594" s="33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  <c r="Y8594" s="33"/>
      <c r="Z8594" s="33"/>
      <c r="AA8594" s="33"/>
      <c r="AB8594" s="33"/>
      <c r="AC8594" s="33"/>
      <c r="AD8594" s="33"/>
      <c r="AE8594" s="33"/>
      <c r="AF8594" s="33"/>
      <c r="AG8594" s="35"/>
      <c r="AH8594" s="32"/>
      <c r="AI8594" s="33"/>
      <c r="AJ8594" s="33"/>
      <c r="AK8594" s="33"/>
      <c r="AL8594" s="33"/>
      <c r="AM8594" s="33"/>
      <c r="AN8594" s="33"/>
      <c r="AO8594" s="33"/>
      <c r="AP8594" s="33"/>
      <c r="AQ8594" s="33"/>
      <c r="AR8594" s="33"/>
      <c r="AS8594" s="33"/>
      <c r="AT8594" s="33"/>
      <c r="AU8594" s="33"/>
      <c r="AV8594" s="33"/>
      <c r="AW8594" s="33"/>
      <c r="AX8594" s="33"/>
      <c r="AY8594" s="33"/>
    </row>
    <row r="8595" spans="1:51" s="12" customFormat="1" ht="39.950000000000003" customHeight="1">
      <c r="A8595" s="3"/>
      <c r="B8595" s="16"/>
      <c r="C8595" s="33"/>
      <c r="D8595" s="33"/>
      <c r="E8595" s="33"/>
      <c r="F8595" s="33"/>
      <c r="G8595" s="33"/>
      <c r="H8595" s="33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  <c r="Y8595" s="33"/>
      <c r="Z8595" s="33"/>
      <c r="AA8595" s="33"/>
      <c r="AB8595" s="33"/>
      <c r="AC8595" s="33"/>
      <c r="AD8595" s="33"/>
      <c r="AE8595" s="33"/>
      <c r="AF8595" s="33"/>
      <c r="AG8595" s="35"/>
      <c r="AH8595" s="32"/>
      <c r="AI8595" s="33"/>
      <c r="AJ8595" s="33"/>
      <c r="AK8595" s="33"/>
      <c r="AL8595" s="33"/>
      <c r="AM8595" s="33"/>
      <c r="AN8595" s="33"/>
      <c r="AO8595" s="33"/>
      <c r="AP8595" s="33"/>
      <c r="AQ8595" s="33"/>
      <c r="AR8595" s="33"/>
      <c r="AS8595" s="33"/>
      <c r="AT8595" s="33"/>
      <c r="AU8595" s="33"/>
      <c r="AV8595" s="33"/>
      <c r="AW8595" s="33"/>
      <c r="AX8595" s="33"/>
      <c r="AY8595" s="33"/>
    </row>
    <row r="8596" spans="1:51" s="12" customFormat="1" ht="39.950000000000003" customHeight="1">
      <c r="A8596" s="3"/>
      <c r="B8596" s="16"/>
      <c r="C8596" s="33"/>
      <c r="D8596" s="33"/>
      <c r="E8596" s="33"/>
      <c r="F8596" s="33"/>
      <c r="G8596" s="33"/>
      <c r="H8596" s="33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  <c r="Y8596" s="33"/>
      <c r="Z8596" s="33"/>
      <c r="AA8596" s="33"/>
      <c r="AB8596" s="33"/>
      <c r="AC8596" s="33"/>
      <c r="AD8596" s="33"/>
      <c r="AE8596" s="33"/>
      <c r="AF8596" s="33"/>
      <c r="AG8596" s="35"/>
      <c r="AH8596" s="32"/>
      <c r="AI8596" s="33"/>
      <c r="AJ8596" s="33"/>
      <c r="AK8596" s="33"/>
      <c r="AL8596" s="33"/>
      <c r="AM8596" s="33"/>
      <c r="AN8596" s="33"/>
      <c r="AO8596" s="33"/>
      <c r="AP8596" s="33"/>
      <c r="AQ8596" s="33"/>
      <c r="AR8596" s="33"/>
      <c r="AS8596" s="33"/>
      <c r="AT8596" s="33"/>
      <c r="AU8596" s="33"/>
      <c r="AV8596" s="33"/>
      <c r="AW8596" s="33"/>
      <c r="AX8596" s="33"/>
      <c r="AY8596" s="33"/>
    </row>
    <row r="8597" spans="1:51" s="12" customFormat="1" ht="39.950000000000003" customHeight="1">
      <c r="A8597" s="3"/>
      <c r="B8597" s="16"/>
      <c r="C8597" s="33"/>
      <c r="D8597" s="33"/>
      <c r="E8597" s="33"/>
      <c r="F8597" s="33"/>
      <c r="G8597" s="33"/>
      <c r="H8597" s="33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  <c r="Y8597" s="33"/>
      <c r="Z8597" s="33"/>
      <c r="AA8597" s="33"/>
      <c r="AB8597" s="33"/>
      <c r="AC8597" s="33"/>
      <c r="AD8597" s="33"/>
      <c r="AE8597" s="33"/>
      <c r="AF8597" s="33"/>
      <c r="AG8597" s="35"/>
      <c r="AH8597" s="32"/>
      <c r="AI8597" s="33"/>
      <c r="AJ8597" s="33"/>
      <c r="AK8597" s="33"/>
      <c r="AL8597" s="33"/>
      <c r="AM8597" s="33"/>
      <c r="AN8597" s="33"/>
      <c r="AO8597" s="33"/>
      <c r="AP8597" s="33"/>
      <c r="AQ8597" s="33"/>
      <c r="AR8597" s="33"/>
      <c r="AS8597" s="33"/>
      <c r="AT8597" s="33"/>
      <c r="AU8597" s="33"/>
      <c r="AV8597" s="33"/>
      <c r="AW8597" s="33"/>
      <c r="AX8597" s="33"/>
      <c r="AY8597" s="33"/>
    </row>
    <row r="8598" spans="1:51" s="12" customFormat="1" ht="39.950000000000003" customHeight="1">
      <c r="A8598" s="3"/>
      <c r="B8598" s="16"/>
      <c r="C8598" s="33"/>
      <c r="D8598" s="33"/>
      <c r="E8598" s="33"/>
      <c r="F8598" s="33"/>
      <c r="G8598" s="33"/>
      <c r="H8598" s="33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  <c r="Y8598" s="33"/>
      <c r="Z8598" s="33"/>
      <c r="AA8598" s="33"/>
      <c r="AB8598" s="33"/>
      <c r="AC8598" s="33"/>
      <c r="AD8598" s="33"/>
      <c r="AE8598" s="33"/>
      <c r="AF8598" s="33"/>
      <c r="AG8598" s="35"/>
      <c r="AH8598" s="32"/>
      <c r="AI8598" s="33"/>
      <c r="AJ8598" s="33"/>
      <c r="AK8598" s="33"/>
      <c r="AL8598" s="33"/>
      <c r="AM8598" s="33"/>
      <c r="AN8598" s="33"/>
      <c r="AO8598" s="33"/>
      <c r="AP8598" s="33"/>
      <c r="AQ8598" s="33"/>
      <c r="AR8598" s="33"/>
      <c r="AS8598" s="33"/>
      <c r="AT8598" s="33"/>
      <c r="AU8598" s="33"/>
      <c r="AV8598" s="33"/>
      <c r="AW8598" s="33"/>
      <c r="AX8598" s="33"/>
      <c r="AY8598" s="33"/>
    </row>
    <row r="8599" spans="1:51" s="12" customFormat="1" ht="39.950000000000003" customHeight="1">
      <c r="A8599" s="3"/>
      <c r="B8599" s="16"/>
      <c r="C8599" s="33"/>
      <c r="D8599" s="33"/>
      <c r="E8599" s="33"/>
      <c r="F8599" s="33"/>
      <c r="G8599" s="33"/>
      <c r="H8599" s="33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  <c r="Y8599" s="33"/>
      <c r="Z8599" s="33"/>
      <c r="AA8599" s="33"/>
      <c r="AB8599" s="33"/>
      <c r="AC8599" s="33"/>
      <c r="AD8599" s="33"/>
      <c r="AE8599" s="33"/>
      <c r="AF8599" s="33"/>
      <c r="AG8599" s="35"/>
      <c r="AH8599" s="32"/>
      <c r="AI8599" s="33"/>
      <c r="AJ8599" s="33"/>
      <c r="AK8599" s="33"/>
      <c r="AL8599" s="33"/>
      <c r="AM8599" s="33"/>
      <c r="AN8599" s="33"/>
      <c r="AO8599" s="33"/>
      <c r="AP8599" s="33"/>
      <c r="AQ8599" s="33"/>
      <c r="AR8599" s="33"/>
      <c r="AS8599" s="33"/>
      <c r="AT8599" s="33"/>
      <c r="AU8599" s="33"/>
      <c r="AV8599" s="33"/>
      <c r="AW8599" s="33"/>
      <c r="AX8599" s="33"/>
      <c r="AY8599" s="33"/>
    </row>
    <row r="8600" spans="1:51" s="12" customFormat="1" ht="39.950000000000003" customHeight="1">
      <c r="A8600" s="3"/>
      <c r="B8600" s="16"/>
      <c r="C8600" s="33"/>
      <c r="D8600" s="33"/>
      <c r="E8600" s="33"/>
      <c r="F8600" s="33"/>
      <c r="G8600" s="33"/>
      <c r="H8600" s="33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  <c r="Y8600" s="33"/>
      <c r="Z8600" s="33"/>
      <c r="AA8600" s="33"/>
      <c r="AB8600" s="33"/>
      <c r="AC8600" s="33"/>
      <c r="AD8600" s="33"/>
      <c r="AE8600" s="33"/>
      <c r="AF8600" s="33"/>
      <c r="AG8600" s="35"/>
      <c r="AH8600" s="32"/>
      <c r="AI8600" s="33"/>
      <c r="AJ8600" s="33"/>
      <c r="AK8600" s="33"/>
      <c r="AL8600" s="33"/>
      <c r="AM8600" s="33"/>
      <c r="AN8600" s="33"/>
      <c r="AO8600" s="33"/>
      <c r="AP8600" s="33"/>
      <c r="AQ8600" s="33"/>
      <c r="AR8600" s="33"/>
      <c r="AS8600" s="33"/>
      <c r="AT8600" s="33"/>
      <c r="AU8600" s="33"/>
      <c r="AV8600" s="33"/>
      <c r="AW8600" s="33"/>
      <c r="AX8600" s="33"/>
      <c r="AY8600" s="33"/>
    </row>
    <row r="8601" spans="1:51" s="12" customFormat="1" ht="39.950000000000003" customHeight="1">
      <c r="A8601" s="3"/>
      <c r="B8601" s="16"/>
      <c r="C8601" s="33"/>
      <c r="D8601" s="33"/>
      <c r="E8601" s="33"/>
      <c r="F8601" s="33"/>
      <c r="G8601" s="33"/>
      <c r="H8601" s="33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  <c r="Y8601" s="33"/>
      <c r="Z8601" s="33"/>
      <c r="AA8601" s="33"/>
      <c r="AB8601" s="33"/>
      <c r="AC8601" s="33"/>
      <c r="AD8601" s="33"/>
      <c r="AE8601" s="33"/>
      <c r="AF8601" s="33"/>
      <c r="AG8601" s="35"/>
      <c r="AH8601" s="32"/>
      <c r="AI8601" s="33"/>
      <c r="AJ8601" s="33"/>
      <c r="AK8601" s="33"/>
      <c r="AL8601" s="33"/>
      <c r="AM8601" s="33"/>
      <c r="AN8601" s="33"/>
      <c r="AO8601" s="33"/>
      <c r="AP8601" s="33"/>
      <c r="AQ8601" s="33"/>
      <c r="AR8601" s="33"/>
      <c r="AS8601" s="33"/>
      <c r="AT8601" s="33"/>
      <c r="AU8601" s="33"/>
      <c r="AV8601" s="33"/>
      <c r="AW8601" s="33"/>
      <c r="AX8601" s="33"/>
      <c r="AY8601" s="33"/>
    </row>
    <row r="8602" spans="1:51" s="12" customFormat="1" ht="39.950000000000003" customHeight="1">
      <c r="A8602" s="3"/>
      <c r="B8602" s="16"/>
      <c r="C8602" s="33"/>
      <c r="D8602" s="33"/>
      <c r="E8602" s="33"/>
      <c r="F8602" s="33"/>
      <c r="G8602" s="33"/>
      <c r="H8602" s="33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  <c r="Y8602" s="33"/>
      <c r="Z8602" s="33"/>
      <c r="AA8602" s="33"/>
      <c r="AB8602" s="33"/>
      <c r="AC8602" s="33"/>
      <c r="AD8602" s="33"/>
      <c r="AE8602" s="33"/>
      <c r="AF8602" s="33"/>
      <c r="AG8602" s="35"/>
      <c r="AH8602" s="32"/>
      <c r="AI8602" s="33"/>
      <c r="AJ8602" s="33"/>
      <c r="AK8602" s="33"/>
      <c r="AL8602" s="33"/>
      <c r="AM8602" s="33"/>
      <c r="AN8602" s="33"/>
      <c r="AO8602" s="33"/>
      <c r="AP8602" s="33"/>
      <c r="AQ8602" s="33"/>
      <c r="AR8602" s="33"/>
      <c r="AS8602" s="33"/>
      <c r="AT8602" s="33"/>
      <c r="AU8602" s="33"/>
      <c r="AV8602" s="33"/>
      <c r="AW8602" s="33"/>
      <c r="AX8602" s="33"/>
      <c r="AY8602" s="33"/>
    </row>
    <row r="8603" spans="1:51" s="12" customFormat="1" ht="39.950000000000003" customHeight="1">
      <c r="A8603" s="3"/>
      <c r="B8603" s="16"/>
      <c r="C8603" s="33"/>
      <c r="D8603" s="33"/>
      <c r="E8603" s="33"/>
      <c r="F8603" s="33"/>
      <c r="G8603" s="33"/>
      <c r="H8603" s="33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  <c r="Y8603" s="33"/>
      <c r="Z8603" s="33"/>
      <c r="AA8603" s="33"/>
      <c r="AB8603" s="33"/>
      <c r="AC8603" s="33"/>
      <c r="AD8603" s="33"/>
      <c r="AE8603" s="33"/>
      <c r="AF8603" s="33"/>
      <c r="AG8603" s="35"/>
      <c r="AH8603" s="32"/>
      <c r="AI8603" s="33"/>
      <c r="AJ8603" s="33"/>
      <c r="AK8603" s="33"/>
      <c r="AL8603" s="33"/>
      <c r="AM8603" s="33"/>
      <c r="AN8603" s="33"/>
      <c r="AO8603" s="33"/>
      <c r="AP8603" s="33"/>
      <c r="AQ8603" s="33"/>
      <c r="AR8603" s="33"/>
      <c r="AS8603" s="33"/>
      <c r="AT8603" s="33"/>
      <c r="AU8603" s="33"/>
      <c r="AV8603" s="33"/>
      <c r="AW8603" s="33"/>
      <c r="AX8603" s="33"/>
      <c r="AY8603" s="33"/>
    </row>
    <row r="8604" spans="1:51" s="12" customFormat="1" ht="39.950000000000003" customHeight="1">
      <c r="A8604" s="3"/>
      <c r="B8604" s="16"/>
      <c r="C8604" s="33"/>
      <c r="D8604" s="33"/>
      <c r="E8604" s="33"/>
      <c r="F8604" s="33"/>
      <c r="G8604" s="33"/>
      <c r="H8604" s="33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  <c r="Y8604" s="33"/>
      <c r="Z8604" s="33"/>
      <c r="AA8604" s="33"/>
      <c r="AB8604" s="33"/>
      <c r="AC8604" s="33"/>
      <c r="AD8604" s="33"/>
      <c r="AE8604" s="33"/>
      <c r="AF8604" s="33"/>
      <c r="AG8604" s="35"/>
      <c r="AH8604" s="32"/>
      <c r="AI8604" s="33"/>
      <c r="AJ8604" s="33"/>
      <c r="AK8604" s="33"/>
      <c r="AL8604" s="33"/>
      <c r="AM8604" s="33"/>
      <c r="AN8604" s="33"/>
      <c r="AO8604" s="33"/>
      <c r="AP8604" s="33"/>
      <c r="AQ8604" s="33"/>
      <c r="AR8604" s="33"/>
      <c r="AS8604" s="33"/>
      <c r="AT8604" s="33"/>
      <c r="AU8604" s="33"/>
      <c r="AV8604" s="33"/>
      <c r="AW8604" s="33"/>
      <c r="AX8604" s="33"/>
      <c r="AY8604" s="33"/>
    </row>
    <row r="8605" spans="1:51" s="12" customFormat="1" ht="39.950000000000003" customHeight="1">
      <c r="A8605" s="3"/>
      <c r="B8605" s="16"/>
      <c r="C8605" s="33"/>
      <c r="D8605" s="33"/>
      <c r="E8605" s="33"/>
      <c r="F8605" s="33"/>
      <c r="G8605" s="33"/>
      <c r="H8605" s="33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  <c r="Y8605" s="33"/>
      <c r="Z8605" s="33"/>
      <c r="AA8605" s="33"/>
      <c r="AB8605" s="33"/>
      <c r="AC8605" s="33"/>
      <c r="AD8605" s="33"/>
      <c r="AE8605" s="33"/>
      <c r="AF8605" s="33"/>
      <c r="AG8605" s="35"/>
      <c r="AH8605" s="32"/>
      <c r="AI8605" s="33"/>
      <c r="AJ8605" s="33"/>
      <c r="AK8605" s="33"/>
      <c r="AL8605" s="33"/>
      <c r="AM8605" s="33"/>
      <c r="AN8605" s="33"/>
      <c r="AO8605" s="33"/>
      <c r="AP8605" s="33"/>
      <c r="AQ8605" s="33"/>
      <c r="AR8605" s="33"/>
      <c r="AS8605" s="33"/>
      <c r="AT8605" s="33"/>
      <c r="AU8605" s="33"/>
      <c r="AV8605" s="33"/>
      <c r="AW8605" s="33"/>
      <c r="AX8605" s="33"/>
      <c r="AY8605" s="33"/>
    </row>
    <row r="8606" spans="1:51" s="12" customFormat="1" ht="39.950000000000003" customHeight="1">
      <c r="A8606" s="3"/>
      <c r="B8606" s="16"/>
      <c r="C8606" s="33"/>
      <c r="D8606" s="33"/>
      <c r="E8606" s="33"/>
      <c r="F8606" s="33"/>
      <c r="G8606" s="33"/>
      <c r="H8606" s="33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  <c r="Y8606" s="33"/>
      <c r="Z8606" s="33"/>
      <c r="AA8606" s="33"/>
      <c r="AB8606" s="33"/>
      <c r="AC8606" s="33"/>
      <c r="AD8606" s="33"/>
      <c r="AE8606" s="33"/>
      <c r="AF8606" s="33"/>
      <c r="AG8606" s="35"/>
      <c r="AH8606" s="32"/>
      <c r="AI8606" s="33"/>
      <c r="AJ8606" s="33"/>
      <c r="AK8606" s="33"/>
      <c r="AL8606" s="33"/>
      <c r="AM8606" s="33"/>
      <c r="AN8606" s="33"/>
      <c r="AO8606" s="33"/>
      <c r="AP8606" s="33"/>
      <c r="AQ8606" s="33"/>
      <c r="AR8606" s="33"/>
      <c r="AS8606" s="33"/>
      <c r="AT8606" s="33"/>
      <c r="AU8606" s="33"/>
      <c r="AV8606" s="33"/>
      <c r="AW8606" s="33"/>
      <c r="AX8606" s="33"/>
      <c r="AY8606" s="33"/>
    </row>
    <row r="8607" spans="1:51" s="12" customFormat="1" ht="39.950000000000003" customHeight="1">
      <c r="A8607" s="3"/>
      <c r="B8607" s="16"/>
      <c r="C8607" s="33"/>
      <c r="D8607" s="33"/>
      <c r="E8607" s="33"/>
      <c r="F8607" s="33"/>
      <c r="G8607" s="33"/>
      <c r="H8607" s="33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  <c r="Y8607" s="33"/>
      <c r="Z8607" s="33"/>
      <c r="AA8607" s="33"/>
      <c r="AB8607" s="33"/>
      <c r="AC8607" s="33"/>
      <c r="AD8607" s="33"/>
      <c r="AE8607" s="33"/>
      <c r="AF8607" s="33"/>
      <c r="AG8607" s="35"/>
      <c r="AH8607" s="32"/>
      <c r="AI8607" s="33"/>
      <c r="AJ8607" s="33"/>
      <c r="AK8607" s="33"/>
      <c r="AL8607" s="33"/>
      <c r="AM8607" s="33"/>
      <c r="AN8607" s="33"/>
      <c r="AO8607" s="33"/>
      <c r="AP8607" s="33"/>
      <c r="AQ8607" s="33"/>
      <c r="AR8607" s="33"/>
      <c r="AS8607" s="33"/>
      <c r="AT8607" s="33"/>
      <c r="AU8607" s="33"/>
      <c r="AV8607" s="33"/>
      <c r="AW8607" s="33"/>
      <c r="AX8607" s="33"/>
      <c r="AY8607" s="33"/>
    </row>
    <row r="8608" spans="1:51" s="12" customFormat="1" ht="39.950000000000003" customHeight="1">
      <c r="A8608" s="3"/>
      <c r="B8608" s="16"/>
      <c r="C8608" s="33"/>
      <c r="D8608" s="33"/>
      <c r="E8608" s="33"/>
      <c r="F8608" s="33"/>
      <c r="G8608" s="33"/>
      <c r="H8608" s="33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  <c r="Y8608" s="33"/>
      <c r="Z8608" s="33"/>
      <c r="AA8608" s="33"/>
      <c r="AB8608" s="33"/>
      <c r="AC8608" s="33"/>
      <c r="AD8608" s="33"/>
      <c r="AE8608" s="33"/>
      <c r="AF8608" s="33"/>
      <c r="AG8608" s="35"/>
      <c r="AH8608" s="32"/>
      <c r="AI8608" s="33"/>
      <c r="AJ8608" s="33"/>
      <c r="AK8608" s="33"/>
      <c r="AL8608" s="33"/>
      <c r="AM8608" s="33"/>
      <c r="AN8608" s="33"/>
      <c r="AO8608" s="33"/>
      <c r="AP8608" s="33"/>
      <c r="AQ8608" s="33"/>
      <c r="AR8608" s="33"/>
      <c r="AS8608" s="33"/>
      <c r="AT8608" s="33"/>
      <c r="AU8608" s="33"/>
      <c r="AV8608" s="33"/>
      <c r="AW8608" s="33"/>
      <c r="AX8608" s="33"/>
      <c r="AY8608" s="33"/>
    </row>
    <row r="8609" spans="1:51" s="12" customFormat="1" ht="39.950000000000003" customHeight="1">
      <c r="A8609" s="3"/>
      <c r="B8609" s="16"/>
      <c r="C8609" s="33"/>
      <c r="D8609" s="33"/>
      <c r="E8609" s="33"/>
      <c r="F8609" s="33"/>
      <c r="G8609" s="33"/>
      <c r="H8609" s="33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  <c r="Y8609" s="33"/>
      <c r="Z8609" s="33"/>
      <c r="AA8609" s="33"/>
      <c r="AB8609" s="33"/>
      <c r="AC8609" s="33"/>
      <c r="AD8609" s="33"/>
      <c r="AE8609" s="33"/>
      <c r="AF8609" s="33"/>
      <c r="AG8609" s="35"/>
      <c r="AH8609" s="32"/>
      <c r="AI8609" s="33"/>
      <c r="AJ8609" s="33"/>
      <c r="AK8609" s="33"/>
      <c r="AL8609" s="33"/>
      <c r="AM8609" s="33"/>
      <c r="AN8609" s="33"/>
      <c r="AO8609" s="33"/>
      <c r="AP8609" s="33"/>
      <c r="AQ8609" s="33"/>
      <c r="AR8609" s="33"/>
      <c r="AS8609" s="33"/>
      <c r="AT8609" s="33"/>
      <c r="AU8609" s="33"/>
      <c r="AV8609" s="33"/>
      <c r="AW8609" s="33"/>
      <c r="AX8609" s="33"/>
      <c r="AY8609" s="33"/>
    </row>
    <row r="8610" spans="1:51" s="12" customFormat="1" ht="39.950000000000003" customHeight="1">
      <c r="A8610" s="3"/>
      <c r="B8610" s="16"/>
      <c r="C8610" s="33"/>
      <c r="D8610" s="33"/>
      <c r="E8610" s="33"/>
      <c r="F8610" s="33"/>
      <c r="G8610" s="33"/>
      <c r="H8610" s="33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  <c r="Y8610" s="33"/>
      <c r="Z8610" s="33"/>
      <c r="AA8610" s="33"/>
      <c r="AB8610" s="33"/>
      <c r="AC8610" s="33"/>
      <c r="AD8610" s="33"/>
      <c r="AE8610" s="33"/>
      <c r="AF8610" s="33"/>
      <c r="AG8610" s="35"/>
      <c r="AH8610" s="32"/>
      <c r="AI8610" s="33"/>
      <c r="AJ8610" s="33"/>
      <c r="AK8610" s="33"/>
      <c r="AL8610" s="33"/>
      <c r="AM8610" s="33"/>
      <c r="AN8610" s="33"/>
      <c r="AO8610" s="33"/>
      <c r="AP8610" s="33"/>
      <c r="AQ8610" s="33"/>
      <c r="AR8610" s="33"/>
      <c r="AS8610" s="33"/>
      <c r="AT8610" s="33"/>
      <c r="AU8610" s="33"/>
      <c r="AV8610" s="33"/>
      <c r="AW8610" s="33"/>
      <c r="AX8610" s="33"/>
      <c r="AY8610" s="33"/>
    </row>
    <row r="8611" spans="1:51" s="12" customFormat="1" ht="39.950000000000003" customHeight="1">
      <c r="A8611" s="3"/>
      <c r="B8611" s="16"/>
      <c r="C8611" s="33"/>
      <c r="D8611" s="33"/>
      <c r="E8611" s="33"/>
      <c r="F8611" s="33"/>
      <c r="G8611" s="33"/>
      <c r="H8611" s="33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  <c r="Y8611" s="33"/>
      <c r="Z8611" s="33"/>
      <c r="AA8611" s="33"/>
      <c r="AB8611" s="33"/>
      <c r="AC8611" s="33"/>
      <c r="AD8611" s="33"/>
      <c r="AE8611" s="33"/>
      <c r="AF8611" s="33"/>
      <c r="AG8611" s="35"/>
      <c r="AH8611" s="32"/>
      <c r="AI8611" s="33"/>
      <c r="AJ8611" s="33"/>
      <c r="AK8611" s="33"/>
      <c r="AL8611" s="33"/>
      <c r="AM8611" s="33"/>
      <c r="AN8611" s="33"/>
      <c r="AO8611" s="33"/>
      <c r="AP8611" s="33"/>
      <c r="AQ8611" s="33"/>
      <c r="AR8611" s="33"/>
      <c r="AS8611" s="33"/>
      <c r="AT8611" s="33"/>
      <c r="AU8611" s="33"/>
      <c r="AV8611" s="33"/>
      <c r="AW8611" s="33"/>
      <c r="AX8611" s="33"/>
      <c r="AY8611" s="33"/>
    </row>
    <row r="8612" spans="1:51" s="12" customFormat="1" ht="39.950000000000003" customHeight="1">
      <c r="A8612" s="3"/>
      <c r="B8612" s="16"/>
      <c r="C8612" s="33"/>
      <c r="D8612" s="33"/>
      <c r="E8612" s="33"/>
      <c r="F8612" s="33"/>
      <c r="G8612" s="33"/>
      <c r="H8612" s="33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  <c r="Y8612" s="33"/>
      <c r="Z8612" s="33"/>
      <c r="AA8612" s="33"/>
      <c r="AB8612" s="33"/>
      <c r="AC8612" s="33"/>
      <c r="AD8612" s="33"/>
      <c r="AE8612" s="33"/>
      <c r="AF8612" s="33"/>
      <c r="AG8612" s="35"/>
      <c r="AH8612" s="32"/>
      <c r="AI8612" s="33"/>
      <c r="AJ8612" s="33"/>
      <c r="AK8612" s="33"/>
      <c r="AL8612" s="33"/>
      <c r="AM8612" s="33"/>
      <c r="AN8612" s="33"/>
      <c r="AO8612" s="33"/>
      <c r="AP8612" s="33"/>
      <c r="AQ8612" s="33"/>
      <c r="AR8612" s="33"/>
      <c r="AS8612" s="33"/>
      <c r="AT8612" s="33"/>
      <c r="AU8612" s="33"/>
      <c r="AV8612" s="33"/>
      <c r="AW8612" s="33"/>
      <c r="AX8612" s="33"/>
      <c r="AY8612" s="33"/>
    </row>
    <row r="8613" spans="1:51" s="12" customFormat="1" ht="39.950000000000003" customHeight="1">
      <c r="A8613" s="3"/>
      <c r="B8613" s="16"/>
      <c r="C8613" s="33"/>
      <c r="D8613" s="33"/>
      <c r="E8613" s="33"/>
      <c r="F8613" s="33"/>
      <c r="G8613" s="33"/>
      <c r="H8613" s="33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  <c r="Y8613" s="33"/>
      <c r="Z8613" s="33"/>
      <c r="AA8613" s="33"/>
      <c r="AB8613" s="33"/>
      <c r="AC8613" s="33"/>
      <c r="AD8613" s="33"/>
      <c r="AE8613" s="33"/>
      <c r="AF8613" s="33"/>
      <c r="AG8613" s="35"/>
      <c r="AH8613" s="32"/>
      <c r="AI8613" s="33"/>
      <c r="AJ8613" s="33"/>
      <c r="AK8613" s="33"/>
      <c r="AL8613" s="33"/>
      <c r="AM8613" s="33"/>
      <c r="AN8613" s="33"/>
      <c r="AO8613" s="33"/>
      <c r="AP8613" s="33"/>
      <c r="AQ8613" s="33"/>
      <c r="AR8613" s="33"/>
      <c r="AS8613" s="33"/>
      <c r="AT8613" s="33"/>
      <c r="AU8613" s="33"/>
      <c r="AV8613" s="33"/>
      <c r="AW8613" s="33"/>
      <c r="AX8613" s="33"/>
      <c r="AY8613" s="33"/>
    </row>
    <row r="8614" spans="1:51" s="12" customFormat="1" ht="39.950000000000003" customHeight="1">
      <c r="A8614" s="3"/>
      <c r="B8614" s="16"/>
      <c r="C8614" s="33"/>
      <c r="D8614" s="33"/>
      <c r="E8614" s="33"/>
      <c r="F8614" s="33"/>
      <c r="G8614" s="33"/>
      <c r="H8614" s="33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  <c r="Y8614" s="33"/>
      <c r="Z8614" s="33"/>
      <c r="AA8614" s="33"/>
      <c r="AB8614" s="33"/>
      <c r="AC8614" s="33"/>
      <c r="AD8614" s="33"/>
      <c r="AE8614" s="33"/>
      <c r="AF8614" s="33"/>
      <c r="AG8614" s="35"/>
      <c r="AH8614" s="32"/>
      <c r="AI8614" s="33"/>
      <c r="AJ8614" s="33"/>
      <c r="AK8614" s="33"/>
      <c r="AL8614" s="33"/>
      <c r="AM8614" s="33"/>
      <c r="AN8614" s="33"/>
      <c r="AO8614" s="33"/>
      <c r="AP8614" s="33"/>
      <c r="AQ8614" s="33"/>
      <c r="AR8614" s="33"/>
      <c r="AS8614" s="33"/>
      <c r="AT8614" s="33"/>
      <c r="AU8614" s="33"/>
      <c r="AV8614" s="33"/>
      <c r="AW8614" s="33"/>
      <c r="AX8614" s="33"/>
      <c r="AY8614" s="33"/>
    </row>
    <row r="8615" spans="1:51" s="12" customFormat="1" ht="39.950000000000003" customHeight="1">
      <c r="A8615" s="3"/>
      <c r="B8615" s="16"/>
      <c r="C8615" s="33"/>
      <c r="D8615" s="33"/>
      <c r="E8615" s="33"/>
      <c r="F8615" s="33"/>
      <c r="G8615" s="33"/>
      <c r="H8615" s="33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  <c r="Y8615" s="33"/>
      <c r="Z8615" s="33"/>
      <c r="AA8615" s="33"/>
      <c r="AB8615" s="33"/>
      <c r="AC8615" s="33"/>
      <c r="AD8615" s="33"/>
      <c r="AE8615" s="33"/>
      <c r="AF8615" s="33"/>
      <c r="AG8615" s="35"/>
      <c r="AH8615" s="32"/>
      <c r="AI8615" s="33"/>
      <c r="AJ8615" s="33"/>
      <c r="AK8615" s="33"/>
      <c r="AL8615" s="33"/>
      <c r="AM8615" s="33"/>
      <c r="AN8615" s="33"/>
      <c r="AO8615" s="33"/>
      <c r="AP8615" s="33"/>
      <c r="AQ8615" s="33"/>
      <c r="AR8615" s="33"/>
      <c r="AS8615" s="33"/>
      <c r="AT8615" s="33"/>
      <c r="AU8615" s="33"/>
      <c r="AV8615" s="33"/>
      <c r="AW8615" s="33"/>
      <c r="AX8615" s="33"/>
      <c r="AY8615" s="33"/>
    </row>
    <row r="8616" spans="1:51" s="12" customFormat="1" ht="39.950000000000003" customHeight="1">
      <c r="A8616" s="3"/>
      <c r="B8616" s="16"/>
      <c r="C8616" s="33"/>
      <c r="D8616" s="33"/>
      <c r="E8616" s="33"/>
      <c r="F8616" s="33"/>
      <c r="G8616" s="33"/>
      <c r="H8616" s="33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  <c r="Y8616" s="33"/>
      <c r="Z8616" s="33"/>
      <c r="AA8616" s="33"/>
      <c r="AB8616" s="33"/>
      <c r="AC8616" s="33"/>
      <c r="AD8616" s="33"/>
      <c r="AE8616" s="33"/>
      <c r="AF8616" s="33"/>
      <c r="AG8616" s="35"/>
      <c r="AH8616" s="32"/>
      <c r="AI8616" s="33"/>
      <c r="AJ8616" s="33"/>
      <c r="AK8616" s="33"/>
      <c r="AL8616" s="33"/>
      <c r="AM8616" s="33"/>
      <c r="AN8616" s="33"/>
      <c r="AO8616" s="33"/>
      <c r="AP8616" s="33"/>
      <c r="AQ8616" s="33"/>
      <c r="AR8616" s="33"/>
      <c r="AS8616" s="33"/>
      <c r="AT8616" s="33"/>
      <c r="AU8616" s="33"/>
      <c r="AV8616" s="33"/>
      <c r="AW8616" s="33"/>
      <c r="AX8616" s="33"/>
      <c r="AY8616" s="33"/>
    </row>
    <row r="8617" spans="1:51" s="12" customFormat="1" ht="39.950000000000003" customHeight="1">
      <c r="A8617" s="3"/>
      <c r="B8617" s="16"/>
      <c r="C8617" s="33"/>
      <c r="D8617" s="33"/>
      <c r="E8617" s="33"/>
      <c r="F8617" s="33"/>
      <c r="G8617" s="33"/>
      <c r="H8617" s="33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  <c r="Y8617" s="33"/>
      <c r="Z8617" s="33"/>
      <c r="AA8617" s="33"/>
      <c r="AB8617" s="33"/>
      <c r="AC8617" s="33"/>
      <c r="AD8617" s="33"/>
      <c r="AE8617" s="33"/>
      <c r="AF8617" s="33"/>
      <c r="AG8617" s="35"/>
      <c r="AH8617" s="32"/>
      <c r="AI8617" s="33"/>
      <c r="AJ8617" s="33"/>
      <c r="AK8617" s="33"/>
      <c r="AL8617" s="33"/>
      <c r="AM8617" s="33"/>
      <c r="AN8617" s="33"/>
      <c r="AO8617" s="33"/>
      <c r="AP8617" s="33"/>
      <c r="AQ8617" s="33"/>
      <c r="AR8617" s="33"/>
      <c r="AS8617" s="33"/>
      <c r="AT8617" s="33"/>
      <c r="AU8617" s="33"/>
      <c r="AV8617" s="33"/>
      <c r="AW8617" s="33"/>
      <c r="AX8617" s="33"/>
      <c r="AY8617" s="33"/>
    </row>
    <row r="8618" spans="1:51" s="12" customFormat="1" ht="39.950000000000003" customHeight="1">
      <c r="A8618" s="3"/>
      <c r="B8618" s="16"/>
      <c r="C8618" s="33"/>
      <c r="D8618" s="33"/>
      <c r="E8618" s="33"/>
      <c r="F8618" s="33"/>
      <c r="G8618" s="33"/>
      <c r="H8618" s="33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  <c r="Y8618" s="33"/>
      <c r="Z8618" s="33"/>
      <c r="AA8618" s="33"/>
      <c r="AB8618" s="33"/>
      <c r="AC8618" s="33"/>
      <c r="AD8618" s="33"/>
      <c r="AE8618" s="33"/>
      <c r="AF8618" s="33"/>
      <c r="AG8618" s="35"/>
      <c r="AH8618" s="32"/>
      <c r="AI8618" s="33"/>
      <c r="AJ8618" s="33"/>
      <c r="AK8618" s="33"/>
      <c r="AL8618" s="33"/>
      <c r="AM8618" s="33"/>
      <c r="AN8618" s="33"/>
      <c r="AO8618" s="33"/>
      <c r="AP8618" s="33"/>
      <c r="AQ8618" s="33"/>
      <c r="AR8618" s="33"/>
      <c r="AS8618" s="33"/>
      <c r="AT8618" s="33"/>
      <c r="AU8618" s="33"/>
      <c r="AV8618" s="33"/>
      <c r="AW8618" s="33"/>
      <c r="AX8618" s="33"/>
      <c r="AY8618" s="33"/>
    </row>
    <row r="8619" spans="1:51" s="12" customFormat="1" ht="39.950000000000003" customHeight="1">
      <c r="A8619" s="3"/>
      <c r="B8619" s="16"/>
      <c r="C8619" s="33"/>
      <c r="D8619" s="33"/>
      <c r="E8619" s="33"/>
      <c r="F8619" s="33"/>
      <c r="G8619" s="33"/>
      <c r="H8619" s="33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  <c r="Y8619" s="33"/>
      <c r="Z8619" s="33"/>
      <c r="AA8619" s="33"/>
      <c r="AB8619" s="33"/>
      <c r="AC8619" s="33"/>
      <c r="AD8619" s="33"/>
      <c r="AE8619" s="33"/>
      <c r="AF8619" s="33"/>
      <c r="AG8619" s="35"/>
      <c r="AH8619" s="32"/>
      <c r="AI8619" s="33"/>
      <c r="AJ8619" s="33"/>
      <c r="AK8619" s="33"/>
      <c r="AL8619" s="33"/>
      <c r="AM8619" s="33"/>
      <c r="AN8619" s="33"/>
      <c r="AO8619" s="33"/>
      <c r="AP8619" s="33"/>
      <c r="AQ8619" s="33"/>
      <c r="AR8619" s="33"/>
      <c r="AS8619" s="33"/>
      <c r="AT8619" s="33"/>
      <c r="AU8619" s="33"/>
      <c r="AV8619" s="33"/>
      <c r="AW8619" s="33"/>
      <c r="AX8619" s="33"/>
      <c r="AY8619" s="33"/>
    </row>
    <row r="8620" spans="1:51" s="12" customFormat="1" ht="39.950000000000003" customHeight="1">
      <c r="A8620" s="3"/>
      <c r="B8620" s="16"/>
      <c r="C8620" s="33"/>
      <c r="D8620" s="33"/>
      <c r="E8620" s="33"/>
      <c r="F8620" s="33"/>
      <c r="G8620" s="33"/>
      <c r="H8620" s="33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  <c r="Y8620" s="33"/>
      <c r="Z8620" s="33"/>
      <c r="AA8620" s="33"/>
      <c r="AB8620" s="33"/>
      <c r="AC8620" s="33"/>
      <c r="AD8620" s="33"/>
      <c r="AE8620" s="33"/>
      <c r="AF8620" s="33"/>
      <c r="AG8620" s="35"/>
      <c r="AH8620" s="32"/>
      <c r="AI8620" s="33"/>
      <c r="AJ8620" s="33"/>
      <c r="AK8620" s="33"/>
      <c r="AL8620" s="33"/>
      <c r="AM8620" s="33"/>
      <c r="AN8620" s="33"/>
      <c r="AO8620" s="33"/>
      <c r="AP8620" s="33"/>
      <c r="AQ8620" s="33"/>
      <c r="AR8620" s="33"/>
      <c r="AS8620" s="33"/>
      <c r="AT8620" s="33"/>
      <c r="AU8620" s="33"/>
      <c r="AV8620" s="33"/>
      <c r="AW8620" s="33"/>
      <c r="AX8620" s="33"/>
      <c r="AY8620" s="33"/>
    </row>
    <row r="8621" spans="1:51" s="12" customFormat="1" ht="39.950000000000003" customHeight="1">
      <c r="A8621" s="3"/>
      <c r="B8621" s="16"/>
      <c r="C8621" s="33"/>
      <c r="D8621" s="33"/>
      <c r="E8621" s="33"/>
      <c r="F8621" s="33"/>
      <c r="G8621" s="33"/>
      <c r="H8621" s="33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  <c r="Y8621" s="33"/>
      <c r="Z8621" s="33"/>
      <c r="AA8621" s="33"/>
      <c r="AB8621" s="33"/>
      <c r="AC8621" s="33"/>
      <c r="AD8621" s="33"/>
      <c r="AE8621" s="33"/>
      <c r="AF8621" s="33"/>
      <c r="AG8621" s="35"/>
      <c r="AH8621" s="32"/>
      <c r="AI8621" s="33"/>
      <c r="AJ8621" s="33"/>
      <c r="AK8621" s="33"/>
      <c r="AL8621" s="33"/>
      <c r="AM8621" s="33"/>
      <c r="AN8621" s="33"/>
      <c r="AO8621" s="33"/>
      <c r="AP8621" s="33"/>
      <c r="AQ8621" s="33"/>
      <c r="AR8621" s="33"/>
      <c r="AS8621" s="33"/>
      <c r="AT8621" s="33"/>
      <c r="AU8621" s="33"/>
      <c r="AV8621" s="33"/>
      <c r="AW8621" s="33"/>
      <c r="AX8621" s="33"/>
      <c r="AY8621" s="33"/>
    </row>
    <row r="8622" spans="1:51" s="12" customFormat="1" ht="39.950000000000003" customHeight="1">
      <c r="A8622" s="3"/>
      <c r="B8622" s="16"/>
      <c r="C8622" s="33"/>
      <c r="D8622" s="33"/>
      <c r="E8622" s="33"/>
      <c r="F8622" s="33"/>
      <c r="G8622" s="33"/>
      <c r="H8622" s="33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  <c r="Y8622" s="33"/>
      <c r="Z8622" s="33"/>
      <c r="AA8622" s="33"/>
      <c r="AB8622" s="33"/>
      <c r="AC8622" s="33"/>
      <c r="AD8622" s="33"/>
      <c r="AE8622" s="33"/>
      <c r="AF8622" s="33"/>
      <c r="AG8622" s="35"/>
      <c r="AH8622" s="32"/>
      <c r="AI8622" s="33"/>
      <c r="AJ8622" s="33"/>
      <c r="AK8622" s="33"/>
      <c r="AL8622" s="33"/>
      <c r="AM8622" s="33"/>
      <c r="AN8622" s="33"/>
      <c r="AO8622" s="33"/>
      <c r="AP8622" s="33"/>
      <c r="AQ8622" s="33"/>
      <c r="AR8622" s="33"/>
      <c r="AS8622" s="33"/>
      <c r="AT8622" s="33"/>
      <c r="AU8622" s="33"/>
      <c r="AV8622" s="33"/>
      <c r="AW8622" s="33"/>
      <c r="AX8622" s="33"/>
      <c r="AY8622" s="33"/>
    </row>
    <row r="8623" spans="1:51" s="12" customFormat="1" ht="39.950000000000003" customHeight="1">
      <c r="A8623" s="3"/>
      <c r="B8623" s="16"/>
      <c r="C8623" s="33"/>
      <c r="D8623" s="33"/>
      <c r="E8623" s="33"/>
      <c r="F8623" s="33"/>
      <c r="G8623" s="33"/>
      <c r="H8623" s="33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  <c r="Y8623" s="33"/>
      <c r="Z8623" s="33"/>
      <c r="AA8623" s="33"/>
      <c r="AB8623" s="33"/>
      <c r="AC8623" s="33"/>
      <c r="AD8623" s="33"/>
      <c r="AE8623" s="33"/>
      <c r="AF8623" s="33"/>
      <c r="AG8623" s="35"/>
      <c r="AH8623" s="32"/>
      <c r="AI8623" s="33"/>
      <c r="AJ8623" s="33"/>
      <c r="AK8623" s="33"/>
      <c r="AL8623" s="33"/>
      <c r="AM8623" s="33"/>
      <c r="AN8623" s="33"/>
      <c r="AO8623" s="33"/>
      <c r="AP8623" s="33"/>
      <c r="AQ8623" s="33"/>
      <c r="AR8623" s="33"/>
      <c r="AS8623" s="33"/>
      <c r="AT8623" s="33"/>
      <c r="AU8623" s="33"/>
      <c r="AV8623" s="33"/>
      <c r="AW8623" s="33"/>
      <c r="AX8623" s="33"/>
      <c r="AY8623" s="33"/>
    </row>
    <row r="8624" spans="1:51" s="12" customFormat="1" ht="39.950000000000003" customHeight="1">
      <c r="A8624" s="3"/>
      <c r="B8624" s="16"/>
      <c r="C8624" s="33"/>
      <c r="D8624" s="33"/>
      <c r="E8624" s="33"/>
      <c r="F8624" s="33"/>
      <c r="G8624" s="33"/>
      <c r="H8624" s="33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  <c r="Y8624" s="33"/>
      <c r="Z8624" s="33"/>
      <c r="AA8624" s="33"/>
      <c r="AB8624" s="33"/>
      <c r="AC8624" s="33"/>
      <c r="AD8624" s="33"/>
      <c r="AE8624" s="33"/>
      <c r="AF8624" s="33"/>
      <c r="AG8624" s="35"/>
      <c r="AH8624" s="32"/>
      <c r="AI8624" s="33"/>
      <c r="AJ8624" s="33"/>
      <c r="AK8624" s="33"/>
      <c r="AL8624" s="33"/>
      <c r="AM8624" s="33"/>
      <c r="AN8624" s="33"/>
      <c r="AO8624" s="33"/>
      <c r="AP8624" s="33"/>
      <c r="AQ8624" s="33"/>
      <c r="AR8624" s="33"/>
      <c r="AS8624" s="33"/>
      <c r="AT8624" s="33"/>
      <c r="AU8624" s="33"/>
      <c r="AV8624" s="33"/>
      <c r="AW8624" s="33"/>
      <c r="AX8624" s="33"/>
      <c r="AY8624" s="33"/>
    </row>
    <row r="8625" spans="1:51" s="12" customFormat="1" ht="39.950000000000003" customHeight="1">
      <c r="A8625" s="3"/>
      <c r="B8625" s="16"/>
      <c r="C8625" s="33"/>
      <c r="D8625" s="33"/>
      <c r="E8625" s="33"/>
      <c r="F8625" s="33"/>
      <c r="G8625" s="33"/>
      <c r="H8625" s="33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  <c r="Y8625" s="33"/>
      <c r="Z8625" s="33"/>
      <c r="AA8625" s="33"/>
      <c r="AB8625" s="33"/>
      <c r="AC8625" s="33"/>
      <c r="AD8625" s="33"/>
      <c r="AE8625" s="33"/>
      <c r="AF8625" s="33"/>
      <c r="AG8625" s="35"/>
      <c r="AH8625" s="32"/>
      <c r="AI8625" s="33"/>
      <c r="AJ8625" s="33"/>
      <c r="AK8625" s="33"/>
      <c r="AL8625" s="33"/>
      <c r="AM8625" s="33"/>
      <c r="AN8625" s="33"/>
      <c r="AO8625" s="33"/>
      <c r="AP8625" s="33"/>
      <c r="AQ8625" s="33"/>
      <c r="AR8625" s="33"/>
      <c r="AS8625" s="33"/>
      <c r="AT8625" s="33"/>
      <c r="AU8625" s="33"/>
      <c r="AV8625" s="33"/>
      <c r="AW8625" s="33"/>
      <c r="AX8625" s="33"/>
      <c r="AY8625" s="33"/>
    </row>
    <row r="8626" spans="1:51" s="12" customFormat="1" ht="39.950000000000003" customHeight="1">
      <c r="A8626" s="3"/>
      <c r="B8626" s="16"/>
      <c r="C8626" s="33"/>
      <c r="D8626" s="33"/>
      <c r="E8626" s="33"/>
      <c r="F8626" s="33"/>
      <c r="G8626" s="33"/>
      <c r="H8626" s="33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  <c r="Y8626" s="33"/>
      <c r="Z8626" s="33"/>
      <c r="AA8626" s="33"/>
      <c r="AB8626" s="33"/>
      <c r="AC8626" s="33"/>
      <c r="AD8626" s="33"/>
      <c r="AE8626" s="33"/>
      <c r="AF8626" s="33"/>
      <c r="AG8626" s="35"/>
      <c r="AH8626" s="32"/>
      <c r="AI8626" s="33"/>
      <c r="AJ8626" s="33"/>
      <c r="AK8626" s="33"/>
      <c r="AL8626" s="33"/>
      <c r="AM8626" s="33"/>
      <c r="AN8626" s="33"/>
      <c r="AO8626" s="33"/>
      <c r="AP8626" s="33"/>
      <c r="AQ8626" s="33"/>
      <c r="AR8626" s="33"/>
      <c r="AS8626" s="33"/>
      <c r="AT8626" s="33"/>
      <c r="AU8626" s="33"/>
      <c r="AV8626" s="33"/>
      <c r="AW8626" s="33"/>
      <c r="AX8626" s="33"/>
      <c r="AY8626" s="33"/>
    </row>
    <row r="8627" spans="1:51" s="12" customFormat="1" ht="39.950000000000003" customHeight="1">
      <c r="A8627" s="3"/>
      <c r="B8627" s="16"/>
      <c r="C8627" s="33"/>
      <c r="D8627" s="33"/>
      <c r="E8627" s="33"/>
      <c r="F8627" s="33"/>
      <c r="G8627" s="33"/>
      <c r="H8627" s="33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  <c r="Y8627" s="33"/>
      <c r="Z8627" s="33"/>
      <c r="AA8627" s="33"/>
      <c r="AB8627" s="33"/>
      <c r="AC8627" s="33"/>
      <c r="AD8627" s="33"/>
      <c r="AE8627" s="33"/>
      <c r="AF8627" s="33"/>
      <c r="AG8627" s="35"/>
      <c r="AH8627" s="32"/>
      <c r="AI8627" s="33"/>
      <c r="AJ8627" s="33"/>
      <c r="AK8627" s="33"/>
      <c r="AL8627" s="33"/>
      <c r="AM8627" s="33"/>
      <c r="AN8627" s="33"/>
      <c r="AO8627" s="33"/>
      <c r="AP8627" s="33"/>
      <c r="AQ8627" s="33"/>
      <c r="AR8627" s="33"/>
      <c r="AS8627" s="33"/>
      <c r="AT8627" s="33"/>
      <c r="AU8627" s="33"/>
      <c r="AV8627" s="33"/>
      <c r="AW8627" s="33"/>
      <c r="AX8627" s="33"/>
      <c r="AY8627" s="33"/>
    </row>
    <row r="8628" spans="1:51" s="12" customFormat="1" ht="39.950000000000003" customHeight="1">
      <c r="A8628" s="3"/>
      <c r="B8628" s="16"/>
      <c r="C8628" s="33"/>
      <c r="D8628" s="33"/>
      <c r="E8628" s="33"/>
      <c r="F8628" s="33"/>
      <c r="G8628" s="33"/>
      <c r="H8628" s="33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  <c r="Y8628" s="33"/>
      <c r="Z8628" s="33"/>
      <c r="AA8628" s="33"/>
      <c r="AB8628" s="33"/>
      <c r="AC8628" s="33"/>
      <c r="AD8628" s="33"/>
      <c r="AE8628" s="33"/>
      <c r="AF8628" s="33"/>
      <c r="AG8628" s="35"/>
      <c r="AH8628" s="32"/>
      <c r="AI8628" s="33"/>
      <c r="AJ8628" s="33"/>
      <c r="AK8628" s="33"/>
      <c r="AL8628" s="33"/>
      <c r="AM8628" s="33"/>
      <c r="AN8628" s="33"/>
      <c r="AO8628" s="33"/>
      <c r="AP8628" s="33"/>
      <c r="AQ8628" s="33"/>
      <c r="AR8628" s="33"/>
      <c r="AS8628" s="33"/>
      <c r="AT8628" s="33"/>
      <c r="AU8628" s="33"/>
      <c r="AV8628" s="33"/>
      <c r="AW8628" s="33"/>
      <c r="AX8628" s="33"/>
      <c r="AY8628" s="33"/>
    </row>
    <row r="8629" spans="1:51" s="12" customFormat="1" ht="39.950000000000003" customHeight="1">
      <c r="A8629" s="3"/>
      <c r="B8629" s="16"/>
      <c r="C8629" s="33"/>
      <c r="D8629" s="33"/>
      <c r="E8629" s="33"/>
      <c r="F8629" s="33"/>
      <c r="G8629" s="33"/>
      <c r="H8629" s="33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  <c r="Y8629" s="33"/>
      <c r="Z8629" s="33"/>
      <c r="AA8629" s="33"/>
      <c r="AB8629" s="33"/>
      <c r="AC8629" s="33"/>
      <c r="AD8629" s="33"/>
      <c r="AE8629" s="33"/>
      <c r="AF8629" s="33"/>
      <c r="AG8629" s="35"/>
      <c r="AH8629" s="32"/>
      <c r="AI8629" s="33"/>
      <c r="AJ8629" s="33"/>
      <c r="AK8629" s="33"/>
      <c r="AL8629" s="33"/>
      <c r="AM8629" s="33"/>
      <c r="AN8629" s="33"/>
      <c r="AO8629" s="33"/>
      <c r="AP8629" s="33"/>
      <c r="AQ8629" s="33"/>
      <c r="AR8629" s="33"/>
      <c r="AS8629" s="33"/>
      <c r="AT8629" s="33"/>
      <c r="AU8629" s="33"/>
      <c r="AV8629" s="33"/>
      <c r="AW8629" s="33"/>
      <c r="AX8629" s="33"/>
      <c r="AY8629" s="33"/>
    </row>
    <row r="8630" spans="1:51" s="12" customFormat="1" ht="39.950000000000003" customHeight="1">
      <c r="A8630" s="3"/>
      <c r="B8630" s="16"/>
      <c r="C8630" s="33"/>
      <c r="D8630" s="33"/>
      <c r="E8630" s="33"/>
      <c r="F8630" s="33"/>
      <c r="G8630" s="33"/>
      <c r="H8630" s="33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  <c r="Y8630" s="33"/>
      <c r="Z8630" s="33"/>
      <c r="AA8630" s="33"/>
      <c r="AB8630" s="33"/>
      <c r="AC8630" s="33"/>
      <c r="AD8630" s="33"/>
      <c r="AE8630" s="33"/>
      <c r="AF8630" s="33"/>
      <c r="AG8630" s="35"/>
      <c r="AH8630" s="32"/>
      <c r="AI8630" s="33"/>
      <c r="AJ8630" s="33"/>
      <c r="AK8630" s="33"/>
      <c r="AL8630" s="33"/>
      <c r="AM8630" s="33"/>
      <c r="AN8630" s="33"/>
      <c r="AO8630" s="33"/>
      <c r="AP8630" s="33"/>
      <c r="AQ8630" s="33"/>
      <c r="AR8630" s="33"/>
      <c r="AS8630" s="33"/>
      <c r="AT8630" s="33"/>
      <c r="AU8630" s="33"/>
      <c r="AV8630" s="33"/>
      <c r="AW8630" s="33"/>
      <c r="AX8630" s="33"/>
      <c r="AY8630" s="33"/>
    </row>
    <row r="8631" spans="1:51" s="12" customFormat="1" ht="39.950000000000003" customHeight="1">
      <c r="A8631" s="3"/>
      <c r="B8631" s="16"/>
      <c r="C8631" s="33"/>
      <c r="D8631" s="33"/>
      <c r="E8631" s="33"/>
      <c r="F8631" s="33"/>
      <c r="G8631" s="33"/>
      <c r="H8631" s="33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  <c r="Y8631" s="33"/>
      <c r="Z8631" s="33"/>
      <c r="AA8631" s="33"/>
      <c r="AB8631" s="33"/>
      <c r="AC8631" s="33"/>
      <c r="AD8631" s="33"/>
      <c r="AE8631" s="33"/>
      <c r="AF8631" s="33"/>
      <c r="AG8631" s="35"/>
      <c r="AH8631" s="32"/>
      <c r="AI8631" s="33"/>
      <c r="AJ8631" s="33"/>
      <c r="AK8631" s="33"/>
      <c r="AL8631" s="33"/>
      <c r="AM8631" s="33"/>
      <c r="AN8631" s="33"/>
      <c r="AO8631" s="33"/>
      <c r="AP8631" s="33"/>
      <c r="AQ8631" s="33"/>
      <c r="AR8631" s="33"/>
      <c r="AS8631" s="33"/>
      <c r="AT8631" s="33"/>
      <c r="AU8631" s="33"/>
      <c r="AV8631" s="33"/>
      <c r="AW8631" s="33"/>
      <c r="AX8631" s="33"/>
      <c r="AY8631" s="33"/>
    </row>
    <row r="8632" spans="1:51" s="12" customFormat="1" ht="39.950000000000003" customHeight="1">
      <c r="A8632" s="3"/>
      <c r="B8632" s="16"/>
      <c r="C8632" s="33"/>
      <c r="D8632" s="33"/>
      <c r="E8632" s="33"/>
      <c r="F8632" s="33"/>
      <c r="G8632" s="33"/>
      <c r="H8632" s="33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  <c r="Y8632" s="33"/>
      <c r="Z8632" s="33"/>
      <c r="AA8632" s="33"/>
      <c r="AB8632" s="33"/>
      <c r="AC8632" s="33"/>
      <c r="AD8632" s="33"/>
      <c r="AE8632" s="33"/>
      <c r="AF8632" s="33"/>
      <c r="AG8632" s="35"/>
      <c r="AH8632" s="32"/>
      <c r="AI8632" s="33"/>
      <c r="AJ8632" s="33"/>
      <c r="AK8632" s="33"/>
      <c r="AL8632" s="33"/>
      <c r="AM8632" s="33"/>
      <c r="AN8632" s="33"/>
      <c r="AO8632" s="33"/>
      <c r="AP8632" s="33"/>
      <c r="AQ8632" s="33"/>
      <c r="AR8632" s="33"/>
      <c r="AS8632" s="33"/>
      <c r="AT8632" s="33"/>
      <c r="AU8632" s="33"/>
      <c r="AV8632" s="33"/>
      <c r="AW8632" s="33"/>
      <c r="AX8632" s="33"/>
      <c r="AY8632" s="33"/>
    </row>
    <row r="8633" spans="1:51" s="12" customFormat="1" ht="39.950000000000003" customHeight="1">
      <c r="A8633" s="3"/>
      <c r="B8633" s="16"/>
      <c r="C8633" s="33"/>
      <c r="D8633" s="33"/>
      <c r="E8633" s="33"/>
      <c r="F8633" s="33"/>
      <c r="G8633" s="33"/>
      <c r="H8633" s="33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  <c r="Y8633" s="33"/>
      <c r="Z8633" s="33"/>
      <c r="AA8633" s="33"/>
      <c r="AB8633" s="33"/>
      <c r="AC8633" s="33"/>
      <c r="AD8633" s="33"/>
      <c r="AE8633" s="33"/>
      <c r="AF8633" s="33"/>
      <c r="AG8633" s="35"/>
      <c r="AH8633" s="32"/>
      <c r="AI8633" s="33"/>
      <c r="AJ8633" s="33"/>
      <c r="AK8633" s="33"/>
      <c r="AL8633" s="33"/>
      <c r="AM8633" s="33"/>
      <c r="AN8633" s="33"/>
      <c r="AO8633" s="33"/>
      <c r="AP8633" s="33"/>
      <c r="AQ8633" s="33"/>
      <c r="AR8633" s="33"/>
      <c r="AS8633" s="33"/>
      <c r="AT8633" s="33"/>
      <c r="AU8633" s="33"/>
      <c r="AV8633" s="33"/>
      <c r="AW8633" s="33"/>
      <c r="AX8633" s="33"/>
      <c r="AY8633" s="33"/>
    </row>
    <row r="8634" spans="1:51" s="12" customFormat="1" ht="39.950000000000003" customHeight="1">
      <c r="A8634" s="3"/>
      <c r="B8634" s="16"/>
      <c r="C8634" s="33"/>
      <c r="D8634" s="33"/>
      <c r="E8634" s="33"/>
      <c r="F8634" s="33"/>
      <c r="G8634" s="33"/>
      <c r="H8634" s="33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  <c r="Y8634" s="33"/>
      <c r="Z8634" s="33"/>
      <c r="AA8634" s="33"/>
      <c r="AB8634" s="33"/>
      <c r="AC8634" s="33"/>
      <c r="AD8634" s="33"/>
      <c r="AE8634" s="33"/>
      <c r="AF8634" s="33"/>
      <c r="AG8634" s="35"/>
      <c r="AH8634" s="32"/>
      <c r="AI8634" s="33"/>
      <c r="AJ8634" s="33"/>
      <c r="AK8634" s="33"/>
      <c r="AL8634" s="33"/>
      <c r="AM8634" s="33"/>
      <c r="AN8634" s="33"/>
      <c r="AO8634" s="33"/>
      <c r="AP8634" s="33"/>
      <c r="AQ8634" s="33"/>
      <c r="AR8634" s="33"/>
      <c r="AS8634" s="33"/>
      <c r="AT8634" s="33"/>
      <c r="AU8634" s="33"/>
      <c r="AV8634" s="33"/>
      <c r="AW8634" s="33"/>
      <c r="AX8634" s="33"/>
      <c r="AY8634" s="33"/>
    </row>
    <row r="8635" spans="1:51" s="12" customFormat="1" ht="39.950000000000003" customHeight="1">
      <c r="A8635" s="3"/>
      <c r="B8635" s="16"/>
      <c r="C8635" s="33"/>
      <c r="D8635" s="33"/>
      <c r="E8635" s="33"/>
      <c r="F8635" s="33"/>
      <c r="G8635" s="33"/>
      <c r="H8635" s="33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  <c r="Y8635" s="33"/>
      <c r="Z8635" s="33"/>
      <c r="AA8635" s="33"/>
      <c r="AB8635" s="33"/>
      <c r="AC8635" s="33"/>
      <c r="AD8635" s="33"/>
      <c r="AE8635" s="33"/>
      <c r="AF8635" s="33"/>
      <c r="AG8635" s="35"/>
      <c r="AH8635" s="32"/>
      <c r="AI8635" s="33"/>
      <c r="AJ8635" s="33"/>
      <c r="AK8635" s="33"/>
      <c r="AL8635" s="33"/>
      <c r="AM8635" s="33"/>
      <c r="AN8635" s="33"/>
      <c r="AO8635" s="33"/>
      <c r="AP8635" s="33"/>
      <c r="AQ8635" s="33"/>
      <c r="AR8635" s="33"/>
      <c r="AS8635" s="33"/>
      <c r="AT8635" s="33"/>
      <c r="AU8635" s="33"/>
      <c r="AV8635" s="33"/>
      <c r="AW8635" s="33"/>
      <c r="AX8635" s="33"/>
      <c r="AY8635" s="33"/>
    </row>
    <row r="8636" spans="1:51" s="12" customFormat="1" ht="39.950000000000003" customHeight="1">
      <c r="A8636" s="3"/>
      <c r="B8636" s="16"/>
      <c r="C8636" s="33"/>
      <c r="D8636" s="33"/>
      <c r="E8636" s="33"/>
      <c r="F8636" s="33"/>
      <c r="G8636" s="33"/>
      <c r="H8636" s="33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  <c r="Y8636" s="33"/>
      <c r="Z8636" s="33"/>
      <c r="AA8636" s="33"/>
      <c r="AB8636" s="33"/>
      <c r="AC8636" s="33"/>
      <c r="AD8636" s="33"/>
      <c r="AE8636" s="33"/>
      <c r="AF8636" s="33"/>
      <c r="AG8636" s="35"/>
      <c r="AH8636" s="32"/>
      <c r="AI8636" s="33"/>
      <c r="AJ8636" s="33"/>
      <c r="AK8636" s="33"/>
      <c r="AL8636" s="33"/>
      <c r="AM8636" s="33"/>
      <c r="AN8636" s="33"/>
      <c r="AO8636" s="33"/>
      <c r="AP8636" s="33"/>
      <c r="AQ8636" s="33"/>
      <c r="AR8636" s="33"/>
      <c r="AS8636" s="33"/>
      <c r="AT8636" s="33"/>
      <c r="AU8636" s="33"/>
      <c r="AV8636" s="33"/>
      <c r="AW8636" s="33"/>
      <c r="AX8636" s="33"/>
      <c r="AY8636" s="33"/>
    </row>
    <row r="8637" spans="1:51" s="12" customFormat="1" ht="39.950000000000003" customHeight="1">
      <c r="A8637" s="3"/>
      <c r="B8637" s="16"/>
      <c r="C8637" s="33"/>
      <c r="D8637" s="33"/>
      <c r="E8637" s="33"/>
      <c r="F8637" s="33"/>
      <c r="G8637" s="33"/>
      <c r="H8637" s="33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  <c r="Y8637" s="33"/>
      <c r="Z8637" s="33"/>
      <c r="AA8637" s="33"/>
      <c r="AB8637" s="33"/>
      <c r="AC8637" s="33"/>
      <c r="AD8637" s="33"/>
      <c r="AE8637" s="33"/>
      <c r="AF8637" s="33"/>
      <c r="AG8637" s="35"/>
      <c r="AH8637" s="32"/>
      <c r="AI8637" s="33"/>
      <c r="AJ8637" s="33"/>
      <c r="AK8637" s="33"/>
      <c r="AL8637" s="33"/>
      <c r="AM8637" s="33"/>
      <c r="AN8637" s="33"/>
      <c r="AO8637" s="33"/>
      <c r="AP8637" s="33"/>
      <c r="AQ8637" s="33"/>
      <c r="AR8637" s="33"/>
      <c r="AS8637" s="33"/>
      <c r="AT8637" s="33"/>
      <c r="AU8637" s="33"/>
      <c r="AV8637" s="33"/>
      <c r="AW8637" s="33"/>
      <c r="AX8637" s="33"/>
      <c r="AY8637" s="33"/>
    </row>
    <row r="8638" spans="1:51" s="12" customFormat="1" ht="39.950000000000003" customHeight="1">
      <c r="A8638" s="3"/>
      <c r="B8638" s="16"/>
      <c r="C8638" s="33"/>
      <c r="D8638" s="33"/>
      <c r="E8638" s="33"/>
      <c r="F8638" s="33"/>
      <c r="G8638" s="33"/>
      <c r="H8638" s="33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  <c r="Y8638" s="33"/>
      <c r="Z8638" s="33"/>
      <c r="AA8638" s="33"/>
      <c r="AB8638" s="33"/>
      <c r="AC8638" s="33"/>
      <c r="AD8638" s="33"/>
      <c r="AE8638" s="33"/>
      <c r="AF8638" s="33"/>
      <c r="AG8638" s="35"/>
      <c r="AH8638" s="32"/>
      <c r="AI8638" s="33"/>
      <c r="AJ8638" s="33"/>
      <c r="AK8638" s="33"/>
      <c r="AL8638" s="33"/>
      <c r="AM8638" s="33"/>
      <c r="AN8638" s="33"/>
      <c r="AO8638" s="33"/>
      <c r="AP8638" s="33"/>
      <c r="AQ8638" s="33"/>
      <c r="AR8638" s="33"/>
      <c r="AS8638" s="33"/>
      <c r="AT8638" s="33"/>
      <c r="AU8638" s="33"/>
      <c r="AV8638" s="33"/>
      <c r="AW8638" s="33"/>
      <c r="AX8638" s="33"/>
      <c r="AY8638" s="33"/>
    </row>
    <row r="8639" spans="1:51" s="12" customFormat="1" ht="39.950000000000003" customHeight="1">
      <c r="A8639" s="3"/>
      <c r="B8639" s="16"/>
      <c r="C8639" s="33"/>
      <c r="D8639" s="33"/>
      <c r="E8639" s="33"/>
      <c r="F8639" s="33"/>
      <c r="G8639" s="33"/>
      <c r="H8639" s="33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  <c r="Y8639" s="33"/>
      <c r="Z8639" s="33"/>
      <c r="AA8639" s="33"/>
      <c r="AB8639" s="33"/>
      <c r="AC8639" s="33"/>
      <c r="AD8639" s="33"/>
      <c r="AE8639" s="33"/>
      <c r="AF8639" s="33"/>
      <c r="AG8639" s="35"/>
      <c r="AH8639" s="32"/>
      <c r="AI8639" s="33"/>
      <c r="AJ8639" s="33"/>
      <c r="AK8639" s="33"/>
      <c r="AL8639" s="33"/>
      <c r="AM8639" s="33"/>
      <c r="AN8639" s="33"/>
      <c r="AO8639" s="33"/>
      <c r="AP8639" s="33"/>
      <c r="AQ8639" s="33"/>
      <c r="AR8639" s="33"/>
      <c r="AS8639" s="33"/>
      <c r="AT8639" s="33"/>
      <c r="AU8639" s="33"/>
      <c r="AV8639" s="33"/>
      <c r="AW8639" s="33"/>
      <c r="AX8639" s="33"/>
      <c r="AY8639" s="33"/>
    </row>
    <row r="8640" spans="1:51" s="12" customFormat="1" ht="39.950000000000003" customHeight="1">
      <c r="A8640" s="3"/>
      <c r="B8640" s="16"/>
      <c r="C8640" s="33"/>
      <c r="D8640" s="33"/>
      <c r="E8640" s="33"/>
      <c r="F8640" s="33"/>
      <c r="G8640" s="33"/>
      <c r="H8640" s="33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  <c r="Y8640" s="33"/>
      <c r="Z8640" s="33"/>
      <c r="AA8640" s="33"/>
      <c r="AB8640" s="33"/>
      <c r="AC8640" s="33"/>
      <c r="AD8640" s="33"/>
      <c r="AE8640" s="33"/>
      <c r="AF8640" s="33"/>
      <c r="AG8640" s="35"/>
      <c r="AH8640" s="32"/>
      <c r="AI8640" s="33"/>
      <c r="AJ8640" s="33"/>
      <c r="AK8640" s="33"/>
      <c r="AL8640" s="33"/>
      <c r="AM8640" s="33"/>
      <c r="AN8640" s="33"/>
      <c r="AO8640" s="33"/>
      <c r="AP8640" s="33"/>
      <c r="AQ8640" s="33"/>
      <c r="AR8640" s="33"/>
      <c r="AS8640" s="33"/>
      <c r="AT8640" s="33"/>
      <c r="AU8640" s="33"/>
      <c r="AV8640" s="33"/>
      <c r="AW8640" s="33"/>
      <c r="AX8640" s="33"/>
      <c r="AY8640" s="33"/>
    </row>
    <row r="8641" spans="1:51" s="12" customFormat="1" ht="39.950000000000003" customHeight="1">
      <c r="A8641" s="3"/>
      <c r="B8641" s="16"/>
      <c r="C8641" s="33"/>
      <c r="D8641" s="33"/>
      <c r="E8641" s="33"/>
      <c r="F8641" s="33"/>
      <c r="G8641" s="33"/>
      <c r="H8641" s="33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  <c r="Y8641" s="33"/>
      <c r="Z8641" s="33"/>
      <c r="AA8641" s="33"/>
      <c r="AB8641" s="33"/>
      <c r="AC8641" s="33"/>
      <c r="AD8641" s="33"/>
      <c r="AE8641" s="33"/>
      <c r="AF8641" s="33"/>
      <c r="AG8641" s="35"/>
      <c r="AH8641" s="32"/>
      <c r="AI8641" s="33"/>
      <c r="AJ8641" s="33"/>
      <c r="AK8641" s="33"/>
      <c r="AL8641" s="33"/>
      <c r="AM8641" s="33"/>
      <c r="AN8641" s="33"/>
      <c r="AO8641" s="33"/>
      <c r="AP8641" s="33"/>
      <c r="AQ8641" s="33"/>
      <c r="AR8641" s="33"/>
      <c r="AS8641" s="33"/>
      <c r="AT8641" s="33"/>
      <c r="AU8641" s="33"/>
      <c r="AV8641" s="33"/>
      <c r="AW8641" s="33"/>
      <c r="AX8641" s="33"/>
      <c r="AY8641" s="33"/>
    </row>
    <row r="8642" spans="1:51" s="12" customFormat="1" ht="39.950000000000003" customHeight="1">
      <c r="A8642" s="3"/>
      <c r="B8642" s="16"/>
      <c r="C8642" s="33"/>
      <c r="D8642" s="33"/>
      <c r="E8642" s="33"/>
      <c r="F8642" s="33"/>
      <c r="G8642" s="33"/>
      <c r="H8642" s="33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  <c r="Y8642" s="33"/>
      <c r="Z8642" s="33"/>
      <c r="AA8642" s="33"/>
      <c r="AB8642" s="33"/>
      <c r="AC8642" s="33"/>
      <c r="AD8642" s="33"/>
      <c r="AE8642" s="33"/>
      <c r="AF8642" s="33"/>
      <c r="AG8642" s="35"/>
      <c r="AH8642" s="32"/>
      <c r="AI8642" s="33"/>
      <c r="AJ8642" s="33"/>
      <c r="AK8642" s="33"/>
      <c r="AL8642" s="33"/>
      <c r="AM8642" s="33"/>
      <c r="AN8642" s="33"/>
      <c r="AO8642" s="33"/>
      <c r="AP8642" s="33"/>
      <c r="AQ8642" s="33"/>
      <c r="AR8642" s="33"/>
      <c r="AS8642" s="33"/>
      <c r="AT8642" s="33"/>
      <c r="AU8642" s="33"/>
      <c r="AV8642" s="33"/>
      <c r="AW8642" s="33"/>
      <c r="AX8642" s="33"/>
      <c r="AY8642" s="33"/>
    </row>
    <row r="8643" spans="1:51" s="12" customFormat="1" ht="39.950000000000003" customHeight="1">
      <c r="A8643" s="3"/>
      <c r="B8643" s="16"/>
      <c r="C8643" s="33"/>
      <c r="D8643" s="33"/>
      <c r="E8643" s="33"/>
      <c r="F8643" s="33"/>
      <c r="G8643" s="33"/>
      <c r="H8643" s="33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  <c r="Y8643" s="33"/>
      <c r="Z8643" s="33"/>
      <c r="AA8643" s="33"/>
      <c r="AB8643" s="33"/>
      <c r="AC8643" s="33"/>
      <c r="AD8643" s="33"/>
      <c r="AE8643" s="33"/>
      <c r="AF8643" s="33"/>
      <c r="AG8643" s="35"/>
      <c r="AH8643" s="32"/>
      <c r="AI8643" s="33"/>
      <c r="AJ8643" s="33"/>
      <c r="AK8643" s="33"/>
      <c r="AL8643" s="33"/>
      <c r="AM8643" s="33"/>
      <c r="AN8643" s="33"/>
      <c r="AO8643" s="33"/>
      <c r="AP8643" s="33"/>
      <c r="AQ8643" s="33"/>
      <c r="AR8643" s="33"/>
      <c r="AS8643" s="33"/>
      <c r="AT8643" s="33"/>
      <c r="AU8643" s="33"/>
      <c r="AV8643" s="33"/>
      <c r="AW8643" s="33"/>
      <c r="AX8643" s="33"/>
      <c r="AY8643" s="33"/>
    </row>
    <row r="8644" spans="1:51" s="12" customFormat="1" ht="39.950000000000003" customHeight="1">
      <c r="A8644" s="3"/>
      <c r="B8644" s="16"/>
      <c r="C8644" s="33"/>
      <c r="D8644" s="33"/>
      <c r="E8644" s="33"/>
      <c r="F8644" s="33"/>
      <c r="G8644" s="33"/>
      <c r="H8644" s="33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  <c r="Y8644" s="33"/>
      <c r="Z8644" s="33"/>
      <c r="AA8644" s="33"/>
      <c r="AB8644" s="33"/>
      <c r="AC8644" s="33"/>
      <c r="AD8644" s="33"/>
      <c r="AE8644" s="33"/>
      <c r="AF8644" s="33"/>
      <c r="AG8644" s="35"/>
      <c r="AH8644" s="32"/>
      <c r="AI8644" s="33"/>
      <c r="AJ8644" s="33"/>
      <c r="AK8644" s="33"/>
      <c r="AL8644" s="33"/>
      <c r="AM8644" s="33"/>
      <c r="AN8644" s="33"/>
      <c r="AO8644" s="33"/>
      <c r="AP8644" s="33"/>
      <c r="AQ8644" s="33"/>
      <c r="AR8644" s="33"/>
      <c r="AS8644" s="33"/>
      <c r="AT8644" s="33"/>
      <c r="AU8644" s="33"/>
      <c r="AV8644" s="33"/>
      <c r="AW8644" s="33"/>
      <c r="AX8644" s="33"/>
      <c r="AY8644" s="33"/>
    </row>
    <row r="8645" spans="1:51" s="12" customFormat="1" ht="39.950000000000003" customHeight="1">
      <c r="A8645" s="3"/>
      <c r="B8645" s="16"/>
      <c r="C8645" s="33"/>
      <c r="D8645" s="33"/>
      <c r="E8645" s="33"/>
      <c r="F8645" s="33"/>
      <c r="G8645" s="33"/>
      <c r="H8645" s="33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  <c r="Y8645" s="33"/>
      <c r="Z8645" s="33"/>
      <c r="AA8645" s="33"/>
      <c r="AB8645" s="33"/>
      <c r="AC8645" s="33"/>
      <c r="AD8645" s="33"/>
      <c r="AE8645" s="33"/>
      <c r="AF8645" s="33"/>
      <c r="AG8645" s="35"/>
      <c r="AH8645" s="32"/>
      <c r="AI8645" s="33"/>
      <c r="AJ8645" s="33"/>
      <c r="AK8645" s="33"/>
      <c r="AL8645" s="33"/>
      <c r="AM8645" s="33"/>
      <c r="AN8645" s="33"/>
      <c r="AO8645" s="33"/>
      <c r="AP8645" s="33"/>
      <c r="AQ8645" s="33"/>
      <c r="AR8645" s="33"/>
      <c r="AS8645" s="33"/>
      <c r="AT8645" s="33"/>
      <c r="AU8645" s="33"/>
      <c r="AV8645" s="33"/>
      <c r="AW8645" s="33"/>
      <c r="AX8645" s="33"/>
      <c r="AY8645" s="33"/>
    </row>
    <row r="8646" spans="1:51" s="12" customFormat="1" ht="39.950000000000003" customHeight="1">
      <c r="A8646" s="3"/>
      <c r="B8646" s="16"/>
      <c r="C8646" s="33"/>
      <c r="D8646" s="33"/>
      <c r="E8646" s="33"/>
      <c r="F8646" s="33"/>
      <c r="G8646" s="33"/>
      <c r="H8646" s="33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  <c r="Y8646" s="33"/>
      <c r="Z8646" s="33"/>
      <c r="AA8646" s="33"/>
      <c r="AB8646" s="33"/>
      <c r="AC8646" s="33"/>
      <c r="AD8646" s="33"/>
      <c r="AE8646" s="33"/>
      <c r="AF8646" s="33"/>
      <c r="AG8646" s="35"/>
      <c r="AH8646" s="32"/>
      <c r="AI8646" s="33"/>
      <c r="AJ8646" s="33"/>
      <c r="AK8646" s="33"/>
      <c r="AL8646" s="33"/>
      <c r="AM8646" s="33"/>
      <c r="AN8646" s="33"/>
      <c r="AO8646" s="33"/>
      <c r="AP8646" s="33"/>
      <c r="AQ8646" s="33"/>
      <c r="AR8646" s="33"/>
      <c r="AS8646" s="33"/>
      <c r="AT8646" s="33"/>
      <c r="AU8646" s="33"/>
      <c r="AV8646" s="33"/>
      <c r="AW8646" s="33"/>
      <c r="AX8646" s="33"/>
      <c r="AY8646" s="33"/>
    </row>
    <row r="8647" spans="1:51" s="12" customFormat="1" ht="39.950000000000003" customHeight="1">
      <c r="A8647" s="3"/>
      <c r="B8647" s="16"/>
      <c r="C8647" s="33"/>
      <c r="D8647" s="33"/>
      <c r="E8647" s="33"/>
      <c r="F8647" s="33"/>
      <c r="G8647" s="33"/>
      <c r="H8647" s="33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  <c r="Y8647" s="33"/>
      <c r="Z8647" s="33"/>
      <c r="AA8647" s="33"/>
      <c r="AB8647" s="33"/>
      <c r="AC8647" s="33"/>
      <c r="AD8647" s="33"/>
      <c r="AE8647" s="33"/>
      <c r="AF8647" s="33"/>
      <c r="AG8647" s="35"/>
      <c r="AH8647" s="32"/>
      <c r="AI8647" s="33"/>
      <c r="AJ8647" s="33"/>
      <c r="AK8647" s="33"/>
      <c r="AL8647" s="33"/>
      <c r="AM8647" s="33"/>
      <c r="AN8647" s="33"/>
      <c r="AO8647" s="33"/>
      <c r="AP8647" s="33"/>
      <c r="AQ8647" s="33"/>
      <c r="AR8647" s="33"/>
      <c r="AS8647" s="33"/>
      <c r="AT8647" s="33"/>
      <c r="AU8647" s="33"/>
      <c r="AV8647" s="33"/>
      <c r="AW8647" s="33"/>
      <c r="AX8647" s="33"/>
      <c r="AY8647" s="33"/>
    </row>
    <row r="8648" spans="1:51" s="12" customFormat="1" ht="39.950000000000003" customHeight="1">
      <c r="A8648" s="3"/>
      <c r="B8648" s="16"/>
      <c r="C8648" s="33"/>
      <c r="D8648" s="33"/>
      <c r="E8648" s="33"/>
      <c r="F8648" s="33"/>
      <c r="G8648" s="33"/>
      <c r="H8648" s="33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  <c r="Y8648" s="33"/>
      <c r="Z8648" s="33"/>
      <c r="AA8648" s="33"/>
      <c r="AB8648" s="33"/>
      <c r="AC8648" s="33"/>
      <c r="AD8648" s="33"/>
      <c r="AE8648" s="33"/>
      <c r="AF8648" s="33"/>
      <c r="AG8648" s="35"/>
      <c r="AH8648" s="32"/>
      <c r="AI8648" s="33"/>
      <c r="AJ8648" s="33"/>
      <c r="AK8648" s="33"/>
      <c r="AL8648" s="33"/>
      <c r="AM8648" s="33"/>
      <c r="AN8648" s="33"/>
      <c r="AO8648" s="33"/>
      <c r="AP8648" s="33"/>
      <c r="AQ8648" s="33"/>
      <c r="AR8648" s="33"/>
      <c r="AS8648" s="33"/>
      <c r="AT8648" s="33"/>
      <c r="AU8648" s="33"/>
      <c r="AV8648" s="33"/>
      <c r="AW8648" s="33"/>
      <c r="AX8648" s="33"/>
      <c r="AY8648" s="33"/>
    </row>
    <row r="8649" spans="1:51" s="12" customFormat="1" ht="39.950000000000003" customHeight="1">
      <c r="A8649" s="3"/>
      <c r="B8649" s="16"/>
      <c r="C8649" s="33"/>
      <c r="D8649" s="33"/>
      <c r="E8649" s="33"/>
      <c r="F8649" s="33"/>
      <c r="G8649" s="33"/>
      <c r="H8649" s="33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  <c r="Y8649" s="33"/>
      <c r="Z8649" s="33"/>
      <c r="AA8649" s="33"/>
      <c r="AB8649" s="33"/>
      <c r="AC8649" s="33"/>
      <c r="AD8649" s="33"/>
      <c r="AE8649" s="33"/>
      <c r="AF8649" s="33"/>
      <c r="AG8649" s="35"/>
      <c r="AH8649" s="32"/>
      <c r="AI8649" s="33"/>
      <c r="AJ8649" s="33"/>
      <c r="AK8649" s="33"/>
      <c r="AL8649" s="33"/>
      <c r="AM8649" s="33"/>
      <c r="AN8649" s="33"/>
      <c r="AO8649" s="33"/>
      <c r="AP8649" s="33"/>
      <c r="AQ8649" s="33"/>
      <c r="AR8649" s="33"/>
      <c r="AS8649" s="33"/>
      <c r="AT8649" s="33"/>
      <c r="AU8649" s="33"/>
      <c r="AV8649" s="33"/>
      <c r="AW8649" s="33"/>
      <c r="AX8649" s="33"/>
      <c r="AY8649" s="33"/>
    </row>
    <row r="8650" spans="1:51" s="12" customFormat="1" ht="39.950000000000003" customHeight="1">
      <c r="A8650" s="3"/>
      <c r="B8650" s="16"/>
      <c r="C8650" s="33"/>
      <c r="D8650" s="33"/>
      <c r="E8650" s="33"/>
      <c r="F8650" s="33"/>
      <c r="G8650" s="33"/>
      <c r="H8650" s="33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  <c r="Y8650" s="33"/>
      <c r="Z8650" s="33"/>
      <c r="AA8650" s="33"/>
      <c r="AB8650" s="33"/>
      <c r="AC8650" s="33"/>
      <c r="AD8650" s="33"/>
      <c r="AE8650" s="33"/>
      <c r="AF8650" s="33"/>
      <c r="AG8650" s="35"/>
      <c r="AH8650" s="32"/>
      <c r="AI8650" s="33"/>
      <c r="AJ8650" s="33"/>
      <c r="AK8650" s="33"/>
      <c r="AL8650" s="33"/>
      <c r="AM8650" s="33"/>
      <c r="AN8650" s="33"/>
      <c r="AO8650" s="33"/>
      <c r="AP8650" s="33"/>
      <c r="AQ8650" s="33"/>
      <c r="AR8650" s="33"/>
      <c r="AS8650" s="33"/>
      <c r="AT8650" s="33"/>
      <c r="AU8650" s="33"/>
      <c r="AV8650" s="33"/>
      <c r="AW8650" s="33"/>
      <c r="AX8650" s="33"/>
      <c r="AY8650" s="33"/>
    </row>
    <row r="8651" spans="1:51" s="12" customFormat="1" ht="39.950000000000003" customHeight="1">
      <c r="A8651" s="3"/>
      <c r="B8651" s="16"/>
      <c r="C8651" s="33"/>
      <c r="D8651" s="33"/>
      <c r="E8651" s="33"/>
      <c r="F8651" s="33"/>
      <c r="G8651" s="33"/>
      <c r="H8651" s="33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  <c r="Y8651" s="33"/>
      <c r="Z8651" s="33"/>
      <c r="AA8651" s="33"/>
      <c r="AB8651" s="33"/>
      <c r="AC8651" s="33"/>
      <c r="AD8651" s="33"/>
      <c r="AE8651" s="33"/>
      <c r="AF8651" s="33"/>
      <c r="AG8651" s="35"/>
      <c r="AH8651" s="32"/>
      <c r="AI8651" s="33"/>
      <c r="AJ8651" s="33"/>
      <c r="AK8651" s="33"/>
      <c r="AL8651" s="33"/>
      <c r="AM8651" s="33"/>
      <c r="AN8651" s="33"/>
      <c r="AO8651" s="33"/>
      <c r="AP8651" s="33"/>
      <c r="AQ8651" s="33"/>
      <c r="AR8651" s="33"/>
      <c r="AS8651" s="33"/>
      <c r="AT8651" s="33"/>
      <c r="AU8651" s="33"/>
      <c r="AV8651" s="33"/>
      <c r="AW8651" s="33"/>
      <c r="AX8651" s="33"/>
      <c r="AY8651" s="33"/>
    </row>
    <row r="8652" spans="1:51" s="12" customFormat="1" ht="39.950000000000003" customHeight="1">
      <c r="A8652" s="3"/>
      <c r="B8652" s="16"/>
      <c r="C8652" s="33"/>
      <c r="D8652" s="33"/>
      <c r="E8652" s="33"/>
      <c r="F8652" s="33"/>
      <c r="G8652" s="33"/>
      <c r="H8652" s="33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  <c r="Y8652" s="33"/>
      <c r="Z8652" s="33"/>
      <c r="AA8652" s="33"/>
      <c r="AB8652" s="33"/>
      <c r="AC8652" s="33"/>
      <c r="AD8652" s="33"/>
      <c r="AE8652" s="33"/>
      <c r="AF8652" s="33"/>
      <c r="AG8652" s="35"/>
      <c r="AH8652" s="32"/>
      <c r="AI8652" s="33"/>
      <c r="AJ8652" s="33"/>
      <c r="AK8652" s="33"/>
      <c r="AL8652" s="33"/>
      <c r="AM8652" s="33"/>
      <c r="AN8652" s="33"/>
      <c r="AO8652" s="33"/>
      <c r="AP8652" s="33"/>
      <c r="AQ8652" s="33"/>
      <c r="AR8652" s="33"/>
      <c r="AS8652" s="33"/>
      <c r="AT8652" s="33"/>
      <c r="AU8652" s="33"/>
      <c r="AV8652" s="33"/>
      <c r="AW8652" s="33"/>
      <c r="AX8652" s="33"/>
      <c r="AY8652" s="33"/>
    </row>
    <row r="8653" spans="1:51" s="12" customFormat="1" ht="39.950000000000003" customHeight="1">
      <c r="A8653" s="3"/>
      <c r="B8653" s="16"/>
      <c r="C8653" s="33"/>
      <c r="D8653" s="33"/>
      <c r="E8653" s="33"/>
      <c r="F8653" s="33"/>
      <c r="G8653" s="33"/>
      <c r="H8653" s="33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  <c r="Y8653" s="33"/>
      <c r="Z8653" s="33"/>
      <c r="AA8653" s="33"/>
      <c r="AB8653" s="33"/>
      <c r="AC8653" s="33"/>
      <c r="AD8653" s="33"/>
      <c r="AE8653" s="33"/>
      <c r="AF8653" s="33"/>
      <c r="AG8653" s="35"/>
      <c r="AH8653" s="32"/>
      <c r="AI8653" s="33"/>
      <c r="AJ8653" s="33"/>
      <c r="AK8653" s="33"/>
      <c r="AL8653" s="33"/>
      <c r="AM8653" s="33"/>
      <c r="AN8653" s="33"/>
      <c r="AO8653" s="33"/>
      <c r="AP8653" s="33"/>
      <c r="AQ8653" s="33"/>
      <c r="AR8653" s="33"/>
      <c r="AS8653" s="33"/>
      <c r="AT8653" s="33"/>
      <c r="AU8653" s="33"/>
      <c r="AV8653" s="33"/>
      <c r="AW8653" s="33"/>
      <c r="AX8653" s="33"/>
      <c r="AY8653" s="33"/>
    </row>
    <row r="8654" spans="1:51" s="12" customFormat="1" ht="39.950000000000003" customHeight="1">
      <c r="A8654" s="3"/>
      <c r="B8654" s="16"/>
      <c r="C8654" s="33"/>
      <c r="D8654" s="33"/>
      <c r="E8654" s="33"/>
      <c r="F8654" s="33"/>
      <c r="G8654" s="33"/>
      <c r="H8654" s="33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  <c r="Y8654" s="33"/>
      <c r="Z8654" s="33"/>
      <c r="AA8654" s="33"/>
      <c r="AB8654" s="33"/>
      <c r="AC8654" s="33"/>
      <c r="AD8654" s="33"/>
      <c r="AE8654" s="33"/>
      <c r="AF8654" s="33"/>
      <c r="AG8654" s="35"/>
      <c r="AH8654" s="32"/>
      <c r="AI8654" s="33"/>
      <c r="AJ8654" s="33"/>
      <c r="AK8654" s="33"/>
      <c r="AL8654" s="33"/>
      <c r="AM8654" s="33"/>
      <c r="AN8654" s="33"/>
      <c r="AO8654" s="33"/>
      <c r="AP8654" s="33"/>
      <c r="AQ8654" s="33"/>
      <c r="AR8654" s="33"/>
      <c r="AS8654" s="33"/>
      <c r="AT8654" s="33"/>
      <c r="AU8654" s="33"/>
      <c r="AV8654" s="33"/>
      <c r="AW8654" s="33"/>
      <c r="AX8654" s="33"/>
      <c r="AY8654" s="33"/>
    </row>
    <row r="8655" spans="1:51" s="12" customFormat="1" ht="39.950000000000003" customHeight="1">
      <c r="A8655" s="3"/>
      <c r="B8655" s="16"/>
      <c r="C8655" s="33"/>
      <c r="D8655" s="33"/>
      <c r="E8655" s="33"/>
      <c r="F8655" s="33"/>
      <c r="G8655" s="33"/>
      <c r="H8655" s="33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  <c r="Y8655" s="33"/>
      <c r="Z8655" s="33"/>
      <c r="AA8655" s="33"/>
      <c r="AB8655" s="33"/>
      <c r="AC8655" s="33"/>
      <c r="AD8655" s="33"/>
      <c r="AE8655" s="33"/>
      <c r="AF8655" s="33"/>
      <c r="AG8655" s="35"/>
      <c r="AH8655" s="32"/>
      <c r="AI8655" s="33"/>
      <c r="AJ8655" s="33"/>
      <c r="AK8655" s="33"/>
      <c r="AL8655" s="33"/>
      <c r="AM8655" s="33"/>
      <c r="AN8655" s="33"/>
      <c r="AO8655" s="33"/>
      <c r="AP8655" s="33"/>
      <c r="AQ8655" s="33"/>
      <c r="AR8655" s="33"/>
      <c r="AS8655" s="33"/>
      <c r="AT8655" s="33"/>
      <c r="AU8655" s="33"/>
      <c r="AV8655" s="33"/>
      <c r="AW8655" s="33"/>
      <c r="AX8655" s="33"/>
      <c r="AY8655" s="33"/>
    </row>
    <row r="8656" spans="1:51" s="12" customFormat="1" ht="39.950000000000003" customHeight="1">
      <c r="A8656" s="3"/>
      <c r="B8656" s="16"/>
      <c r="C8656" s="33"/>
      <c r="D8656" s="33"/>
      <c r="E8656" s="33"/>
      <c r="F8656" s="33"/>
      <c r="G8656" s="33"/>
      <c r="H8656" s="33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  <c r="Y8656" s="33"/>
      <c r="Z8656" s="33"/>
      <c r="AA8656" s="33"/>
      <c r="AB8656" s="33"/>
      <c r="AC8656" s="33"/>
      <c r="AD8656" s="33"/>
      <c r="AE8656" s="33"/>
      <c r="AF8656" s="33"/>
      <c r="AG8656" s="35"/>
      <c r="AH8656" s="32"/>
      <c r="AI8656" s="33"/>
      <c r="AJ8656" s="33"/>
      <c r="AK8656" s="33"/>
      <c r="AL8656" s="33"/>
      <c r="AM8656" s="33"/>
      <c r="AN8656" s="33"/>
      <c r="AO8656" s="33"/>
      <c r="AP8656" s="33"/>
      <c r="AQ8656" s="33"/>
      <c r="AR8656" s="33"/>
      <c r="AS8656" s="33"/>
      <c r="AT8656" s="33"/>
      <c r="AU8656" s="33"/>
      <c r="AV8656" s="33"/>
      <c r="AW8656" s="33"/>
      <c r="AX8656" s="33"/>
      <c r="AY8656" s="33"/>
    </row>
    <row r="8657" spans="1:51" s="12" customFormat="1" ht="39.950000000000003" customHeight="1">
      <c r="A8657" s="3"/>
      <c r="B8657" s="16"/>
      <c r="C8657" s="33"/>
      <c r="D8657" s="33"/>
      <c r="E8657" s="33"/>
      <c r="F8657" s="33"/>
      <c r="G8657" s="33"/>
      <c r="H8657" s="33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  <c r="Y8657" s="33"/>
      <c r="Z8657" s="33"/>
      <c r="AA8657" s="33"/>
      <c r="AB8657" s="33"/>
      <c r="AC8657" s="33"/>
      <c r="AD8657" s="33"/>
      <c r="AE8657" s="33"/>
      <c r="AF8657" s="33"/>
      <c r="AG8657" s="35"/>
      <c r="AH8657" s="32"/>
      <c r="AI8657" s="33"/>
      <c r="AJ8657" s="33"/>
      <c r="AK8657" s="33"/>
      <c r="AL8657" s="33"/>
      <c r="AM8657" s="33"/>
      <c r="AN8657" s="33"/>
      <c r="AO8657" s="33"/>
      <c r="AP8657" s="33"/>
      <c r="AQ8657" s="33"/>
      <c r="AR8657" s="33"/>
      <c r="AS8657" s="33"/>
      <c r="AT8657" s="33"/>
      <c r="AU8657" s="33"/>
      <c r="AV8657" s="33"/>
      <c r="AW8657" s="33"/>
      <c r="AX8657" s="33"/>
      <c r="AY8657" s="33"/>
    </row>
    <row r="8658" spans="1:51" s="12" customFormat="1" ht="39.950000000000003" customHeight="1">
      <c r="A8658" s="3"/>
      <c r="B8658" s="16"/>
      <c r="C8658" s="33"/>
      <c r="D8658" s="33"/>
      <c r="E8658" s="33"/>
      <c r="F8658" s="33"/>
      <c r="G8658" s="33"/>
      <c r="H8658" s="33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  <c r="Y8658" s="33"/>
      <c r="Z8658" s="33"/>
      <c r="AA8658" s="33"/>
      <c r="AB8658" s="33"/>
      <c r="AC8658" s="33"/>
      <c r="AD8658" s="33"/>
      <c r="AE8658" s="33"/>
      <c r="AF8658" s="33"/>
      <c r="AG8658" s="35"/>
      <c r="AH8658" s="32"/>
      <c r="AI8658" s="33"/>
      <c r="AJ8658" s="33"/>
      <c r="AK8658" s="33"/>
      <c r="AL8658" s="33"/>
      <c r="AM8658" s="33"/>
      <c r="AN8658" s="33"/>
      <c r="AO8658" s="33"/>
      <c r="AP8658" s="33"/>
      <c r="AQ8658" s="33"/>
      <c r="AR8658" s="33"/>
      <c r="AS8658" s="33"/>
      <c r="AT8658" s="33"/>
      <c r="AU8658" s="33"/>
      <c r="AV8658" s="33"/>
      <c r="AW8658" s="33"/>
      <c r="AX8658" s="33"/>
      <c r="AY8658" s="33"/>
    </row>
    <row r="8659" spans="1:51" s="12" customFormat="1" ht="39.950000000000003" customHeight="1">
      <c r="A8659" s="3"/>
      <c r="B8659" s="16"/>
      <c r="C8659" s="33"/>
      <c r="D8659" s="33"/>
      <c r="E8659" s="33"/>
      <c r="F8659" s="33"/>
      <c r="G8659" s="33"/>
      <c r="H8659" s="33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  <c r="Y8659" s="33"/>
      <c r="Z8659" s="33"/>
      <c r="AA8659" s="33"/>
      <c r="AB8659" s="33"/>
      <c r="AC8659" s="33"/>
      <c r="AD8659" s="33"/>
      <c r="AE8659" s="33"/>
      <c r="AF8659" s="33"/>
      <c r="AG8659" s="35"/>
      <c r="AH8659" s="32"/>
      <c r="AI8659" s="33"/>
      <c r="AJ8659" s="33"/>
      <c r="AK8659" s="33"/>
      <c r="AL8659" s="33"/>
      <c r="AM8659" s="33"/>
      <c r="AN8659" s="33"/>
      <c r="AO8659" s="33"/>
      <c r="AP8659" s="33"/>
      <c r="AQ8659" s="33"/>
      <c r="AR8659" s="33"/>
      <c r="AS8659" s="33"/>
      <c r="AT8659" s="33"/>
      <c r="AU8659" s="33"/>
      <c r="AV8659" s="33"/>
      <c r="AW8659" s="33"/>
      <c r="AX8659" s="33"/>
      <c r="AY8659" s="33"/>
    </row>
    <row r="8660" spans="1:51" s="12" customFormat="1" ht="39.950000000000003" customHeight="1">
      <c r="A8660" s="3"/>
      <c r="B8660" s="16"/>
      <c r="C8660" s="33"/>
      <c r="D8660" s="33"/>
      <c r="E8660" s="33"/>
      <c r="F8660" s="33"/>
      <c r="G8660" s="33"/>
      <c r="H8660" s="33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  <c r="Y8660" s="33"/>
      <c r="Z8660" s="33"/>
      <c r="AA8660" s="33"/>
      <c r="AB8660" s="33"/>
      <c r="AC8660" s="33"/>
      <c r="AD8660" s="33"/>
      <c r="AE8660" s="33"/>
      <c r="AF8660" s="33"/>
      <c r="AG8660" s="35"/>
      <c r="AH8660" s="32"/>
      <c r="AI8660" s="33"/>
      <c r="AJ8660" s="33"/>
      <c r="AK8660" s="33"/>
      <c r="AL8660" s="33"/>
      <c r="AM8660" s="33"/>
      <c r="AN8660" s="33"/>
      <c r="AO8660" s="33"/>
      <c r="AP8660" s="33"/>
      <c r="AQ8660" s="33"/>
      <c r="AR8660" s="33"/>
      <c r="AS8660" s="33"/>
      <c r="AT8660" s="33"/>
      <c r="AU8660" s="33"/>
      <c r="AV8660" s="33"/>
      <c r="AW8660" s="33"/>
      <c r="AX8660" s="33"/>
      <c r="AY8660" s="33"/>
    </row>
    <row r="8661" spans="1:51" s="12" customFormat="1" ht="39.950000000000003" customHeight="1">
      <c r="A8661" s="3"/>
      <c r="B8661" s="16"/>
      <c r="C8661" s="33"/>
      <c r="D8661" s="33"/>
      <c r="E8661" s="33"/>
      <c r="F8661" s="33"/>
      <c r="G8661" s="33"/>
      <c r="H8661" s="33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  <c r="Y8661" s="33"/>
      <c r="Z8661" s="33"/>
      <c r="AA8661" s="33"/>
      <c r="AB8661" s="33"/>
      <c r="AC8661" s="33"/>
      <c r="AD8661" s="33"/>
      <c r="AE8661" s="33"/>
      <c r="AF8661" s="33"/>
      <c r="AG8661" s="35"/>
      <c r="AH8661" s="32"/>
      <c r="AI8661" s="33"/>
      <c r="AJ8661" s="33"/>
      <c r="AK8661" s="33"/>
      <c r="AL8661" s="33"/>
      <c r="AM8661" s="33"/>
      <c r="AN8661" s="33"/>
      <c r="AO8661" s="33"/>
      <c r="AP8661" s="33"/>
      <c r="AQ8661" s="33"/>
      <c r="AR8661" s="33"/>
      <c r="AS8661" s="33"/>
      <c r="AT8661" s="33"/>
      <c r="AU8661" s="33"/>
      <c r="AV8661" s="33"/>
      <c r="AW8661" s="33"/>
      <c r="AX8661" s="33"/>
      <c r="AY8661" s="33"/>
    </row>
    <row r="8662" spans="1:51" s="12" customFormat="1" ht="39.950000000000003" customHeight="1">
      <c r="A8662" s="3"/>
      <c r="B8662" s="16"/>
      <c r="C8662" s="33"/>
      <c r="D8662" s="33"/>
      <c r="E8662" s="33"/>
      <c r="F8662" s="33"/>
      <c r="G8662" s="33"/>
      <c r="H8662" s="33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  <c r="Y8662" s="33"/>
      <c r="Z8662" s="33"/>
      <c r="AA8662" s="33"/>
      <c r="AB8662" s="33"/>
      <c r="AC8662" s="33"/>
      <c r="AD8662" s="33"/>
      <c r="AE8662" s="33"/>
      <c r="AF8662" s="33"/>
      <c r="AG8662" s="35"/>
      <c r="AH8662" s="32"/>
      <c r="AI8662" s="33"/>
      <c r="AJ8662" s="33"/>
      <c r="AK8662" s="33"/>
      <c r="AL8662" s="33"/>
      <c r="AM8662" s="33"/>
      <c r="AN8662" s="33"/>
      <c r="AO8662" s="33"/>
      <c r="AP8662" s="33"/>
      <c r="AQ8662" s="33"/>
      <c r="AR8662" s="33"/>
      <c r="AS8662" s="33"/>
      <c r="AT8662" s="33"/>
      <c r="AU8662" s="33"/>
      <c r="AV8662" s="33"/>
      <c r="AW8662" s="33"/>
      <c r="AX8662" s="33"/>
      <c r="AY8662" s="33"/>
    </row>
    <row r="8663" spans="1:51" s="12" customFormat="1" ht="39.950000000000003" customHeight="1">
      <c r="A8663" s="3"/>
      <c r="B8663" s="16"/>
      <c r="C8663" s="33"/>
      <c r="D8663" s="33"/>
      <c r="E8663" s="33"/>
      <c r="F8663" s="33"/>
      <c r="G8663" s="33"/>
      <c r="H8663" s="33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  <c r="Y8663" s="33"/>
      <c r="Z8663" s="33"/>
      <c r="AA8663" s="33"/>
      <c r="AB8663" s="33"/>
      <c r="AC8663" s="33"/>
      <c r="AD8663" s="33"/>
      <c r="AE8663" s="33"/>
      <c r="AF8663" s="33"/>
      <c r="AG8663" s="35"/>
      <c r="AH8663" s="32"/>
      <c r="AI8663" s="33"/>
      <c r="AJ8663" s="33"/>
      <c r="AK8663" s="33"/>
      <c r="AL8663" s="33"/>
      <c r="AM8663" s="33"/>
      <c r="AN8663" s="33"/>
      <c r="AO8663" s="33"/>
      <c r="AP8663" s="33"/>
      <c r="AQ8663" s="33"/>
      <c r="AR8663" s="33"/>
      <c r="AS8663" s="33"/>
      <c r="AT8663" s="33"/>
      <c r="AU8663" s="33"/>
      <c r="AV8663" s="33"/>
      <c r="AW8663" s="33"/>
      <c r="AX8663" s="33"/>
      <c r="AY8663" s="33"/>
    </row>
    <row r="8664" spans="1:51" s="12" customFormat="1" ht="39.950000000000003" customHeight="1">
      <c r="A8664" s="3"/>
      <c r="B8664" s="16"/>
      <c r="C8664" s="33"/>
      <c r="D8664" s="33"/>
      <c r="E8664" s="33"/>
      <c r="F8664" s="33"/>
      <c r="G8664" s="33"/>
      <c r="H8664" s="33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  <c r="Y8664" s="33"/>
      <c r="Z8664" s="33"/>
      <c r="AA8664" s="33"/>
      <c r="AB8664" s="33"/>
      <c r="AC8664" s="33"/>
      <c r="AD8664" s="33"/>
      <c r="AE8664" s="33"/>
      <c r="AF8664" s="33"/>
      <c r="AG8664" s="35"/>
      <c r="AH8664" s="32"/>
      <c r="AI8664" s="33"/>
      <c r="AJ8664" s="33"/>
      <c r="AK8664" s="33"/>
      <c r="AL8664" s="33"/>
      <c r="AM8664" s="33"/>
      <c r="AN8664" s="33"/>
      <c r="AO8664" s="33"/>
      <c r="AP8664" s="33"/>
      <c r="AQ8664" s="33"/>
      <c r="AR8664" s="33"/>
      <c r="AS8664" s="33"/>
      <c r="AT8664" s="33"/>
      <c r="AU8664" s="33"/>
      <c r="AV8664" s="33"/>
      <c r="AW8664" s="33"/>
      <c r="AX8664" s="33"/>
      <c r="AY8664" s="33"/>
    </row>
    <row r="8665" spans="1:51" s="12" customFormat="1" ht="39.950000000000003" customHeight="1">
      <c r="A8665" s="3"/>
      <c r="B8665" s="16"/>
      <c r="C8665" s="33"/>
      <c r="D8665" s="33"/>
      <c r="E8665" s="33"/>
      <c r="F8665" s="33"/>
      <c r="G8665" s="33"/>
      <c r="H8665" s="33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  <c r="Y8665" s="33"/>
      <c r="Z8665" s="33"/>
      <c r="AA8665" s="33"/>
      <c r="AB8665" s="33"/>
      <c r="AC8665" s="33"/>
      <c r="AD8665" s="33"/>
      <c r="AE8665" s="33"/>
      <c r="AF8665" s="33"/>
      <c r="AG8665" s="35"/>
      <c r="AH8665" s="32"/>
      <c r="AI8665" s="33"/>
      <c r="AJ8665" s="33"/>
      <c r="AK8665" s="33"/>
      <c r="AL8665" s="33"/>
      <c r="AM8665" s="33"/>
      <c r="AN8665" s="33"/>
      <c r="AO8665" s="33"/>
      <c r="AP8665" s="33"/>
      <c r="AQ8665" s="33"/>
      <c r="AR8665" s="33"/>
      <c r="AS8665" s="33"/>
      <c r="AT8665" s="33"/>
      <c r="AU8665" s="33"/>
      <c r="AV8665" s="33"/>
      <c r="AW8665" s="33"/>
      <c r="AX8665" s="33"/>
      <c r="AY8665" s="33"/>
    </row>
    <row r="8666" spans="1:51" s="12" customFormat="1" ht="39.950000000000003" customHeight="1">
      <c r="A8666" s="3"/>
      <c r="B8666" s="16"/>
      <c r="C8666" s="33"/>
      <c r="D8666" s="33"/>
      <c r="E8666" s="33"/>
      <c r="F8666" s="33"/>
      <c r="G8666" s="33"/>
      <c r="H8666" s="33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  <c r="Y8666" s="33"/>
      <c r="Z8666" s="33"/>
      <c r="AA8666" s="33"/>
      <c r="AB8666" s="33"/>
      <c r="AC8666" s="33"/>
      <c r="AD8666" s="33"/>
      <c r="AE8666" s="33"/>
      <c r="AF8666" s="33"/>
      <c r="AG8666" s="35"/>
      <c r="AH8666" s="32"/>
      <c r="AI8666" s="33"/>
      <c r="AJ8666" s="33"/>
      <c r="AK8666" s="33"/>
      <c r="AL8666" s="33"/>
      <c r="AM8666" s="33"/>
      <c r="AN8666" s="33"/>
      <c r="AO8666" s="33"/>
      <c r="AP8666" s="33"/>
      <c r="AQ8666" s="33"/>
      <c r="AR8666" s="33"/>
      <c r="AS8666" s="33"/>
      <c r="AT8666" s="33"/>
      <c r="AU8666" s="33"/>
      <c r="AV8666" s="33"/>
      <c r="AW8666" s="33"/>
      <c r="AX8666" s="33"/>
      <c r="AY8666" s="33"/>
    </row>
    <row r="8667" spans="1:51" s="12" customFormat="1" ht="39.950000000000003" customHeight="1">
      <c r="A8667" s="3"/>
      <c r="B8667" s="16"/>
      <c r="C8667" s="33"/>
      <c r="D8667" s="33"/>
      <c r="E8667" s="33"/>
      <c r="F8667" s="33"/>
      <c r="G8667" s="33"/>
      <c r="H8667" s="33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  <c r="Y8667" s="33"/>
      <c r="Z8667" s="33"/>
      <c r="AA8667" s="33"/>
      <c r="AB8667" s="33"/>
      <c r="AC8667" s="33"/>
      <c r="AD8667" s="33"/>
      <c r="AE8667" s="33"/>
      <c r="AF8667" s="33"/>
      <c r="AG8667" s="35"/>
      <c r="AH8667" s="32"/>
      <c r="AI8667" s="33"/>
      <c r="AJ8667" s="33"/>
      <c r="AK8667" s="33"/>
      <c r="AL8667" s="33"/>
      <c r="AM8667" s="33"/>
      <c r="AN8667" s="33"/>
      <c r="AO8667" s="33"/>
      <c r="AP8667" s="33"/>
      <c r="AQ8667" s="33"/>
      <c r="AR8667" s="33"/>
      <c r="AS8667" s="33"/>
      <c r="AT8667" s="33"/>
      <c r="AU8667" s="33"/>
      <c r="AV8667" s="33"/>
      <c r="AW8667" s="33"/>
      <c r="AX8667" s="33"/>
      <c r="AY8667" s="33"/>
    </row>
    <row r="8668" spans="1:51" s="12" customFormat="1" ht="39.950000000000003" customHeight="1">
      <c r="A8668" s="3"/>
      <c r="B8668" s="16"/>
      <c r="C8668" s="33"/>
      <c r="D8668" s="33"/>
      <c r="E8668" s="33"/>
      <c r="F8668" s="33"/>
      <c r="G8668" s="33"/>
      <c r="H8668" s="33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  <c r="Y8668" s="33"/>
      <c r="Z8668" s="33"/>
      <c r="AA8668" s="33"/>
      <c r="AB8668" s="33"/>
      <c r="AC8668" s="33"/>
      <c r="AD8668" s="33"/>
      <c r="AE8668" s="33"/>
      <c r="AF8668" s="33"/>
      <c r="AG8668" s="35"/>
      <c r="AH8668" s="32"/>
      <c r="AI8668" s="33"/>
      <c r="AJ8668" s="33"/>
      <c r="AK8668" s="33"/>
      <c r="AL8668" s="33"/>
      <c r="AM8668" s="33"/>
      <c r="AN8668" s="33"/>
      <c r="AO8668" s="33"/>
      <c r="AP8668" s="33"/>
      <c r="AQ8668" s="33"/>
      <c r="AR8668" s="33"/>
      <c r="AS8668" s="33"/>
      <c r="AT8668" s="33"/>
      <c r="AU8668" s="33"/>
      <c r="AV8668" s="33"/>
      <c r="AW8668" s="33"/>
      <c r="AX8668" s="33"/>
      <c r="AY8668" s="33"/>
    </row>
    <row r="8669" spans="1:51" s="12" customFormat="1" ht="39.950000000000003" customHeight="1">
      <c r="A8669" s="3"/>
      <c r="B8669" s="16"/>
      <c r="C8669" s="33"/>
      <c r="D8669" s="33"/>
      <c r="E8669" s="33"/>
      <c r="F8669" s="33"/>
      <c r="G8669" s="33"/>
      <c r="H8669" s="33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  <c r="Y8669" s="33"/>
      <c r="Z8669" s="33"/>
      <c r="AA8669" s="33"/>
      <c r="AB8669" s="33"/>
      <c r="AC8669" s="33"/>
      <c r="AD8669" s="33"/>
      <c r="AE8669" s="33"/>
      <c r="AF8669" s="33"/>
      <c r="AG8669" s="35"/>
      <c r="AH8669" s="32"/>
      <c r="AI8669" s="33"/>
      <c r="AJ8669" s="33"/>
      <c r="AK8669" s="33"/>
      <c r="AL8669" s="33"/>
      <c r="AM8669" s="33"/>
      <c r="AN8669" s="33"/>
      <c r="AO8669" s="33"/>
      <c r="AP8669" s="33"/>
      <c r="AQ8669" s="33"/>
      <c r="AR8669" s="33"/>
      <c r="AS8669" s="33"/>
      <c r="AT8669" s="33"/>
      <c r="AU8669" s="33"/>
      <c r="AV8669" s="33"/>
      <c r="AW8669" s="33"/>
      <c r="AX8669" s="33"/>
      <c r="AY8669" s="33"/>
    </row>
    <row r="8670" spans="1:51" s="12" customFormat="1" ht="39.950000000000003" customHeight="1">
      <c r="A8670" s="3"/>
      <c r="B8670" s="16"/>
      <c r="C8670" s="33"/>
      <c r="D8670" s="33"/>
      <c r="E8670" s="33"/>
      <c r="F8670" s="33"/>
      <c r="G8670" s="33"/>
      <c r="H8670" s="33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  <c r="Y8670" s="33"/>
      <c r="Z8670" s="33"/>
      <c r="AA8670" s="33"/>
      <c r="AB8670" s="33"/>
      <c r="AC8670" s="33"/>
      <c r="AD8670" s="33"/>
      <c r="AE8670" s="33"/>
      <c r="AF8670" s="33"/>
      <c r="AG8670" s="35"/>
      <c r="AH8670" s="32"/>
      <c r="AI8670" s="33"/>
      <c r="AJ8670" s="33"/>
      <c r="AK8670" s="33"/>
      <c r="AL8670" s="33"/>
      <c r="AM8670" s="33"/>
      <c r="AN8670" s="33"/>
      <c r="AO8670" s="33"/>
      <c r="AP8670" s="33"/>
      <c r="AQ8670" s="33"/>
      <c r="AR8670" s="33"/>
      <c r="AS8670" s="33"/>
      <c r="AT8670" s="33"/>
      <c r="AU8670" s="33"/>
      <c r="AV8670" s="33"/>
      <c r="AW8670" s="33"/>
      <c r="AX8670" s="33"/>
      <c r="AY8670" s="33"/>
    </row>
    <row r="8671" spans="1:51" s="12" customFormat="1" ht="39.950000000000003" customHeight="1">
      <c r="A8671" s="3"/>
      <c r="B8671" s="16"/>
      <c r="C8671" s="33"/>
      <c r="D8671" s="33"/>
      <c r="E8671" s="33"/>
      <c r="F8671" s="33"/>
      <c r="G8671" s="33"/>
      <c r="H8671" s="33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  <c r="Y8671" s="33"/>
      <c r="Z8671" s="33"/>
      <c r="AA8671" s="33"/>
      <c r="AB8671" s="33"/>
      <c r="AC8671" s="33"/>
      <c r="AD8671" s="33"/>
      <c r="AE8671" s="33"/>
      <c r="AF8671" s="33"/>
      <c r="AG8671" s="35"/>
      <c r="AH8671" s="32"/>
      <c r="AI8671" s="33"/>
      <c r="AJ8671" s="33"/>
      <c r="AK8671" s="33"/>
      <c r="AL8671" s="33"/>
      <c r="AM8671" s="33"/>
      <c r="AN8671" s="33"/>
      <c r="AO8671" s="33"/>
      <c r="AP8671" s="33"/>
      <c r="AQ8671" s="33"/>
      <c r="AR8671" s="33"/>
      <c r="AS8671" s="33"/>
      <c r="AT8671" s="33"/>
      <c r="AU8671" s="33"/>
      <c r="AV8671" s="33"/>
      <c r="AW8671" s="33"/>
      <c r="AX8671" s="33"/>
      <c r="AY8671" s="33"/>
    </row>
    <row r="8672" spans="1:51" s="12" customFormat="1" ht="39.950000000000003" customHeight="1">
      <c r="A8672" s="3"/>
      <c r="B8672" s="16"/>
      <c r="C8672" s="33"/>
      <c r="D8672" s="33"/>
      <c r="E8672" s="33"/>
      <c r="F8672" s="33"/>
      <c r="G8672" s="33"/>
      <c r="H8672" s="33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  <c r="Y8672" s="33"/>
      <c r="Z8672" s="33"/>
      <c r="AA8672" s="33"/>
      <c r="AB8672" s="33"/>
      <c r="AC8672" s="33"/>
      <c r="AD8672" s="33"/>
      <c r="AE8672" s="33"/>
      <c r="AF8672" s="33"/>
      <c r="AG8672" s="35"/>
      <c r="AH8672" s="32"/>
      <c r="AI8672" s="33"/>
      <c r="AJ8672" s="33"/>
      <c r="AK8672" s="33"/>
      <c r="AL8672" s="33"/>
      <c r="AM8672" s="33"/>
      <c r="AN8672" s="33"/>
      <c r="AO8672" s="33"/>
      <c r="AP8672" s="33"/>
      <c r="AQ8672" s="33"/>
      <c r="AR8672" s="33"/>
      <c r="AS8672" s="33"/>
      <c r="AT8672" s="33"/>
      <c r="AU8672" s="33"/>
      <c r="AV8672" s="33"/>
      <c r="AW8672" s="33"/>
      <c r="AX8672" s="33"/>
      <c r="AY8672" s="33"/>
    </row>
    <row r="8673" spans="1:51" s="12" customFormat="1" ht="39.950000000000003" customHeight="1">
      <c r="A8673" s="3"/>
      <c r="B8673" s="16"/>
      <c r="C8673" s="33"/>
      <c r="D8673" s="33"/>
      <c r="E8673" s="33"/>
      <c r="F8673" s="33"/>
      <c r="G8673" s="33"/>
      <c r="H8673" s="33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  <c r="Y8673" s="33"/>
      <c r="Z8673" s="33"/>
      <c r="AA8673" s="33"/>
      <c r="AB8673" s="33"/>
      <c r="AC8673" s="33"/>
      <c r="AD8673" s="33"/>
      <c r="AE8673" s="33"/>
      <c r="AF8673" s="33"/>
      <c r="AG8673" s="35"/>
      <c r="AH8673" s="32"/>
      <c r="AI8673" s="33"/>
      <c r="AJ8673" s="33"/>
      <c r="AK8673" s="33"/>
      <c r="AL8673" s="33"/>
      <c r="AM8673" s="33"/>
      <c r="AN8673" s="33"/>
      <c r="AO8673" s="33"/>
      <c r="AP8673" s="33"/>
      <c r="AQ8673" s="33"/>
      <c r="AR8673" s="33"/>
      <c r="AS8673" s="33"/>
      <c r="AT8673" s="33"/>
      <c r="AU8673" s="33"/>
      <c r="AV8673" s="33"/>
      <c r="AW8673" s="33"/>
      <c r="AX8673" s="33"/>
      <c r="AY8673" s="33"/>
    </row>
    <row r="8674" spans="1:51" s="12" customFormat="1" ht="39.950000000000003" customHeight="1">
      <c r="A8674" s="3"/>
      <c r="B8674" s="16"/>
      <c r="C8674" s="33"/>
      <c r="D8674" s="33"/>
      <c r="E8674" s="33"/>
      <c r="F8674" s="33"/>
      <c r="G8674" s="33"/>
      <c r="H8674" s="33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  <c r="Y8674" s="33"/>
      <c r="Z8674" s="33"/>
      <c r="AA8674" s="33"/>
      <c r="AB8674" s="33"/>
      <c r="AC8674" s="33"/>
      <c r="AD8674" s="33"/>
      <c r="AE8674" s="33"/>
      <c r="AF8674" s="33"/>
      <c r="AG8674" s="35"/>
      <c r="AH8674" s="32"/>
      <c r="AI8674" s="33"/>
      <c r="AJ8674" s="33"/>
      <c r="AK8674" s="33"/>
      <c r="AL8674" s="33"/>
      <c r="AM8674" s="33"/>
      <c r="AN8674" s="33"/>
      <c r="AO8674" s="33"/>
      <c r="AP8674" s="33"/>
      <c r="AQ8674" s="33"/>
      <c r="AR8674" s="33"/>
      <c r="AS8674" s="33"/>
      <c r="AT8674" s="33"/>
      <c r="AU8674" s="33"/>
      <c r="AV8674" s="33"/>
      <c r="AW8674" s="33"/>
      <c r="AX8674" s="33"/>
      <c r="AY8674" s="33"/>
    </row>
    <row r="8675" spans="1:51" s="12" customFormat="1" ht="39.950000000000003" customHeight="1">
      <c r="A8675" s="3"/>
      <c r="B8675" s="16"/>
      <c r="C8675" s="33"/>
      <c r="D8675" s="33"/>
      <c r="E8675" s="33"/>
      <c r="F8675" s="33"/>
      <c r="G8675" s="33"/>
      <c r="H8675" s="33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  <c r="Y8675" s="33"/>
      <c r="Z8675" s="33"/>
      <c r="AA8675" s="33"/>
      <c r="AB8675" s="33"/>
      <c r="AC8675" s="33"/>
      <c r="AD8675" s="33"/>
      <c r="AE8675" s="33"/>
      <c r="AF8675" s="33"/>
      <c r="AG8675" s="35"/>
      <c r="AH8675" s="32"/>
      <c r="AI8675" s="33"/>
      <c r="AJ8675" s="33"/>
      <c r="AK8675" s="33"/>
      <c r="AL8675" s="33"/>
      <c r="AM8675" s="33"/>
      <c r="AN8675" s="33"/>
      <c r="AO8675" s="33"/>
      <c r="AP8675" s="33"/>
      <c r="AQ8675" s="33"/>
      <c r="AR8675" s="33"/>
      <c r="AS8675" s="33"/>
      <c r="AT8675" s="33"/>
      <c r="AU8675" s="33"/>
      <c r="AV8675" s="33"/>
      <c r="AW8675" s="33"/>
      <c r="AX8675" s="33"/>
      <c r="AY8675" s="33"/>
    </row>
    <row r="8676" spans="1:51" s="12" customFormat="1" ht="39.950000000000003" customHeight="1">
      <c r="A8676" s="3"/>
      <c r="B8676" s="16"/>
      <c r="C8676" s="33"/>
      <c r="D8676" s="33"/>
      <c r="E8676" s="33"/>
      <c r="F8676" s="33"/>
      <c r="G8676" s="33"/>
      <c r="H8676" s="33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  <c r="Y8676" s="33"/>
      <c r="Z8676" s="33"/>
      <c r="AA8676" s="33"/>
      <c r="AB8676" s="33"/>
      <c r="AC8676" s="33"/>
      <c r="AD8676" s="33"/>
      <c r="AE8676" s="33"/>
      <c r="AF8676" s="33"/>
      <c r="AG8676" s="35"/>
      <c r="AH8676" s="32"/>
      <c r="AI8676" s="33"/>
      <c r="AJ8676" s="33"/>
      <c r="AK8676" s="33"/>
      <c r="AL8676" s="33"/>
      <c r="AM8676" s="33"/>
      <c r="AN8676" s="33"/>
      <c r="AO8676" s="33"/>
      <c r="AP8676" s="33"/>
      <c r="AQ8676" s="33"/>
      <c r="AR8676" s="33"/>
      <c r="AS8676" s="33"/>
      <c r="AT8676" s="33"/>
      <c r="AU8676" s="33"/>
      <c r="AV8676" s="33"/>
      <c r="AW8676" s="33"/>
      <c r="AX8676" s="33"/>
      <c r="AY8676" s="33"/>
    </row>
    <row r="8677" spans="1:51" s="12" customFormat="1" ht="39.950000000000003" customHeight="1">
      <c r="A8677" s="3"/>
      <c r="B8677" s="16"/>
      <c r="C8677" s="33"/>
      <c r="D8677" s="33"/>
      <c r="E8677" s="33"/>
      <c r="F8677" s="33"/>
      <c r="G8677" s="33"/>
      <c r="H8677" s="33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  <c r="Y8677" s="33"/>
      <c r="Z8677" s="33"/>
      <c r="AA8677" s="33"/>
      <c r="AB8677" s="33"/>
      <c r="AC8677" s="33"/>
      <c r="AD8677" s="33"/>
      <c r="AE8677" s="33"/>
      <c r="AF8677" s="33"/>
      <c r="AG8677" s="35"/>
      <c r="AH8677" s="32"/>
      <c r="AI8677" s="33"/>
      <c r="AJ8677" s="33"/>
      <c r="AK8677" s="33"/>
      <c r="AL8677" s="33"/>
      <c r="AM8677" s="33"/>
      <c r="AN8677" s="33"/>
      <c r="AO8677" s="33"/>
      <c r="AP8677" s="33"/>
      <c r="AQ8677" s="33"/>
      <c r="AR8677" s="33"/>
      <c r="AS8677" s="33"/>
      <c r="AT8677" s="33"/>
      <c r="AU8677" s="33"/>
      <c r="AV8677" s="33"/>
      <c r="AW8677" s="33"/>
      <c r="AX8677" s="33"/>
      <c r="AY8677" s="33"/>
    </row>
    <row r="8678" spans="1:51" s="12" customFormat="1" ht="39.950000000000003" customHeight="1">
      <c r="A8678" s="3"/>
      <c r="B8678" s="16"/>
      <c r="C8678" s="33"/>
      <c r="D8678" s="33"/>
      <c r="E8678" s="33"/>
      <c r="F8678" s="33"/>
      <c r="G8678" s="33"/>
      <c r="H8678" s="33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  <c r="Y8678" s="33"/>
      <c r="Z8678" s="33"/>
      <c r="AA8678" s="33"/>
      <c r="AB8678" s="33"/>
      <c r="AC8678" s="33"/>
      <c r="AD8678" s="33"/>
      <c r="AE8678" s="33"/>
      <c r="AF8678" s="33"/>
      <c r="AG8678" s="35"/>
      <c r="AH8678" s="32"/>
      <c r="AI8678" s="33"/>
      <c r="AJ8678" s="33"/>
      <c r="AK8678" s="33"/>
      <c r="AL8678" s="33"/>
      <c r="AM8678" s="33"/>
      <c r="AN8678" s="33"/>
      <c r="AO8678" s="33"/>
      <c r="AP8678" s="33"/>
      <c r="AQ8678" s="33"/>
      <c r="AR8678" s="33"/>
      <c r="AS8678" s="33"/>
      <c r="AT8678" s="33"/>
      <c r="AU8678" s="33"/>
      <c r="AV8678" s="33"/>
      <c r="AW8678" s="33"/>
      <c r="AX8678" s="33"/>
      <c r="AY8678" s="33"/>
    </row>
    <row r="8679" spans="1:51" s="12" customFormat="1" ht="39.950000000000003" customHeight="1">
      <c r="A8679" s="3"/>
      <c r="B8679" s="16"/>
      <c r="C8679" s="33"/>
      <c r="D8679" s="33"/>
      <c r="E8679" s="33"/>
      <c r="F8679" s="33"/>
      <c r="G8679" s="33"/>
      <c r="H8679" s="33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  <c r="Y8679" s="33"/>
      <c r="Z8679" s="33"/>
      <c r="AA8679" s="33"/>
      <c r="AB8679" s="33"/>
      <c r="AC8679" s="33"/>
      <c r="AD8679" s="33"/>
      <c r="AE8679" s="33"/>
      <c r="AF8679" s="33"/>
      <c r="AG8679" s="35"/>
      <c r="AH8679" s="32"/>
      <c r="AI8679" s="33"/>
      <c r="AJ8679" s="33"/>
      <c r="AK8679" s="33"/>
      <c r="AL8679" s="33"/>
      <c r="AM8679" s="33"/>
      <c r="AN8679" s="33"/>
      <c r="AO8679" s="33"/>
      <c r="AP8679" s="33"/>
      <c r="AQ8679" s="33"/>
      <c r="AR8679" s="33"/>
      <c r="AS8679" s="33"/>
      <c r="AT8679" s="33"/>
      <c r="AU8679" s="33"/>
      <c r="AV8679" s="33"/>
      <c r="AW8679" s="33"/>
      <c r="AX8679" s="33"/>
      <c r="AY8679" s="33"/>
    </row>
    <row r="8680" spans="1:51" s="12" customFormat="1" ht="39.950000000000003" customHeight="1">
      <c r="A8680" s="3"/>
      <c r="B8680" s="16"/>
      <c r="C8680" s="33"/>
      <c r="D8680" s="33"/>
      <c r="E8680" s="33"/>
      <c r="F8680" s="33"/>
      <c r="G8680" s="33"/>
      <c r="H8680" s="33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  <c r="Y8680" s="33"/>
      <c r="Z8680" s="33"/>
      <c r="AA8680" s="33"/>
      <c r="AB8680" s="33"/>
      <c r="AC8680" s="33"/>
      <c r="AD8680" s="33"/>
      <c r="AE8680" s="33"/>
      <c r="AF8680" s="33"/>
      <c r="AG8680" s="35"/>
      <c r="AH8680" s="32"/>
      <c r="AI8680" s="33"/>
      <c r="AJ8680" s="33"/>
      <c r="AK8680" s="33"/>
      <c r="AL8680" s="33"/>
      <c r="AM8680" s="33"/>
      <c r="AN8680" s="33"/>
      <c r="AO8680" s="33"/>
      <c r="AP8680" s="33"/>
      <c r="AQ8680" s="33"/>
      <c r="AR8680" s="33"/>
      <c r="AS8680" s="33"/>
      <c r="AT8680" s="33"/>
      <c r="AU8680" s="33"/>
      <c r="AV8680" s="33"/>
      <c r="AW8680" s="33"/>
      <c r="AX8680" s="33"/>
      <c r="AY8680" s="33"/>
    </row>
    <row r="8681" spans="1:51" s="12" customFormat="1" ht="39.950000000000003" customHeight="1">
      <c r="A8681" s="3"/>
      <c r="B8681" s="16"/>
      <c r="C8681" s="33"/>
      <c r="D8681" s="33"/>
      <c r="E8681" s="33"/>
      <c r="F8681" s="33"/>
      <c r="G8681" s="33"/>
      <c r="H8681" s="33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  <c r="Y8681" s="33"/>
      <c r="Z8681" s="33"/>
      <c r="AA8681" s="33"/>
      <c r="AB8681" s="33"/>
      <c r="AC8681" s="33"/>
      <c r="AD8681" s="33"/>
      <c r="AE8681" s="33"/>
      <c r="AF8681" s="33"/>
      <c r="AG8681" s="35"/>
      <c r="AH8681" s="32"/>
      <c r="AI8681" s="33"/>
      <c r="AJ8681" s="33"/>
      <c r="AK8681" s="33"/>
      <c r="AL8681" s="33"/>
      <c r="AM8681" s="33"/>
      <c r="AN8681" s="33"/>
      <c r="AO8681" s="33"/>
      <c r="AP8681" s="33"/>
      <c r="AQ8681" s="33"/>
      <c r="AR8681" s="33"/>
      <c r="AS8681" s="33"/>
      <c r="AT8681" s="33"/>
      <c r="AU8681" s="33"/>
      <c r="AV8681" s="33"/>
      <c r="AW8681" s="33"/>
      <c r="AX8681" s="33"/>
      <c r="AY8681" s="33"/>
    </row>
    <row r="8682" spans="1:51" s="12" customFormat="1" ht="39.950000000000003" customHeight="1">
      <c r="A8682" s="3"/>
      <c r="B8682" s="16"/>
      <c r="C8682" s="33"/>
      <c r="D8682" s="33"/>
      <c r="E8682" s="33"/>
      <c r="F8682" s="33"/>
      <c r="G8682" s="33"/>
      <c r="H8682" s="33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  <c r="Y8682" s="33"/>
      <c r="Z8682" s="33"/>
      <c r="AA8682" s="33"/>
      <c r="AB8682" s="33"/>
      <c r="AC8682" s="33"/>
      <c r="AD8682" s="33"/>
      <c r="AE8682" s="33"/>
      <c r="AF8682" s="33"/>
      <c r="AG8682" s="35"/>
      <c r="AH8682" s="32"/>
      <c r="AI8682" s="33"/>
      <c r="AJ8682" s="33"/>
      <c r="AK8682" s="33"/>
      <c r="AL8682" s="33"/>
      <c r="AM8682" s="33"/>
      <c r="AN8682" s="33"/>
      <c r="AO8682" s="33"/>
      <c r="AP8682" s="33"/>
      <c r="AQ8682" s="33"/>
      <c r="AR8682" s="33"/>
      <c r="AS8682" s="33"/>
      <c r="AT8682" s="33"/>
      <c r="AU8682" s="33"/>
      <c r="AV8682" s="33"/>
      <c r="AW8682" s="33"/>
      <c r="AX8682" s="33"/>
      <c r="AY8682" s="33"/>
    </row>
    <row r="8683" spans="1:51" s="12" customFormat="1" ht="39.950000000000003" customHeight="1">
      <c r="A8683" s="3"/>
      <c r="B8683" s="16"/>
      <c r="C8683" s="33"/>
      <c r="D8683" s="33"/>
      <c r="E8683" s="33"/>
      <c r="F8683" s="33"/>
      <c r="G8683" s="33"/>
      <c r="H8683" s="33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  <c r="Y8683" s="33"/>
      <c r="Z8683" s="33"/>
      <c r="AA8683" s="33"/>
      <c r="AB8683" s="33"/>
      <c r="AC8683" s="33"/>
      <c r="AD8683" s="33"/>
      <c r="AE8683" s="33"/>
      <c r="AF8683" s="33"/>
      <c r="AG8683" s="35"/>
      <c r="AH8683" s="32"/>
      <c r="AI8683" s="33"/>
      <c r="AJ8683" s="33"/>
      <c r="AK8683" s="33"/>
      <c r="AL8683" s="33"/>
      <c r="AM8683" s="33"/>
      <c r="AN8683" s="33"/>
      <c r="AO8683" s="33"/>
      <c r="AP8683" s="33"/>
      <c r="AQ8683" s="33"/>
      <c r="AR8683" s="33"/>
      <c r="AS8683" s="33"/>
      <c r="AT8683" s="33"/>
      <c r="AU8683" s="33"/>
      <c r="AV8683" s="33"/>
      <c r="AW8683" s="33"/>
      <c r="AX8683" s="33"/>
      <c r="AY8683" s="33"/>
    </row>
    <row r="8684" spans="1:51" s="12" customFormat="1" ht="39.950000000000003" customHeight="1">
      <c r="A8684" s="3"/>
      <c r="B8684" s="16"/>
      <c r="C8684" s="33"/>
      <c r="D8684" s="33"/>
      <c r="E8684" s="33"/>
      <c r="F8684" s="33"/>
      <c r="G8684" s="33"/>
      <c r="H8684" s="33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  <c r="Y8684" s="33"/>
      <c r="Z8684" s="33"/>
      <c r="AA8684" s="33"/>
      <c r="AB8684" s="33"/>
      <c r="AC8684" s="33"/>
      <c r="AD8684" s="33"/>
      <c r="AE8684" s="33"/>
      <c r="AF8684" s="33"/>
      <c r="AG8684" s="35"/>
      <c r="AH8684" s="32"/>
      <c r="AI8684" s="33"/>
      <c r="AJ8684" s="33"/>
      <c r="AK8684" s="33"/>
      <c r="AL8684" s="33"/>
      <c r="AM8684" s="33"/>
      <c r="AN8684" s="33"/>
      <c r="AO8684" s="33"/>
      <c r="AP8684" s="33"/>
      <c r="AQ8684" s="33"/>
      <c r="AR8684" s="33"/>
      <c r="AS8684" s="33"/>
      <c r="AT8684" s="33"/>
      <c r="AU8684" s="33"/>
      <c r="AV8684" s="33"/>
      <c r="AW8684" s="33"/>
      <c r="AX8684" s="33"/>
      <c r="AY8684" s="33"/>
    </row>
    <row r="8685" spans="1:51" s="12" customFormat="1" ht="39.950000000000003" customHeight="1">
      <c r="A8685" s="3"/>
      <c r="B8685" s="16"/>
      <c r="C8685" s="33"/>
      <c r="D8685" s="33"/>
      <c r="E8685" s="33"/>
      <c r="F8685" s="33"/>
      <c r="G8685" s="33"/>
      <c r="H8685" s="33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  <c r="Y8685" s="33"/>
      <c r="Z8685" s="33"/>
      <c r="AA8685" s="33"/>
      <c r="AB8685" s="33"/>
      <c r="AC8685" s="33"/>
      <c r="AD8685" s="33"/>
      <c r="AE8685" s="33"/>
      <c r="AF8685" s="33"/>
      <c r="AG8685" s="35"/>
      <c r="AH8685" s="32"/>
      <c r="AI8685" s="33"/>
      <c r="AJ8685" s="33"/>
      <c r="AK8685" s="33"/>
      <c r="AL8685" s="33"/>
      <c r="AM8685" s="33"/>
      <c r="AN8685" s="33"/>
      <c r="AO8685" s="33"/>
      <c r="AP8685" s="33"/>
      <c r="AQ8685" s="33"/>
      <c r="AR8685" s="33"/>
      <c r="AS8685" s="33"/>
      <c r="AT8685" s="33"/>
      <c r="AU8685" s="33"/>
      <c r="AV8685" s="33"/>
      <c r="AW8685" s="33"/>
      <c r="AX8685" s="33"/>
      <c r="AY8685" s="33"/>
    </row>
    <row r="8686" spans="1:51" s="12" customFormat="1" ht="39.950000000000003" customHeight="1">
      <c r="A8686" s="3"/>
      <c r="B8686" s="16"/>
      <c r="C8686" s="33"/>
      <c r="D8686" s="33"/>
      <c r="E8686" s="33"/>
      <c r="F8686" s="33"/>
      <c r="G8686" s="33"/>
      <c r="H8686" s="33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  <c r="Y8686" s="33"/>
      <c r="Z8686" s="33"/>
      <c r="AA8686" s="33"/>
      <c r="AB8686" s="33"/>
      <c r="AC8686" s="33"/>
      <c r="AD8686" s="33"/>
      <c r="AE8686" s="33"/>
      <c r="AF8686" s="33"/>
      <c r="AG8686" s="35"/>
      <c r="AH8686" s="32"/>
      <c r="AI8686" s="33"/>
      <c r="AJ8686" s="33"/>
      <c r="AK8686" s="33"/>
      <c r="AL8686" s="33"/>
      <c r="AM8686" s="33"/>
      <c r="AN8686" s="33"/>
      <c r="AO8686" s="33"/>
      <c r="AP8686" s="33"/>
      <c r="AQ8686" s="33"/>
      <c r="AR8686" s="33"/>
      <c r="AS8686" s="33"/>
      <c r="AT8686" s="33"/>
      <c r="AU8686" s="33"/>
      <c r="AV8686" s="33"/>
      <c r="AW8686" s="33"/>
      <c r="AX8686" s="33"/>
      <c r="AY8686" s="33"/>
    </row>
    <row r="8687" spans="1:51" s="12" customFormat="1" ht="39.950000000000003" customHeight="1">
      <c r="A8687" s="3"/>
      <c r="B8687" s="16"/>
      <c r="C8687" s="33"/>
      <c r="D8687" s="33"/>
      <c r="E8687" s="33"/>
      <c r="F8687" s="33"/>
      <c r="G8687" s="33"/>
      <c r="H8687" s="33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  <c r="Y8687" s="33"/>
      <c r="Z8687" s="33"/>
      <c r="AA8687" s="33"/>
      <c r="AB8687" s="33"/>
      <c r="AC8687" s="33"/>
      <c r="AD8687" s="33"/>
      <c r="AE8687" s="33"/>
      <c r="AF8687" s="33"/>
      <c r="AG8687" s="35"/>
      <c r="AH8687" s="32"/>
      <c r="AI8687" s="33"/>
      <c r="AJ8687" s="33"/>
      <c r="AK8687" s="33"/>
      <c r="AL8687" s="33"/>
      <c r="AM8687" s="33"/>
      <c r="AN8687" s="33"/>
      <c r="AO8687" s="33"/>
      <c r="AP8687" s="33"/>
      <c r="AQ8687" s="33"/>
      <c r="AR8687" s="33"/>
      <c r="AS8687" s="33"/>
      <c r="AT8687" s="33"/>
      <c r="AU8687" s="33"/>
      <c r="AV8687" s="33"/>
      <c r="AW8687" s="33"/>
      <c r="AX8687" s="33"/>
      <c r="AY8687" s="33"/>
    </row>
    <row r="8688" spans="1:51" s="12" customFormat="1" ht="39.950000000000003" customHeight="1">
      <c r="A8688" s="3"/>
      <c r="B8688" s="16"/>
      <c r="C8688" s="33"/>
      <c r="D8688" s="33"/>
      <c r="E8688" s="33"/>
      <c r="F8688" s="33"/>
      <c r="G8688" s="33"/>
      <c r="H8688" s="33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  <c r="Y8688" s="33"/>
      <c r="Z8688" s="33"/>
      <c r="AA8688" s="33"/>
      <c r="AB8688" s="33"/>
      <c r="AC8688" s="33"/>
      <c r="AD8688" s="33"/>
      <c r="AE8688" s="33"/>
      <c r="AF8688" s="33"/>
      <c r="AG8688" s="35"/>
      <c r="AH8688" s="32"/>
      <c r="AI8688" s="33"/>
      <c r="AJ8688" s="33"/>
      <c r="AK8688" s="33"/>
      <c r="AL8688" s="33"/>
      <c r="AM8688" s="33"/>
      <c r="AN8688" s="33"/>
      <c r="AO8688" s="33"/>
      <c r="AP8688" s="33"/>
      <c r="AQ8688" s="33"/>
      <c r="AR8688" s="33"/>
      <c r="AS8688" s="33"/>
      <c r="AT8688" s="33"/>
      <c r="AU8688" s="33"/>
      <c r="AV8688" s="33"/>
      <c r="AW8688" s="33"/>
      <c r="AX8688" s="33"/>
      <c r="AY8688" s="33"/>
    </row>
    <row r="8689" spans="1:51" s="12" customFormat="1" ht="39.950000000000003" customHeight="1">
      <c r="A8689" s="3"/>
      <c r="B8689" s="16"/>
      <c r="C8689" s="33"/>
      <c r="D8689" s="33"/>
      <c r="E8689" s="33"/>
      <c r="F8689" s="33"/>
      <c r="G8689" s="33"/>
      <c r="H8689" s="33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  <c r="Y8689" s="33"/>
      <c r="Z8689" s="33"/>
      <c r="AA8689" s="33"/>
      <c r="AB8689" s="33"/>
      <c r="AC8689" s="33"/>
      <c r="AD8689" s="33"/>
      <c r="AE8689" s="33"/>
      <c r="AF8689" s="33"/>
      <c r="AG8689" s="35"/>
      <c r="AH8689" s="32"/>
      <c r="AI8689" s="33"/>
      <c r="AJ8689" s="33"/>
      <c r="AK8689" s="33"/>
      <c r="AL8689" s="33"/>
      <c r="AM8689" s="33"/>
      <c r="AN8689" s="33"/>
      <c r="AO8689" s="33"/>
      <c r="AP8689" s="33"/>
      <c r="AQ8689" s="33"/>
      <c r="AR8689" s="33"/>
      <c r="AS8689" s="33"/>
      <c r="AT8689" s="33"/>
      <c r="AU8689" s="33"/>
      <c r="AV8689" s="33"/>
      <c r="AW8689" s="33"/>
      <c r="AX8689" s="33"/>
      <c r="AY8689" s="33"/>
    </row>
    <row r="8690" spans="1:51" s="12" customFormat="1" ht="39.950000000000003" customHeight="1">
      <c r="A8690" s="3"/>
      <c r="B8690" s="16"/>
      <c r="C8690" s="33"/>
      <c r="D8690" s="33"/>
      <c r="E8690" s="33"/>
      <c r="F8690" s="33"/>
      <c r="G8690" s="33"/>
      <c r="H8690" s="33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  <c r="Y8690" s="33"/>
      <c r="Z8690" s="33"/>
      <c r="AA8690" s="33"/>
      <c r="AB8690" s="33"/>
      <c r="AC8690" s="33"/>
      <c r="AD8690" s="33"/>
      <c r="AE8690" s="33"/>
      <c r="AF8690" s="33"/>
      <c r="AG8690" s="35"/>
      <c r="AH8690" s="32"/>
      <c r="AI8690" s="33"/>
      <c r="AJ8690" s="33"/>
      <c r="AK8690" s="33"/>
      <c r="AL8690" s="33"/>
      <c r="AM8690" s="33"/>
      <c r="AN8690" s="33"/>
      <c r="AO8690" s="33"/>
      <c r="AP8690" s="33"/>
      <c r="AQ8690" s="33"/>
      <c r="AR8690" s="33"/>
      <c r="AS8690" s="33"/>
      <c r="AT8690" s="33"/>
      <c r="AU8690" s="33"/>
      <c r="AV8690" s="33"/>
      <c r="AW8690" s="33"/>
      <c r="AX8690" s="33"/>
      <c r="AY8690" s="33"/>
    </row>
    <row r="8691" spans="1:51" s="12" customFormat="1" ht="39.950000000000003" customHeight="1">
      <c r="A8691" s="3"/>
      <c r="B8691" s="16"/>
      <c r="C8691" s="33"/>
      <c r="D8691" s="33"/>
      <c r="E8691" s="33"/>
      <c r="F8691" s="33"/>
      <c r="G8691" s="33"/>
      <c r="H8691" s="33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  <c r="Y8691" s="33"/>
      <c r="Z8691" s="33"/>
      <c r="AA8691" s="33"/>
      <c r="AB8691" s="33"/>
      <c r="AC8691" s="33"/>
      <c r="AD8691" s="33"/>
      <c r="AE8691" s="33"/>
      <c r="AF8691" s="33"/>
      <c r="AG8691" s="35"/>
      <c r="AH8691" s="32"/>
      <c r="AI8691" s="33"/>
      <c r="AJ8691" s="33"/>
      <c r="AK8691" s="33"/>
      <c r="AL8691" s="33"/>
      <c r="AM8691" s="33"/>
      <c r="AN8691" s="33"/>
      <c r="AO8691" s="33"/>
      <c r="AP8691" s="33"/>
      <c r="AQ8691" s="33"/>
      <c r="AR8691" s="33"/>
      <c r="AS8691" s="33"/>
      <c r="AT8691" s="33"/>
      <c r="AU8691" s="33"/>
      <c r="AV8691" s="33"/>
      <c r="AW8691" s="33"/>
      <c r="AX8691" s="33"/>
      <c r="AY8691" s="33"/>
    </row>
    <row r="8692" spans="1:51" s="12" customFormat="1" ht="39.950000000000003" customHeight="1">
      <c r="A8692" s="3"/>
      <c r="B8692" s="16"/>
      <c r="C8692" s="33"/>
      <c r="D8692" s="33"/>
      <c r="E8692" s="33"/>
      <c r="F8692" s="33"/>
      <c r="G8692" s="33"/>
      <c r="H8692" s="33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  <c r="Y8692" s="33"/>
      <c r="Z8692" s="33"/>
      <c r="AA8692" s="33"/>
      <c r="AB8692" s="33"/>
      <c r="AC8692" s="33"/>
      <c r="AD8692" s="33"/>
      <c r="AE8692" s="33"/>
      <c r="AF8692" s="33"/>
      <c r="AG8692" s="35"/>
      <c r="AH8692" s="32"/>
      <c r="AI8692" s="33"/>
      <c r="AJ8692" s="33"/>
      <c r="AK8692" s="33"/>
      <c r="AL8692" s="33"/>
      <c r="AM8692" s="33"/>
      <c r="AN8692" s="33"/>
      <c r="AO8692" s="33"/>
      <c r="AP8692" s="33"/>
      <c r="AQ8692" s="33"/>
      <c r="AR8692" s="33"/>
      <c r="AS8692" s="33"/>
      <c r="AT8692" s="33"/>
      <c r="AU8692" s="33"/>
      <c r="AV8692" s="33"/>
      <c r="AW8692" s="33"/>
      <c r="AX8692" s="33"/>
      <c r="AY8692" s="33"/>
    </row>
    <row r="8693" spans="1:51" s="12" customFormat="1" ht="39.950000000000003" customHeight="1">
      <c r="A8693" s="3"/>
      <c r="B8693" s="16"/>
      <c r="C8693" s="33"/>
      <c r="D8693" s="33"/>
      <c r="E8693" s="33"/>
      <c r="F8693" s="33"/>
      <c r="G8693" s="33"/>
      <c r="H8693" s="33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  <c r="Y8693" s="33"/>
      <c r="Z8693" s="33"/>
      <c r="AA8693" s="33"/>
      <c r="AB8693" s="33"/>
      <c r="AC8693" s="33"/>
      <c r="AD8693" s="33"/>
      <c r="AE8693" s="33"/>
      <c r="AF8693" s="33"/>
      <c r="AG8693" s="35"/>
      <c r="AH8693" s="32"/>
      <c r="AI8693" s="33"/>
      <c r="AJ8693" s="33"/>
      <c r="AK8693" s="33"/>
      <c r="AL8693" s="33"/>
      <c r="AM8693" s="33"/>
      <c r="AN8693" s="33"/>
      <c r="AO8693" s="33"/>
      <c r="AP8693" s="33"/>
      <c r="AQ8693" s="33"/>
      <c r="AR8693" s="33"/>
      <c r="AS8693" s="33"/>
      <c r="AT8693" s="33"/>
      <c r="AU8693" s="33"/>
      <c r="AV8693" s="33"/>
      <c r="AW8693" s="33"/>
      <c r="AX8693" s="33"/>
      <c r="AY8693" s="33"/>
    </row>
    <row r="8694" spans="1:51" s="12" customFormat="1" ht="39.950000000000003" customHeight="1">
      <c r="A8694" s="3"/>
      <c r="B8694" s="16"/>
      <c r="C8694" s="33"/>
      <c r="D8694" s="33"/>
      <c r="E8694" s="33"/>
      <c r="F8694" s="33"/>
      <c r="G8694" s="33"/>
      <c r="H8694" s="33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  <c r="Y8694" s="33"/>
      <c r="Z8694" s="33"/>
      <c r="AA8694" s="33"/>
      <c r="AB8694" s="33"/>
      <c r="AC8694" s="33"/>
      <c r="AD8694" s="33"/>
      <c r="AE8694" s="33"/>
      <c r="AF8694" s="33"/>
      <c r="AG8694" s="35"/>
      <c r="AH8694" s="32"/>
      <c r="AI8694" s="33"/>
      <c r="AJ8694" s="33"/>
      <c r="AK8694" s="33"/>
      <c r="AL8694" s="33"/>
      <c r="AM8694" s="33"/>
      <c r="AN8694" s="33"/>
      <c r="AO8694" s="33"/>
      <c r="AP8694" s="33"/>
      <c r="AQ8694" s="33"/>
      <c r="AR8694" s="33"/>
      <c r="AS8694" s="33"/>
      <c r="AT8694" s="33"/>
      <c r="AU8694" s="33"/>
      <c r="AV8694" s="33"/>
      <c r="AW8694" s="33"/>
      <c r="AX8694" s="33"/>
      <c r="AY8694" s="33"/>
    </row>
    <row r="8695" spans="1:51" s="12" customFormat="1" ht="39.950000000000003" customHeight="1">
      <c r="A8695" s="3"/>
      <c r="B8695" s="16"/>
      <c r="C8695" s="33"/>
      <c r="D8695" s="33"/>
      <c r="E8695" s="33"/>
      <c r="F8695" s="33"/>
      <c r="G8695" s="33"/>
      <c r="H8695" s="33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  <c r="Y8695" s="33"/>
      <c r="Z8695" s="33"/>
      <c r="AA8695" s="33"/>
      <c r="AB8695" s="33"/>
      <c r="AC8695" s="33"/>
      <c r="AD8695" s="33"/>
      <c r="AE8695" s="33"/>
      <c r="AF8695" s="33"/>
      <c r="AG8695" s="35"/>
      <c r="AH8695" s="32"/>
      <c r="AI8695" s="33"/>
      <c r="AJ8695" s="33"/>
      <c r="AK8695" s="33"/>
      <c r="AL8695" s="33"/>
      <c r="AM8695" s="33"/>
      <c r="AN8695" s="33"/>
      <c r="AO8695" s="33"/>
      <c r="AP8695" s="33"/>
      <c r="AQ8695" s="33"/>
      <c r="AR8695" s="33"/>
      <c r="AS8695" s="33"/>
      <c r="AT8695" s="33"/>
      <c r="AU8695" s="33"/>
      <c r="AV8695" s="33"/>
      <c r="AW8695" s="33"/>
      <c r="AX8695" s="33"/>
      <c r="AY8695" s="33"/>
    </row>
    <row r="8696" spans="1:51" s="12" customFormat="1" ht="39.950000000000003" customHeight="1">
      <c r="A8696" s="3"/>
      <c r="B8696" s="16"/>
      <c r="C8696" s="33"/>
      <c r="D8696" s="33"/>
      <c r="E8696" s="33"/>
      <c r="F8696" s="33"/>
      <c r="G8696" s="33"/>
      <c r="H8696" s="33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  <c r="Y8696" s="33"/>
      <c r="Z8696" s="33"/>
      <c r="AA8696" s="33"/>
      <c r="AB8696" s="33"/>
      <c r="AC8696" s="33"/>
      <c r="AD8696" s="33"/>
      <c r="AE8696" s="33"/>
      <c r="AF8696" s="33"/>
      <c r="AG8696" s="35"/>
      <c r="AH8696" s="32"/>
      <c r="AI8696" s="33"/>
      <c r="AJ8696" s="33"/>
      <c r="AK8696" s="33"/>
      <c r="AL8696" s="33"/>
      <c r="AM8696" s="33"/>
      <c r="AN8696" s="33"/>
      <c r="AO8696" s="33"/>
      <c r="AP8696" s="33"/>
      <c r="AQ8696" s="33"/>
      <c r="AR8696" s="33"/>
      <c r="AS8696" s="33"/>
      <c r="AT8696" s="33"/>
      <c r="AU8696" s="33"/>
      <c r="AV8696" s="33"/>
      <c r="AW8696" s="33"/>
      <c r="AX8696" s="33"/>
      <c r="AY8696" s="33"/>
    </row>
    <row r="8697" spans="1:51" s="12" customFormat="1" ht="39.950000000000003" customHeight="1">
      <c r="A8697" s="3"/>
      <c r="B8697" s="16"/>
      <c r="C8697" s="33"/>
      <c r="D8697" s="33"/>
      <c r="E8697" s="33"/>
      <c r="F8697" s="33"/>
      <c r="G8697" s="33"/>
      <c r="H8697" s="33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  <c r="Y8697" s="33"/>
      <c r="Z8697" s="33"/>
      <c r="AA8697" s="33"/>
      <c r="AB8697" s="33"/>
      <c r="AC8697" s="33"/>
      <c r="AD8697" s="33"/>
      <c r="AE8697" s="33"/>
      <c r="AF8697" s="33"/>
      <c r="AG8697" s="35"/>
      <c r="AH8697" s="32"/>
      <c r="AI8697" s="33"/>
      <c r="AJ8697" s="33"/>
      <c r="AK8697" s="33"/>
      <c r="AL8697" s="33"/>
      <c r="AM8697" s="33"/>
      <c r="AN8697" s="33"/>
      <c r="AO8697" s="33"/>
      <c r="AP8697" s="33"/>
      <c r="AQ8697" s="33"/>
      <c r="AR8697" s="33"/>
      <c r="AS8697" s="33"/>
      <c r="AT8697" s="33"/>
      <c r="AU8697" s="33"/>
      <c r="AV8697" s="33"/>
      <c r="AW8697" s="33"/>
      <c r="AX8697" s="33"/>
      <c r="AY8697" s="33"/>
    </row>
    <row r="8698" spans="1:51" s="12" customFormat="1" ht="39.950000000000003" customHeight="1">
      <c r="A8698" s="3"/>
      <c r="B8698" s="16"/>
      <c r="C8698" s="33"/>
      <c r="D8698" s="33"/>
      <c r="E8698" s="33"/>
      <c r="F8698" s="33"/>
      <c r="G8698" s="33"/>
      <c r="H8698" s="33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  <c r="Y8698" s="33"/>
      <c r="Z8698" s="33"/>
      <c r="AA8698" s="33"/>
      <c r="AB8698" s="33"/>
      <c r="AC8698" s="33"/>
      <c r="AD8698" s="33"/>
      <c r="AE8698" s="33"/>
      <c r="AF8698" s="33"/>
      <c r="AG8698" s="35"/>
      <c r="AH8698" s="32"/>
      <c r="AI8698" s="33"/>
      <c r="AJ8698" s="33"/>
      <c r="AK8698" s="33"/>
      <c r="AL8698" s="33"/>
      <c r="AM8698" s="33"/>
      <c r="AN8698" s="33"/>
      <c r="AO8698" s="33"/>
      <c r="AP8698" s="33"/>
      <c r="AQ8698" s="33"/>
      <c r="AR8698" s="33"/>
      <c r="AS8698" s="33"/>
      <c r="AT8698" s="33"/>
      <c r="AU8698" s="33"/>
      <c r="AV8698" s="33"/>
      <c r="AW8698" s="33"/>
      <c r="AX8698" s="33"/>
      <c r="AY8698" s="33"/>
    </row>
    <row r="8699" spans="1:51" s="12" customFormat="1" ht="39.950000000000003" customHeight="1">
      <c r="A8699" s="3"/>
      <c r="B8699" s="16"/>
      <c r="C8699" s="33"/>
      <c r="D8699" s="33"/>
      <c r="E8699" s="33"/>
      <c r="F8699" s="33"/>
      <c r="G8699" s="33"/>
      <c r="H8699" s="33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  <c r="Y8699" s="33"/>
      <c r="Z8699" s="33"/>
      <c r="AA8699" s="33"/>
      <c r="AB8699" s="33"/>
      <c r="AC8699" s="33"/>
      <c r="AD8699" s="33"/>
      <c r="AE8699" s="33"/>
      <c r="AF8699" s="33"/>
      <c r="AG8699" s="35"/>
      <c r="AH8699" s="32"/>
      <c r="AI8699" s="33"/>
      <c r="AJ8699" s="33"/>
      <c r="AK8699" s="33"/>
      <c r="AL8699" s="33"/>
      <c r="AM8699" s="33"/>
      <c r="AN8699" s="33"/>
      <c r="AO8699" s="33"/>
      <c r="AP8699" s="33"/>
      <c r="AQ8699" s="33"/>
      <c r="AR8699" s="33"/>
      <c r="AS8699" s="33"/>
      <c r="AT8699" s="33"/>
      <c r="AU8699" s="33"/>
      <c r="AV8699" s="33"/>
      <c r="AW8699" s="33"/>
      <c r="AX8699" s="33"/>
      <c r="AY8699" s="33"/>
    </row>
    <row r="8700" spans="1:51" s="12" customFormat="1" ht="39.950000000000003" customHeight="1">
      <c r="A8700" s="3"/>
      <c r="B8700" s="16"/>
      <c r="C8700" s="33"/>
      <c r="D8700" s="33"/>
      <c r="E8700" s="33"/>
      <c r="F8700" s="33"/>
      <c r="G8700" s="33"/>
      <c r="H8700" s="33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  <c r="Y8700" s="33"/>
      <c r="Z8700" s="33"/>
      <c r="AA8700" s="33"/>
      <c r="AB8700" s="33"/>
      <c r="AC8700" s="33"/>
      <c r="AD8700" s="33"/>
      <c r="AE8700" s="33"/>
      <c r="AF8700" s="33"/>
      <c r="AG8700" s="35"/>
      <c r="AH8700" s="32"/>
      <c r="AI8700" s="33"/>
      <c r="AJ8700" s="33"/>
      <c r="AK8700" s="33"/>
      <c r="AL8700" s="33"/>
      <c r="AM8700" s="33"/>
      <c r="AN8700" s="33"/>
      <c r="AO8700" s="33"/>
      <c r="AP8700" s="33"/>
      <c r="AQ8700" s="33"/>
      <c r="AR8700" s="33"/>
      <c r="AS8700" s="33"/>
      <c r="AT8700" s="33"/>
      <c r="AU8700" s="33"/>
      <c r="AV8700" s="33"/>
      <c r="AW8700" s="33"/>
      <c r="AX8700" s="33"/>
      <c r="AY8700" s="33"/>
    </row>
    <row r="8701" spans="1:51" s="12" customFormat="1" ht="39.950000000000003" customHeight="1">
      <c r="A8701" s="3"/>
      <c r="B8701" s="16"/>
      <c r="C8701" s="33"/>
      <c r="D8701" s="33"/>
      <c r="E8701" s="33"/>
      <c r="F8701" s="33"/>
      <c r="G8701" s="33"/>
      <c r="H8701" s="33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  <c r="Y8701" s="33"/>
      <c r="Z8701" s="33"/>
      <c r="AA8701" s="33"/>
      <c r="AB8701" s="33"/>
      <c r="AC8701" s="33"/>
      <c r="AD8701" s="33"/>
      <c r="AE8701" s="33"/>
      <c r="AF8701" s="33"/>
      <c r="AG8701" s="35"/>
      <c r="AH8701" s="32"/>
      <c r="AI8701" s="33"/>
      <c r="AJ8701" s="33"/>
      <c r="AK8701" s="33"/>
      <c r="AL8701" s="33"/>
      <c r="AM8701" s="33"/>
      <c r="AN8701" s="33"/>
      <c r="AO8701" s="33"/>
      <c r="AP8701" s="33"/>
      <c r="AQ8701" s="33"/>
      <c r="AR8701" s="33"/>
      <c r="AS8701" s="33"/>
      <c r="AT8701" s="33"/>
      <c r="AU8701" s="33"/>
      <c r="AV8701" s="33"/>
      <c r="AW8701" s="33"/>
      <c r="AX8701" s="33"/>
      <c r="AY8701" s="33"/>
    </row>
    <row r="8702" spans="1:51" s="12" customFormat="1" ht="39.950000000000003" customHeight="1">
      <c r="A8702" s="3"/>
      <c r="B8702" s="16"/>
      <c r="C8702" s="33"/>
      <c r="D8702" s="33"/>
      <c r="E8702" s="33"/>
      <c r="F8702" s="33"/>
      <c r="G8702" s="33"/>
      <c r="H8702" s="33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  <c r="Y8702" s="33"/>
      <c r="Z8702" s="33"/>
      <c r="AA8702" s="33"/>
      <c r="AB8702" s="33"/>
      <c r="AC8702" s="33"/>
      <c r="AD8702" s="33"/>
      <c r="AE8702" s="33"/>
      <c r="AF8702" s="33"/>
      <c r="AG8702" s="35"/>
      <c r="AH8702" s="32"/>
      <c r="AI8702" s="33"/>
      <c r="AJ8702" s="33"/>
      <c r="AK8702" s="33"/>
      <c r="AL8702" s="33"/>
      <c r="AM8702" s="33"/>
      <c r="AN8702" s="33"/>
      <c r="AO8702" s="33"/>
      <c r="AP8702" s="33"/>
      <c r="AQ8702" s="33"/>
      <c r="AR8702" s="33"/>
      <c r="AS8702" s="33"/>
      <c r="AT8702" s="33"/>
      <c r="AU8702" s="33"/>
      <c r="AV8702" s="33"/>
      <c r="AW8702" s="33"/>
      <c r="AX8702" s="33"/>
      <c r="AY8702" s="33"/>
    </row>
    <row r="8703" spans="1:51" s="12" customFormat="1" ht="39.950000000000003" customHeight="1">
      <c r="A8703" s="3"/>
      <c r="B8703" s="16"/>
      <c r="C8703" s="33"/>
      <c r="D8703" s="33"/>
      <c r="E8703" s="33"/>
      <c r="F8703" s="33"/>
      <c r="G8703" s="33"/>
      <c r="H8703" s="33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  <c r="Y8703" s="33"/>
      <c r="Z8703" s="33"/>
      <c r="AA8703" s="33"/>
      <c r="AB8703" s="33"/>
      <c r="AC8703" s="33"/>
      <c r="AD8703" s="33"/>
      <c r="AE8703" s="33"/>
      <c r="AF8703" s="33"/>
      <c r="AG8703" s="35"/>
      <c r="AH8703" s="32"/>
      <c r="AI8703" s="33"/>
      <c r="AJ8703" s="33"/>
      <c r="AK8703" s="33"/>
      <c r="AL8703" s="33"/>
      <c r="AM8703" s="33"/>
      <c r="AN8703" s="33"/>
      <c r="AO8703" s="33"/>
      <c r="AP8703" s="33"/>
      <c r="AQ8703" s="33"/>
      <c r="AR8703" s="33"/>
      <c r="AS8703" s="33"/>
      <c r="AT8703" s="33"/>
      <c r="AU8703" s="33"/>
      <c r="AV8703" s="33"/>
      <c r="AW8703" s="33"/>
      <c r="AX8703" s="33"/>
      <c r="AY8703" s="33"/>
    </row>
    <row r="8704" spans="1:51" s="12" customFormat="1" ht="39.950000000000003" customHeight="1">
      <c r="A8704" s="3"/>
      <c r="B8704" s="16"/>
      <c r="C8704" s="33"/>
      <c r="D8704" s="33"/>
      <c r="E8704" s="33"/>
      <c r="F8704" s="33"/>
      <c r="G8704" s="33"/>
      <c r="H8704" s="33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  <c r="Y8704" s="33"/>
      <c r="Z8704" s="33"/>
      <c r="AA8704" s="33"/>
      <c r="AB8704" s="33"/>
      <c r="AC8704" s="33"/>
      <c r="AD8704" s="33"/>
      <c r="AE8704" s="33"/>
      <c r="AF8704" s="33"/>
      <c r="AG8704" s="35"/>
      <c r="AH8704" s="32"/>
      <c r="AI8704" s="33"/>
      <c r="AJ8704" s="33"/>
      <c r="AK8704" s="33"/>
      <c r="AL8704" s="33"/>
      <c r="AM8704" s="33"/>
      <c r="AN8704" s="33"/>
      <c r="AO8704" s="33"/>
      <c r="AP8704" s="33"/>
      <c r="AQ8704" s="33"/>
      <c r="AR8704" s="33"/>
      <c r="AS8704" s="33"/>
      <c r="AT8704" s="33"/>
      <c r="AU8704" s="33"/>
      <c r="AV8704" s="33"/>
      <c r="AW8704" s="33"/>
      <c r="AX8704" s="33"/>
      <c r="AY8704" s="33"/>
    </row>
    <row r="8705" spans="1:51" s="12" customFormat="1" ht="39.950000000000003" customHeight="1">
      <c r="A8705" s="3"/>
      <c r="B8705" s="16"/>
      <c r="C8705" s="33"/>
      <c r="D8705" s="33"/>
      <c r="E8705" s="33"/>
      <c r="F8705" s="33"/>
      <c r="G8705" s="33"/>
      <c r="H8705" s="33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  <c r="Y8705" s="33"/>
      <c r="Z8705" s="33"/>
      <c r="AA8705" s="33"/>
      <c r="AB8705" s="33"/>
      <c r="AC8705" s="33"/>
      <c r="AD8705" s="33"/>
      <c r="AE8705" s="33"/>
      <c r="AF8705" s="33"/>
      <c r="AG8705" s="35"/>
      <c r="AH8705" s="32"/>
      <c r="AI8705" s="33"/>
      <c r="AJ8705" s="33"/>
      <c r="AK8705" s="33"/>
      <c r="AL8705" s="33"/>
      <c r="AM8705" s="33"/>
      <c r="AN8705" s="33"/>
      <c r="AO8705" s="33"/>
      <c r="AP8705" s="33"/>
      <c r="AQ8705" s="33"/>
      <c r="AR8705" s="33"/>
      <c r="AS8705" s="33"/>
      <c r="AT8705" s="33"/>
      <c r="AU8705" s="33"/>
      <c r="AV8705" s="33"/>
      <c r="AW8705" s="33"/>
      <c r="AX8705" s="33"/>
      <c r="AY8705" s="33"/>
    </row>
    <row r="8706" spans="1:51" s="12" customFormat="1" ht="39.950000000000003" customHeight="1">
      <c r="A8706" s="3"/>
      <c r="B8706" s="16"/>
      <c r="C8706" s="33"/>
      <c r="D8706" s="33"/>
      <c r="E8706" s="33"/>
      <c r="F8706" s="33"/>
      <c r="G8706" s="33"/>
      <c r="H8706" s="33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  <c r="Y8706" s="33"/>
      <c r="Z8706" s="33"/>
      <c r="AA8706" s="33"/>
      <c r="AB8706" s="33"/>
      <c r="AC8706" s="33"/>
      <c r="AD8706" s="33"/>
      <c r="AE8706" s="33"/>
      <c r="AF8706" s="33"/>
      <c r="AG8706" s="35"/>
      <c r="AH8706" s="32"/>
      <c r="AI8706" s="33"/>
      <c r="AJ8706" s="33"/>
      <c r="AK8706" s="33"/>
      <c r="AL8706" s="33"/>
      <c r="AM8706" s="33"/>
      <c r="AN8706" s="33"/>
      <c r="AO8706" s="33"/>
      <c r="AP8706" s="33"/>
      <c r="AQ8706" s="33"/>
      <c r="AR8706" s="33"/>
      <c r="AS8706" s="33"/>
      <c r="AT8706" s="33"/>
      <c r="AU8706" s="33"/>
      <c r="AV8706" s="33"/>
      <c r="AW8706" s="33"/>
      <c r="AX8706" s="33"/>
      <c r="AY8706" s="33"/>
    </row>
    <row r="8707" spans="1:51" s="12" customFormat="1" ht="39.950000000000003" customHeight="1">
      <c r="A8707" s="3"/>
      <c r="B8707" s="16"/>
      <c r="C8707" s="33"/>
      <c r="D8707" s="33"/>
      <c r="E8707" s="33"/>
      <c r="F8707" s="33"/>
      <c r="G8707" s="33"/>
      <c r="H8707" s="33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  <c r="Y8707" s="33"/>
      <c r="Z8707" s="33"/>
      <c r="AA8707" s="33"/>
      <c r="AB8707" s="33"/>
      <c r="AC8707" s="33"/>
      <c r="AD8707" s="33"/>
      <c r="AE8707" s="33"/>
      <c r="AF8707" s="33"/>
      <c r="AG8707" s="35"/>
      <c r="AH8707" s="32"/>
      <c r="AI8707" s="33"/>
      <c r="AJ8707" s="33"/>
      <c r="AK8707" s="33"/>
      <c r="AL8707" s="33"/>
      <c r="AM8707" s="33"/>
      <c r="AN8707" s="33"/>
      <c r="AO8707" s="33"/>
      <c r="AP8707" s="33"/>
      <c r="AQ8707" s="33"/>
      <c r="AR8707" s="33"/>
      <c r="AS8707" s="33"/>
      <c r="AT8707" s="33"/>
      <c r="AU8707" s="33"/>
      <c r="AV8707" s="33"/>
      <c r="AW8707" s="33"/>
      <c r="AX8707" s="33"/>
      <c r="AY8707" s="33"/>
    </row>
    <row r="8708" spans="1:51" s="12" customFormat="1" ht="39.950000000000003" customHeight="1">
      <c r="A8708" s="3"/>
      <c r="B8708" s="16"/>
      <c r="C8708" s="33"/>
      <c r="D8708" s="33"/>
      <c r="E8708" s="33"/>
      <c r="F8708" s="33"/>
      <c r="G8708" s="33"/>
      <c r="H8708" s="33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  <c r="Y8708" s="33"/>
      <c r="Z8708" s="33"/>
      <c r="AA8708" s="33"/>
      <c r="AB8708" s="33"/>
      <c r="AC8708" s="33"/>
      <c r="AD8708" s="33"/>
      <c r="AE8708" s="33"/>
      <c r="AF8708" s="33"/>
      <c r="AG8708" s="35"/>
      <c r="AH8708" s="32"/>
      <c r="AI8708" s="33"/>
      <c r="AJ8708" s="33"/>
      <c r="AK8708" s="33"/>
      <c r="AL8708" s="33"/>
      <c r="AM8708" s="33"/>
      <c r="AN8708" s="33"/>
      <c r="AO8708" s="33"/>
      <c r="AP8708" s="33"/>
      <c r="AQ8708" s="33"/>
      <c r="AR8708" s="33"/>
      <c r="AS8708" s="33"/>
      <c r="AT8708" s="33"/>
      <c r="AU8708" s="33"/>
      <c r="AV8708" s="33"/>
      <c r="AW8708" s="33"/>
      <c r="AX8708" s="33"/>
      <c r="AY8708" s="33"/>
    </row>
    <row r="8709" spans="1:51" s="12" customFormat="1" ht="39.950000000000003" customHeight="1">
      <c r="A8709" s="3"/>
      <c r="B8709" s="16"/>
      <c r="C8709" s="33"/>
      <c r="D8709" s="33"/>
      <c r="E8709" s="33"/>
      <c r="F8709" s="33"/>
      <c r="G8709" s="33"/>
      <c r="H8709" s="33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  <c r="Y8709" s="33"/>
      <c r="Z8709" s="33"/>
      <c r="AA8709" s="33"/>
      <c r="AB8709" s="33"/>
      <c r="AC8709" s="33"/>
      <c r="AD8709" s="33"/>
      <c r="AE8709" s="33"/>
      <c r="AF8709" s="33"/>
      <c r="AG8709" s="35"/>
      <c r="AH8709" s="32"/>
      <c r="AI8709" s="33"/>
      <c r="AJ8709" s="33"/>
      <c r="AK8709" s="33"/>
      <c r="AL8709" s="33"/>
      <c r="AM8709" s="33"/>
      <c r="AN8709" s="33"/>
      <c r="AO8709" s="33"/>
      <c r="AP8709" s="33"/>
      <c r="AQ8709" s="33"/>
      <c r="AR8709" s="33"/>
      <c r="AS8709" s="33"/>
      <c r="AT8709" s="33"/>
      <c r="AU8709" s="33"/>
      <c r="AV8709" s="33"/>
      <c r="AW8709" s="33"/>
      <c r="AX8709" s="33"/>
      <c r="AY8709" s="33"/>
    </row>
    <row r="8710" spans="1:51" s="12" customFormat="1" ht="39.950000000000003" customHeight="1">
      <c r="A8710" s="3"/>
      <c r="B8710" s="16"/>
      <c r="C8710" s="33"/>
      <c r="D8710" s="33"/>
      <c r="E8710" s="33"/>
      <c r="F8710" s="33"/>
      <c r="G8710" s="33"/>
      <c r="H8710" s="33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  <c r="Y8710" s="33"/>
      <c r="Z8710" s="33"/>
      <c r="AA8710" s="33"/>
      <c r="AB8710" s="33"/>
      <c r="AC8710" s="33"/>
      <c r="AD8710" s="33"/>
      <c r="AE8710" s="33"/>
      <c r="AF8710" s="33"/>
      <c r="AG8710" s="35"/>
      <c r="AH8710" s="32"/>
      <c r="AI8710" s="33"/>
      <c r="AJ8710" s="33"/>
      <c r="AK8710" s="33"/>
      <c r="AL8710" s="33"/>
      <c r="AM8710" s="33"/>
      <c r="AN8710" s="33"/>
      <c r="AO8710" s="33"/>
      <c r="AP8710" s="33"/>
      <c r="AQ8710" s="33"/>
      <c r="AR8710" s="33"/>
      <c r="AS8710" s="33"/>
      <c r="AT8710" s="33"/>
      <c r="AU8710" s="33"/>
      <c r="AV8710" s="33"/>
      <c r="AW8710" s="33"/>
      <c r="AX8710" s="33"/>
      <c r="AY8710" s="33"/>
    </row>
    <row r="8711" spans="1:51" s="12" customFormat="1" ht="39.950000000000003" customHeight="1">
      <c r="A8711" s="3"/>
      <c r="B8711" s="16"/>
      <c r="C8711" s="33"/>
      <c r="D8711" s="33"/>
      <c r="E8711" s="33"/>
      <c r="F8711" s="33"/>
      <c r="G8711" s="33"/>
      <c r="H8711" s="33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  <c r="Y8711" s="33"/>
      <c r="Z8711" s="33"/>
      <c r="AA8711" s="33"/>
      <c r="AB8711" s="33"/>
      <c r="AC8711" s="33"/>
      <c r="AD8711" s="33"/>
      <c r="AE8711" s="33"/>
      <c r="AF8711" s="33"/>
      <c r="AG8711" s="35"/>
      <c r="AH8711" s="32"/>
      <c r="AI8711" s="33"/>
      <c r="AJ8711" s="33"/>
      <c r="AK8711" s="33"/>
      <c r="AL8711" s="33"/>
      <c r="AM8711" s="33"/>
      <c r="AN8711" s="33"/>
      <c r="AO8711" s="33"/>
      <c r="AP8711" s="33"/>
      <c r="AQ8711" s="33"/>
      <c r="AR8711" s="33"/>
      <c r="AS8711" s="33"/>
      <c r="AT8711" s="33"/>
      <c r="AU8711" s="33"/>
      <c r="AV8711" s="33"/>
      <c r="AW8711" s="33"/>
      <c r="AX8711" s="33"/>
      <c r="AY8711" s="33"/>
    </row>
    <row r="8712" spans="1:51" s="12" customFormat="1" ht="39.950000000000003" customHeight="1">
      <c r="A8712" s="3"/>
      <c r="B8712" s="16"/>
      <c r="C8712" s="33"/>
      <c r="D8712" s="33"/>
      <c r="E8712" s="33"/>
      <c r="F8712" s="33"/>
      <c r="G8712" s="33"/>
      <c r="H8712" s="33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  <c r="Y8712" s="33"/>
      <c r="Z8712" s="33"/>
      <c r="AA8712" s="33"/>
      <c r="AB8712" s="33"/>
      <c r="AC8712" s="33"/>
      <c r="AD8712" s="33"/>
      <c r="AE8712" s="33"/>
      <c r="AF8712" s="33"/>
      <c r="AG8712" s="35"/>
      <c r="AH8712" s="32"/>
      <c r="AI8712" s="33"/>
      <c r="AJ8712" s="33"/>
      <c r="AK8712" s="33"/>
      <c r="AL8712" s="33"/>
      <c r="AM8712" s="33"/>
      <c r="AN8712" s="33"/>
      <c r="AO8712" s="33"/>
      <c r="AP8712" s="33"/>
      <c r="AQ8712" s="33"/>
      <c r="AR8712" s="33"/>
      <c r="AS8712" s="33"/>
      <c r="AT8712" s="33"/>
      <c r="AU8712" s="33"/>
      <c r="AV8712" s="33"/>
      <c r="AW8712" s="33"/>
      <c r="AX8712" s="33"/>
      <c r="AY8712" s="33"/>
    </row>
    <row r="8713" spans="1:51" s="12" customFormat="1" ht="39.950000000000003" customHeight="1">
      <c r="A8713" s="3"/>
      <c r="B8713" s="16"/>
      <c r="C8713" s="33"/>
      <c r="D8713" s="33"/>
      <c r="E8713" s="33"/>
      <c r="F8713" s="33"/>
      <c r="G8713" s="33"/>
      <c r="H8713" s="33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  <c r="Y8713" s="33"/>
      <c r="Z8713" s="33"/>
      <c r="AA8713" s="33"/>
      <c r="AB8713" s="33"/>
      <c r="AC8713" s="33"/>
      <c r="AD8713" s="33"/>
      <c r="AE8713" s="33"/>
      <c r="AF8713" s="33"/>
      <c r="AG8713" s="35"/>
      <c r="AH8713" s="32"/>
      <c r="AI8713" s="33"/>
      <c r="AJ8713" s="33"/>
      <c r="AK8713" s="33"/>
      <c r="AL8713" s="33"/>
      <c r="AM8713" s="33"/>
      <c r="AN8713" s="33"/>
      <c r="AO8713" s="33"/>
      <c r="AP8713" s="33"/>
      <c r="AQ8713" s="33"/>
      <c r="AR8713" s="33"/>
      <c r="AS8713" s="33"/>
      <c r="AT8713" s="33"/>
      <c r="AU8713" s="33"/>
      <c r="AV8713" s="33"/>
      <c r="AW8713" s="33"/>
      <c r="AX8713" s="33"/>
      <c r="AY8713" s="33"/>
    </row>
    <row r="8714" spans="1:51" s="12" customFormat="1" ht="39.950000000000003" customHeight="1">
      <c r="A8714" s="3"/>
      <c r="B8714" s="16"/>
      <c r="C8714" s="33"/>
      <c r="D8714" s="33"/>
      <c r="E8714" s="33"/>
      <c r="F8714" s="33"/>
      <c r="G8714" s="33"/>
      <c r="H8714" s="33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  <c r="Y8714" s="33"/>
      <c r="Z8714" s="33"/>
      <c r="AA8714" s="33"/>
      <c r="AB8714" s="33"/>
      <c r="AC8714" s="33"/>
      <c r="AD8714" s="33"/>
      <c r="AE8714" s="33"/>
      <c r="AF8714" s="33"/>
      <c r="AG8714" s="35"/>
      <c r="AH8714" s="32"/>
      <c r="AI8714" s="33"/>
      <c r="AJ8714" s="33"/>
      <c r="AK8714" s="33"/>
      <c r="AL8714" s="33"/>
      <c r="AM8714" s="33"/>
      <c r="AN8714" s="33"/>
      <c r="AO8714" s="33"/>
      <c r="AP8714" s="33"/>
      <c r="AQ8714" s="33"/>
      <c r="AR8714" s="33"/>
      <c r="AS8714" s="33"/>
      <c r="AT8714" s="33"/>
      <c r="AU8714" s="33"/>
      <c r="AV8714" s="33"/>
      <c r="AW8714" s="33"/>
      <c r="AX8714" s="33"/>
      <c r="AY8714" s="33"/>
    </row>
    <row r="8715" spans="1:51" s="12" customFormat="1" ht="39.950000000000003" customHeight="1">
      <c r="A8715" s="3"/>
      <c r="B8715" s="16"/>
      <c r="C8715" s="33"/>
      <c r="D8715" s="33"/>
      <c r="E8715" s="33"/>
      <c r="F8715" s="33"/>
      <c r="G8715" s="33"/>
      <c r="H8715" s="33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  <c r="Y8715" s="33"/>
      <c r="Z8715" s="33"/>
      <c r="AA8715" s="33"/>
      <c r="AB8715" s="33"/>
      <c r="AC8715" s="33"/>
      <c r="AD8715" s="33"/>
      <c r="AE8715" s="33"/>
      <c r="AF8715" s="33"/>
      <c r="AG8715" s="35"/>
      <c r="AH8715" s="32"/>
      <c r="AI8715" s="33"/>
      <c r="AJ8715" s="33"/>
      <c r="AK8715" s="33"/>
      <c r="AL8715" s="33"/>
      <c r="AM8715" s="33"/>
      <c r="AN8715" s="33"/>
      <c r="AO8715" s="33"/>
      <c r="AP8715" s="33"/>
      <c r="AQ8715" s="33"/>
      <c r="AR8715" s="33"/>
      <c r="AS8715" s="33"/>
      <c r="AT8715" s="33"/>
      <c r="AU8715" s="33"/>
      <c r="AV8715" s="33"/>
      <c r="AW8715" s="33"/>
      <c r="AX8715" s="33"/>
      <c r="AY8715" s="33"/>
    </row>
    <row r="8716" spans="1:51" s="12" customFormat="1" ht="39.950000000000003" customHeight="1">
      <c r="A8716" s="3"/>
      <c r="B8716" s="16"/>
      <c r="C8716" s="33"/>
      <c r="D8716" s="33"/>
      <c r="E8716" s="33"/>
      <c r="F8716" s="33"/>
      <c r="G8716" s="33"/>
      <c r="H8716" s="33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  <c r="Y8716" s="33"/>
      <c r="Z8716" s="33"/>
      <c r="AA8716" s="33"/>
      <c r="AB8716" s="33"/>
      <c r="AC8716" s="33"/>
      <c r="AD8716" s="33"/>
      <c r="AE8716" s="33"/>
      <c r="AF8716" s="33"/>
      <c r="AG8716" s="35"/>
      <c r="AH8716" s="32"/>
      <c r="AI8716" s="33"/>
      <c r="AJ8716" s="33"/>
      <c r="AK8716" s="33"/>
      <c r="AL8716" s="33"/>
      <c r="AM8716" s="33"/>
      <c r="AN8716" s="33"/>
      <c r="AO8716" s="33"/>
      <c r="AP8716" s="33"/>
      <c r="AQ8716" s="33"/>
      <c r="AR8716" s="33"/>
      <c r="AS8716" s="33"/>
      <c r="AT8716" s="33"/>
      <c r="AU8716" s="33"/>
      <c r="AV8716" s="33"/>
      <c r="AW8716" s="33"/>
      <c r="AX8716" s="33"/>
      <c r="AY8716" s="33"/>
    </row>
    <row r="8717" spans="1:51" s="12" customFormat="1" ht="39.950000000000003" customHeight="1">
      <c r="A8717" s="3"/>
      <c r="B8717" s="16"/>
      <c r="C8717" s="33"/>
      <c r="D8717" s="33"/>
      <c r="E8717" s="33"/>
      <c r="F8717" s="33"/>
      <c r="G8717" s="33"/>
      <c r="H8717" s="33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  <c r="Y8717" s="33"/>
      <c r="Z8717" s="33"/>
      <c r="AA8717" s="33"/>
      <c r="AB8717" s="33"/>
      <c r="AC8717" s="33"/>
      <c r="AD8717" s="33"/>
      <c r="AE8717" s="33"/>
      <c r="AF8717" s="33"/>
      <c r="AG8717" s="35"/>
      <c r="AH8717" s="32"/>
      <c r="AI8717" s="33"/>
      <c r="AJ8717" s="33"/>
      <c r="AK8717" s="33"/>
      <c r="AL8717" s="33"/>
      <c r="AM8717" s="33"/>
      <c r="AN8717" s="33"/>
      <c r="AO8717" s="33"/>
      <c r="AP8717" s="33"/>
      <c r="AQ8717" s="33"/>
      <c r="AR8717" s="33"/>
      <c r="AS8717" s="33"/>
      <c r="AT8717" s="33"/>
      <c r="AU8717" s="33"/>
      <c r="AV8717" s="33"/>
      <c r="AW8717" s="33"/>
      <c r="AX8717" s="33"/>
      <c r="AY8717" s="33"/>
    </row>
    <row r="8718" spans="1:51" s="12" customFormat="1" ht="39.950000000000003" customHeight="1">
      <c r="A8718" s="3"/>
      <c r="B8718" s="16"/>
      <c r="C8718" s="33"/>
      <c r="D8718" s="33"/>
      <c r="E8718" s="33"/>
      <c r="F8718" s="33"/>
      <c r="G8718" s="33"/>
      <c r="H8718" s="33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  <c r="Y8718" s="33"/>
      <c r="Z8718" s="33"/>
      <c r="AA8718" s="33"/>
      <c r="AB8718" s="33"/>
      <c r="AC8718" s="33"/>
      <c r="AD8718" s="33"/>
      <c r="AE8718" s="33"/>
      <c r="AF8718" s="33"/>
      <c r="AG8718" s="35"/>
      <c r="AH8718" s="32"/>
      <c r="AI8718" s="33"/>
      <c r="AJ8718" s="33"/>
      <c r="AK8718" s="33"/>
      <c r="AL8718" s="33"/>
      <c r="AM8718" s="33"/>
      <c r="AN8718" s="33"/>
      <c r="AO8718" s="33"/>
      <c r="AP8718" s="33"/>
      <c r="AQ8718" s="33"/>
      <c r="AR8718" s="33"/>
      <c r="AS8718" s="33"/>
      <c r="AT8718" s="33"/>
      <c r="AU8718" s="33"/>
      <c r="AV8718" s="33"/>
      <c r="AW8718" s="33"/>
      <c r="AX8718" s="33"/>
      <c r="AY8718" s="33"/>
    </row>
    <row r="8719" spans="1:51" s="12" customFormat="1" ht="39.950000000000003" customHeight="1">
      <c r="A8719" s="3"/>
      <c r="B8719" s="16"/>
      <c r="C8719" s="33"/>
      <c r="D8719" s="33"/>
      <c r="E8719" s="33"/>
      <c r="F8719" s="33"/>
      <c r="G8719" s="33"/>
      <c r="H8719" s="33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  <c r="Y8719" s="33"/>
      <c r="Z8719" s="33"/>
      <c r="AA8719" s="33"/>
      <c r="AB8719" s="33"/>
      <c r="AC8719" s="33"/>
      <c r="AD8719" s="33"/>
      <c r="AE8719" s="33"/>
      <c r="AF8719" s="33"/>
      <c r="AG8719" s="35"/>
      <c r="AH8719" s="32"/>
      <c r="AI8719" s="33"/>
      <c r="AJ8719" s="33"/>
      <c r="AK8719" s="33"/>
      <c r="AL8719" s="33"/>
      <c r="AM8719" s="33"/>
      <c r="AN8719" s="33"/>
      <c r="AO8719" s="33"/>
      <c r="AP8719" s="33"/>
      <c r="AQ8719" s="33"/>
      <c r="AR8719" s="33"/>
      <c r="AS8719" s="33"/>
      <c r="AT8719" s="33"/>
      <c r="AU8719" s="33"/>
      <c r="AV8719" s="33"/>
      <c r="AW8719" s="33"/>
      <c r="AX8719" s="33"/>
      <c r="AY8719" s="33"/>
    </row>
    <row r="8720" spans="1:51" s="12" customFormat="1" ht="39.950000000000003" customHeight="1">
      <c r="A8720" s="3"/>
      <c r="B8720" s="16"/>
      <c r="C8720" s="33"/>
      <c r="D8720" s="33"/>
      <c r="E8720" s="33"/>
      <c r="F8720" s="33"/>
      <c r="G8720" s="33"/>
      <c r="H8720" s="33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  <c r="Y8720" s="33"/>
      <c r="Z8720" s="33"/>
      <c r="AA8720" s="33"/>
      <c r="AB8720" s="33"/>
      <c r="AC8720" s="33"/>
      <c r="AD8720" s="33"/>
      <c r="AE8720" s="33"/>
      <c r="AF8720" s="33"/>
      <c r="AG8720" s="35"/>
      <c r="AH8720" s="32"/>
      <c r="AI8720" s="33"/>
      <c r="AJ8720" s="33"/>
      <c r="AK8720" s="33"/>
      <c r="AL8720" s="33"/>
      <c r="AM8720" s="33"/>
      <c r="AN8720" s="33"/>
      <c r="AO8720" s="33"/>
      <c r="AP8720" s="33"/>
      <c r="AQ8720" s="33"/>
      <c r="AR8720" s="33"/>
      <c r="AS8720" s="33"/>
      <c r="AT8720" s="33"/>
      <c r="AU8720" s="33"/>
      <c r="AV8720" s="33"/>
      <c r="AW8720" s="33"/>
      <c r="AX8720" s="33"/>
      <c r="AY8720" s="33"/>
    </row>
    <row r="8721" spans="1:51" s="12" customFormat="1" ht="39.950000000000003" customHeight="1">
      <c r="A8721" s="3"/>
      <c r="B8721" s="16"/>
      <c r="C8721" s="33"/>
      <c r="D8721" s="33"/>
      <c r="E8721" s="33"/>
      <c r="F8721" s="33"/>
      <c r="G8721" s="33"/>
      <c r="H8721" s="33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  <c r="Y8721" s="33"/>
      <c r="Z8721" s="33"/>
      <c r="AA8721" s="33"/>
      <c r="AB8721" s="33"/>
      <c r="AC8721" s="33"/>
      <c r="AD8721" s="33"/>
      <c r="AE8721" s="33"/>
      <c r="AF8721" s="33"/>
      <c r="AG8721" s="35"/>
      <c r="AH8721" s="32"/>
      <c r="AI8721" s="33"/>
      <c r="AJ8721" s="33"/>
      <c r="AK8721" s="33"/>
      <c r="AL8721" s="33"/>
      <c r="AM8721" s="33"/>
      <c r="AN8721" s="33"/>
      <c r="AO8721" s="33"/>
      <c r="AP8721" s="33"/>
      <c r="AQ8721" s="33"/>
      <c r="AR8721" s="33"/>
      <c r="AS8721" s="33"/>
      <c r="AT8721" s="33"/>
      <c r="AU8721" s="33"/>
      <c r="AV8721" s="33"/>
      <c r="AW8721" s="33"/>
      <c r="AX8721" s="33"/>
      <c r="AY8721" s="33"/>
    </row>
    <row r="8722" spans="1:51" s="12" customFormat="1" ht="39.950000000000003" customHeight="1">
      <c r="A8722" s="3"/>
      <c r="B8722" s="16"/>
      <c r="C8722" s="33"/>
      <c r="D8722" s="33"/>
      <c r="E8722" s="33"/>
      <c r="F8722" s="33"/>
      <c r="G8722" s="33"/>
      <c r="H8722" s="33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  <c r="Y8722" s="33"/>
      <c r="Z8722" s="33"/>
      <c r="AA8722" s="33"/>
      <c r="AB8722" s="33"/>
      <c r="AC8722" s="33"/>
      <c r="AD8722" s="33"/>
      <c r="AE8722" s="33"/>
      <c r="AF8722" s="33"/>
      <c r="AG8722" s="35"/>
      <c r="AH8722" s="32"/>
      <c r="AI8722" s="33"/>
      <c r="AJ8722" s="33"/>
      <c r="AK8722" s="33"/>
      <c r="AL8722" s="33"/>
      <c r="AM8722" s="33"/>
      <c r="AN8722" s="33"/>
      <c r="AO8722" s="33"/>
      <c r="AP8722" s="33"/>
      <c r="AQ8722" s="33"/>
      <c r="AR8722" s="33"/>
      <c r="AS8722" s="33"/>
      <c r="AT8722" s="33"/>
      <c r="AU8722" s="33"/>
      <c r="AV8722" s="33"/>
      <c r="AW8722" s="33"/>
      <c r="AX8722" s="33"/>
      <c r="AY8722" s="33"/>
    </row>
    <row r="8723" spans="1:51" s="12" customFormat="1" ht="39.950000000000003" customHeight="1">
      <c r="A8723" s="3"/>
      <c r="B8723" s="16"/>
      <c r="C8723" s="33"/>
      <c r="D8723" s="33"/>
      <c r="E8723" s="33"/>
      <c r="F8723" s="33"/>
      <c r="G8723" s="33"/>
      <c r="H8723" s="33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  <c r="Y8723" s="33"/>
      <c r="Z8723" s="33"/>
      <c r="AA8723" s="33"/>
      <c r="AB8723" s="33"/>
      <c r="AC8723" s="33"/>
      <c r="AD8723" s="33"/>
      <c r="AE8723" s="33"/>
      <c r="AF8723" s="33"/>
      <c r="AG8723" s="35"/>
      <c r="AH8723" s="32"/>
      <c r="AI8723" s="33"/>
      <c r="AJ8723" s="33"/>
      <c r="AK8723" s="33"/>
      <c r="AL8723" s="33"/>
      <c r="AM8723" s="33"/>
      <c r="AN8723" s="33"/>
      <c r="AO8723" s="33"/>
      <c r="AP8723" s="33"/>
      <c r="AQ8723" s="33"/>
      <c r="AR8723" s="33"/>
      <c r="AS8723" s="33"/>
      <c r="AT8723" s="33"/>
      <c r="AU8723" s="33"/>
      <c r="AV8723" s="33"/>
      <c r="AW8723" s="33"/>
      <c r="AX8723" s="33"/>
      <c r="AY8723" s="33"/>
    </row>
    <row r="8724" spans="1:51" s="12" customFormat="1" ht="39.950000000000003" customHeight="1">
      <c r="A8724" s="3"/>
      <c r="B8724" s="16"/>
      <c r="C8724" s="33"/>
      <c r="D8724" s="33"/>
      <c r="E8724" s="33"/>
      <c r="F8724" s="33"/>
      <c r="G8724" s="33"/>
      <c r="H8724" s="33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  <c r="Y8724" s="33"/>
      <c r="Z8724" s="33"/>
      <c r="AA8724" s="33"/>
      <c r="AB8724" s="33"/>
      <c r="AC8724" s="33"/>
      <c r="AD8724" s="33"/>
      <c r="AE8724" s="33"/>
      <c r="AF8724" s="33"/>
      <c r="AG8724" s="35"/>
      <c r="AH8724" s="32"/>
      <c r="AI8724" s="33"/>
      <c r="AJ8724" s="33"/>
      <c r="AK8724" s="33"/>
      <c r="AL8724" s="33"/>
      <c r="AM8724" s="33"/>
      <c r="AN8724" s="33"/>
      <c r="AO8724" s="33"/>
      <c r="AP8724" s="33"/>
      <c r="AQ8724" s="33"/>
      <c r="AR8724" s="33"/>
      <c r="AS8724" s="33"/>
      <c r="AT8724" s="33"/>
      <c r="AU8724" s="33"/>
      <c r="AV8724" s="33"/>
      <c r="AW8724" s="33"/>
      <c r="AX8724" s="33"/>
      <c r="AY8724" s="33"/>
    </row>
    <row r="8725" spans="1:51" s="12" customFormat="1" ht="39.950000000000003" customHeight="1">
      <c r="A8725" s="3"/>
      <c r="B8725" s="16"/>
      <c r="C8725" s="33"/>
      <c r="D8725" s="33"/>
      <c r="E8725" s="33"/>
      <c r="F8725" s="33"/>
      <c r="G8725" s="33"/>
      <c r="H8725" s="33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  <c r="Y8725" s="33"/>
      <c r="Z8725" s="33"/>
      <c r="AA8725" s="33"/>
      <c r="AB8725" s="33"/>
      <c r="AC8725" s="33"/>
      <c r="AD8725" s="33"/>
      <c r="AE8725" s="33"/>
      <c r="AF8725" s="33"/>
      <c r="AG8725" s="35"/>
      <c r="AH8725" s="32"/>
      <c r="AI8725" s="33"/>
      <c r="AJ8725" s="33"/>
      <c r="AK8725" s="33"/>
      <c r="AL8725" s="33"/>
      <c r="AM8725" s="33"/>
      <c r="AN8725" s="33"/>
      <c r="AO8725" s="33"/>
      <c r="AP8725" s="33"/>
      <c r="AQ8725" s="33"/>
      <c r="AR8725" s="33"/>
      <c r="AS8725" s="33"/>
      <c r="AT8725" s="33"/>
      <c r="AU8725" s="33"/>
      <c r="AV8725" s="33"/>
      <c r="AW8725" s="33"/>
      <c r="AX8725" s="33"/>
      <c r="AY8725" s="33"/>
    </row>
    <row r="8726" spans="1:51" s="12" customFormat="1" ht="39.950000000000003" customHeight="1">
      <c r="A8726" s="3"/>
      <c r="B8726" s="16"/>
      <c r="C8726" s="33"/>
      <c r="D8726" s="33"/>
      <c r="E8726" s="33"/>
      <c r="F8726" s="33"/>
      <c r="G8726" s="33"/>
      <c r="H8726" s="33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  <c r="Y8726" s="33"/>
      <c r="Z8726" s="33"/>
      <c r="AA8726" s="33"/>
      <c r="AB8726" s="33"/>
      <c r="AC8726" s="33"/>
      <c r="AD8726" s="33"/>
      <c r="AE8726" s="33"/>
      <c r="AF8726" s="33"/>
      <c r="AG8726" s="35"/>
      <c r="AH8726" s="32"/>
      <c r="AI8726" s="33"/>
      <c r="AJ8726" s="33"/>
      <c r="AK8726" s="33"/>
      <c r="AL8726" s="33"/>
      <c r="AM8726" s="33"/>
      <c r="AN8726" s="33"/>
      <c r="AO8726" s="33"/>
      <c r="AP8726" s="33"/>
      <c r="AQ8726" s="33"/>
      <c r="AR8726" s="33"/>
      <c r="AS8726" s="33"/>
      <c r="AT8726" s="33"/>
      <c r="AU8726" s="33"/>
      <c r="AV8726" s="33"/>
      <c r="AW8726" s="33"/>
      <c r="AX8726" s="33"/>
      <c r="AY8726" s="33"/>
    </row>
    <row r="8727" spans="1:51" s="12" customFormat="1" ht="39.950000000000003" customHeight="1">
      <c r="A8727" s="3"/>
      <c r="B8727" s="16"/>
      <c r="C8727" s="33"/>
      <c r="D8727" s="33"/>
      <c r="E8727" s="33"/>
      <c r="F8727" s="33"/>
      <c r="G8727" s="33"/>
      <c r="H8727" s="33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  <c r="Y8727" s="33"/>
      <c r="Z8727" s="33"/>
      <c r="AA8727" s="33"/>
      <c r="AB8727" s="33"/>
      <c r="AC8727" s="33"/>
      <c r="AD8727" s="33"/>
      <c r="AE8727" s="33"/>
      <c r="AF8727" s="33"/>
      <c r="AG8727" s="35"/>
      <c r="AH8727" s="32"/>
      <c r="AI8727" s="33"/>
      <c r="AJ8727" s="33"/>
      <c r="AK8727" s="33"/>
      <c r="AL8727" s="33"/>
      <c r="AM8727" s="33"/>
      <c r="AN8727" s="33"/>
      <c r="AO8727" s="33"/>
      <c r="AP8727" s="33"/>
      <c r="AQ8727" s="33"/>
      <c r="AR8727" s="33"/>
      <c r="AS8727" s="33"/>
      <c r="AT8727" s="33"/>
      <c r="AU8727" s="33"/>
      <c r="AV8727" s="33"/>
      <c r="AW8727" s="33"/>
      <c r="AX8727" s="33"/>
      <c r="AY8727" s="33"/>
    </row>
    <row r="8728" spans="1:51" s="12" customFormat="1" ht="39.950000000000003" customHeight="1">
      <c r="A8728" s="3"/>
      <c r="B8728" s="16"/>
      <c r="C8728" s="33"/>
      <c r="D8728" s="33"/>
      <c r="E8728" s="33"/>
      <c r="F8728" s="33"/>
      <c r="G8728" s="33"/>
      <c r="H8728" s="33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  <c r="Y8728" s="33"/>
      <c r="Z8728" s="33"/>
      <c r="AA8728" s="33"/>
      <c r="AB8728" s="33"/>
      <c r="AC8728" s="33"/>
      <c r="AD8728" s="33"/>
      <c r="AE8728" s="33"/>
      <c r="AF8728" s="33"/>
      <c r="AG8728" s="35"/>
      <c r="AH8728" s="32"/>
      <c r="AI8728" s="33"/>
      <c r="AJ8728" s="33"/>
      <c r="AK8728" s="33"/>
      <c r="AL8728" s="33"/>
      <c r="AM8728" s="33"/>
      <c r="AN8728" s="33"/>
      <c r="AO8728" s="33"/>
      <c r="AP8728" s="33"/>
      <c r="AQ8728" s="33"/>
      <c r="AR8728" s="33"/>
      <c r="AS8728" s="33"/>
      <c r="AT8728" s="33"/>
      <c r="AU8728" s="33"/>
      <c r="AV8728" s="33"/>
      <c r="AW8728" s="33"/>
      <c r="AX8728" s="33"/>
      <c r="AY8728" s="33"/>
    </row>
    <row r="8729" spans="1:51" s="12" customFormat="1" ht="39.950000000000003" customHeight="1">
      <c r="A8729" s="3"/>
      <c r="B8729" s="16"/>
      <c r="C8729" s="33"/>
      <c r="D8729" s="33"/>
      <c r="E8729" s="33"/>
      <c r="F8729" s="33"/>
      <c r="G8729" s="33"/>
      <c r="H8729" s="33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  <c r="Y8729" s="33"/>
      <c r="Z8729" s="33"/>
      <c r="AA8729" s="33"/>
      <c r="AB8729" s="33"/>
      <c r="AC8729" s="33"/>
      <c r="AD8729" s="33"/>
      <c r="AE8729" s="33"/>
      <c r="AF8729" s="33"/>
      <c r="AG8729" s="35"/>
      <c r="AH8729" s="32"/>
      <c r="AI8729" s="33"/>
      <c r="AJ8729" s="33"/>
      <c r="AK8729" s="33"/>
      <c r="AL8729" s="33"/>
      <c r="AM8729" s="33"/>
      <c r="AN8729" s="33"/>
      <c r="AO8729" s="33"/>
      <c r="AP8729" s="33"/>
      <c r="AQ8729" s="33"/>
      <c r="AR8729" s="33"/>
      <c r="AS8729" s="33"/>
      <c r="AT8729" s="33"/>
      <c r="AU8729" s="33"/>
      <c r="AV8729" s="33"/>
      <c r="AW8729" s="33"/>
      <c r="AX8729" s="33"/>
      <c r="AY8729" s="33"/>
    </row>
    <row r="8730" spans="1:51" s="12" customFormat="1" ht="39.950000000000003" customHeight="1">
      <c r="A8730" s="3"/>
      <c r="B8730" s="16"/>
      <c r="C8730" s="33"/>
      <c r="D8730" s="33"/>
      <c r="E8730" s="33"/>
      <c r="F8730" s="33"/>
      <c r="G8730" s="33"/>
      <c r="H8730" s="33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  <c r="Y8730" s="33"/>
      <c r="Z8730" s="33"/>
      <c r="AA8730" s="33"/>
      <c r="AB8730" s="33"/>
      <c r="AC8730" s="33"/>
      <c r="AD8730" s="33"/>
      <c r="AE8730" s="33"/>
      <c r="AF8730" s="33"/>
      <c r="AG8730" s="35"/>
      <c r="AH8730" s="32"/>
      <c r="AI8730" s="33"/>
      <c r="AJ8730" s="33"/>
      <c r="AK8730" s="33"/>
      <c r="AL8730" s="33"/>
      <c r="AM8730" s="33"/>
      <c r="AN8730" s="33"/>
      <c r="AO8730" s="33"/>
      <c r="AP8730" s="33"/>
      <c r="AQ8730" s="33"/>
      <c r="AR8730" s="33"/>
      <c r="AS8730" s="33"/>
      <c r="AT8730" s="33"/>
      <c r="AU8730" s="33"/>
      <c r="AV8730" s="33"/>
      <c r="AW8730" s="33"/>
      <c r="AX8730" s="33"/>
      <c r="AY8730" s="33"/>
    </row>
    <row r="8731" spans="1:51" s="12" customFormat="1" ht="39.950000000000003" customHeight="1">
      <c r="A8731" s="3"/>
      <c r="B8731" s="16"/>
      <c r="C8731" s="33"/>
      <c r="D8731" s="33"/>
      <c r="E8731" s="33"/>
      <c r="F8731" s="33"/>
      <c r="G8731" s="33"/>
      <c r="H8731" s="33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  <c r="Y8731" s="33"/>
      <c r="Z8731" s="33"/>
      <c r="AA8731" s="33"/>
      <c r="AB8731" s="33"/>
      <c r="AC8731" s="33"/>
      <c r="AD8731" s="33"/>
      <c r="AE8731" s="33"/>
      <c r="AF8731" s="33"/>
      <c r="AG8731" s="35"/>
      <c r="AH8731" s="32"/>
      <c r="AI8731" s="33"/>
      <c r="AJ8731" s="33"/>
      <c r="AK8731" s="33"/>
      <c r="AL8731" s="33"/>
      <c r="AM8731" s="33"/>
      <c r="AN8731" s="33"/>
      <c r="AO8731" s="33"/>
      <c r="AP8731" s="33"/>
      <c r="AQ8731" s="33"/>
      <c r="AR8731" s="33"/>
      <c r="AS8731" s="33"/>
      <c r="AT8731" s="33"/>
      <c r="AU8731" s="33"/>
      <c r="AV8731" s="33"/>
      <c r="AW8731" s="33"/>
      <c r="AX8731" s="33"/>
      <c r="AY8731" s="33"/>
    </row>
    <row r="8732" spans="1:51" s="12" customFormat="1" ht="39.950000000000003" customHeight="1">
      <c r="A8732" s="3"/>
      <c r="B8732" s="16"/>
      <c r="C8732" s="33"/>
      <c r="D8732" s="33"/>
      <c r="E8732" s="33"/>
      <c r="F8732" s="33"/>
      <c r="G8732" s="33"/>
      <c r="H8732" s="33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  <c r="Y8732" s="33"/>
      <c r="Z8732" s="33"/>
      <c r="AA8732" s="33"/>
      <c r="AB8732" s="33"/>
      <c r="AC8732" s="33"/>
      <c r="AD8732" s="33"/>
      <c r="AE8732" s="33"/>
      <c r="AF8732" s="33"/>
      <c r="AG8732" s="35"/>
      <c r="AH8732" s="32"/>
      <c r="AI8732" s="33"/>
      <c r="AJ8732" s="33"/>
      <c r="AK8732" s="33"/>
      <c r="AL8732" s="33"/>
      <c r="AM8732" s="33"/>
      <c r="AN8732" s="33"/>
      <c r="AO8732" s="33"/>
      <c r="AP8732" s="33"/>
      <c r="AQ8732" s="33"/>
      <c r="AR8732" s="33"/>
      <c r="AS8732" s="33"/>
      <c r="AT8732" s="33"/>
      <c r="AU8732" s="33"/>
      <c r="AV8732" s="33"/>
      <c r="AW8732" s="33"/>
      <c r="AX8732" s="33"/>
      <c r="AY8732" s="33"/>
    </row>
    <row r="8733" spans="1:51" s="12" customFormat="1" ht="39.950000000000003" customHeight="1">
      <c r="A8733" s="3"/>
      <c r="B8733" s="16"/>
      <c r="C8733" s="33"/>
      <c r="D8733" s="33"/>
      <c r="E8733" s="33"/>
      <c r="F8733" s="33"/>
      <c r="G8733" s="33"/>
      <c r="H8733" s="33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  <c r="Y8733" s="33"/>
      <c r="Z8733" s="33"/>
      <c r="AA8733" s="33"/>
      <c r="AB8733" s="33"/>
      <c r="AC8733" s="33"/>
      <c r="AD8733" s="33"/>
      <c r="AE8733" s="33"/>
      <c r="AF8733" s="33"/>
      <c r="AG8733" s="35"/>
      <c r="AH8733" s="32"/>
      <c r="AI8733" s="33"/>
      <c r="AJ8733" s="33"/>
      <c r="AK8733" s="33"/>
      <c r="AL8733" s="33"/>
      <c r="AM8733" s="33"/>
      <c r="AN8733" s="33"/>
      <c r="AO8733" s="33"/>
      <c r="AP8733" s="33"/>
      <c r="AQ8733" s="33"/>
      <c r="AR8733" s="33"/>
      <c r="AS8733" s="33"/>
      <c r="AT8733" s="33"/>
      <c r="AU8733" s="33"/>
      <c r="AV8733" s="33"/>
      <c r="AW8733" s="33"/>
      <c r="AX8733" s="33"/>
      <c r="AY8733" s="33"/>
    </row>
    <row r="8734" spans="1:51" s="12" customFormat="1" ht="39.950000000000003" customHeight="1">
      <c r="A8734" s="3"/>
      <c r="B8734" s="16"/>
      <c r="C8734" s="33"/>
      <c r="D8734" s="33"/>
      <c r="E8734" s="33"/>
      <c r="F8734" s="33"/>
      <c r="G8734" s="33"/>
      <c r="H8734" s="33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  <c r="Y8734" s="33"/>
      <c r="Z8734" s="33"/>
      <c r="AA8734" s="33"/>
      <c r="AB8734" s="33"/>
      <c r="AC8734" s="33"/>
      <c r="AD8734" s="33"/>
      <c r="AE8734" s="33"/>
      <c r="AF8734" s="33"/>
      <c r="AG8734" s="35"/>
      <c r="AH8734" s="32"/>
      <c r="AI8734" s="33"/>
      <c r="AJ8734" s="33"/>
      <c r="AK8734" s="33"/>
      <c r="AL8734" s="33"/>
      <c r="AM8734" s="33"/>
      <c r="AN8734" s="33"/>
      <c r="AO8734" s="33"/>
      <c r="AP8734" s="33"/>
      <c r="AQ8734" s="33"/>
      <c r="AR8734" s="33"/>
      <c r="AS8734" s="33"/>
      <c r="AT8734" s="33"/>
      <c r="AU8734" s="33"/>
      <c r="AV8734" s="33"/>
      <c r="AW8734" s="33"/>
      <c r="AX8734" s="33"/>
      <c r="AY8734" s="33"/>
    </row>
    <row r="8735" spans="1:51" s="12" customFormat="1" ht="39.950000000000003" customHeight="1">
      <c r="A8735" s="3"/>
      <c r="B8735" s="16"/>
      <c r="C8735" s="33"/>
      <c r="D8735" s="33"/>
      <c r="E8735" s="33"/>
      <c r="F8735" s="33"/>
      <c r="G8735" s="33"/>
      <c r="H8735" s="33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  <c r="Y8735" s="33"/>
      <c r="Z8735" s="33"/>
      <c r="AA8735" s="33"/>
      <c r="AB8735" s="33"/>
      <c r="AC8735" s="33"/>
      <c r="AD8735" s="33"/>
      <c r="AE8735" s="33"/>
      <c r="AF8735" s="33"/>
      <c r="AG8735" s="35"/>
      <c r="AH8735" s="32"/>
      <c r="AI8735" s="33"/>
      <c r="AJ8735" s="33"/>
      <c r="AK8735" s="33"/>
      <c r="AL8735" s="33"/>
      <c r="AM8735" s="33"/>
      <c r="AN8735" s="33"/>
      <c r="AO8735" s="33"/>
      <c r="AP8735" s="33"/>
      <c r="AQ8735" s="33"/>
      <c r="AR8735" s="33"/>
      <c r="AS8735" s="33"/>
      <c r="AT8735" s="33"/>
      <c r="AU8735" s="33"/>
      <c r="AV8735" s="33"/>
      <c r="AW8735" s="33"/>
      <c r="AX8735" s="33"/>
      <c r="AY8735" s="33"/>
    </row>
    <row r="8736" spans="1:51" s="12" customFormat="1" ht="39.950000000000003" customHeight="1">
      <c r="A8736" s="3"/>
      <c r="B8736" s="16"/>
      <c r="C8736" s="33"/>
      <c r="D8736" s="33"/>
      <c r="E8736" s="33"/>
      <c r="F8736" s="33"/>
      <c r="G8736" s="33"/>
      <c r="H8736" s="33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  <c r="Y8736" s="33"/>
      <c r="Z8736" s="33"/>
      <c r="AA8736" s="33"/>
      <c r="AB8736" s="33"/>
      <c r="AC8736" s="33"/>
      <c r="AD8736" s="33"/>
      <c r="AE8736" s="33"/>
      <c r="AF8736" s="33"/>
      <c r="AG8736" s="35"/>
      <c r="AH8736" s="32"/>
      <c r="AI8736" s="33"/>
      <c r="AJ8736" s="33"/>
      <c r="AK8736" s="33"/>
      <c r="AL8736" s="33"/>
      <c r="AM8736" s="33"/>
      <c r="AN8736" s="33"/>
      <c r="AO8736" s="33"/>
      <c r="AP8736" s="33"/>
      <c r="AQ8736" s="33"/>
      <c r="AR8736" s="33"/>
      <c r="AS8736" s="33"/>
      <c r="AT8736" s="33"/>
      <c r="AU8736" s="33"/>
      <c r="AV8736" s="33"/>
      <c r="AW8736" s="33"/>
      <c r="AX8736" s="33"/>
      <c r="AY8736" s="33"/>
    </row>
    <row r="8737" spans="1:51" s="12" customFormat="1" ht="39.950000000000003" customHeight="1">
      <c r="A8737" s="3"/>
      <c r="B8737" s="16"/>
      <c r="C8737" s="33"/>
      <c r="D8737" s="33"/>
      <c r="E8737" s="33"/>
      <c r="F8737" s="33"/>
      <c r="G8737" s="33"/>
      <c r="H8737" s="33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  <c r="Y8737" s="33"/>
      <c r="Z8737" s="33"/>
      <c r="AA8737" s="33"/>
      <c r="AB8737" s="33"/>
      <c r="AC8737" s="33"/>
      <c r="AD8737" s="33"/>
      <c r="AE8737" s="33"/>
      <c r="AF8737" s="33"/>
      <c r="AG8737" s="35"/>
      <c r="AH8737" s="32"/>
      <c r="AI8737" s="33"/>
      <c r="AJ8737" s="33"/>
      <c r="AK8737" s="33"/>
      <c r="AL8737" s="33"/>
      <c r="AM8737" s="33"/>
      <c r="AN8737" s="33"/>
      <c r="AO8737" s="33"/>
      <c r="AP8737" s="33"/>
      <c r="AQ8737" s="33"/>
      <c r="AR8737" s="33"/>
      <c r="AS8737" s="33"/>
      <c r="AT8737" s="33"/>
      <c r="AU8737" s="33"/>
      <c r="AV8737" s="33"/>
      <c r="AW8737" s="33"/>
      <c r="AX8737" s="33"/>
      <c r="AY8737" s="33"/>
    </row>
    <row r="8738" spans="1:51" s="12" customFormat="1" ht="39.950000000000003" customHeight="1">
      <c r="A8738" s="3"/>
      <c r="B8738" s="16"/>
      <c r="C8738" s="33"/>
      <c r="D8738" s="33"/>
      <c r="E8738" s="33"/>
      <c r="F8738" s="33"/>
      <c r="G8738" s="33"/>
      <c r="H8738" s="33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  <c r="Y8738" s="33"/>
      <c r="Z8738" s="33"/>
      <c r="AA8738" s="33"/>
      <c r="AB8738" s="33"/>
      <c r="AC8738" s="33"/>
      <c r="AD8738" s="33"/>
      <c r="AE8738" s="33"/>
      <c r="AF8738" s="33"/>
      <c r="AG8738" s="35"/>
      <c r="AH8738" s="32"/>
      <c r="AI8738" s="33"/>
      <c r="AJ8738" s="33"/>
      <c r="AK8738" s="33"/>
      <c r="AL8738" s="33"/>
      <c r="AM8738" s="33"/>
      <c r="AN8738" s="33"/>
      <c r="AO8738" s="33"/>
      <c r="AP8738" s="33"/>
      <c r="AQ8738" s="33"/>
      <c r="AR8738" s="33"/>
      <c r="AS8738" s="33"/>
      <c r="AT8738" s="33"/>
      <c r="AU8738" s="33"/>
      <c r="AV8738" s="33"/>
      <c r="AW8738" s="33"/>
      <c r="AX8738" s="33"/>
      <c r="AY8738" s="33"/>
    </row>
    <row r="8739" spans="1:51" s="12" customFormat="1" ht="39.950000000000003" customHeight="1">
      <c r="A8739" s="3"/>
      <c r="B8739" s="16"/>
      <c r="C8739" s="33"/>
      <c r="D8739" s="33"/>
      <c r="E8739" s="33"/>
      <c r="F8739" s="33"/>
      <c r="G8739" s="33"/>
      <c r="H8739" s="33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  <c r="Y8739" s="33"/>
      <c r="Z8739" s="33"/>
      <c r="AA8739" s="33"/>
      <c r="AB8739" s="33"/>
      <c r="AC8739" s="33"/>
      <c r="AD8739" s="33"/>
      <c r="AE8739" s="33"/>
      <c r="AF8739" s="33"/>
      <c r="AG8739" s="35"/>
      <c r="AH8739" s="32"/>
      <c r="AI8739" s="33"/>
      <c r="AJ8739" s="33"/>
      <c r="AK8739" s="33"/>
      <c r="AL8739" s="33"/>
      <c r="AM8739" s="33"/>
      <c r="AN8739" s="33"/>
      <c r="AO8739" s="33"/>
      <c r="AP8739" s="33"/>
      <c r="AQ8739" s="33"/>
      <c r="AR8739" s="33"/>
      <c r="AS8739" s="33"/>
      <c r="AT8739" s="33"/>
      <c r="AU8739" s="33"/>
      <c r="AV8739" s="33"/>
      <c r="AW8739" s="33"/>
      <c r="AX8739" s="33"/>
      <c r="AY8739" s="33"/>
    </row>
    <row r="8740" spans="1:51" s="12" customFormat="1" ht="39.950000000000003" customHeight="1">
      <c r="A8740" s="3"/>
      <c r="B8740" s="16"/>
      <c r="C8740" s="33"/>
      <c r="D8740" s="33"/>
      <c r="E8740" s="33"/>
      <c r="F8740" s="33"/>
      <c r="G8740" s="33"/>
      <c r="H8740" s="33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  <c r="Y8740" s="33"/>
      <c r="Z8740" s="33"/>
      <c r="AA8740" s="33"/>
      <c r="AB8740" s="33"/>
      <c r="AC8740" s="33"/>
      <c r="AD8740" s="33"/>
      <c r="AE8740" s="33"/>
      <c r="AF8740" s="33"/>
      <c r="AG8740" s="35"/>
      <c r="AH8740" s="32"/>
      <c r="AI8740" s="33"/>
      <c r="AJ8740" s="33"/>
      <c r="AK8740" s="33"/>
      <c r="AL8740" s="33"/>
      <c r="AM8740" s="33"/>
      <c r="AN8740" s="33"/>
      <c r="AO8740" s="33"/>
      <c r="AP8740" s="33"/>
      <c r="AQ8740" s="33"/>
      <c r="AR8740" s="33"/>
      <c r="AS8740" s="33"/>
      <c r="AT8740" s="33"/>
      <c r="AU8740" s="33"/>
      <c r="AV8740" s="33"/>
      <c r="AW8740" s="33"/>
      <c r="AX8740" s="33"/>
      <c r="AY8740" s="33"/>
    </row>
    <row r="8741" spans="1:51" s="12" customFormat="1" ht="39.950000000000003" customHeight="1">
      <c r="A8741" s="3"/>
      <c r="B8741" s="16"/>
      <c r="C8741" s="33"/>
      <c r="D8741" s="33"/>
      <c r="E8741" s="33"/>
      <c r="F8741" s="33"/>
      <c r="G8741" s="33"/>
      <c r="H8741" s="33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  <c r="Y8741" s="33"/>
      <c r="Z8741" s="33"/>
      <c r="AA8741" s="33"/>
      <c r="AB8741" s="33"/>
      <c r="AC8741" s="33"/>
      <c r="AD8741" s="33"/>
      <c r="AE8741" s="33"/>
      <c r="AF8741" s="33"/>
      <c r="AG8741" s="35"/>
      <c r="AH8741" s="32"/>
      <c r="AI8741" s="33"/>
      <c r="AJ8741" s="33"/>
      <c r="AK8741" s="33"/>
      <c r="AL8741" s="33"/>
      <c r="AM8741" s="33"/>
      <c r="AN8741" s="33"/>
      <c r="AO8741" s="33"/>
      <c r="AP8741" s="33"/>
      <c r="AQ8741" s="33"/>
      <c r="AR8741" s="33"/>
      <c r="AS8741" s="33"/>
      <c r="AT8741" s="33"/>
      <c r="AU8741" s="33"/>
      <c r="AV8741" s="33"/>
      <c r="AW8741" s="33"/>
      <c r="AX8741" s="33"/>
      <c r="AY8741" s="33"/>
    </row>
    <row r="8742" spans="1:51" s="12" customFormat="1" ht="39.950000000000003" customHeight="1">
      <c r="A8742" s="3"/>
      <c r="B8742" s="16"/>
      <c r="C8742" s="33"/>
      <c r="D8742" s="33"/>
      <c r="E8742" s="33"/>
      <c r="F8742" s="33"/>
      <c r="G8742" s="33"/>
      <c r="H8742" s="33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  <c r="Y8742" s="33"/>
      <c r="Z8742" s="33"/>
      <c r="AA8742" s="33"/>
      <c r="AB8742" s="33"/>
      <c r="AC8742" s="33"/>
      <c r="AD8742" s="33"/>
      <c r="AE8742" s="33"/>
      <c r="AF8742" s="33"/>
      <c r="AG8742" s="35"/>
      <c r="AH8742" s="32"/>
      <c r="AI8742" s="33"/>
      <c r="AJ8742" s="33"/>
      <c r="AK8742" s="33"/>
      <c r="AL8742" s="33"/>
      <c r="AM8742" s="33"/>
      <c r="AN8742" s="33"/>
      <c r="AO8742" s="33"/>
      <c r="AP8742" s="33"/>
      <c r="AQ8742" s="33"/>
      <c r="AR8742" s="33"/>
      <c r="AS8742" s="33"/>
      <c r="AT8742" s="33"/>
      <c r="AU8742" s="33"/>
      <c r="AV8742" s="33"/>
      <c r="AW8742" s="33"/>
      <c r="AX8742" s="33"/>
      <c r="AY8742" s="33"/>
    </row>
    <row r="8743" spans="1:51" s="12" customFormat="1" ht="39.950000000000003" customHeight="1">
      <c r="A8743" s="3"/>
      <c r="B8743" s="16"/>
      <c r="C8743" s="33"/>
      <c r="D8743" s="33"/>
      <c r="E8743" s="33"/>
      <c r="F8743" s="33"/>
      <c r="G8743" s="33"/>
      <c r="H8743" s="33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  <c r="Y8743" s="33"/>
      <c r="Z8743" s="33"/>
      <c r="AA8743" s="33"/>
      <c r="AB8743" s="33"/>
      <c r="AC8743" s="33"/>
      <c r="AD8743" s="33"/>
      <c r="AE8743" s="33"/>
      <c r="AF8743" s="33"/>
      <c r="AG8743" s="35"/>
      <c r="AH8743" s="32"/>
      <c r="AI8743" s="33"/>
      <c r="AJ8743" s="33"/>
      <c r="AK8743" s="33"/>
      <c r="AL8743" s="33"/>
      <c r="AM8743" s="33"/>
      <c r="AN8743" s="33"/>
      <c r="AO8743" s="33"/>
      <c r="AP8743" s="33"/>
      <c r="AQ8743" s="33"/>
      <c r="AR8743" s="33"/>
      <c r="AS8743" s="33"/>
      <c r="AT8743" s="33"/>
      <c r="AU8743" s="33"/>
      <c r="AV8743" s="33"/>
      <c r="AW8743" s="33"/>
      <c r="AX8743" s="33"/>
      <c r="AY8743" s="33"/>
    </row>
    <row r="8744" spans="1:51" s="12" customFormat="1" ht="39.950000000000003" customHeight="1">
      <c r="A8744" s="3"/>
      <c r="B8744" s="16"/>
      <c r="C8744" s="33"/>
      <c r="D8744" s="33"/>
      <c r="E8744" s="33"/>
      <c r="F8744" s="33"/>
      <c r="G8744" s="33"/>
      <c r="H8744" s="33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  <c r="Y8744" s="33"/>
      <c r="Z8744" s="33"/>
      <c r="AA8744" s="33"/>
      <c r="AB8744" s="33"/>
      <c r="AC8744" s="33"/>
      <c r="AD8744" s="33"/>
      <c r="AE8744" s="33"/>
      <c r="AF8744" s="33"/>
      <c r="AG8744" s="35"/>
      <c r="AH8744" s="32"/>
      <c r="AI8744" s="33"/>
      <c r="AJ8744" s="33"/>
      <c r="AK8744" s="33"/>
      <c r="AL8744" s="33"/>
      <c r="AM8744" s="33"/>
      <c r="AN8744" s="33"/>
      <c r="AO8744" s="33"/>
      <c r="AP8744" s="33"/>
      <c r="AQ8744" s="33"/>
      <c r="AR8744" s="33"/>
      <c r="AS8744" s="33"/>
      <c r="AT8744" s="33"/>
      <c r="AU8744" s="33"/>
      <c r="AV8744" s="33"/>
      <c r="AW8744" s="33"/>
      <c r="AX8744" s="33"/>
      <c r="AY8744" s="33"/>
    </row>
    <row r="8745" spans="1:51" s="12" customFormat="1" ht="39.950000000000003" customHeight="1">
      <c r="A8745" s="3"/>
      <c r="B8745" s="16"/>
      <c r="C8745" s="33"/>
      <c r="D8745" s="33"/>
      <c r="E8745" s="33"/>
      <c r="F8745" s="33"/>
      <c r="G8745" s="33"/>
      <c r="H8745" s="33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  <c r="Y8745" s="33"/>
      <c r="Z8745" s="33"/>
      <c r="AA8745" s="33"/>
      <c r="AB8745" s="33"/>
      <c r="AC8745" s="33"/>
      <c r="AD8745" s="33"/>
      <c r="AE8745" s="33"/>
      <c r="AF8745" s="33"/>
      <c r="AG8745" s="35"/>
      <c r="AH8745" s="32"/>
      <c r="AI8745" s="33"/>
      <c r="AJ8745" s="33"/>
      <c r="AK8745" s="33"/>
      <c r="AL8745" s="33"/>
      <c r="AM8745" s="33"/>
      <c r="AN8745" s="33"/>
      <c r="AO8745" s="33"/>
      <c r="AP8745" s="33"/>
      <c r="AQ8745" s="33"/>
      <c r="AR8745" s="33"/>
      <c r="AS8745" s="33"/>
      <c r="AT8745" s="33"/>
      <c r="AU8745" s="33"/>
      <c r="AV8745" s="33"/>
      <c r="AW8745" s="33"/>
      <c r="AX8745" s="33"/>
      <c r="AY8745" s="33"/>
    </row>
    <row r="8746" spans="1:51" s="12" customFormat="1" ht="39.950000000000003" customHeight="1">
      <c r="A8746" s="3"/>
      <c r="B8746" s="16"/>
      <c r="C8746" s="33"/>
      <c r="D8746" s="33"/>
      <c r="E8746" s="33"/>
      <c r="F8746" s="33"/>
      <c r="G8746" s="33"/>
      <c r="H8746" s="33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  <c r="Y8746" s="33"/>
      <c r="Z8746" s="33"/>
      <c r="AA8746" s="33"/>
      <c r="AB8746" s="33"/>
      <c r="AC8746" s="33"/>
      <c r="AD8746" s="33"/>
      <c r="AE8746" s="33"/>
      <c r="AF8746" s="33"/>
      <c r="AG8746" s="35"/>
      <c r="AH8746" s="32"/>
      <c r="AI8746" s="33"/>
      <c r="AJ8746" s="33"/>
      <c r="AK8746" s="33"/>
      <c r="AL8746" s="33"/>
      <c r="AM8746" s="33"/>
      <c r="AN8746" s="33"/>
      <c r="AO8746" s="33"/>
      <c r="AP8746" s="33"/>
      <c r="AQ8746" s="33"/>
      <c r="AR8746" s="33"/>
      <c r="AS8746" s="33"/>
      <c r="AT8746" s="33"/>
      <c r="AU8746" s="33"/>
      <c r="AV8746" s="33"/>
      <c r="AW8746" s="33"/>
      <c r="AX8746" s="33"/>
      <c r="AY8746" s="33"/>
    </row>
    <row r="8747" spans="1:51" s="12" customFormat="1" ht="39.950000000000003" customHeight="1">
      <c r="A8747" s="3"/>
      <c r="B8747" s="16"/>
      <c r="C8747" s="33"/>
      <c r="D8747" s="33"/>
      <c r="E8747" s="33"/>
      <c r="F8747" s="33"/>
      <c r="G8747" s="33"/>
      <c r="H8747" s="33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  <c r="Y8747" s="33"/>
      <c r="Z8747" s="33"/>
      <c r="AA8747" s="33"/>
      <c r="AB8747" s="33"/>
      <c r="AC8747" s="33"/>
      <c r="AD8747" s="33"/>
      <c r="AE8747" s="33"/>
      <c r="AF8747" s="33"/>
      <c r="AG8747" s="35"/>
      <c r="AH8747" s="32"/>
      <c r="AI8747" s="33"/>
      <c r="AJ8747" s="33"/>
      <c r="AK8747" s="33"/>
      <c r="AL8747" s="33"/>
      <c r="AM8747" s="33"/>
      <c r="AN8747" s="33"/>
      <c r="AO8747" s="33"/>
      <c r="AP8747" s="33"/>
      <c r="AQ8747" s="33"/>
      <c r="AR8747" s="33"/>
      <c r="AS8747" s="33"/>
      <c r="AT8747" s="33"/>
      <c r="AU8747" s="33"/>
      <c r="AV8747" s="33"/>
      <c r="AW8747" s="33"/>
      <c r="AX8747" s="33"/>
      <c r="AY8747" s="33"/>
    </row>
    <row r="8748" spans="1:51" s="12" customFormat="1" ht="39.950000000000003" customHeight="1">
      <c r="A8748" s="3"/>
      <c r="B8748" s="16"/>
      <c r="C8748" s="33"/>
      <c r="D8748" s="33"/>
      <c r="E8748" s="33"/>
      <c r="F8748" s="33"/>
      <c r="G8748" s="33"/>
      <c r="H8748" s="33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  <c r="Y8748" s="33"/>
      <c r="Z8748" s="33"/>
      <c r="AA8748" s="33"/>
      <c r="AB8748" s="33"/>
      <c r="AC8748" s="33"/>
      <c r="AD8748" s="33"/>
      <c r="AE8748" s="33"/>
      <c r="AF8748" s="33"/>
      <c r="AG8748" s="35"/>
      <c r="AH8748" s="32"/>
      <c r="AI8748" s="33"/>
      <c r="AJ8748" s="33"/>
      <c r="AK8748" s="33"/>
      <c r="AL8748" s="33"/>
      <c r="AM8748" s="33"/>
      <c r="AN8748" s="33"/>
      <c r="AO8748" s="33"/>
      <c r="AP8748" s="33"/>
      <c r="AQ8748" s="33"/>
      <c r="AR8748" s="33"/>
      <c r="AS8748" s="33"/>
      <c r="AT8748" s="33"/>
      <c r="AU8748" s="33"/>
      <c r="AV8748" s="33"/>
      <c r="AW8748" s="33"/>
      <c r="AX8748" s="33"/>
      <c r="AY8748" s="33"/>
    </row>
    <row r="8749" spans="1:51" s="12" customFormat="1" ht="39.950000000000003" customHeight="1">
      <c r="A8749" s="3"/>
      <c r="B8749" s="16"/>
      <c r="C8749" s="33"/>
      <c r="D8749" s="33"/>
      <c r="E8749" s="33"/>
      <c r="F8749" s="33"/>
      <c r="G8749" s="33"/>
      <c r="H8749" s="33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  <c r="Y8749" s="33"/>
      <c r="Z8749" s="33"/>
      <c r="AA8749" s="33"/>
      <c r="AB8749" s="33"/>
      <c r="AC8749" s="33"/>
      <c r="AD8749" s="33"/>
      <c r="AE8749" s="33"/>
      <c r="AF8749" s="33"/>
      <c r="AG8749" s="35"/>
      <c r="AH8749" s="32"/>
      <c r="AI8749" s="33"/>
      <c r="AJ8749" s="33"/>
      <c r="AK8749" s="33"/>
      <c r="AL8749" s="33"/>
      <c r="AM8749" s="33"/>
      <c r="AN8749" s="33"/>
      <c r="AO8749" s="33"/>
      <c r="AP8749" s="33"/>
      <c r="AQ8749" s="33"/>
      <c r="AR8749" s="33"/>
      <c r="AS8749" s="33"/>
      <c r="AT8749" s="33"/>
      <c r="AU8749" s="33"/>
      <c r="AV8749" s="33"/>
      <c r="AW8749" s="33"/>
      <c r="AX8749" s="33"/>
      <c r="AY8749" s="33"/>
    </row>
    <row r="8750" spans="1:51" s="12" customFormat="1" ht="39.950000000000003" customHeight="1">
      <c r="A8750" s="3"/>
      <c r="B8750" s="16"/>
      <c r="C8750" s="33"/>
      <c r="D8750" s="33"/>
      <c r="E8750" s="33"/>
      <c r="F8750" s="33"/>
      <c r="G8750" s="33"/>
      <c r="H8750" s="33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  <c r="Y8750" s="33"/>
      <c r="Z8750" s="33"/>
      <c r="AA8750" s="33"/>
      <c r="AB8750" s="33"/>
      <c r="AC8750" s="33"/>
      <c r="AD8750" s="33"/>
      <c r="AE8750" s="33"/>
      <c r="AF8750" s="33"/>
      <c r="AG8750" s="35"/>
      <c r="AH8750" s="32"/>
      <c r="AI8750" s="33"/>
      <c r="AJ8750" s="33"/>
      <c r="AK8750" s="33"/>
      <c r="AL8750" s="33"/>
      <c r="AM8750" s="33"/>
      <c r="AN8750" s="33"/>
      <c r="AO8750" s="33"/>
      <c r="AP8750" s="33"/>
      <c r="AQ8750" s="33"/>
      <c r="AR8750" s="33"/>
      <c r="AS8750" s="33"/>
      <c r="AT8750" s="33"/>
      <c r="AU8750" s="33"/>
      <c r="AV8750" s="33"/>
      <c r="AW8750" s="33"/>
      <c r="AX8750" s="33"/>
      <c r="AY8750" s="33"/>
    </row>
    <row r="8751" spans="1:51" s="12" customFormat="1" ht="39.950000000000003" customHeight="1">
      <c r="A8751" s="3"/>
      <c r="B8751" s="16"/>
      <c r="C8751" s="33"/>
      <c r="D8751" s="33"/>
      <c r="E8751" s="33"/>
      <c r="F8751" s="33"/>
      <c r="G8751" s="33"/>
      <c r="H8751" s="33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  <c r="Y8751" s="33"/>
      <c r="Z8751" s="33"/>
      <c r="AA8751" s="33"/>
      <c r="AB8751" s="33"/>
      <c r="AC8751" s="33"/>
      <c r="AD8751" s="33"/>
      <c r="AE8751" s="33"/>
      <c r="AF8751" s="33"/>
      <c r="AG8751" s="35"/>
      <c r="AH8751" s="32"/>
      <c r="AI8751" s="33"/>
      <c r="AJ8751" s="33"/>
      <c r="AK8751" s="33"/>
      <c r="AL8751" s="33"/>
      <c r="AM8751" s="33"/>
      <c r="AN8751" s="33"/>
      <c r="AO8751" s="33"/>
      <c r="AP8751" s="33"/>
      <c r="AQ8751" s="33"/>
      <c r="AR8751" s="33"/>
      <c r="AS8751" s="33"/>
      <c r="AT8751" s="33"/>
      <c r="AU8751" s="33"/>
      <c r="AV8751" s="33"/>
      <c r="AW8751" s="33"/>
      <c r="AX8751" s="33"/>
      <c r="AY8751" s="33"/>
    </row>
    <row r="8752" spans="1:51" s="12" customFormat="1" ht="39.950000000000003" customHeight="1">
      <c r="A8752" s="3"/>
      <c r="B8752" s="16"/>
      <c r="C8752" s="33"/>
      <c r="D8752" s="33"/>
      <c r="E8752" s="33"/>
      <c r="F8752" s="33"/>
      <c r="G8752" s="33"/>
      <c r="H8752" s="33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  <c r="Y8752" s="33"/>
      <c r="Z8752" s="33"/>
      <c r="AA8752" s="33"/>
      <c r="AB8752" s="33"/>
      <c r="AC8752" s="33"/>
      <c r="AD8752" s="33"/>
      <c r="AE8752" s="33"/>
      <c r="AF8752" s="33"/>
      <c r="AG8752" s="35"/>
      <c r="AH8752" s="32"/>
      <c r="AI8752" s="33"/>
      <c r="AJ8752" s="33"/>
      <c r="AK8752" s="33"/>
      <c r="AL8752" s="33"/>
      <c r="AM8752" s="33"/>
      <c r="AN8752" s="33"/>
      <c r="AO8752" s="33"/>
      <c r="AP8752" s="33"/>
      <c r="AQ8752" s="33"/>
      <c r="AR8752" s="33"/>
      <c r="AS8752" s="33"/>
      <c r="AT8752" s="33"/>
      <c r="AU8752" s="33"/>
      <c r="AV8752" s="33"/>
      <c r="AW8752" s="33"/>
      <c r="AX8752" s="33"/>
      <c r="AY8752" s="33"/>
    </row>
    <row r="8753" spans="1:51" s="12" customFormat="1" ht="39.950000000000003" customHeight="1">
      <c r="A8753" s="3"/>
      <c r="B8753" s="16"/>
      <c r="C8753" s="33"/>
      <c r="D8753" s="33"/>
      <c r="E8753" s="33"/>
      <c r="F8753" s="33"/>
      <c r="G8753" s="33"/>
      <c r="H8753" s="33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  <c r="Y8753" s="33"/>
      <c r="Z8753" s="33"/>
      <c r="AA8753" s="33"/>
      <c r="AB8753" s="33"/>
      <c r="AC8753" s="33"/>
      <c r="AD8753" s="33"/>
      <c r="AE8753" s="33"/>
      <c r="AF8753" s="33"/>
      <c r="AG8753" s="35"/>
      <c r="AH8753" s="32"/>
      <c r="AI8753" s="33"/>
      <c r="AJ8753" s="33"/>
      <c r="AK8753" s="33"/>
      <c r="AL8753" s="33"/>
      <c r="AM8753" s="33"/>
      <c r="AN8753" s="33"/>
      <c r="AO8753" s="33"/>
      <c r="AP8753" s="33"/>
      <c r="AQ8753" s="33"/>
      <c r="AR8753" s="33"/>
      <c r="AS8753" s="33"/>
      <c r="AT8753" s="33"/>
      <c r="AU8753" s="33"/>
      <c r="AV8753" s="33"/>
      <c r="AW8753" s="33"/>
      <c r="AX8753" s="33"/>
      <c r="AY8753" s="33"/>
    </row>
    <row r="8754" spans="1:51" s="12" customFormat="1" ht="39.950000000000003" customHeight="1">
      <c r="A8754" s="3"/>
      <c r="B8754" s="16"/>
      <c r="C8754" s="33"/>
      <c r="D8754" s="33"/>
      <c r="E8754" s="33"/>
      <c r="F8754" s="33"/>
      <c r="G8754" s="33"/>
      <c r="H8754" s="33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  <c r="Y8754" s="33"/>
      <c r="Z8754" s="33"/>
      <c r="AA8754" s="33"/>
      <c r="AB8754" s="33"/>
      <c r="AC8754" s="33"/>
      <c r="AD8754" s="33"/>
      <c r="AE8754" s="33"/>
      <c r="AF8754" s="33"/>
      <c r="AG8754" s="35"/>
      <c r="AH8754" s="32"/>
      <c r="AI8754" s="33"/>
      <c r="AJ8754" s="33"/>
      <c r="AK8754" s="33"/>
      <c r="AL8754" s="33"/>
      <c r="AM8754" s="33"/>
      <c r="AN8754" s="33"/>
      <c r="AO8754" s="33"/>
      <c r="AP8754" s="33"/>
      <c r="AQ8754" s="33"/>
      <c r="AR8754" s="33"/>
      <c r="AS8754" s="33"/>
      <c r="AT8754" s="33"/>
      <c r="AU8754" s="33"/>
      <c r="AV8754" s="33"/>
      <c r="AW8754" s="33"/>
      <c r="AX8754" s="33"/>
      <c r="AY8754" s="33"/>
    </row>
    <row r="8755" spans="1:51" s="12" customFormat="1" ht="39.950000000000003" customHeight="1">
      <c r="A8755" s="3"/>
      <c r="B8755" s="16"/>
      <c r="C8755" s="33"/>
      <c r="D8755" s="33"/>
      <c r="E8755" s="33"/>
      <c r="F8755" s="33"/>
      <c r="G8755" s="33"/>
      <c r="H8755" s="33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  <c r="Y8755" s="33"/>
      <c r="Z8755" s="33"/>
      <c r="AA8755" s="33"/>
      <c r="AB8755" s="33"/>
      <c r="AC8755" s="33"/>
      <c r="AD8755" s="33"/>
      <c r="AE8755" s="33"/>
      <c r="AF8755" s="33"/>
      <c r="AG8755" s="35"/>
      <c r="AH8755" s="32"/>
      <c r="AI8755" s="33"/>
      <c r="AJ8755" s="33"/>
      <c r="AK8755" s="33"/>
      <c r="AL8755" s="33"/>
      <c r="AM8755" s="33"/>
      <c r="AN8755" s="33"/>
      <c r="AO8755" s="33"/>
      <c r="AP8755" s="33"/>
      <c r="AQ8755" s="33"/>
      <c r="AR8755" s="33"/>
      <c r="AS8755" s="33"/>
      <c r="AT8755" s="33"/>
      <c r="AU8755" s="33"/>
      <c r="AV8755" s="33"/>
      <c r="AW8755" s="33"/>
      <c r="AX8755" s="33"/>
      <c r="AY8755" s="33"/>
    </row>
    <row r="8756" spans="1:51" s="12" customFormat="1" ht="39.950000000000003" customHeight="1">
      <c r="A8756" s="3"/>
      <c r="B8756" s="16"/>
      <c r="C8756" s="33"/>
      <c r="D8756" s="33"/>
      <c r="E8756" s="33"/>
      <c r="F8756" s="33"/>
      <c r="G8756" s="33"/>
      <c r="H8756" s="33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  <c r="Y8756" s="33"/>
      <c r="Z8756" s="33"/>
      <c r="AA8756" s="33"/>
      <c r="AB8756" s="33"/>
      <c r="AC8756" s="33"/>
      <c r="AD8756" s="33"/>
      <c r="AE8756" s="33"/>
      <c r="AF8756" s="33"/>
      <c r="AG8756" s="35"/>
      <c r="AH8756" s="32"/>
      <c r="AI8756" s="33"/>
      <c r="AJ8756" s="33"/>
      <c r="AK8756" s="33"/>
      <c r="AL8756" s="33"/>
      <c r="AM8756" s="33"/>
      <c r="AN8756" s="33"/>
      <c r="AO8756" s="33"/>
      <c r="AP8756" s="33"/>
      <c r="AQ8756" s="33"/>
      <c r="AR8756" s="33"/>
      <c r="AS8756" s="33"/>
      <c r="AT8756" s="33"/>
      <c r="AU8756" s="33"/>
      <c r="AV8756" s="33"/>
      <c r="AW8756" s="33"/>
      <c r="AX8756" s="33"/>
      <c r="AY8756" s="33"/>
    </row>
    <row r="8757" spans="1:51" s="12" customFormat="1" ht="39.950000000000003" customHeight="1">
      <c r="A8757" s="3"/>
      <c r="B8757" s="16"/>
      <c r="C8757" s="33"/>
      <c r="D8757" s="33"/>
      <c r="E8757" s="33"/>
      <c r="F8757" s="33"/>
      <c r="G8757" s="33"/>
      <c r="H8757" s="33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  <c r="Y8757" s="33"/>
      <c r="Z8757" s="33"/>
      <c r="AA8757" s="33"/>
      <c r="AB8757" s="33"/>
      <c r="AC8757" s="33"/>
      <c r="AD8757" s="33"/>
      <c r="AE8757" s="33"/>
      <c r="AF8757" s="33"/>
      <c r="AG8757" s="35"/>
      <c r="AH8757" s="32"/>
      <c r="AI8757" s="33"/>
      <c r="AJ8757" s="33"/>
      <c r="AK8757" s="33"/>
      <c r="AL8757" s="33"/>
      <c r="AM8757" s="33"/>
      <c r="AN8757" s="33"/>
      <c r="AO8757" s="33"/>
      <c r="AP8757" s="33"/>
      <c r="AQ8757" s="33"/>
      <c r="AR8757" s="33"/>
      <c r="AS8757" s="33"/>
      <c r="AT8757" s="33"/>
      <c r="AU8757" s="33"/>
      <c r="AV8757" s="33"/>
      <c r="AW8757" s="33"/>
      <c r="AX8757" s="33"/>
      <c r="AY8757" s="33"/>
    </row>
    <row r="8758" spans="1:51" s="12" customFormat="1" ht="39.950000000000003" customHeight="1">
      <c r="A8758" s="3"/>
      <c r="B8758" s="16"/>
      <c r="C8758" s="33"/>
      <c r="D8758" s="33"/>
      <c r="E8758" s="33"/>
      <c r="F8758" s="33"/>
      <c r="G8758" s="33"/>
      <c r="H8758" s="33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  <c r="Y8758" s="33"/>
      <c r="Z8758" s="33"/>
      <c r="AA8758" s="33"/>
      <c r="AB8758" s="33"/>
      <c r="AC8758" s="33"/>
      <c r="AD8758" s="33"/>
      <c r="AE8758" s="33"/>
      <c r="AF8758" s="33"/>
      <c r="AG8758" s="35"/>
      <c r="AH8758" s="32"/>
      <c r="AI8758" s="33"/>
      <c r="AJ8758" s="33"/>
      <c r="AK8758" s="33"/>
      <c r="AL8758" s="33"/>
      <c r="AM8758" s="33"/>
      <c r="AN8758" s="33"/>
      <c r="AO8758" s="33"/>
      <c r="AP8758" s="33"/>
      <c r="AQ8758" s="33"/>
      <c r="AR8758" s="33"/>
      <c r="AS8758" s="33"/>
      <c r="AT8758" s="33"/>
      <c r="AU8758" s="33"/>
      <c r="AV8758" s="33"/>
      <c r="AW8758" s="33"/>
      <c r="AX8758" s="33"/>
      <c r="AY8758" s="33"/>
    </row>
    <row r="8759" spans="1:51" s="12" customFormat="1" ht="39.950000000000003" customHeight="1">
      <c r="A8759" s="3"/>
      <c r="B8759" s="16"/>
      <c r="C8759" s="33"/>
      <c r="D8759" s="33"/>
      <c r="E8759" s="33"/>
      <c r="F8759" s="33"/>
      <c r="G8759" s="33"/>
      <c r="H8759" s="33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  <c r="Y8759" s="33"/>
      <c r="Z8759" s="33"/>
      <c r="AA8759" s="33"/>
      <c r="AB8759" s="33"/>
      <c r="AC8759" s="33"/>
      <c r="AD8759" s="33"/>
      <c r="AE8759" s="33"/>
      <c r="AF8759" s="33"/>
      <c r="AG8759" s="35"/>
      <c r="AH8759" s="32"/>
      <c r="AI8759" s="33"/>
      <c r="AJ8759" s="33"/>
      <c r="AK8759" s="33"/>
      <c r="AL8759" s="33"/>
      <c r="AM8759" s="33"/>
      <c r="AN8759" s="33"/>
      <c r="AO8759" s="33"/>
      <c r="AP8759" s="33"/>
      <c r="AQ8759" s="33"/>
      <c r="AR8759" s="33"/>
      <c r="AS8759" s="33"/>
      <c r="AT8759" s="33"/>
      <c r="AU8759" s="33"/>
      <c r="AV8759" s="33"/>
      <c r="AW8759" s="33"/>
      <c r="AX8759" s="33"/>
      <c r="AY8759" s="33"/>
    </row>
    <row r="8760" spans="1:51" s="12" customFormat="1" ht="39.950000000000003" customHeight="1">
      <c r="A8760" s="3"/>
      <c r="B8760" s="16"/>
      <c r="C8760" s="33"/>
      <c r="D8760" s="33"/>
      <c r="E8760" s="33"/>
      <c r="F8760" s="33"/>
      <c r="G8760" s="33"/>
      <c r="H8760" s="33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  <c r="Y8760" s="33"/>
      <c r="Z8760" s="33"/>
      <c r="AA8760" s="33"/>
      <c r="AB8760" s="33"/>
      <c r="AC8760" s="33"/>
      <c r="AD8760" s="33"/>
      <c r="AE8760" s="33"/>
      <c r="AF8760" s="33"/>
      <c r="AG8760" s="35"/>
      <c r="AH8760" s="32"/>
      <c r="AI8760" s="33"/>
      <c r="AJ8760" s="33"/>
      <c r="AK8760" s="33"/>
      <c r="AL8760" s="33"/>
      <c r="AM8760" s="33"/>
      <c r="AN8760" s="33"/>
      <c r="AO8760" s="33"/>
      <c r="AP8760" s="33"/>
      <c r="AQ8760" s="33"/>
      <c r="AR8760" s="33"/>
      <c r="AS8760" s="33"/>
      <c r="AT8760" s="33"/>
      <c r="AU8760" s="33"/>
      <c r="AV8760" s="33"/>
      <c r="AW8760" s="33"/>
      <c r="AX8760" s="33"/>
      <c r="AY8760" s="33"/>
    </row>
    <row r="8761" spans="1:51" s="12" customFormat="1" ht="39.950000000000003" customHeight="1">
      <c r="A8761" s="3"/>
      <c r="B8761" s="16"/>
      <c r="C8761" s="33"/>
      <c r="D8761" s="33"/>
      <c r="E8761" s="33"/>
      <c r="F8761" s="33"/>
      <c r="G8761" s="33"/>
      <c r="H8761" s="33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  <c r="Y8761" s="33"/>
      <c r="Z8761" s="33"/>
      <c r="AA8761" s="33"/>
      <c r="AB8761" s="33"/>
      <c r="AC8761" s="33"/>
      <c r="AD8761" s="33"/>
      <c r="AE8761" s="33"/>
      <c r="AF8761" s="33"/>
      <c r="AG8761" s="35"/>
      <c r="AH8761" s="32"/>
      <c r="AI8761" s="33"/>
      <c r="AJ8761" s="33"/>
      <c r="AK8761" s="33"/>
      <c r="AL8761" s="33"/>
      <c r="AM8761" s="33"/>
      <c r="AN8761" s="33"/>
      <c r="AO8761" s="33"/>
      <c r="AP8761" s="33"/>
      <c r="AQ8761" s="33"/>
      <c r="AR8761" s="33"/>
      <c r="AS8761" s="33"/>
      <c r="AT8761" s="33"/>
      <c r="AU8761" s="33"/>
      <c r="AV8761" s="33"/>
      <c r="AW8761" s="33"/>
      <c r="AX8761" s="33"/>
      <c r="AY8761" s="33"/>
    </row>
    <row r="8762" spans="1:51" s="12" customFormat="1" ht="39.950000000000003" customHeight="1">
      <c r="A8762" s="3"/>
      <c r="B8762" s="16"/>
      <c r="C8762" s="33"/>
      <c r="D8762" s="33"/>
      <c r="E8762" s="33"/>
      <c r="F8762" s="33"/>
      <c r="G8762" s="33"/>
      <c r="H8762" s="33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  <c r="Y8762" s="33"/>
      <c r="Z8762" s="33"/>
      <c r="AA8762" s="33"/>
      <c r="AB8762" s="33"/>
      <c r="AC8762" s="33"/>
      <c r="AD8762" s="33"/>
      <c r="AE8762" s="33"/>
      <c r="AF8762" s="33"/>
      <c r="AG8762" s="35"/>
      <c r="AH8762" s="32"/>
      <c r="AI8762" s="33"/>
      <c r="AJ8762" s="33"/>
      <c r="AK8762" s="33"/>
      <c r="AL8762" s="33"/>
      <c r="AM8762" s="33"/>
      <c r="AN8762" s="33"/>
      <c r="AO8762" s="33"/>
      <c r="AP8762" s="33"/>
      <c r="AQ8762" s="33"/>
      <c r="AR8762" s="33"/>
      <c r="AS8762" s="33"/>
      <c r="AT8762" s="33"/>
      <c r="AU8762" s="33"/>
      <c r="AV8762" s="33"/>
      <c r="AW8762" s="33"/>
      <c r="AX8762" s="33"/>
      <c r="AY8762" s="33"/>
    </row>
    <row r="8763" spans="1:51" s="12" customFormat="1" ht="39.950000000000003" customHeight="1">
      <c r="A8763" s="3"/>
      <c r="B8763" s="16"/>
      <c r="C8763" s="33"/>
      <c r="D8763" s="33"/>
      <c r="E8763" s="33"/>
      <c r="F8763" s="33"/>
      <c r="G8763" s="33"/>
      <c r="H8763" s="33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  <c r="Y8763" s="33"/>
      <c r="Z8763" s="33"/>
      <c r="AA8763" s="33"/>
      <c r="AB8763" s="33"/>
      <c r="AC8763" s="33"/>
      <c r="AD8763" s="33"/>
      <c r="AE8763" s="33"/>
      <c r="AF8763" s="33"/>
      <c r="AG8763" s="35"/>
      <c r="AH8763" s="32"/>
      <c r="AI8763" s="33"/>
      <c r="AJ8763" s="33"/>
      <c r="AK8763" s="33"/>
      <c r="AL8763" s="33"/>
      <c r="AM8763" s="33"/>
      <c r="AN8763" s="33"/>
      <c r="AO8763" s="33"/>
      <c r="AP8763" s="33"/>
      <c r="AQ8763" s="33"/>
      <c r="AR8763" s="33"/>
      <c r="AS8763" s="33"/>
      <c r="AT8763" s="33"/>
      <c r="AU8763" s="33"/>
      <c r="AV8763" s="33"/>
      <c r="AW8763" s="33"/>
      <c r="AX8763" s="33"/>
      <c r="AY8763" s="33"/>
    </row>
    <row r="8764" spans="1:51" s="12" customFormat="1" ht="39.950000000000003" customHeight="1">
      <c r="A8764" s="3"/>
      <c r="B8764" s="16"/>
      <c r="C8764" s="33"/>
      <c r="D8764" s="33"/>
      <c r="E8764" s="33"/>
      <c r="F8764" s="33"/>
      <c r="G8764" s="33"/>
      <c r="H8764" s="33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  <c r="Y8764" s="33"/>
      <c r="Z8764" s="33"/>
      <c r="AA8764" s="33"/>
      <c r="AB8764" s="33"/>
      <c r="AC8764" s="33"/>
      <c r="AD8764" s="33"/>
      <c r="AE8764" s="33"/>
      <c r="AF8764" s="33"/>
      <c r="AG8764" s="35"/>
      <c r="AH8764" s="32"/>
      <c r="AI8764" s="33"/>
      <c r="AJ8764" s="33"/>
      <c r="AK8764" s="33"/>
      <c r="AL8764" s="33"/>
      <c r="AM8764" s="33"/>
      <c r="AN8764" s="33"/>
      <c r="AO8764" s="33"/>
      <c r="AP8764" s="33"/>
      <c r="AQ8764" s="33"/>
      <c r="AR8764" s="33"/>
      <c r="AS8764" s="33"/>
      <c r="AT8764" s="33"/>
      <c r="AU8764" s="33"/>
      <c r="AV8764" s="33"/>
      <c r="AW8764" s="33"/>
      <c r="AX8764" s="33"/>
      <c r="AY8764" s="33"/>
    </row>
    <row r="8765" spans="1:51" s="12" customFormat="1" ht="39.950000000000003" customHeight="1">
      <c r="A8765" s="3"/>
      <c r="B8765" s="16"/>
      <c r="C8765" s="33"/>
      <c r="D8765" s="33"/>
      <c r="E8765" s="33"/>
      <c r="F8765" s="33"/>
      <c r="G8765" s="33"/>
      <c r="H8765" s="33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  <c r="Y8765" s="33"/>
      <c r="Z8765" s="33"/>
      <c r="AA8765" s="33"/>
      <c r="AB8765" s="33"/>
      <c r="AC8765" s="33"/>
      <c r="AD8765" s="33"/>
      <c r="AE8765" s="33"/>
      <c r="AF8765" s="33"/>
      <c r="AG8765" s="35"/>
      <c r="AH8765" s="32"/>
      <c r="AI8765" s="33"/>
      <c r="AJ8765" s="33"/>
      <c r="AK8765" s="33"/>
      <c r="AL8765" s="33"/>
      <c r="AM8765" s="33"/>
      <c r="AN8765" s="33"/>
      <c r="AO8765" s="33"/>
      <c r="AP8765" s="33"/>
      <c r="AQ8765" s="33"/>
      <c r="AR8765" s="33"/>
      <c r="AS8765" s="33"/>
      <c r="AT8765" s="33"/>
      <c r="AU8765" s="33"/>
      <c r="AV8765" s="33"/>
      <c r="AW8765" s="33"/>
      <c r="AX8765" s="33"/>
      <c r="AY8765" s="33"/>
    </row>
    <row r="8766" spans="1:51" s="12" customFormat="1" ht="39.950000000000003" customHeight="1">
      <c r="A8766" s="3"/>
      <c r="B8766" s="16"/>
      <c r="C8766" s="33"/>
      <c r="D8766" s="33"/>
      <c r="E8766" s="33"/>
      <c r="F8766" s="33"/>
      <c r="G8766" s="33"/>
      <c r="H8766" s="33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  <c r="Y8766" s="33"/>
      <c r="Z8766" s="33"/>
      <c r="AA8766" s="33"/>
      <c r="AB8766" s="33"/>
      <c r="AC8766" s="33"/>
      <c r="AD8766" s="33"/>
      <c r="AE8766" s="33"/>
      <c r="AF8766" s="33"/>
      <c r="AG8766" s="35"/>
      <c r="AH8766" s="32"/>
      <c r="AI8766" s="33"/>
      <c r="AJ8766" s="33"/>
      <c r="AK8766" s="33"/>
      <c r="AL8766" s="33"/>
      <c r="AM8766" s="33"/>
      <c r="AN8766" s="33"/>
      <c r="AO8766" s="33"/>
      <c r="AP8766" s="33"/>
      <c r="AQ8766" s="33"/>
      <c r="AR8766" s="33"/>
      <c r="AS8766" s="33"/>
      <c r="AT8766" s="33"/>
      <c r="AU8766" s="33"/>
      <c r="AV8766" s="33"/>
      <c r="AW8766" s="33"/>
      <c r="AX8766" s="33"/>
      <c r="AY8766" s="33"/>
    </row>
    <row r="8767" spans="1:51" s="12" customFormat="1" ht="39.950000000000003" customHeight="1">
      <c r="A8767" s="3"/>
      <c r="B8767" s="16"/>
      <c r="C8767" s="33"/>
      <c r="D8767" s="33"/>
      <c r="E8767" s="33"/>
      <c r="F8767" s="33"/>
      <c r="G8767" s="33"/>
      <c r="H8767" s="33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  <c r="Y8767" s="33"/>
      <c r="Z8767" s="33"/>
      <c r="AA8767" s="33"/>
      <c r="AB8767" s="33"/>
      <c r="AC8767" s="33"/>
      <c r="AD8767" s="33"/>
      <c r="AE8767" s="33"/>
      <c r="AF8767" s="33"/>
      <c r="AG8767" s="35"/>
      <c r="AH8767" s="32"/>
      <c r="AI8767" s="33"/>
      <c r="AJ8767" s="33"/>
      <c r="AK8767" s="33"/>
      <c r="AL8767" s="33"/>
      <c r="AM8767" s="33"/>
      <c r="AN8767" s="33"/>
      <c r="AO8767" s="33"/>
      <c r="AP8767" s="33"/>
      <c r="AQ8767" s="33"/>
      <c r="AR8767" s="33"/>
      <c r="AS8767" s="33"/>
      <c r="AT8767" s="33"/>
      <c r="AU8767" s="33"/>
      <c r="AV8767" s="33"/>
      <c r="AW8767" s="33"/>
      <c r="AX8767" s="33"/>
      <c r="AY8767" s="33"/>
    </row>
    <row r="8768" spans="1:51" s="12" customFormat="1" ht="39.950000000000003" customHeight="1">
      <c r="A8768" s="3"/>
      <c r="B8768" s="16"/>
      <c r="C8768" s="33"/>
      <c r="D8768" s="33"/>
      <c r="E8768" s="33"/>
      <c r="F8768" s="33"/>
      <c r="G8768" s="33"/>
      <c r="H8768" s="33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  <c r="Y8768" s="33"/>
      <c r="Z8768" s="33"/>
      <c r="AA8768" s="33"/>
      <c r="AB8768" s="33"/>
      <c r="AC8768" s="33"/>
      <c r="AD8768" s="33"/>
      <c r="AE8768" s="33"/>
      <c r="AF8768" s="33"/>
      <c r="AG8768" s="35"/>
      <c r="AH8768" s="32"/>
      <c r="AI8768" s="33"/>
      <c r="AJ8768" s="33"/>
      <c r="AK8768" s="33"/>
      <c r="AL8768" s="33"/>
      <c r="AM8768" s="33"/>
      <c r="AN8768" s="33"/>
      <c r="AO8768" s="33"/>
      <c r="AP8768" s="33"/>
      <c r="AQ8768" s="33"/>
      <c r="AR8768" s="33"/>
      <c r="AS8768" s="33"/>
      <c r="AT8768" s="33"/>
      <c r="AU8768" s="33"/>
      <c r="AV8768" s="33"/>
      <c r="AW8768" s="33"/>
      <c r="AX8768" s="33"/>
      <c r="AY8768" s="33"/>
    </row>
    <row r="8769" spans="1:51" s="12" customFormat="1" ht="39.950000000000003" customHeight="1">
      <c r="A8769" s="3"/>
      <c r="B8769" s="16"/>
      <c r="C8769" s="33"/>
      <c r="D8769" s="33"/>
      <c r="E8769" s="33"/>
      <c r="F8769" s="33"/>
      <c r="G8769" s="33"/>
      <c r="H8769" s="33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  <c r="Y8769" s="33"/>
      <c r="Z8769" s="33"/>
      <c r="AA8769" s="33"/>
      <c r="AB8769" s="33"/>
      <c r="AC8769" s="33"/>
      <c r="AD8769" s="33"/>
      <c r="AE8769" s="33"/>
      <c r="AF8769" s="33"/>
      <c r="AG8769" s="35"/>
      <c r="AH8769" s="32"/>
      <c r="AI8769" s="33"/>
      <c r="AJ8769" s="33"/>
      <c r="AK8769" s="33"/>
      <c r="AL8769" s="33"/>
      <c r="AM8769" s="33"/>
      <c r="AN8769" s="33"/>
      <c r="AO8769" s="33"/>
      <c r="AP8769" s="33"/>
      <c r="AQ8769" s="33"/>
      <c r="AR8769" s="33"/>
      <c r="AS8769" s="33"/>
      <c r="AT8769" s="33"/>
      <c r="AU8769" s="33"/>
      <c r="AV8769" s="33"/>
      <c r="AW8769" s="33"/>
      <c r="AX8769" s="33"/>
      <c r="AY8769" s="33"/>
    </row>
    <row r="8770" spans="1:51" s="12" customFormat="1" ht="39.950000000000003" customHeight="1">
      <c r="A8770" s="3"/>
      <c r="B8770" s="16"/>
      <c r="C8770" s="33"/>
      <c r="D8770" s="33"/>
      <c r="E8770" s="33"/>
      <c r="F8770" s="33"/>
      <c r="G8770" s="33"/>
      <c r="H8770" s="33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  <c r="Y8770" s="33"/>
      <c r="Z8770" s="33"/>
      <c r="AA8770" s="33"/>
      <c r="AB8770" s="33"/>
      <c r="AC8770" s="33"/>
      <c r="AD8770" s="33"/>
      <c r="AE8770" s="33"/>
      <c r="AF8770" s="33"/>
      <c r="AG8770" s="35"/>
      <c r="AH8770" s="32"/>
      <c r="AI8770" s="33"/>
      <c r="AJ8770" s="33"/>
      <c r="AK8770" s="33"/>
      <c r="AL8770" s="33"/>
      <c r="AM8770" s="33"/>
      <c r="AN8770" s="33"/>
      <c r="AO8770" s="33"/>
      <c r="AP8770" s="33"/>
      <c r="AQ8770" s="33"/>
      <c r="AR8770" s="33"/>
      <c r="AS8770" s="33"/>
      <c r="AT8770" s="33"/>
      <c r="AU8770" s="33"/>
      <c r="AV8770" s="33"/>
      <c r="AW8770" s="33"/>
      <c r="AX8770" s="33"/>
      <c r="AY8770" s="33"/>
    </row>
    <row r="8771" spans="1:51" s="12" customFormat="1" ht="39.950000000000003" customHeight="1">
      <c r="A8771" s="3"/>
      <c r="B8771" s="16"/>
      <c r="C8771" s="33"/>
      <c r="D8771" s="33"/>
      <c r="E8771" s="33"/>
      <c r="F8771" s="33"/>
      <c r="G8771" s="33"/>
      <c r="H8771" s="33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  <c r="Y8771" s="33"/>
      <c r="Z8771" s="33"/>
      <c r="AA8771" s="33"/>
      <c r="AB8771" s="33"/>
      <c r="AC8771" s="33"/>
      <c r="AD8771" s="33"/>
      <c r="AE8771" s="33"/>
      <c r="AF8771" s="33"/>
      <c r="AG8771" s="35"/>
      <c r="AH8771" s="32"/>
      <c r="AI8771" s="33"/>
      <c r="AJ8771" s="33"/>
      <c r="AK8771" s="33"/>
      <c r="AL8771" s="33"/>
      <c r="AM8771" s="33"/>
      <c r="AN8771" s="33"/>
      <c r="AO8771" s="33"/>
      <c r="AP8771" s="33"/>
      <c r="AQ8771" s="33"/>
      <c r="AR8771" s="33"/>
      <c r="AS8771" s="33"/>
      <c r="AT8771" s="33"/>
      <c r="AU8771" s="33"/>
      <c r="AV8771" s="33"/>
      <c r="AW8771" s="33"/>
      <c r="AX8771" s="33"/>
      <c r="AY8771" s="33"/>
    </row>
    <row r="8772" spans="1:51" s="12" customFormat="1" ht="39.950000000000003" customHeight="1">
      <c r="A8772" s="3"/>
      <c r="B8772" s="16"/>
      <c r="C8772" s="33"/>
      <c r="D8772" s="33"/>
      <c r="E8772" s="33"/>
      <c r="F8772" s="33"/>
      <c r="G8772" s="33"/>
      <c r="H8772" s="33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  <c r="Y8772" s="33"/>
      <c r="Z8772" s="33"/>
      <c r="AA8772" s="33"/>
      <c r="AB8772" s="33"/>
      <c r="AC8772" s="33"/>
      <c r="AD8772" s="33"/>
      <c r="AE8772" s="33"/>
      <c r="AF8772" s="33"/>
      <c r="AG8772" s="35"/>
      <c r="AH8772" s="32"/>
      <c r="AI8772" s="33"/>
      <c r="AJ8772" s="33"/>
      <c r="AK8772" s="33"/>
      <c r="AL8772" s="33"/>
      <c r="AM8772" s="33"/>
      <c r="AN8772" s="33"/>
      <c r="AO8772" s="33"/>
      <c r="AP8772" s="33"/>
      <c r="AQ8772" s="33"/>
      <c r="AR8772" s="33"/>
      <c r="AS8772" s="33"/>
      <c r="AT8772" s="33"/>
      <c r="AU8772" s="33"/>
      <c r="AV8772" s="33"/>
      <c r="AW8772" s="33"/>
      <c r="AX8772" s="33"/>
      <c r="AY8772" s="33"/>
    </row>
    <row r="8773" spans="1:51" s="12" customFormat="1" ht="39.950000000000003" customHeight="1">
      <c r="A8773" s="3"/>
      <c r="B8773" s="16"/>
      <c r="C8773" s="33"/>
      <c r="D8773" s="33"/>
      <c r="E8773" s="33"/>
      <c r="F8773" s="33"/>
      <c r="G8773" s="33"/>
      <c r="H8773" s="33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  <c r="Y8773" s="33"/>
      <c r="Z8773" s="33"/>
      <c r="AA8773" s="33"/>
      <c r="AB8773" s="33"/>
      <c r="AC8773" s="33"/>
      <c r="AD8773" s="33"/>
      <c r="AE8773" s="33"/>
      <c r="AF8773" s="33"/>
      <c r="AG8773" s="35"/>
      <c r="AH8773" s="32"/>
      <c r="AI8773" s="33"/>
      <c r="AJ8773" s="33"/>
      <c r="AK8773" s="33"/>
      <c r="AL8773" s="33"/>
      <c r="AM8773" s="33"/>
      <c r="AN8773" s="33"/>
      <c r="AO8773" s="33"/>
      <c r="AP8773" s="33"/>
      <c r="AQ8773" s="33"/>
      <c r="AR8773" s="33"/>
      <c r="AS8773" s="33"/>
      <c r="AT8773" s="33"/>
      <c r="AU8773" s="33"/>
      <c r="AV8773" s="33"/>
      <c r="AW8773" s="33"/>
      <c r="AX8773" s="33"/>
      <c r="AY8773" s="33"/>
    </row>
    <row r="8774" spans="1:51" s="12" customFormat="1" ht="39.950000000000003" customHeight="1">
      <c r="A8774" s="3"/>
      <c r="B8774" s="16"/>
      <c r="C8774" s="33"/>
      <c r="D8774" s="33"/>
      <c r="E8774" s="33"/>
      <c r="F8774" s="33"/>
      <c r="G8774" s="33"/>
      <c r="H8774" s="33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  <c r="Y8774" s="33"/>
      <c r="Z8774" s="33"/>
      <c r="AA8774" s="33"/>
      <c r="AB8774" s="33"/>
      <c r="AC8774" s="33"/>
      <c r="AD8774" s="33"/>
      <c r="AE8774" s="33"/>
      <c r="AF8774" s="33"/>
      <c r="AG8774" s="35"/>
      <c r="AH8774" s="32"/>
      <c r="AI8774" s="33"/>
      <c r="AJ8774" s="33"/>
      <c r="AK8774" s="33"/>
      <c r="AL8774" s="33"/>
      <c r="AM8774" s="33"/>
      <c r="AN8774" s="33"/>
      <c r="AO8774" s="33"/>
      <c r="AP8774" s="33"/>
      <c r="AQ8774" s="33"/>
      <c r="AR8774" s="33"/>
      <c r="AS8774" s="33"/>
      <c r="AT8774" s="33"/>
      <c r="AU8774" s="33"/>
      <c r="AV8774" s="33"/>
      <c r="AW8774" s="33"/>
      <c r="AX8774" s="33"/>
      <c r="AY8774" s="33"/>
    </row>
    <row r="8775" spans="1:51" s="12" customFormat="1" ht="39.950000000000003" customHeight="1">
      <c r="A8775" s="3"/>
      <c r="B8775" s="16"/>
      <c r="C8775" s="33"/>
      <c r="D8775" s="33"/>
      <c r="E8775" s="33"/>
      <c r="F8775" s="33"/>
      <c r="G8775" s="33"/>
      <c r="H8775" s="33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  <c r="Y8775" s="33"/>
      <c r="Z8775" s="33"/>
      <c r="AA8775" s="33"/>
      <c r="AB8775" s="33"/>
      <c r="AC8775" s="33"/>
      <c r="AD8775" s="33"/>
      <c r="AE8775" s="33"/>
      <c r="AF8775" s="33"/>
      <c r="AG8775" s="35"/>
      <c r="AH8775" s="32"/>
      <c r="AI8775" s="33"/>
      <c r="AJ8775" s="33"/>
      <c r="AK8775" s="33"/>
      <c r="AL8775" s="33"/>
      <c r="AM8775" s="33"/>
      <c r="AN8775" s="33"/>
      <c r="AO8775" s="33"/>
      <c r="AP8775" s="33"/>
      <c r="AQ8775" s="33"/>
      <c r="AR8775" s="33"/>
      <c r="AS8775" s="33"/>
      <c r="AT8775" s="33"/>
      <c r="AU8775" s="33"/>
      <c r="AV8775" s="33"/>
      <c r="AW8775" s="33"/>
      <c r="AX8775" s="33"/>
      <c r="AY8775" s="33"/>
    </row>
    <row r="8776" spans="1:51" s="12" customFormat="1" ht="39.950000000000003" customHeight="1">
      <c r="A8776" s="3"/>
      <c r="B8776" s="16"/>
      <c r="C8776" s="33"/>
      <c r="D8776" s="33"/>
      <c r="E8776" s="33"/>
      <c r="F8776" s="33"/>
      <c r="G8776" s="33"/>
      <c r="H8776" s="33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  <c r="Y8776" s="33"/>
      <c r="Z8776" s="33"/>
      <c r="AA8776" s="33"/>
      <c r="AB8776" s="33"/>
      <c r="AC8776" s="33"/>
      <c r="AD8776" s="33"/>
      <c r="AE8776" s="33"/>
      <c r="AF8776" s="33"/>
      <c r="AG8776" s="35"/>
      <c r="AH8776" s="32"/>
      <c r="AI8776" s="33"/>
      <c r="AJ8776" s="33"/>
      <c r="AK8776" s="33"/>
      <c r="AL8776" s="33"/>
      <c r="AM8776" s="33"/>
      <c r="AN8776" s="33"/>
      <c r="AO8776" s="33"/>
      <c r="AP8776" s="33"/>
      <c r="AQ8776" s="33"/>
      <c r="AR8776" s="33"/>
      <c r="AS8776" s="33"/>
      <c r="AT8776" s="33"/>
      <c r="AU8776" s="33"/>
      <c r="AV8776" s="33"/>
      <c r="AW8776" s="33"/>
      <c r="AX8776" s="33"/>
      <c r="AY8776" s="33"/>
    </row>
    <row r="8777" spans="1:51" s="12" customFormat="1" ht="39.950000000000003" customHeight="1">
      <c r="A8777" s="3"/>
      <c r="B8777" s="16"/>
      <c r="C8777" s="33"/>
      <c r="D8777" s="33"/>
      <c r="E8777" s="33"/>
      <c r="F8777" s="33"/>
      <c r="G8777" s="33"/>
      <c r="H8777" s="33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  <c r="Y8777" s="33"/>
      <c r="Z8777" s="33"/>
      <c r="AA8777" s="33"/>
      <c r="AB8777" s="33"/>
      <c r="AC8777" s="33"/>
      <c r="AD8777" s="33"/>
      <c r="AE8777" s="33"/>
      <c r="AF8777" s="33"/>
      <c r="AG8777" s="35"/>
      <c r="AH8777" s="32"/>
      <c r="AI8777" s="33"/>
      <c r="AJ8777" s="33"/>
      <c r="AK8777" s="33"/>
      <c r="AL8777" s="33"/>
      <c r="AM8777" s="33"/>
      <c r="AN8777" s="33"/>
      <c r="AO8777" s="33"/>
      <c r="AP8777" s="33"/>
      <c r="AQ8777" s="33"/>
      <c r="AR8777" s="33"/>
      <c r="AS8777" s="33"/>
      <c r="AT8777" s="33"/>
      <c r="AU8777" s="33"/>
      <c r="AV8777" s="33"/>
      <c r="AW8777" s="33"/>
      <c r="AX8777" s="33"/>
      <c r="AY8777" s="33"/>
    </row>
    <row r="8778" spans="1:51" s="12" customFormat="1" ht="39.950000000000003" customHeight="1">
      <c r="A8778" s="3"/>
      <c r="B8778" s="16"/>
      <c r="C8778" s="33"/>
      <c r="D8778" s="33"/>
      <c r="E8778" s="33"/>
      <c r="F8778" s="33"/>
      <c r="G8778" s="33"/>
      <c r="H8778" s="33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  <c r="Y8778" s="33"/>
      <c r="Z8778" s="33"/>
      <c r="AA8778" s="33"/>
      <c r="AB8778" s="33"/>
      <c r="AC8778" s="33"/>
      <c r="AD8778" s="33"/>
      <c r="AE8778" s="33"/>
      <c r="AF8778" s="33"/>
      <c r="AG8778" s="35"/>
      <c r="AH8778" s="32"/>
      <c r="AI8778" s="33"/>
      <c r="AJ8778" s="33"/>
      <c r="AK8778" s="33"/>
      <c r="AL8778" s="33"/>
      <c r="AM8778" s="33"/>
      <c r="AN8778" s="33"/>
      <c r="AO8778" s="33"/>
      <c r="AP8778" s="33"/>
      <c r="AQ8778" s="33"/>
      <c r="AR8778" s="33"/>
      <c r="AS8778" s="33"/>
      <c r="AT8778" s="33"/>
      <c r="AU8778" s="33"/>
      <c r="AV8778" s="33"/>
      <c r="AW8778" s="33"/>
      <c r="AX8778" s="33"/>
      <c r="AY8778" s="33"/>
    </row>
    <row r="8779" spans="1:51" s="12" customFormat="1" ht="39.950000000000003" customHeight="1">
      <c r="A8779" s="3"/>
      <c r="B8779" s="16"/>
      <c r="C8779" s="33"/>
      <c r="D8779" s="33"/>
      <c r="E8779" s="33"/>
      <c r="F8779" s="33"/>
      <c r="G8779" s="33"/>
      <c r="H8779" s="33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  <c r="Y8779" s="33"/>
      <c r="Z8779" s="33"/>
      <c r="AA8779" s="33"/>
      <c r="AB8779" s="33"/>
      <c r="AC8779" s="33"/>
      <c r="AD8779" s="33"/>
      <c r="AE8779" s="33"/>
      <c r="AF8779" s="33"/>
      <c r="AG8779" s="35"/>
      <c r="AH8779" s="32"/>
      <c r="AI8779" s="33"/>
      <c r="AJ8779" s="33"/>
      <c r="AK8779" s="33"/>
      <c r="AL8779" s="33"/>
      <c r="AM8779" s="33"/>
      <c r="AN8779" s="33"/>
      <c r="AO8779" s="33"/>
      <c r="AP8779" s="33"/>
      <c r="AQ8779" s="33"/>
      <c r="AR8779" s="33"/>
      <c r="AS8779" s="33"/>
      <c r="AT8779" s="33"/>
      <c r="AU8779" s="33"/>
      <c r="AV8779" s="33"/>
      <c r="AW8779" s="33"/>
      <c r="AX8779" s="33"/>
      <c r="AY8779" s="33"/>
    </row>
    <row r="8780" spans="1:51" s="12" customFormat="1" ht="39.950000000000003" customHeight="1">
      <c r="A8780" s="3"/>
      <c r="B8780" s="16"/>
      <c r="C8780" s="33"/>
      <c r="D8780" s="33"/>
      <c r="E8780" s="33"/>
      <c r="F8780" s="33"/>
      <c r="G8780" s="33"/>
      <c r="H8780" s="33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  <c r="Y8780" s="33"/>
      <c r="Z8780" s="33"/>
      <c r="AA8780" s="33"/>
      <c r="AB8780" s="33"/>
      <c r="AC8780" s="33"/>
      <c r="AD8780" s="33"/>
      <c r="AE8780" s="33"/>
      <c r="AF8780" s="33"/>
      <c r="AG8780" s="35"/>
      <c r="AH8780" s="32"/>
      <c r="AI8780" s="33"/>
      <c r="AJ8780" s="33"/>
      <c r="AK8780" s="33"/>
      <c r="AL8780" s="33"/>
      <c r="AM8780" s="33"/>
      <c r="AN8780" s="33"/>
      <c r="AO8780" s="33"/>
      <c r="AP8780" s="33"/>
      <c r="AQ8780" s="33"/>
      <c r="AR8780" s="33"/>
      <c r="AS8780" s="33"/>
      <c r="AT8780" s="33"/>
      <c r="AU8780" s="33"/>
      <c r="AV8780" s="33"/>
      <c r="AW8780" s="33"/>
      <c r="AX8780" s="33"/>
      <c r="AY8780" s="33"/>
    </row>
    <row r="8781" spans="1:51" s="12" customFormat="1" ht="39.950000000000003" customHeight="1">
      <c r="A8781" s="3"/>
      <c r="B8781" s="16"/>
      <c r="C8781" s="33"/>
      <c r="D8781" s="33"/>
      <c r="E8781" s="33"/>
      <c r="F8781" s="33"/>
      <c r="G8781" s="33"/>
      <c r="H8781" s="33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  <c r="Y8781" s="33"/>
      <c r="Z8781" s="33"/>
      <c r="AA8781" s="33"/>
      <c r="AB8781" s="33"/>
      <c r="AC8781" s="33"/>
      <c r="AD8781" s="33"/>
      <c r="AE8781" s="33"/>
      <c r="AF8781" s="33"/>
      <c r="AG8781" s="35"/>
      <c r="AH8781" s="32"/>
      <c r="AI8781" s="33"/>
      <c r="AJ8781" s="33"/>
      <c r="AK8781" s="33"/>
      <c r="AL8781" s="33"/>
      <c r="AM8781" s="33"/>
      <c r="AN8781" s="33"/>
      <c r="AO8781" s="33"/>
      <c r="AP8781" s="33"/>
      <c r="AQ8781" s="33"/>
      <c r="AR8781" s="33"/>
      <c r="AS8781" s="33"/>
      <c r="AT8781" s="33"/>
      <c r="AU8781" s="33"/>
      <c r="AV8781" s="33"/>
      <c r="AW8781" s="33"/>
      <c r="AX8781" s="33"/>
      <c r="AY8781" s="33"/>
    </row>
    <row r="8782" spans="1:51" s="12" customFormat="1" ht="39.950000000000003" customHeight="1">
      <c r="A8782" s="3"/>
      <c r="B8782" s="16"/>
      <c r="C8782" s="33"/>
      <c r="D8782" s="33"/>
      <c r="E8782" s="33"/>
      <c r="F8782" s="33"/>
      <c r="G8782" s="33"/>
      <c r="H8782" s="33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  <c r="Y8782" s="33"/>
      <c r="Z8782" s="33"/>
      <c r="AA8782" s="33"/>
      <c r="AB8782" s="33"/>
      <c r="AC8782" s="33"/>
      <c r="AD8782" s="33"/>
      <c r="AE8782" s="33"/>
      <c r="AF8782" s="33"/>
      <c r="AG8782" s="35"/>
      <c r="AH8782" s="32"/>
      <c r="AI8782" s="33"/>
      <c r="AJ8782" s="33"/>
      <c r="AK8782" s="33"/>
      <c r="AL8782" s="33"/>
      <c r="AM8782" s="33"/>
      <c r="AN8782" s="33"/>
      <c r="AO8782" s="33"/>
      <c r="AP8782" s="33"/>
      <c r="AQ8782" s="33"/>
      <c r="AR8782" s="33"/>
      <c r="AS8782" s="33"/>
      <c r="AT8782" s="33"/>
      <c r="AU8782" s="33"/>
      <c r="AV8782" s="33"/>
      <c r="AW8782" s="33"/>
      <c r="AX8782" s="33"/>
      <c r="AY8782" s="33"/>
    </row>
    <row r="8783" spans="1:51" s="12" customFormat="1" ht="39.950000000000003" customHeight="1">
      <c r="A8783" s="3"/>
      <c r="B8783" s="16"/>
      <c r="C8783" s="33"/>
      <c r="D8783" s="33"/>
      <c r="E8783" s="33"/>
      <c r="F8783" s="33"/>
      <c r="G8783" s="33"/>
      <c r="H8783" s="33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  <c r="Y8783" s="33"/>
      <c r="Z8783" s="33"/>
      <c r="AA8783" s="33"/>
      <c r="AB8783" s="33"/>
      <c r="AC8783" s="33"/>
      <c r="AD8783" s="33"/>
      <c r="AE8783" s="33"/>
      <c r="AF8783" s="33"/>
      <c r="AG8783" s="35"/>
      <c r="AH8783" s="32"/>
      <c r="AI8783" s="33"/>
      <c r="AJ8783" s="33"/>
      <c r="AK8783" s="33"/>
      <c r="AL8783" s="33"/>
      <c r="AM8783" s="33"/>
      <c r="AN8783" s="33"/>
      <c r="AO8783" s="33"/>
      <c r="AP8783" s="33"/>
      <c r="AQ8783" s="33"/>
      <c r="AR8783" s="33"/>
      <c r="AS8783" s="33"/>
      <c r="AT8783" s="33"/>
      <c r="AU8783" s="33"/>
      <c r="AV8783" s="33"/>
      <c r="AW8783" s="33"/>
      <c r="AX8783" s="33"/>
      <c r="AY8783" s="33"/>
    </row>
    <row r="8784" spans="1:51" s="12" customFormat="1" ht="39.950000000000003" customHeight="1">
      <c r="A8784" s="3"/>
      <c r="B8784" s="16"/>
      <c r="C8784" s="33"/>
      <c r="D8784" s="33"/>
      <c r="E8784" s="33"/>
      <c r="F8784" s="33"/>
      <c r="G8784" s="33"/>
      <c r="H8784" s="33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  <c r="Y8784" s="33"/>
      <c r="Z8784" s="33"/>
      <c r="AA8784" s="33"/>
      <c r="AB8784" s="33"/>
      <c r="AC8784" s="33"/>
      <c r="AD8784" s="33"/>
      <c r="AE8784" s="33"/>
      <c r="AF8784" s="33"/>
      <c r="AG8784" s="35"/>
      <c r="AH8784" s="32"/>
      <c r="AI8784" s="33"/>
      <c r="AJ8784" s="33"/>
      <c r="AK8784" s="33"/>
      <c r="AL8784" s="33"/>
      <c r="AM8784" s="33"/>
      <c r="AN8784" s="33"/>
      <c r="AO8784" s="33"/>
      <c r="AP8784" s="33"/>
      <c r="AQ8784" s="33"/>
      <c r="AR8784" s="33"/>
      <c r="AS8784" s="33"/>
      <c r="AT8784" s="33"/>
      <c r="AU8784" s="33"/>
      <c r="AV8784" s="33"/>
      <c r="AW8784" s="33"/>
      <c r="AX8784" s="33"/>
      <c r="AY8784" s="33"/>
    </row>
    <row r="8785" spans="1:51" s="12" customFormat="1" ht="39.950000000000003" customHeight="1">
      <c r="A8785" s="3"/>
      <c r="B8785" s="16"/>
      <c r="C8785" s="33"/>
      <c r="D8785" s="33"/>
      <c r="E8785" s="33"/>
      <c r="F8785" s="33"/>
      <c r="G8785" s="33"/>
      <c r="H8785" s="33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  <c r="Y8785" s="33"/>
      <c r="Z8785" s="33"/>
      <c r="AA8785" s="33"/>
      <c r="AB8785" s="33"/>
      <c r="AC8785" s="33"/>
      <c r="AD8785" s="33"/>
      <c r="AE8785" s="33"/>
      <c r="AF8785" s="33"/>
      <c r="AG8785" s="35"/>
      <c r="AH8785" s="32"/>
      <c r="AI8785" s="33"/>
      <c r="AJ8785" s="33"/>
      <c r="AK8785" s="33"/>
      <c r="AL8785" s="33"/>
      <c r="AM8785" s="33"/>
      <c r="AN8785" s="33"/>
      <c r="AO8785" s="33"/>
      <c r="AP8785" s="33"/>
      <c r="AQ8785" s="33"/>
      <c r="AR8785" s="33"/>
      <c r="AS8785" s="33"/>
      <c r="AT8785" s="33"/>
      <c r="AU8785" s="33"/>
      <c r="AV8785" s="33"/>
      <c r="AW8785" s="33"/>
      <c r="AX8785" s="33"/>
      <c r="AY8785" s="33"/>
    </row>
    <row r="8786" spans="1:51" s="12" customFormat="1" ht="39.950000000000003" customHeight="1">
      <c r="A8786" s="3"/>
      <c r="B8786" s="16"/>
      <c r="C8786" s="33"/>
      <c r="D8786" s="33"/>
      <c r="E8786" s="33"/>
      <c r="F8786" s="33"/>
      <c r="G8786" s="33"/>
      <c r="H8786" s="33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  <c r="Y8786" s="33"/>
      <c r="Z8786" s="33"/>
      <c r="AA8786" s="33"/>
      <c r="AB8786" s="33"/>
      <c r="AC8786" s="33"/>
      <c r="AD8786" s="33"/>
      <c r="AE8786" s="33"/>
      <c r="AF8786" s="33"/>
      <c r="AG8786" s="35"/>
      <c r="AH8786" s="32"/>
      <c r="AI8786" s="33"/>
      <c r="AJ8786" s="33"/>
      <c r="AK8786" s="33"/>
      <c r="AL8786" s="33"/>
      <c r="AM8786" s="33"/>
      <c r="AN8786" s="33"/>
      <c r="AO8786" s="33"/>
      <c r="AP8786" s="33"/>
      <c r="AQ8786" s="33"/>
      <c r="AR8786" s="33"/>
      <c r="AS8786" s="33"/>
      <c r="AT8786" s="33"/>
      <c r="AU8786" s="33"/>
      <c r="AV8786" s="33"/>
      <c r="AW8786" s="33"/>
      <c r="AX8786" s="33"/>
      <c r="AY8786" s="33"/>
    </row>
    <row r="8787" spans="1:51" s="12" customFormat="1" ht="39.950000000000003" customHeight="1">
      <c r="A8787" s="3"/>
      <c r="B8787" s="16"/>
      <c r="C8787" s="33"/>
      <c r="D8787" s="33"/>
      <c r="E8787" s="33"/>
      <c r="F8787" s="33"/>
      <c r="G8787" s="33"/>
      <c r="H8787" s="33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  <c r="Y8787" s="33"/>
      <c r="Z8787" s="33"/>
      <c r="AA8787" s="33"/>
      <c r="AB8787" s="33"/>
      <c r="AC8787" s="33"/>
      <c r="AD8787" s="33"/>
      <c r="AE8787" s="33"/>
      <c r="AF8787" s="33"/>
      <c r="AG8787" s="35"/>
      <c r="AH8787" s="32"/>
      <c r="AI8787" s="33"/>
      <c r="AJ8787" s="33"/>
      <c r="AK8787" s="33"/>
      <c r="AL8787" s="33"/>
      <c r="AM8787" s="33"/>
      <c r="AN8787" s="33"/>
      <c r="AO8787" s="33"/>
      <c r="AP8787" s="33"/>
      <c r="AQ8787" s="33"/>
      <c r="AR8787" s="33"/>
      <c r="AS8787" s="33"/>
      <c r="AT8787" s="33"/>
      <c r="AU8787" s="33"/>
      <c r="AV8787" s="33"/>
      <c r="AW8787" s="33"/>
      <c r="AX8787" s="33"/>
      <c r="AY8787" s="33"/>
    </row>
    <row r="8788" spans="1:51" s="12" customFormat="1" ht="39.950000000000003" customHeight="1">
      <c r="A8788" s="3"/>
      <c r="B8788" s="16"/>
      <c r="C8788" s="33"/>
      <c r="D8788" s="33"/>
      <c r="E8788" s="33"/>
      <c r="F8788" s="33"/>
      <c r="G8788" s="33"/>
      <c r="H8788" s="33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  <c r="Y8788" s="33"/>
      <c r="Z8788" s="33"/>
      <c r="AA8788" s="33"/>
      <c r="AB8788" s="33"/>
      <c r="AC8788" s="33"/>
      <c r="AD8788" s="33"/>
      <c r="AE8788" s="33"/>
      <c r="AF8788" s="33"/>
      <c r="AG8788" s="35"/>
      <c r="AH8788" s="32"/>
      <c r="AI8788" s="33"/>
      <c r="AJ8788" s="33"/>
      <c r="AK8788" s="33"/>
      <c r="AL8788" s="33"/>
      <c r="AM8788" s="33"/>
      <c r="AN8788" s="33"/>
      <c r="AO8788" s="33"/>
      <c r="AP8788" s="33"/>
      <c r="AQ8788" s="33"/>
      <c r="AR8788" s="33"/>
      <c r="AS8788" s="33"/>
      <c r="AT8788" s="33"/>
      <c r="AU8788" s="33"/>
      <c r="AV8788" s="33"/>
      <c r="AW8788" s="33"/>
      <c r="AX8788" s="33"/>
      <c r="AY8788" s="33"/>
    </row>
    <row r="8789" spans="1:51" s="12" customFormat="1" ht="39.950000000000003" customHeight="1">
      <c r="A8789" s="3"/>
      <c r="B8789" s="16"/>
      <c r="C8789" s="33"/>
      <c r="D8789" s="33"/>
      <c r="E8789" s="33"/>
      <c r="F8789" s="33"/>
      <c r="G8789" s="33"/>
      <c r="H8789" s="33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  <c r="Y8789" s="33"/>
      <c r="Z8789" s="33"/>
      <c r="AA8789" s="33"/>
      <c r="AB8789" s="33"/>
      <c r="AC8789" s="33"/>
      <c r="AD8789" s="33"/>
      <c r="AE8789" s="33"/>
      <c r="AF8789" s="33"/>
      <c r="AG8789" s="35"/>
      <c r="AH8789" s="32"/>
      <c r="AI8789" s="33"/>
      <c r="AJ8789" s="33"/>
      <c r="AK8789" s="33"/>
      <c r="AL8789" s="33"/>
      <c r="AM8789" s="33"/>
      <c r="AN8789" s="33"/>
      <c r="AO8789" s="33"/>
      <c r="AP8789" s="33"/>
      <c r="AQ8789" s="33"/>
      <c r="AR8789" s="33"/>
      <c r="AS8789" s="33"/>
      <c r="AT8789" s="33"/>
      <c r="AU8789" s="33"/>
      <c r="AV8789" s="33"/>
      <c r="AW8789" s="33"/>
      <c r="AX8789" s="33"/>
      <c r="AY8789" s="33"/>
    </row>
    <row r="8790" spans="1:51" s="12" customFormat="1" ht="39.950000000000003" customHeight="1">
      <c r="A8790" s="3"/>
      <c r="B8790" s="16"/>
      <c r="C8790" s="33"/>
      <c r="D8790" s="33"/>
      <c r="E8790" s="33"/>
      <c r="F8790" s="33"/>
      <c r="G8790" s="33"/>
      <c r="H8790" s="33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  <c r="Y8790" s="33"/>
      <c r="Z8790" s="33"/>
      <c r="AA8790" s="33"/>
      <c r="AB8790" s="33"/>
      <c r="AC8790" s="33"/>
      <c r="AD8790" s="33"/>
      <c r="AE8790" s="33"/>
      <c r="AF8790" s="33"/>
      <c r="AG8790" s="35"/>
      <c r="AH8790" s="32"/>
      <c r="AI8790" s="33"/>
      <c r="AJ8790" s="33"/>
      <c r="AK8790" s="33"/>
      <c r="AL8790" s="33"/>
      <c r="AM8790" s="33"/>
      <c r="AN8790" s="33"/>
      <c r="AO8790" s="33"/>
      <c r="AP8790" s="33"/>
      <c r="AQ8790" s="33"/>
      <c r="AR8790" s="33"/>
      <c r="AS8790" s="33"/>
      <c r="AT8790" s="33"/>
      <c r="AU8790" s="33"/>
      <c r="AV8790" s="33"/>
      <c r="AW8790" s="33"/>
      <c r="AX8790" s="33"/>
      <c r="AY8790" s="33"/>
    </row>
    <row r="8791" spans="1:51" s="12" customFormat="1" ht="39.950000000000003" customHeight="1">
      <c r="A8791" s="3"/>
      <c r="B8791" s="16"/>
      <c r="C8791" s="33"/>
      <c r="D8791" s="33"/>
      <c r="E8791" s="33"/>
      <c r="F8791" s="33"/>
      <c r="G8791" s="33"/>
      <c r="H8791" s="33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  <c r="Y8791" s="33"/>
      <c r="Z8791" s="33"/>
      <c r="AA8791" s="33"/>
      <c r="AB8791" s="33"/>
      <c r="AC8791" s="33"/>
      <c r="AD8791" s="33"/>
      <c r="AE8791" s="33"/>
      <c r="AF8791" s="33"/>
      <c r="AG8791" s="35"/>
      <c r="AH8791" s="32"/>
      <c r="AI8791" s="33"/>
      <c r="AJ8791" s="33"/>
      <c r="AK8791" s="33"/>
      <c r="AL8791" s="33"/>
      <c r="AM8791" s="33"/>
      <c r="AN8791" s="33"/>
      <c r="AO8791" s="33"/>
      <c r="AP8791" s="33"/>
      <c r="AQ8791" s="33"/>
      <c r="AR8791" s="33"/>
      <c r="AS8791" s="33"/>
      <c r="AT8791" s="33"/>
      <c r="AU8791" s="33"/>
      <c r="AV8791" s="33"/>
      <c r="AW8791" s="33"/>
      <c r="AX8791" s="33"/>
      <c r="AY8791" s="33"/>
    </row>
    <row r="8792" spans="1:51" s="12" customFormat="1" ht="39.950000000000003" customHeight="1">
      <c r="A8792" s="3"/>
      <c r="B8792" s="16"/>
      <c r="C8792" s="33"/>
      <c r="D8792" s="33"/>
      <c r="E8792" s="33"/>
      <c r="F8792" s="33"/>
      <c r="G8792" s="33"/>
      <c r="H8792" s="33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  <c r="Y8792" s="33"/>
      <c r="Z8792" s="33"/>
      <c r="AA8792" s="33"/>
      <c r="AB8792" s="33"/>
      <c r="AC8792" s="33"/>
      <c r="AD8792" s="33"/>
      <c r="AE8792" s="33"/>
      <c r="AF8792" s="33"/>
      <c r="AG8792" s="35"/>
      <c r="AH8792" s="32"/>
      <c r="AI8792" s="33"/>
      <c r="AJ8792" s="33"/>
      <c r="AK8792" s="33"/>
      <c r="AL8792" s="33"/>
      <c r="AM8792" s="33"/>
      <c r="AN8792" s="33"/>
      <c r="AO8792" s="33"/>
      <c r="AP8792" s="33"/>
      <c r="AQ8792" s="33"/>
      <c r="AR8792" s="33"/>
      <c r="AS8792" s="33"/>
      <c r="AT8792" s="33"/>
      <c r="AU8792" s="33"/>
      <c r="AV8792" s="33"/>
      <c r="AW8792" s="33"/>
      <c r="AX8792" s="33"/>
      <c r="AY8792" s="33"/>
    </row>
    <row r="8793" spans="1:51" s="12" customFormat="1" ht="39.950000000000003" customHeight="1">
      <c r="A8793" s="3"/>
      <c r="B8793" s="16"/>
      <c r="C8793" s="33"/>
      <c r="D8793" s="33"/>
      <c r="E8793" s="33"/>
      <c r="F8793" s="33"/>
      <c r="G8793" s="33"/>
      <c r="H8793" s="33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  <c r="Y8793" s="33"/>
      <c r="Z8793" s="33"/>
      <c r="AA8793" s="33"/>
      <c r="AB8793" s="33"/>
      <c r="AC8793" s="33"/>
      <c r="AD8793" s="33"/>
      <c r="AE8793" s="33"/>
      <c r="AF8793" s="33"/>
      <c r="AG8793" s="35"/>
      <c r="AH8793" s="32"/>
      <c r="AI8793" s="33"/>
      <c r="AJ8793" s="33"/>
      <c r="AK8793" s="33"/>
      <c r="AL8793" s="33"/>
      <c r="AM8793" s="33"/>
      <c r="AN8793" s="33"/>
      <c r="AO8793" s="33"/>
      <c r="AP8793" s="33"/>
      <c r="AQ8793" s="33"/>
      <c r="AR8793" s="33"/>
      <c r="AS8793" s="33"/>
      <c r="AT8793" s="33"/>
      <c r="AU8793" s="33"/>
      <c r="AV8793" s="33"/>
      <c r="AW8793" s="33"/>
      <c r="AX8793" s="33"/>
      <c r="AY8793" s="33"/>
    </row>
    <row r="8794" spans="1:51" s="12" customFormat="1" ht="39.950000000000003" customHeight="1">
      <c r="A8794" s="3"/>
      <c r="B8794" s="16"/>
      <c r="C8794" s="33"/>
      <c r="D8794" s="33"/>
      <c r="E8794" s="33"/>
      <c r="F8794" s="33"/>
      <c r="G8794" s="33"/>
      <c r="H8794" s="33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  <c r="Y8794" s="33"/>
      <c r="Z8794" s="33"/>
      <c r="AA8794" s="33"/>
      <c r="AB8794" s="33"/>
      <c r="AC8794" s="33"/>
      <c r="AD8794" s="33"/>
      <c r="AE8794" s="33"/>
      <c r="AF8794" s="33"/>
      <c r="AG8794" s="35"/>
      <c r="AH8794" s="32"/>
      <c r="AI8794" s="33"/>
      <c r="AJ8794" s="33"/>
      <c r="AK8794" s="33"/>
      <c r="AL8794" s="33"/>
      <c r="AM8794" s="33"/>
      <c r="AN8794" s="33"/>
      <c r="AO8794" s="33"/>
      <c r="AP8794" s="33"/>
      <c r="AQ8794" s="33"/>
      <c r="AR8794" s="33"/>
      <c r="AS8794" s="33"/>
      <c r="AT8794" s="33"/>
      <c r="AU8794" s="33"/>
      <c r="AV8794" s="33"/>
      <c r="AW8794" s="33"/>
      <c r="AX8794" s="33"/>
      <c r="AY8794" s="33"/>
    </row>
    <row r="8795" spans="1:51" s="12" customFormat="1" ht="39.950000000000003" customHeight="1">
      <c r="A8795" s="3"/>
      <c r="B8795" s="16"/>
      <c r="C8795" s="33"/>
      <c r="D8795" s="33"/>
      <c r="E8795" s="33"/>
      <c r="F8795" s="33"/>
      <c r="G8795" s="33"/>
      <c r="H8795" s="33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  <c r="Y8795" s="33"/>
      <c r="Z8795" s="33"/>
      <c r="AA8795" s="33"/>
      <c r="AB8795" s="33"/>
      <c r="AC8795" s="33"/>
      <c r="AD8795" s="33"/>
      <c r="AE8795" s="33"/>
      <c r="AF8795" s="33"/>
      <c r="AG8795" s="35"/>
      <c r="AH8795" s="32"/>
      <c r="AI8795" s="33"/>
      <c r="AJ8795" s="33"/>
      <c r="AK8795" s="33"/>
      <c r="AL8795" s="33"/>
      <c r="AM8795" s="33"/>
      <c r="AN8795" s="33"/>
      <c r="AO8795" s="33"/>
      <c r="AP8795" s="33"/>
      <c r="AQ8795" s="33"/>
      <c r="AR8795" s="33"/>
      <c r="AS8795" s="33"/>
      <c r="AT8795" s="33"/>
      <c r="AU8795" s="33"/>
      <c r="AV8795" s="33"/>
      <c r="AW8795" s="33"/>
      <c r="AX8795" s="33"/>
      <c r="AY8795" s="33"/>
    </row>
    <row r="8796" spans="1:51" s="12" customFormat="1" ht="39.950000000000003" customHeight="1">
      <c r="A8796" s="3"/>
      <c r="B8796" s="16"/>
      <c r="C8796" s="33"/>
      <c r="D8796" s="33"/>
      <c r="E8796" s="33"/>
      <c r="F8796" s="33"/>
      <c r="G8796" s="33"/>
      <c r="H8796" s="33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  <c r="Y8796" s="33"/>
      <c r="Z8796" s="33"/>
      <c r="AA8796" s="33"/>
      <c r="AB8796" s="33"/>
      <c r="AC8796" s="33"/>
      <c r="AD8796" s="33"/>
      <c r="AE8796" s="33"/>
      <c r="AF8796" s="33"/>
      <c r="AG8796" s="35"/>
      <c r="AH8796" s="32"/>
      <c r="AI8796" s="33"/>
      <c r="AJ8796" s="33"/>
      <c r="AK8796" s="33"/>
      <c r="AL8796" s="33"/>
      <c r="AM8796" s="33"/>
      <c r="AN8796" s="33"/>
      <c r="AO8796" s="33"/>
      <c r="AP8796" s="33"/>
      <c r="AQ8796" s="33"/>
      <c r="AR8796" s="33"/>
      <c r="AS8796" s="33"/>
      <c r="AT8796" s="33"/>
      <c r="AU8796" s="33"/>
      <c r="AV8796" s="33"/>
      <c r="AW8796" s="33"/>
      <c r="AX8796" s="33"/>
      <c r="AY8796" s="33"/>
    </row>
    <row r="8797" spans="1:51" s="12" customFormat="1" ht="39.950000000000003" customHeight="1">
      <c r="A8797" s="3"/>
      <c r="B8797" s="16"/>
      <c r="C8797" s="33"/>
      <c r="D8797" s="33"/>
      <c r="E8797" s="33"/>
      <c r="F8797" s="33"/>
      <c r="G8797" s="33"/>
      <c r="H8797" s="33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  <c r="Y8797" s="33"/>
      <c r="Z8797" s="33"/>
      <c r="AA8797" s="33"/>
      <c r="AB8797" s="33"/>
      <c r="AC8797" s="33"/>
      <c r="AD8797" s="33"/>
      <c r="AE8797" s="33"/>
      <c r="AF8797" s="33"/>
      <c r="AG8797" s="35"/>
      <c r="AH8797" s="32"/>
      <c r="AI8797" s="33"/>
      <c r="AJ8797" s="33"/>
      <c r="AK8797" s="33"/>
      <c r="AL8797" s="33"/>
      <c r="AM8797" s="33"/>
      <c r="AN8797" s="33"/>
      <c r="AO8797" s="33"/>
      <c r="AP8797" s="33"/>
      <c r="AQ8797" s="33"/>
      <c r="AR8797" s="33"/>
      <c r="AS8797" s="33"/>
      <c r="AT8797" s="33"/>
      <c r="AU8797" s="33"/>
      <c r="AV8797" s="33"/>
      <c r="AW8797" s="33"/>
      <c r="AX8797" s="33"/>
      <c r="AY8797" s="33"/>
    </row>
    <row r="8798" spans="1:51" s="12" customFormat="1" ht="39.950000000000003" customHeight="1">
      <c r="A8798" s="3"/>
      <c r="B8798" s="16"/>
      <c r="C8798" s="33"/>
      <c r="D8798" s="33"/>
      <c r="E8798" s="33"/>
      <c r="F8798" s="33"/>
      <c r="G8798" s="33"/>
      <c r="H8798" s="33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  <c r="Y8798" s="33"/>
      <c r="Z8798" s="33"/>
      <c r="AA8798" s="33"/>
      <c r="AB8798" s="33"/>
      <c r="AC8798" s="33"/>
      <c r="AD8798" s="33"/>
      <c r="AE8798" s="33"/>
      <c r="AF8798" s="33"/>
      <c r="AG8798" s="35"/>
      <c r="AH8798" s="32"/>
      <c r="AI8798" s="33"/>
      <c r="AJ8798" s="33"/>
      <c r="AK8798" s="33"/>
      <c r="AL8798" s="33"/>
      <c r="AM8798" s="33"/>
      <c r="AN8798" s="33"/>
      <c r="AO8798" s="33"/>
      <c r="AP8798" s="33"/>
      <c r="AQ8798" s="33"/>
      <c r="AR8798" s="33"/>
      <c r="AS8798" s="33"/>
      <c r="AT8798" s="33"/>
      <c r="AU8798" s="33"/>
      <c r="AV8798" s="33"/>
      <c r="AW8798" s="33"/>
      <c r="AX8798" s="33"/>
      <c r="AY8798" s="33"/>
    </row>
    <row r="8799" spans="1:51" s="12" customFormat="1" ht="39.950000000000003" customHeight="1">
      <c r="A8799" s="3"/>
      <c r="B8799" s="16"/>
      <c r="C8799" s="33"/>
      <c r="D8799" s="33"/>
      <c r="E8799" s="33"/>
      <c r="F8799" s="33"/>
      <c r="G8799" s="33"/>
      <c r="H8799" s="33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  <c r="Y8799" s="33"/>
      <c r="Z8799" s="33"/>
      <c r="AA8799" s="33"/>
      <c r="AB8799" s="33"/>
      <c r="AC8799" s="33"/>
      <c r="AD8799" s="33"/>
      <c r="AE8799" s="33"/>
      <c r="AF8799" s="33"/>
      <c r="AG8799" s="35"/>
      <c r="AH8799" s="32"/>
      <c r="AI8799" s="33"/>
      <c r="AJ8799" s="33"/>
      <c r="AK8799" s="33"/>
      <c r="AL8799" s="33"/>
      <c r="AM8799" s="33"/>
      <c r="AN8799" s="33"/>
      <c r="AO8799" s="33"/>
      <c r="AP8799" s="33"/>
      <c r="AQ8799" s="33"/>
      <c r="AR8799" s="33"/>
      <c r="AS8799" s="33"/>
      <c r="AT8799" s="33"/>
      <c r="AU8799" s="33"/>
      <c r="AV8799" s="33"/>
      <c r="AW8799" s="33"/>
      <c r="AX8799" s="33"/>
      <c r="AY8799" s="33"/>
    </row>
    <row r="8800" spans="1:51" s="12" customFormat="1" ht="39.950000000000003" customHeight="1">
      <c r="A8800" s="3"/>
      <c r="B8800" s="16"/>
      <c r="C8800" s="33"/>
      <c r="D8800" s="33"/>
      <c r="E8800" s="33"/>
      <c r="F8800" s="33"/>
      <c r="G8800" s="33"/>
      <c r="H8800" s="33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  <c r="Y8800" s="33"/>
      <c r="Z8800" s="33"/>
      <c r="AA8800" s="33"/>
      <c r="AB8800" s="33"/>
      <c r="AC8800" s="33"/>
      <c r="AD8800" s="33"/>
      <c r="AE8800" s="33"/>
      <c r="AF8800" s="33"/>
      <c r="AG8800" s="35"/>
      <c r="AH8800" s="32"/>
      <c r="AI8800" s="33"/>
      <c r="AJ8800" s="33"/>
      <c r="AK8800" s="33"/>
      <c r="AL8800" s="33"/>
      <c r="AM8800" s="33"/>
      <c r="AN8800" s="33"/>
      <c r="AO8800" s="33"/>
      <c r="AP8800" s="33"/>
      <c r="AQ8800" s="33"/>
      <c r="AR8800" s="33"/>
      <c r="AS8800" s="33"/>
      <c r="AT8800" s="33"/>
      <c r="AU8800" s="33"/>
      <c r="AV8800" s="33"/>
      <c r="AW8800" s="33"/>
      <c r="AX8800" s="33"/>
      <c r="AY8800" s="33"/>
    </row>
    <row r="8801" spans="1:51" s="12" customFormat="1" ht="39.950000000000003" customHeight="1">
      <c r="A8801" s="3"/>
      <c r="B8801" s="16"/>
      <c r="C8801" s="33"/>
      <c r="D8801" s="33"/>
      <c r="E8801" s="33"/>
      <c r="F8801" s="33"/>
      <c r="G8801" s="33"/>
      <c r="H8801" s="33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  <c r="Y8801" s="33"/>
      <c r="Z8801" s="33"/>
      <c r="AA8801" s="33"/>
      <c r="AB8801" s="33"/>
      <c r="AC8801" s="33"/>
      <c r="AD8801" s="33"/>
      <c r="AE8801" s="33"/>
      <c r="AF8801" s="33"/>
      <c r="AG8801" s="35"/>
      <c r="AH8801" s="32"/>
      <c r="AI8801" s="33"/>
      <c r="AJ8801" s="33"/>
      <c r="AK8801" s="33"/>
      <c r="AL8801" s="33"/>
      <c r="AM8801" s="33"/>
      <c r="AN8801" s="33"/>
      <c r="AO8801" s="33"/>
      <c r="AP8801" s="33"/>
      <c r="AQ8801" s="33"/>
      <c r="AR8801" s="33"/>
      <c r="AS8801" s="33"/>
      <c r="AT8801" s="33"/>
      <c r="AU8801" s="33"/>
      <c r="AV8801" s="33"/>
      <c r="AW8801" s="33"/>
      <c r="AX8801" s="33"/>
      <c r="AY8801" s="33"/>
    </row>
    <row r="8802" spans="1:51" s="12" customFormat="1" ht="39.950000000000003" customHeight="1">
      <c r="A8802" s="3"/>
      <c r="B8802" s="16"/>
      <c r="C8802" s="33"/>
      <c r="D8802" s="33"/>
      <c r="E8802" s="33"/>
      <c r="F8802" s="33"/>
      <c r="G8802" s="33"/>
      <c r="H8802" s="33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  <c r="Y8802" s="33"/>
      <c r="Z8802" s="33"/>
      <c r="AA8802" s="33"/>
      <c r="AB8802" s="33"/>
      <c r="AC8802" s="33"/>
      <c r="AD8802" s="33"/>
      <c r="AE8802" s="33"/>
      <c r="AF8802" s="33"/>
      <c r="AG8802" s="35"/>
      <c r="AH8802" s="32"/>
      <c r="AI8802" s="33"/>
      <c r="AJ8802" s="33"/>
      <c r="AK8802" s="33"/>
      <c r="AL8802" s="33"/>
      <c r="AM8802" s="33"/>
      <c r="AN8802" s="33"/>
      <c r="AO8802" s="33"/>
      <c r="AP8802" s="33"/>
      <c r="AQ8802" s="33"/>
      <c r="AR8802" s="33"/>
      <c r="AS8802" s="33"/>
      <c r="AT8802" s="33"/>
      <c r="AU8802" s="33"/>
      <c r="AV8802" s="33"/>
      <c r="AW8802" s="33"/>
      <c r="AX8802" s="33"/>
      <c r="AY8802" s="33"/>
    </row>
    <row r="8803" spans="1:51" s="12" customFormat="1" ht="39.950000000000003" customHeight="1">
      <c r="A8803" s="3"/>
      <c r="B8803" s="16"/>
      <c r="C8803" s="33"/>
      <c r="D8803" s="33"/>
      <c r="E8803" s="33"/>
      <c r="F8803" s="33"/>
      <c r="G8803" s="33"/>
      <c r="H8803" s="33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  <c r="Y8803" s="33"/>
      <c r="Z8803" s="33"/>
      <c r="AA8803" s="33"/>
      <c r="AB8803" s="33"/>
      <c r="AC8803" s="33"/>
      <c r="AD8803" s="33"/>
      <c r="AE8803" s="33"/>
      <c r="AF8803" s="33"/>
      <c r="AG8803" s="35"/>
      <c r="AH8803" s="32"/>
      <c r="AI8803" s="33"/>
      <c r="AJ8803" s="33"/>
      <c r="AK8803" s="33"/>
      <c r="AL8803" s="33"/>
      <c r="AM8803" s="33"/>
      <c r="AN8803" s="33"/>
      <c r="AO8803" s="33"/>
      <c r="AP8803" s="33"/>
      <c r="AQ8803" s="33"/>
      <c r="AR8803" s="33"/>
      <c r="AS8803" s="33"/>
      <c r="AT8803" s="33"/>
      <c r="AU8803" s="33"/>
      <c r="AV8803" s="33"/>
      <c r="AW8803" s="33"/>
      <c r="AX8803" s="33"/>
      <c r="AY8803" s="33"/>
    </row>
    <row r="8804" spans="1:51" s="12" customFormat="1" ht="39.950000000000003" customHeight="1">
      <c r="A8804" s="3"/>
      <c r="B8804" s="16"/>
      <c r="C8804" s="33"/>
      <c r="D8804" s="33"/>
      <c r="E8804" s="33"/>
      <c r="F8804" s="33"/>
      <c r="G8804" s="33"/>
      <c r="H8804" s="33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  <c r="Y8804" s="33"/>
      <c r="Z8804" s="33"/>
      <c r="AA8804" s="33"/>
      <c r="AB8804" s="33"/>
      <c r="AC8804" s="33"/>
      <c r="AD8804" s="33"/>
      <c r="AE8804" s="33"/>
      <c r="AF8804" s="33"/>
      <c r="AG8804" s="35"/>
      <c r="AH8804" s="32"/>
      <c r="AI8804" s="33"/>
      <c r="AJ8804" s="33"/>
      <c r="AK8804" s="33"/>
      <c r="AL8804" s="33"/>
      <c r="AM8804" s="33"/>
      <c r="AN8804" s="33"/>
      <c r="AO8804" s="33"/>
      <c r="AP8804" s="33"/>
      <c r="AQ8804" s="33"/>
      <c r="AR8804" s="33"/>
      <c r="AS8804" s="33"/>
      <c r="AT8804" s="33"/>
      <c r="AU8804" s="33"/>
      <c r="AV8804" s="33"/>
      <c r="AW8804" s="33"/>
      <c r="AX8804" s="33"/>
      <c r="AY8804" s="33"/>
    </row>
    <row r="8805" spans="1:51" s="12" customFormat="1" ht="39.950000000000003" customHeight="1">
      <c r="A8805" s="3"/>
      <c r="B8805" s="16"/>
      <c r="C8805" s="33"/>
      <c r="D8805" s="33"/>
      <c r="E8805" s="33"/>
      <c r="F8805" s="33"/>
      <c r="G8805" s="33"/>
      <c r="H8805" s="33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  <c r="Y8805" s="33"/>
      <c r="Z8805" s="33"/>
      <c r="AA8805" s="33"/>
      <c r="AB8805" s="33"/>
      <c r="AC8805" s="33"/>
      <c r="AD8805" s="33"/>
      <c r="AE8805" s="33"/>
      <c r="AF8805" s="33"/>
      <c r="AG8805" s="35"/>
      <c r="AH8805" s="32"/>
      <c r="AI8805" s="33"/>
      <c r="AJ8805" s="33"/>
      <c r="AK8805" s="33"/>
      <c r="AL8805" s="33"/>
      <c r="AM8805" s="33"/>
      <c r="AN8805" s="33"/>
      <c r="AO8805" s="33"/>
      <c r="AP8805" s="33"/>
      <c r="AQ8805" s="33"/>
      <c r="AR8805" s="33"/>
      <c r="AS8805" s="33"/>
      <c r="AT8805" s="33"/>
      <c r="AU8805" s="33"/>
      <c r="AV8805" s="33"/>
      <c r="AW8805" s="33"/>
      <c r="AX8805" s="33"/>
      <c r="AY8805" s="33"/>
    </row>
    <row r="8806" spans="1:51" s="12" customFormat="1" ht="39.950000000000003" customHeight="1">
      <c r="A8806" s="3"/>
      <c r="B8806" s="16"/>
      <c r="C8806" s="33"/>
      <c r="D8806" s="33"/>
      <c r="E8806" s="33"/>
      <c r="F8806" s="33"/>
      <c r="G8806" s="33"/>
      <c r="H8806" s="33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  <c r="Y8806" s="33"/>
      <c r="Z8806" s="33"/>
      <c r="AA8806" s="33"/>
      <c r="AB8806" s="33"/>
      <c r="AC8806" s="33"/>
      <c r="AD8806" s="33"/>
      <c r="AE8806" s="33"/>
      <c r="AF8806" s="33"/>
      <c r="AG8806" s="35"/>
      <c r="AH8806" s="32"/>
      <c r="AI8806" s="33"/>
      <c r="AJ8806" s="33"/>
      <c r="AK8806" s="33"/>
      <c r="AL8806" s="33"/>
      <c r="AM8806" s="33"/>
      <c r="AN8806" s="33"/>
      <c r="AO8806" s="33"/>
      <c r="AP8806" s="33"/>
      <c r="AQ8806" s="33"/>
      <c r="AR8806" s="33"/>
      <c r="AS8806" s="33"/>
      <c r="AT8806" s="33"/>
      <c r="AU8806" s="33"/>
      <c r="AV8806" s="33"/>
      <c r="AW8806" s="33"/>
      <c r="AX8806" s="33"/>
      <c r="AY8806" s="33"/>
    </row>
    <row r="8807" spans="1:51" s="12" customFormat="1" ht="39.950000000000003" customHeight="1">
      <c r="A8807" s="3"/>
      <c r="B8807" s="16"/>
      <c r="C8807" s="33"/>
      <c r="D8807" s="33"/>
      <c r="E8807" s="33"/>
      <c r="F8807" s="33"/>
      <c r="G8807" s="33"/>
      <c r="H8807" s="33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  <c r="Y8807" s="33"/>
      <c r="Z8807" s="33"/>
      <c r="AA8807" s="33"/>
      <c r="AB8807" s="33"/>
      <c r="AC8807" s="33"/>
      <c r="AD8807" s="33"/>
      <c r="AE8807" s="33"/>
      <c r="AF8807" s="33"/>
      <c r="AG8807" s="35"/>
      <c r="AH8807" s="32"/>
      <c r="AI8807" s="33"/>
      <c r="AJ8807" s="33"/>
      <c r="AK8807" s="33"/>
      <c r="AL8807" s="33"/>
      <c r="AM8807" s="33"/>
      <c r="AN8807" s="33"/>
      <c r="AO8807" s="33"/>
      <c r="AP8807" s="33"/>
      <c r="AQ8807" s="33"/>
      <c r="AR8807" s="33"/>
      <c r="AS8807" s="33"/>
      <c r="AT8807" s="33"/>
      <c r="AU8807" s="33"/>
      <c r="AV8807" s="33"/>
      <c r="AW8807" s="33"/>
      <c r="AX8807" s="33"/>
      <c r="AY8807" s="33"/>
    </row>
    <row r="8808" spans="1:51" s="12" customFormat="1" ht="39.950000000000003" customHeight="1">
      <c r="A8808" s="3"/>
      <c r="B8808" s="16"/>
      <c r="C8808" s="33"/>
      <c r="D8808" s="33"/>
      <c r="E8808" s="33"/>
      <c r="F8808" s="33"/>
      <c r="G8808" s="33"/>
      <c r="H8808" s="33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  <c r="Y8808" s="33"/>
      <c r="Z8808" s="33"/>
      <c r="AA8808" s="33"/>
      <c r="AB8808" s="33"/>
      <c r="AC8808" s="33"/>
      <c r="AD8808" s="33"/>
      <c r="AE8808" s="33"/>
      <c r="AF8808" s="33"/>
      <c r="AG8808" s="35"/>
      <c r="AH8808" s="32"/>
      <c r="AI8808" s="33"/>
      <c r="AJ8808" s="33"/>
      <c r="AK8808" s="33"/>
      <c r="AL8808" s="33"/>
      <c r="AM8808" s="33"/>
      <c r="AN8808" s="33"/>
      <c r="AO8808" s="33"/>
      <c r="AP8808" s="33"/>
      <c r="AQ8808" s="33"/>
      <c r="AR8808" s="33"/>
      <c r="AS8808" s="33"/>
      <c r="AT8808" s="33"/>
      <c r="AU8808" s="33"/>
      <c r="AV8808" s="33"/>
      <c r="AW8808" s="33"/>
      <c r="AX8808" s="33"/>
      <c r="AY8808" s="33"/>
    </row>
    <row r="8809" spans="1:51" s="12" customFormat="1" ht="39.950000000000003" customHeight="1">
      <c r="A8809" s="3"/>
      <c r="B8809" s="16"/>
      <c r="C8809" s="33"/>
      <c r="D8809" s="33"/>
      <c r="E8809" s="33"/>
      <c r="F8809" s="33"/>
      <c r="G8809" s="33"/>
      <c r="H8809" s="33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  <c r="Y8809" s="33"/>
      <c r="Z8809" s="33"/>
      <c r="AA8809" s="33"/>
      <c r="AB8809" s="33"/>
      <c r="AC8809" s="33"/>
      <c r="AD8809" s="33"/>
      <c r="AE8809" s="33"/>
      <c r="AF8809" s="33"/>
      <c r="AG8809" s="35"/>
      <c r="AH8809" s="32"/>
      <c r="AI8809" s="33"/>
      <c r="AJ8809" s="33"/>
      <c r="AK8809" s="33"/>
      <c r="AL8809" s="33"/>
      <c r="AM8809" s="33"/>
      <c r="AN8809" s="33"/>
      <c r="AO8809" s="33"/>
      <c r="AP8809" s="33"/>
      <c r="AQ8809" s="33"/>
      <c r="AR8809" s="33"/>
      <c r="AS8809" s="33"/>
      <c r="AT8809" s="33"/>
      <c r="AU8809" s="33"/>
      <c r="AV8809" s="33"/>
      <c r="AW8809" s="33"/>
      <c r="AX8809" s="33"/>
      <c r="AY8809" s="33"/>
    </row>
    <row r="8810" spans="1:51" s="12" customFormat="1" ht="39.950000000000003" customHeight="1">
      <c r="A8810" s="3"/>
      <c r="B8810" s="16"/>
      <c r="C8810" s="33"/>
      <c r="D8810" s="33"/>
      <c r="E8810" s="33"/>
      <c r="F8810" s="33"/>
      <c r="G8810" s="33"/>
      <c r="H8810" s="33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  <c r="Y8810" s="33"/>
      <c r="Z8810" s="33"/>
      <c r="AA8810" s="33"/>
      <c r="AB8810" s="33"/>
      <c r="AC8810" s="33"/>
      <c r="AD8810" s="33"/>
      <c r="AE8810" s="33"/>
      <c r="AF8810" s="33"/>
      <c r="AG8810" s="35"/>
      <c r="AH8810" s="32"/>
      <c r="AI8810" s="33"/>
      <c r="AJ8810" s="33"/>
      <c r="AK8810" s="33"/>
      <c r="AL8810" s="33"/>
      <c r="AM8810" s="33"/>
      <c r="AN8810" s="33"/>
      <c r="AO8810" s="33"/>
      <c r="AP8810" s="33"/>
      <c r="AQ8810" s="33"/>
      <c r="AR8810" s="33"/>
      <c r="AS8810" s="33"/>
      <c r="AT8810" s="33"/>
      <c r="AU8810" s="33"/>
      <c r="AV8810" s="33"/>
      <c r="AW8810" s="33"/>
      <c r="AX8810" s="33"/>
      <c r="AY8810" s="33"/>
    </row>
    <row r="8811" spans="1:51" s="12" customFormat="1" ht="39.950000000000003" customHeight="1">
      <c r="A8811" s="3"/>
      <c r="B8811" s="16"/>
      <c r="C8811" s="33"/>
      <c r="D8811" s="33"/>
      <c r="E8811" s="33"/>
      <c r="F8811" s="33"/>
      <c r="G8811" s="33"/>
      <c r="H8811" s="33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  <c r="Y8811" s="33"/>
      <c r="Z8811" s="33"/>
      <c r="AA8811" s="33"/>
      <c r="AB8811" s="33"/>
      <c r="AC8811" s="33"/>
      <c r="AD8811" s="33"/>
      <c r="AE8811" s="33"/>
      <c r="AF8811" s="33"/>
      <c r="AG8811" s="35"/>
      <c r="AH8811" s="32"/>
      <c r="AI8811" s="33"/>
      <c r="AJ8811" s="33"/>
      <c r="AK8811" s="33"/>
      <c r="AL8811" s="33"/>
      <c r="AM8811" s="33"/>
      <c r="AN8811" s="33"/>
      <c r="AO8811" s="33"/>
      <c r="AP8811" s="33"/>
      <c r="AQ8811" s="33"/>
      <c r="AR8811" s="33"/>
      <c r="AS8811" s="33"/>
      <c r="AT8811" s="33"/>
      <c r="AU8811" s="33"/>
      <c r="AV8811" s="33"/>
      <c r="AW8811" s="33"/>
      <c r="AX8811" s="33"/>
      <c r="AY8811" s="33"/>
    </row>
    <row r="8812" spans="1:51" s="12" customFormat="1" ht="39.950000000000003" customHeight="1">
      <c r="A8812" s="3"/>
      <c r="B8812" s="16"/>
      <c r="C8812" s="33"/>
      <c r="D8812" s="33"/>
      <c r="E8812" s="33"/>
      <c r="F8812" s="33"/>
      <c r="G8812" s="33"/>
      <c r="H8812" s="33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  <c r="Y8812" s="33"/>
      <c r="Z8812" s="33"/>
      <c r="AA8812" s="33"/>
      <c r="AB8812" s="33"/>
      <c r="AC8812" s="33"/>
      <c r="AD8812" s="33"/>
      <c r="AE8812" s="33"/>
      <c r="AF8812" s="33"/>
      <c r="AG8812" s="35"/>
      <c r="AH8812" s="32"/>
      <c r="AI8812" s="33"/>
      <c r="AJ8812" s="33"/>
      <c r="AK8812" s="33"/>
      <c r="AL8812" s="33"/>
      <c r="AM8812" s="33"/>
      <c r="AN8812" s="33"/>
      <c r="AO8812" s="33"/>
      <c r="AP8812" s="33"/>
      <c r="AQ8812" s="33"/>
      <c r="AR8812" s="33"/>
      <c r="AS8812" s="33"/>
      <c r="AT8812" s="33"/>
      <c r="AU8812" s="33"/>
      <c r="AV8812" s="33"/>
      <c r="AW8812" s="33"/>
      <c r="AX8812" s="33"/>
      <c r="AY8812" s="33"/>
    </row>
    <row r="8813" spans="1:51" s="12" customFormat="1" ht="39.950000000000003" customHeight="1">
      <c r="A8813" s="3"/>
      <c r="B8813" s="16"/>
      <c r="C8813" s="33"/>
      <c r="D8813" s="33"/>
      <c r="E8813" s="33"/>
      <c r="F8813" s="33"/>
      <c r="G8813" s="33"/>
      <c r="H8813" s="33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  <c r="Y8813" s="33"/>
      <c r="Z8813" s="33"/>
      <c r="AA8813" s="33"/>
      <c r="AB8813" s="33"/>
      <c r="AC8813" s="33"/>
      <c r="AD8813" s="33"/>
      <c r="AE8813" s="33"/>
      <c r="AF8813" s="33"/>
      <c r="AG8813" s="35"/>
      <c r="AH8813" s="32"/>
      <c r="AI8813" s="33"/>
      <c r="AJ8813" s="33"/>
      <c r="AK8813" s="33"/>
      <c r="AL8813" s="33"/>
      <c r="AM8813" s="33"/>
      <c r="AN8813" s="33"/>
      <c r="AO8813" s="33"/>
      <c r="AP8813" s="33"/>
      <c r="AQ8813" s="33"/>
      <c r="AR8813" s="33"/>
      <c r="AS8813" s="33"/>
      <c r="AT8813" s="33"/>
      <c r="AU8813" s="33"/>
      <c r="AV8813" s="33"/>
      <c r="AW8813" s="33"/>
      <c r="AX8813" s="33"/>
      <c r="AY8813" s="33"/>
    </row>
    <row r="8814" spans="1:51" s="12" customFormat="1" ht="39.950000000000003" customHeight="1">
      <c r="A8814" s="3"/>
      <c r="B8814" s="16"/>
      <c r="C8814" s="33"/>
      <c r="D8814" s="33"/>
      <c r="E8814" s="33"/>
      <c r="F8814" s="33"/>
      <c r="G8814" s="33"/>
      <c r="H8814" s="33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  <c r="Y8814" s="33"/>
      <c r="Z8814" s="33"/>
      <c r="AA8814" s="33"/>
      <c r="AB8814" s="33"/>
      <c r="AC8814" s="33"/>
      <c r="AD8814" s="33"/>
      <c r="AE8814" s="33"/>
      <c r="AF8814" s="33"/>
      <c r="AG8814" s="35"/>
      <c r="AH8814" s="32"/>
      <c r="AI8814" s="33"/>
      <c r="AJ8814" s="33"/>
      <c r="AK8814" s="33"/>
      <c r="AL8814" s="33"/>
      <c r="AM8814" s="33"/>
      <c r="AN8814" s="33"/>
      <c r="AO8814" s="33"/>
      <c r="AP8814" s="33"/>
      <c r="AQ8814" s="33"/>
      <c r="AR8814" s="33"/>
      <c r="AS8814" s="33"/>
      <c r="AT8814" s="33"/>
      <c r="AU8814" s="33"/>
      <c r="AV8814" s="33"/>
      <c r="AW8814" s="33"/>
      <c r="AX8814" s="33"/>
      <c r="AY8814" s="33"/>
    </row>
    <row r="8815" spans="1:51" s="12" customFormat="1" ht="39.950000000000003" customHeight="1">
      <c r="A8815" s="3"/>
      <c r="B8815" s="16"/>
      <c r="C8815" s="33"/>
      <c r="D8815" s="33"/>
      <c r="E8815" s="33"/>
      <c r="F8815" s="33"/>
      <c r="G8815" s="33"/>
      <c r="H8815" s="33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  <c r="Y8815" s="33"/>
      <c r="Z8815" s="33"/>
      <c r="AA8815" s="33"/>
      <c r="AB8815" s="33"/>
      <c r="AC8815" s="33"/>
      <c r="AD8815" s="33"/>
      <c r="AE8815" s="33"/>
      <c r="AF8815" s="33"/>
      <c r="AG8815" s="35"/>
      <c r="AH8815" s="32"/>
      <c r="AI8815" s="33"/>
      <c r="AJ8815" s="33"/>
      <c r="AK8815" s="33"/>
      <c r="AL8815" s="33"/>
      <c r="AM8815" s="33"/>
      <c r="AN8815" s="33"/>
      <c r="AO8815" s="33"/>
      <c r="AP8815" s="33"/>
      <c r="AQ8815" s="33"/>
      <c r="AR8815" s="33"/>
      <c r="AS8815" s="33"/>
      <c r="AT8815" s="33"/>
      <c r="AU8815" s="33"/>
      <c r="AV8815" s="33"/>
      <c r="AW8815" s="33"/>
      <c r="AX8815" s="33"/>
      <c r="AY8815" s="33"/>
    </row>
    <row r="8816" spans="1:51" s="12" customFormat="1" ht="39.950000000000003" customHeight="1">
      <c r="A8816" s="3"/>
      <c r="B8816" s="16"/>
      <c r="C8816" s="33"/>
      <c r="D8816" s="33"/>
      <c r="E8816" s="33"/>
      <c r="F8816" s="33"/>
      <c r="G8816" s="33"/>
      <c r="H8816" s="33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  <c r="Y8816" s="33"/>
      <c r="Z8816" s="33"/>
      <c r="AA8816" s="33"/>
      <c r="AB8816" s="33"/>
      <c r="AC8816" s="33"/>
      <c r="AD8816" s="33"/>
      <c r="AE8816" s="33"/>
      <c r="AF8816" s="33"/>
      <c r="AG8816" s="35"/>
      <c r="AH8816" s="32"/>
      <c r="AI8816" s="33"/>
      <c r="AJ8816" s="33"/>
      <c r="AK8816" s="33"/>
      <c r="AL8816" s="33"/>
      <c r="AM8816" s="33"/>
      <c r="AN8816" s="33"/>
      <c r="AO8816" s="33"/>
      <c r="AP8816" s="33"/>
      <c r="AQ8816" s="33"/>
      <c r="AR8816" s="33"/>
      <c r="AS8816" s="33"/>
      <c r="AT8816" s="33"/>
      <c r="AU8816" s="33"/>
      <c r="AV8816" s="33"/>
      <c r="AW8816" s="33"/>
      <c r="AX8816" s="33"/>
      <c r="AY8816" s="33"/>
    </row>
    <row r="8817" spans="1:51" s="12" customFormat="1" ht="39.950000000000003" customHeight="1">
      <c r="A8817" s="3"/>
      <c r="B8817" s="16"/>
      <c r="C8817" s="33"/>
      <c r="D8817" s="33"/>
      <c r="E8817" s="33"/>
      <c r="F8817" s="33"/>
      <c r="G8817" s="33"/>
      <c r="H8817" s="33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  <c r="Y8817" s="33"/>
      <c r="Z8817" s="33"/>
      <c r="AA8817" s="33"/>
      <c r="AB8817" s="33"/>
      <c r="AC8817" s="33"/>
      <c r="AD8817" s="33"/>
      <c r="AE8817" s="33"/>
      <c r="AF8817" s="33"/>
      <c r="AG8817" s="35"/>
      <c r="AH8817" s="32"/>
      <c r="AI8817" s="33"/>
      <c r="AJ8817" s="33"/>
      <c r="AK8817" s="33"/>
      <c r="AL8817" s="33"/>
      <c r="AM8817" s="33"/>
      <c r="AN8817" s="33"/>
      <c r="AO8817" s="33"/>
      <c r="AP8817" s="33"/>
      <c r="AQ8817" s="33"/>
      <c r="AR8817" s="33"/>
      <c r="AS8817" s="33"/>
      <c r="AT8817" s="33"/>
      <c r="AU8817" s="33"/>
      <c r="AV8817" s="33"/>
      <c r="AW8817" s="33"/>
      <c r="AX8817" s="33"/>
      <c r="AY8817" s="33"/>
    </row>
    <row r="8818" spans="1:51" s="12" customFormat="1" ht="39.950000000000003" customHeight="1">
      <c r="A8818" s="3"/>
      <c r="B8818" s="16"/>
      <c r="C8818" s="33"/>
      <c r="D8818" s="33"/>
      <c r="E8818" s="33"/>
      <c r="F8818" s="33"/>
      <c r="G8818" s="33"/>
      <c r="H8818" s="33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  <c r="Y8818" s="33"/>
      <c r="Z8818" s="33"/>
      <c r="AA8818" s="33"/>
      <c r="AB8818" s="33"/>
      <c r="AC8818" s="33"/>
      <c r="AD8818" s="33"/>
      <c r="AE8818" s="33"/>
      <c r="AF8818" s="33"/>
      <c r="AG8818" s="35"/>
      <c r="AH8818" s="32"/>
      <c r="AI8818" s="33"/>
      <c r="AJ8818" s="33"/>
      <c r="AK8818" s="33"/>
      <c r="AL8818" s="33"/>
      <c r="AM8818" s="33"/>
      <c r="AN8818" s="33"/>
      <c r="AO8818" s="33"/>
      <c r="AP8818" s="33"/>
      <c r="AQ8818" s="33"/>
      <c r="AR8818" s="33"/>
      <c r="AS8818" s="33"/>
      <c r="AT8818" s="33"/>
      <c r="AU8818" s="33"/>
      <c r="AV8818" s="33"/>
      <c r="AW8818" s="33"/>
      <c r="AX8818" s="33"/>
      <c r="AY8818" s="33"/>
    </row>
    <row r="8819" spans="1:51" s="12" customFormat="1" ht="39.950000000000003" customHeight="1">
      <c r="A8819" s="3"/>
      <c r="B8819" s="16"/>
      <c r="C8819" s="33"/>
      <c r="D8819" s="33"/>
      <c r="E8819" s="33"/>
      <c r="F8819" s="33"/>
      <c r="G8819" s="33"/>
      <c r="H8819" s="33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  <c r="Y8819" s="33"/>
      <c r="Z8819" s="33"/>
      <c r="AA8819" s="33"/>
      <c r="AB8819" s="33"/>
      <c r="AC8819" s="33"/>
      <c r="AD8819" s="33"/>
      <c r="AE8819" s="33"/>
      <c r="AF8819" s="33"/>
      <c r="AG8819" s="35"/>
      <c r="AH8819" s="32"/>
      <c r="AI8819" s="33"/>
      <c r="AJ8819" s="33"/>
      <c r="AK8819" s="33"/>
      <c r="AL8819" s="33"/>
      <c r="AM8819" s="33"/>
      <c r="AN8819" s="33"/>
      <c r="AO8819" s="33"/>
      <c r="AP8819" s="33"/>
      <c r="AQ8819" s="33"/>
      <c r="AR8819" s="33"/>
      <c r="AS8819" s="33"/>
      <c r="AT8819" s="33"/>
      <c r="AU8819" s="33"/>
      <c r="AV8819" s="33"/>
      <c r="AW8819" s="33"/>
      <c r="AX8819" s="33"/>
      <c r="AY8819" s="33"/>
    </row>
    <row r="8820" spans="1:51" s="12" customFormat="1" ht="39.950000000000003" customHeight="1">
      <c r="A8820" s="3"/>
      <c r="B8820" s="16"/>
      <c r="C8820" s="33"/>
      <c r="D8820" s="33"/>
      <c r="E8820" s="33"/>
      <c r="F8820" s="33"/>
      <c r="G8820" s="33"/>
      <c r="H8820" s="33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  <c r="Y8820" s="33"/>
      <c r="Z8820" s="33"/>
      <c r="AA8820" s="33"/>
      <c r="AB8820" s="33"/>
      <c r="AC8820" s="33"/>
      <c r="AD8820" s="33"/>
      <c r="AE8820" s="33"/>
      <c r="AF8820" s="33"/>
      <c r="AG8820" s="35"/>
      <c r="AH8820" s="32"/>
      <c r="AI8820" s="33"/>
      <c r="AJ8820" s="33"/>
      <c r="AK8820" s="33"/>
      <c r="AL8820" s="33"/>
      <c r="AM8820" s="33"/>
      <c r="AN8820" s="33"/>
      <c r="AO8820" s="33"/>
      <c r="AP8820" s="33"/>
      <c r="AQ8820" s="33"/>
      <c r="AR8820" s="33"/>
      <c r="AS8820" s="33"/>
      <c r="AT8820" s="33"/>
      <c r="AU8820" s="33"/>
      <c r="AV8820" s="33"/>
      <c r="AW8820" s="33"/>
      <c r="AX8820" s="33"/>
      <c r="AY8820" s="33"/>
    </row>
    <row r="8821" spans="1:51" s="12" customFormat="1" ht="39.950000000000003" customHeight="1">
      <c r="A8821" s="3"/>
      <c r="B8821" s="16"/>
      <c r="C8821" s="33"/>
      <c r="D8821" s="33"/>
      <c r="E8821" s="33"/>
      <c r="F8821" s="33"/>
      <c r="G8821" s="33"/>
      <c r="H8821" s="33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  <c r="Y8821" s="33"/>
      <c r="Z8821" s="33"/>
      <c r="AA8821" s="33"/>
      <c r="AB8821" s="33"/>
      <c r="AC8821" s="33"/>
      <c r="AD8821" s="33"/>
      <c r="AE8821" s="33"/>
      <c r="AF8821" s="33"/>
      <c r="AG8821" s="35"/>
      <c r="AH8821" s="32"/>
      <c r="AI8821" s="33"/>
      <c r="AJ8821" s="33"/>
      <c r="AK8821" s="33"/>
      <c r="AL8821" s="33"/>
      <c r="AM8821" s="33"/>
      <c r="AN8821" s="33"/>
      <c r="AO8821" s="33"/>
      <c r="AP8821" s="33"/>
      <c r="AQ8821" s="33"/>
      <c r="AR8821" s="33"/>
      <c r="AS8821" s="33"/>
      <c r="AT8821" s="33"/>
      <c r="AU8821" s="33"/>
      <c r="AV8821" s="33"/>
      <c r="AW8821" s="33"/>
      <c r="AX8821" s="33"/>
      <c r="AY8821" s="33"/>
    </row>
    <row r="8822" spans="1:51" s="12" customFormat="1" ht="39.950000000000003" customHeight="1">
      <c r="A8822" s="3"/>
      <c r="B8822" s="16"/>
      <c r="C8822" s="33"/>
      <c r="D8822" s="33"/>
      <c r="E8822" s="33"/>
      <c r="F8822" s="33"/>
      <c r="G8822" s="33"/>
      <c r="H8822" s="33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  <c r="Y8822" s="33"/>
      <c r="Z8822" s="33"/>
      <c r="AA8822" s="33"/>
      <c r="AB8822" s="33"/>
      <c r="AC8822" s="33"/>
      <c r="AD8822" s="33"/>
      <c r="AE8822" s="33"/>
      <c r="AF8822" s="33"/>
      <c r="AG8822" s="35"/>
      <c r="AH8822" s="32"/>
      <c r="AI8822" s="33"/>
      <c r="AJ8822" s="33"/>
      <c r="AK8822" s="33"/>
      <c r="AL8822" s="33"/>
      <c r="AM8822" s="33"/>
      <c r="AN8822" s="33"/>
      <c r="AO8822" s="33"/>
      <c r="AP8822" s="33"/>
      <c r="AQ8822" s="33"/>
      <c r="AR8822" s="33"/>
      <c r="AS8822" s="33"/>
      <c r="AT8822" s="33"/>
      <c r="AU8822" s="33"/>
      <c r="AV8822" s="33"/>
      <c r="AW8822" s="33"/>
      <c r="AX8822" s="33"/>
      <c r="AY8822" s="33"/>
    </row>
    <row r="8823" spans="1:51" s="12" customFormat="1" ht="39.950000000000003" customHeight="1">
      <c r="A8823" s="3"/>
      <c r="B8823" s="16"/>
      <c r="C8823" s="33"/>
      <c r="D8823" s="33"/>
      <c r="E8823" s="33"/>
      <c r="F8823" s="33"/>
      <c r="G8823" s="33"/>
      <c r="H8823" s="33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  <c r="Y8823" s="33"/>
      <c r="Z8823" s="33"/>
      <c r="AA8823" s="33"/>
      <c r="AB8823" s="33"/>
      <c r="AC8823" s="33"/>
      <c r="AD8823" s="33"/>
      <c r="AE8823" s="33"/>
      <c r="AF8823" s="33"/>
      <c r="AG8823" s="35"/>
      <c r="AH8823" s="32"/>
      <c r="AI8823" s="33"/>
      <c r="AJ8823" s="33"/>
      <c r="AK8823" s="33"/>
      <c r="AL8823" s="33"/>
      <c r="AM8823" s="33"/>
      <c r="AN8823" s="33"/>
      <c r="AO8823" s="33"/>
      <c r="AP8823" s="33"/>
      <c r="AQ8823" s="33"/>
      <c r="AR8823" s="33"/>
      <c r="AS8823" s="33"/>
      <c r="AT8823" s="33"/>
      <c r="AU8823" s="33"/>
      <c r="AV8823" s="33"/>
      <c r="AW8823" s="33"/>
      <c r="AX8823" s="33"/>
      <c r="AY8823" s="33"/>
    </row>
    <row r="8824" spans="1:51" s="12" customFormat="1" ht="39.950000000000003" customHeight="1">
      <c r="A8824" s="3"/>
      <c r="B8824" s="16"/>
      <c r="C8824" s="33"/>
      <c r="D8824" s="33"/>
      <c r="E8824" s="33"/>
      <c r="F8824" s="33"/>
      <c r="G8824" s="33"/>
      <c r="H8824" s="33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  <c r="Y8824" s="33"/>
      <c r="Z8824" s="33"/>
      <c r="AA8824" s="33"/>
      <c r="AB8824" s="33"/>
      <c r="AC8824" s="33"/>
      <c r="AD8824" s="33"/>
      <c r="AE8824" s="33"/>
      <c r="AF8824" s="33"/>
      <c r="AG8824" s="35"/>
      <c r="AH8824" s="32"/>
      <c r="AI8824" s="33"/>
      <c r="AJ8824" s="33"/>
      <c r="AK8824" s="33"/>
      <c r="AL8824" s="33"/>
      <c r="AM8824" s="33"/>
      <c r="AN8824" s="33"/>
      <c r="AO8824" s="33"/>
      <c r="AP8824" s="33"/>
      <c r="AQ8824" s="33"/>
      <c r="AR8824" s="33"/>
      <c r="AS8824" s="33"/>
      <c r="AT8824" s="33"/>
      <c r="AU8824" s="33"/>
      <c r="AV8824" s="33"/>
      <c r="AW8824" s="33"/>
      <c r="AX8824" s="33"/>
      <c r="AY8824" s="33"/>
    </row>
    <row r="8825" spans="1:51" s="12" customFormat="1" ht="39.950000000000003" customHeight="1">
      <c r="A8825" s="3"/>
      <c r="B8825" s="16"/>
      <c r="C8825" s="33"/>
      <c r="D8825" s="33"/>
      <c r="E8825" s="33"/>
      <c r="F8825" s="33"/>
      <c r="G8825" s="33"/>
      <c r="H8825" s="33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  <c r="Y8825" s="33"/>
      <c r="Z8825" s="33"/>
      <c r="AA8825" s="33"/>
      <c r="AB8825" s="33"/>
      <c r="AC8825" s="33"/>
      <c r="AD8825" s="33"/>
      <c r="AE8825" s="33"/>
      <c r="AF8825" s="33"/>
      <c r="AG8825" s="35"/>
      <c r="AH8825" s="32"/>
      <c r="AI8825" s="33"/>
      <c r="AJ8825" s="33"/>
      <c r="AK8825" s="33"/>
      <c r="AL8825" s="33"/>
      <c r="AM8825" s="33"/>
      <c r="AN8825" s="33"/>
      <c r="AO8825" s="33"/>
      <c r="AP8825" s="33"/>
      <c r="AQ8825" s="33"/>
      <c r="AR8825" s="33"/>
      <c r="AS8825" s="33"/>
      <c r="AT8825" s="33"/>
      <c r="AU8825" s="33"/>
      <c r="AV8825" s="33"/>
      <c r="AW8825" s="33"/>
      <c r="AX8825" s="33"/>
      <c r="AY8825" s="33"/>
    </row>
    <row r="8826" spans="1:51" s="12" customFormat="1" ht="39.950000000000003" customHeight="1">
      <c r="A8826" s="3"/>
      <c r="B8826" s="16"/>
      <c r="C8826" s="33"/>
      <c r="D8826" s="33"/>
      <c r="E8826" s="33"/>
      <c r="F8826" s="33"/>
      <c r="G8826" s="33"/>
      <c r="H8826" s="33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  <c r="Y8826" s="33"/>
      <c r="Z8826" s="33"/>
      <c r="AA8826" s="33"/>
      <c r="AB8826" s="33"/>
      <c r="AC8826" s="33"/>
      <c r="AD8826" s="33"/>
      <c r="AE8826" s="33"/>
      <c r="AF8826" s="33"/>
      <c r="AG8826" s="35"/>
      <c r="AH8826" s="32"/>
      <c r="AI8826" s="33"/>
      <c r="AJ8826" s="33"/>
      <c r="AK8826" s="33"/>
      <c r="AL8826" s="33"/>
      <c r="AM8826" s="33"/>
      <c r="AN8826" s="33"/>
      <c r="AO8826" s="33"/>
      <c r="AP8826" s="33"/>
      <c r="AQ8826" s="33"/>
      <c r="AR8826" s="33"/>
      <c r="AS8826" s="33"/>
      <c r="AT8826" s="33"/>
      <c r="AU8826" s="33"/>
      <c r="AV8826" s="33"/>
      <c r="AW8826" s="33"/>
      <c r="AX8826" s="33"/>
      <c r="AY8826" s="33"/>
    </row>
    <row r="8827" spans="1:51" s="12" customFormat="1" ht="39.950000000000003" customHeight="1">
      <c r="A8827" s="3"/>
      <c r="B8827" s="16"/>
      <c r="C8827" s="33"/>
      <c r="D8827" s="33"/>
      <c r="E8827" s="33"/>
      <c r="F8827" s="33"/>
      <c r="G8827" s="33"/>
      <c r="H8827" s="33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  <c r="Y8827" s="33"/>
      <c r="Z8827" s="33"/>
      <c r="AA8827" s="33"/>
      <c r="AB8827" s="33"/>
      <c r="AC8827" s="33"/>
      <c r="AD8827" s="33"/>
      <c r="AE8827" s="33"/>
      <c r="AF8827" s="33"/>
      <c r="AG8827" s="35"/>
      <c r="AH8827" s="32"/>
      <c r="AI8827" s="33"/>
      <c r="AJ8827" s="33"/>
      <c r="AK8827" s="33"/>
      <c r="AL8827" s="33"/>
      <c r="AM8827" s="33"/>
      <c r="AN8827" s="33"/>
      <c r="AO8827" s="33"/>
      <c r="AP8827" s="33"/>
      <c r="AQ8827" s="33"/>
      <c r="AR8827" s="33"/>
      <c r="AS8827" s="33"/>
      <c r="AT8827" s="33"/>
      <c r="AU8827" s="33"/>
      <c r="AV8827" s="33"/>
      <c r="AW8827" s="33"/>
      <c r="AX8827" s="33"/>
      <c r="AY8827" s="33"/>
    </row>
    <row r="8828" spans="1:51" s="12" customFormat="1" ht="39.950000000000003" customHeight="1">
      <c r="A8828" s="3"/>
      <c r="B8828" s="16"/>
      <c r="C8828" s="33"/>
      <c r="D8828" s="33"/>
      <c r="E8828" s="33"/>
      <c r="F8828" s="33"/>
      <c r="G8828" s="33"/>
      <c r="H8828" s="33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  <c r="Y8828" s="33"/>
      <c r="Z8828" s="33"/>
      <c r="AA8828" s="33"/>
      <c r="AB8828" s="33"/>
      <c r="AC8828" s="33"/>
      <c r="AD8828" s="33"/>
      <c r="AE8828" s="33"/>
      <c r="AF8828" s="33"/>
      <c r="AG8828" s="35"/>
      <c r="AH8828" s="32"/>
      <c r="AI8828" s="33"/>
      <c r="AJ8828" s="33"/>
      <c r="AK8828" s="33"/>
      <c r="AL8828" s="33"/>
      <c r="AM8828" s="33"/>
      <c r="AN8828" s="33"/>
      <c r="AO8828" s="33"/>
      <c r="AP8828" s="33"/>
      <c r="AQ8828" s="33"/>
      <c r="AR8828" s="33"/>
      <c r="AS8828" s="33"/>
      <c r="AT8828" s="33"/>
      <c r="AU8828" s="33"/>
      <c r="AV8828" s="33"/>
      <c r="AW8828" s="33"/>
      <c r="AX8828" s="33"/>
      <c r="AY8828" s="33"/>
    </row>
    <row r="8829" spans="1:51" s="12" customFormat="1" ht="39.950000000000003" customHeight="1">
      <c r="A8829" s="3"/>
      <c r="B8829" s="16"/>
      <c r="C8829" s="33"/>
      <c r="D8829" s="33"/>
      <c r="E8829" s="33"/>
      <c r="F8829" s="33"/>
      <c r="G8829" s="33"/>
      <c r="H8829" s="33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  <c r="Y8829" s="33"/>
      <c r="Z8829" s="33"/>
      <c r="AA8829" s="33"/>
      <c r="AB8829" s="33"/>
      <c r="AC8829" s="33"/>
      <c r="AD8829" s="33"/>
      <c r="AE8829" s="33"/>
      <c r="AF8829" s="33"/>
      <c r="AG8829" s="35"/>
      <c r="AH8829" s="32"/>
      <c r="AI8829" s="33"/>
      <c r="AJ8829" s="33"/>
      <c r="AK8829" s="33"/>
      <c r="AL8829" s="33"/>
      <c r="AM8829" s="33"/>
      <c r="AN8829" s="33"/>
      <c r="AO8829" s="33"/>
      <c r="AP8829" s="33"/>
      <c r="AQ8829" s="33"/>
      <c r="AR8829" s="33"/>
      <c r="AS8829" s="33"/>
      <c r="AT8829" s="33"/>
      <c r="AU8829" s="33"/>
      <c r="AV8829" s="33"/>
      <c r="AW8829" s="33"/>
      <c r="AX8829" s="33"/>
      <c r="AY8829" s="33"/>
    </row>
    <row r="8830" spans="1:51" s="12" customFormat="1" ht="39.950000000000003" customHeight="1">
      <c r="A8830" s="3"/>
      <c r="B8830" s="16"/>
      <c r="C8830" s="33"/>
      <c r="D8830" s="33"/>
      <c r="E8830" s="33"/>
      <c r="F8830" s="33"/>
      <c r="G8830" s="33"/>
      <c r="H8830" s="33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  <c r="Y8830" s="33"/>
      <c r="Z8830" s="33"/>
      <c r="AA8830" s="33"/>
      <c r="AB8830" s="33"/>
      <c r="AC8830" s="33"/>
      <c r="AD8830" s="33"/>
      <c r="AE8830" s="33"/>
      <c r="AF8830" s="33"/>
      <c r="AG8830" s="35"/>
      <c r="AH8830" s="32"/>
      <c r="AI8830" s="33"/>
      <c r="AJ8830" s="33"/>
      <c r="AK8830" s="33"/>
      <c r="AL8830" s="33"/>
      <c r="AM8830" s="33"/>
      <c r="AN8830" s="33"/>
      <c r="AO8830" s="33"/>
      <c r="AP8830" s="33"/>
      <c r="AQ8830" s="33"/>
      <c r="AR8830" s="33"/>
      <c r="AS8830" s="33"/>
      <c r="AT8830" s="33"/>
      <c r="AU8830" s="33"/>
      <c r="AV8830" s="33"/>
      <c r="AW8830" s="33"/>
      <c r="AX8830" s="33"/>
      <c r="AY8830" s="33"/>
    </row>
    <row r="8831" spans="1:51" s="12" customFormat="1" ht="39.950000000000003" customHeight="1">
      <c r="A8831" s="3"/>
      <c r="B8831" s="16"/>
      <c r="C8831" s="33"/>
      <c r="D8831" s="33"/>
      <c r="E8831" s="33"/>
      <c r="F8831" s="33"/>
      <c r="G8831" s="33"/>
      <c r="H8831" s="33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  <c r="Y8831" s="33"/>
      <c r="Z8831" s="33"/>
      <c r="AA8831" s="33"/>
      <c r="AB8831" s="33"/>
      <c r="AC8831" s="33"/>
      <c r="AD8831" s="33"/>
      <c r="AE8831" s="33"/>
      <c r="AF8831" s="33"/>
      <c r="AG8831" s="35"/>
      <c r="AH8831" s="32"/>
      <c r="AI8831" s="33"/>
      <c r="AJ8831" s="33"/>
      <c r="AK8831" s="33"/>
      <c r="AL8831" s="33"/>
      <c r="AM8831" s="33"/>
      <c r="AN8831" s="33"/>
      <c r="AO8831" s="33"/>
      <c r="AP8831" s="33"/>
      <c r="AQ8831" s="33"/>
      <c r="AR8831" s="33"/>
      <c r="AS8831" s="33"/>
      <c r="AT8831" s="33"/>
      <c r="AU8831" s="33"/>
      <c r="AV8831" s="33"/>
      <c r="AW8831" s="33"/>
      <c r="AX8831" s="33"/>
      <c r="AY8831" s="33"/>
    </row>
    <row r="8832" spans="1:51" s="12" customFormat="1" ht="39.950000000000003" customHeight="1">
      <c r="A8832" s="3"/>
      <c r="B8832" s="16"/>
      <c r="C8832" s="33"/>
      <c r="D8832" s="33"/>
      <c r="E8832" s="33"/>
      <c r="F8832" s="33"/>
      <c r="G8832" s="33"/>
      <c r="H8832" s="33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  <c r="Y8832" s="33"/>
      <c r="Z8832" s="33"/>
      <c r="AA8832" s="33"/>
      <c r="AB8832" s="33"/>
      <c r="AC8832" s="33"/>
      <c r="AD8832" s="33"/>
      <c r="AE8832" s="33"/>
      <c r="AF8832" s="33"/>
      <c r="AG8832" s="35"/>
      <c r="AH8832" s="32"/>
      <c r="AI8832" s="33"/>
      <c r="AJ8832" s="33"/>
      <c r="AK8832" s="33"/>
      <c r="AL8832" s="33"/>
      <c r="AM8832" s="33"/>
      <c r="AN8832" s="33"/>
      <c r="AO8832" s="33"/>
      <c r="AP8832" s="33"/>
      <c r="AQ8832" s="33"/>
      <c r="AR8832" s="33"/>
      <c r="AS8832" s="33"/>
      <c r="AT8832" s="33"/>
      <c r="AU8832" s="33"/>
      <c r="AV8832" s="33"/>
      <c r="AW8832" s="33"/>
      <c r="AX8832" s="33"/>
      <c r="AY8832" s="33"/>
    </row>
    <row r="8833" spans="1:51" s="12" customFormat="1" ht="39.950000000000003" customHeight="1">
      <c r="A8833" s="3"/>
      <c r="B8833" s="16"/>
      <c r="C8833" s="33"/>
      <c r="D8833" s="33"/>
      <c r="E8833" s="33"/>
      <c r="F8833" s="33"/>
      <c r="G8833" s="33"/>
      <c r="H8833" s="33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  <c r="Y8833" s="33"/>
      <c r="Z8833" s="33"/>
      <c r="AA8833" s="33"/>
      <c r="AB8833" s="33"/>
      <c r="AC8833" s="33"/>
      <c r="AD8833" s="33"/>
      <c r="AE8833" s="33"/>
      <c r="AF8833" s="33"/>
      <c r="AG8833" s="35"/>
      <c r="AH8833" s="32"/>
      <c r="AI8833" s="33"/>
      <c r="AJ8833" s="33"/>
      <c r="AK8833" s="33"/>
      <c r="AL8833" s="33"/>
      <c r="AM8833" s="33"/>
      <c r="AN8833" s="33"/>
      <c r="AO8833" s="33"/>
      <c r="AP8833" s="33"/>
      <c r="AQ8833" s="33"/>
      <c r="AR8833" s="33"/>
      <c r="AS8833" s="33"/>
      <c r="AT8833" s="33"/>
      <c r="AU8833" s="33"/>
      <c r="AV8833" s="33"/>
      <c r="AW8833" s="33"/>
      <c r="AX8833" s="33"/>
      <c r="AY8833" s="33"/>
    </row>
    <row r="8834" spans="1:51" s="12" customFormat="1" ht="39.950000000000003" customHeight="1">
      <c r="A8834" s="3"/>
      <c r="B8834" s="16"/>
      <c r="C8834" s="33"/>
      <c r="D8834" s="33"/>
      <c r="E8834" s="33"/>
      <c r="F8834" s="33"/>
      <c r="G8834" s="33"/>
      <c r="H8834" s="33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  <c r="Y8834" s="33"/>
      <c r="Z8834" s="33"/>
      <c r="AA8834" s="33"/>
      <c r="AB8834" s="33"/>
      <c r="AC8834" s="33"/>
      <c r="AD8834" s="33"/>
      <c r="AE8834" s="33"/>
      <c r="AF8834" s="33"/>
      <c r="AG8834" s="35"/>
      <c r="AH8834" s="32"/>
      <c r="AI8834" s="33"/>
      <c r="AJ8834" s="33"/>
      <c r="AK8834" s="33"/>
      <c r="AL8834" s="33"/>
      <c r="AM8834" s="33"/>
      <c r="AN8834" s="33"/>
      <c r="AO8834" s="33"/>
      <c r="AP8834" s="33"/>
      <c r="AQ8834" s="33"/>
      <c r="AR8834" s="33"/>
      <c r="AS8834" s="33"/>
      <c r="AT8834" s="33"/>
      <c r="AU8834" s="33"/>
      <c r="AV8834" s="33"/>
      <c r="AW8834" s="33"/>
      <c r="AX8834" s="33"/>
      <c r="AY8834" s="33"/>
    </row>
    <row r="8835" spans="1:51" s="12" customFormat="1" ht="39.950000000000003" customHeight="1">
      <c r="A8835" s="3"/>
      <c r="B8835" s="16"/>
      <c r="C8835" s="33"/>
      <c r="D8835" s="33"/>
      <c r="E8835" s="33"/>
      <c r="F8835" s="33"/>
      <c r="G8835" s="33"/>
      <c r="H8835" s="33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  <c r="Y8835" s="33"/>
      <c r="Z8835" s="33"/>
      <c r="AA8835" s="33"/>
      <c r="AB8835" s="33"/>
      <c r="AC8835" s="33"/>
      <c r="AD8835" s="33"/>
      <c r="AE8835" s="33"/>
      <c r="AF8835" s="33"/>
      <c r="AG8835" s="35"/>
      <c r="AH8835" s="32"/>
      <c r="AI8835" s="33"/>
      <c r="AJ8835" s="33"/>
      <c r="AK8835" s="33"/>
      <c r="AL8835" s="33"/>
      <c r="AM8835" s="33"/>
      <c r="AN8835" s="33"/>
      <c r="AO8835" s="33"/>
      <c r="AP8835" s="33"/>
      <c r="AQ8835" s="33"/>
      <c r="AR8835" s="33"/>
      <c r="AS8835" s="33"/>
      <c r="AT8835" s="33"/>
      <c r="AU8835" s="33"/>
      <c r="AV8835" s="33"/>
      <c r="AW8835" s="33"/>
      <c r="AX8835" s="33"/>
      <c r="AY8835" s="33"/>
    </row>
    <row r="8836" spans="1:51" s="12" customFormat="1" ht="39.950000000000003" customHeight="1">
      <c r="A8836" s="3"/>
      <c r="B8836" s="16"/>
      <c r="C8836" s="33"/>
      <c r="D8836" s="33"/>
      <c r="E8836" s="33"/>
      <c r="F8836" s="33"/>
      <c r="G8836" s="33"/>
      <c r="H8836" s="33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  <c r="Y8836" s="33"/>
      <c r="Z8836" s="33"/>
      <c r="AA8836" s="33"/>
      <c r="AB8836" s="33"/>
      <c r="AC8836" s="33"/>
      <c r="AD8836" s="33"/>
      <c r="AE8836" s="33"/>
      <c r="AF8836" s="33"/>
      <c r="AG8836" s="35"/>
      <c r="AH8836" s="32"/>
      <c r="AI8836" s="33"/>
      <c r="AJ8836" s="33"/>
      <c r="AK8836" s="33"/>
      <c r="AL8836" s="33"/>
      <c r="AM8836" s="33"/>
      <c r="AN8836" s="33"/>
      <c r="AO8836" s="33"/>
      <c r="AP8836" s="33"/>
      <c r="AQ8836" s="33"/>
      <c r="AR8836" s="33"/>
      <c r="AS8836" s="33"/>
      <c r="AT8836" s="33"/>
      <c r="AU8836" s="33"/>
      <c r="AV8836" s="33"/>
      <c r="AW8836" s="33"/>
      <c r="AX8836" s="33"/>
      <c r="AY8836" s="33"/>
    </row>
    <row r="8837" spans="1:51" s="12" customFormat="1" ht="39.950000000000003" customHeight="1">
      <c r="A8837" s="3"/>
      <c r="B8837" s="16"/>
      <c r="C8837" s="33"/>
      <c r="D8837" s="33"/>
      <c r="E8837" s="33"/>
      <c r="F8837" s="33"/>
      <c r="G8837" s="33"/>
      <c r="H8837" s="33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  <c r="Y8837" s="33"/>
      <c r="Z8837" s="33"/>
      <c r="AA8837" s="33"/>
      <c r="AB8837" s="33"/>
      <c r="AC8837" s="33"/>
      <c r="AD8837" s="33"/>
      <c r="AE8837" s="33"/>
      <c r="AF8837" s="33"/>
      <c r="AG8837" s="35"/>
      <c r="AH8837" s="32"/>
      <c r="AI8837" s="33"/>
      <c r="AJ8837" s="33"/>
      <c r="AK8837" s="33"/>
      <c r="AL8837" s="33"/>
      <c r="AM8837" s="33"/>
      <c r="AN8837" s="33"/>
      <c r="AO8837" s="33"/>
      <c r="AP8837" s="33"/>
      <c r="AQ8837" s="33"/>
      <c r="AR8837" s="33"/>
      <c r="AS8837" s="33"/>
      <c r="AT8837" s="33"/>
      <c r="AU8837" s="33"/>
      <c r="AV8837" s="33"/>
      <c r="AW8837" s="33"/>
      <c r="AX8837" s="33"/>
      <c r="AY8837" s="33"/>
    </row>
    <row r="8838" spans="1:51" s="12" customFormat="1" ht="39.950000000000003" customHeight="1">
      <c r="A8838" s="3"/>
      <c r="B8838" s="16"/>
      <c r="C8838" s="33"/>
      <c r="D8838" s="33"/>
      <c r="E8838" s="33"/>
      <c r="F8838" s="33"/>
      <c r="G8838" s="33"/>
      <c r="H8838" s="33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  <c r="Y8838" s="33"/>
      <c r="Z8838" s="33"/>
      <c r="AA8838" s="33"/>
      <c r="AB8838" s="33"/>
      <c r="AC8838" s="33"/>
      <c r="AD8838" s="33"/>
      <c r="AE8838" s="33"/>
      <c r="AF8838" s="33"/>
      <c r="AG8838" s="35"/>
      <c r="AH8838" s="32"/>
      <c r="AI8838" s="33"/>
      <c r="AJ8838" s="33"/>
      <c r="AK8838" s="33"/>
      <c r="AL8838" s="33"/>
      <c r="AM8838" s="33"/>
      <c r="AN8838" s="33"/>
      <c r="AO8838" s="33"/>
      <c r="AP8838" s="33"/>
      <c r="AQ8838" s="33"/>
      <c r="AR8838" s="33"/>
      <c r="AS8838" s="33"/>
      <c r="AT8838" s="33"/>
      <c r="AU8838" s="33"/>
      <c r="AV8838" s="33"/>
      <c r="AW8838" s="33"/>
      <c r="AX8838" s="33"/>
      <c r="AY8838" s="33"/>
    </row>
    <row r="8839" spans="1:51" s="12" customFormat="1" ht="39.950000000000003" customHeight="1">
      <c r="A8839" s="3"/>
      <c r="B8839" s="16"/>
      <c r="C8839" s="33"/>
      <c r="D8839" s="33"/>
      <c r="E8839" s="33"/>
      <c r="F8839" s="33"/>
      <c r="G8839" s="33"/>
      <c r="H8839" s="33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  <c r="Y8839" s="33"/>
      <c r="Z8839" s="33"/>
      <c r="AA8839" s="33"/>
      <c r="AB8839" s="33"/>
      <c r="AC8839" s="33"/>
      <c r="AD8839" s="33"/>
      <c r="AE8839" s="33"/>
      <c r="AF8839" s="33"/>
      <c r="AG8839" s="35"/>
      <c r="AH8839" s="32"/>
      <c r="AI8839" s="33"/>
      <c r="AJ8839" s="33"/>
      <c r="AK8839" s="33"/>
      <c r="AL8839" s="33"/>
      <c r="AM8839" s="33"/>
      <c r="AN8839" s="33"/>
      <c r="AO8839" s="33"/>
      <c r="AP8839" s="33"/>
      <c r="AQ8839" s="33"/>
      <c r="AR8839" s="33"/>
      <c r="AS8839" s="33"/>
      <c r="AT8839" s="33"/>
      <c r="AU8839" s="33"/>
      <c r="AV8839" s="33"/>
      <c r="AW8839" s="33"/>
      <c r="AX8839" s="33"/>
      <c r="AY8839" s="33"/>
    </row>
    <row r="8840" spans="1:51" s="12" customFormat="1" ht="39.950000000000003" customHeight="1">
      <c r="A8840" s="3"/>
      <c r="B8840" s="16"/>
      <c r="C8840" s="33"/>
      <c r="D8840" s="33"/>
      <c r="E8840" s="33"/>
      <c r="F8840" s="33"/>
      <c r="G8840" s="33"/>
      <c r="H8840" s="33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  <c r="Y8840" s="33"/>
      <c r="Z8840" s="33"/>
      <c r="AA8840" s="33"/>
      <c r="AB8840" s="33"/>
      <c r="AC8840" s="33"/>
      <c r="AD8840" s="33"/>
      <c r="AE8840" s="33"/>
      <c r="AF8840" s="33"/>
      <c r="AG8840" s="35"/>
      <c r="AH8840" s="32"/>
      <c r="AI8840" s="33"/>
      <c r="AJ8840" s="33"/>
      <c r="AK8840" s="33"/>
      <c r="AL8840" s="33"/>
      <c r="AM8840" s="33"/>
      <c r="AN8840" s="33"/>
      <c r="AO8840" s="33"/>
      <c r="AP8840" s="33"/>
      <c r="AQ8840" s="33"/>
      <c r="AR8840" s="33"/>
      <c r="AS8840" s="33"/>
      <c r="AT8840" s="33"/>
      <c r="AU8840" s="33"/>
      <c r="AV8840" s="33"/>
      <c r="AW8840" s="33"/>
      <c r="AX8840" s="33"/>
      <c r="AY8840" s="33"/>
    </row>
    <row r="8841" spans="1:51" s="12" customFormat="1" ht="39.950000000000003" customHeight="1">
      <c r="A8841" s="3"/>
      <c r="B8841" s="16"/>
      <c r="C8841" s="33"/>
      <c r="D8841" s="33"/>
      <c r="E8841" s="33"/>
      <c r="F8841" s="33"/>
      <c r="G8841" s="33"/>
      <c r="H8841" s="33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  <c r="Y8841" s="33"/>
      <c r="Z8841" s="33"/>
      <c r="AA8841" s="33"/>
      <c r="AB8841" s="33"/>
      <c r="AC8841" s="33"/>
      <c r="AD8841" s="33"/>
      <c r="AE8841" s="33"/>
      <c r="AF8841" s="33"/>
      <c r="AG8841" s="35"/>
      <c r="AH8841" s="32"/>
      <c r="AI8841" s="33"/>
      <c r="AJ8841" s="33"/>
      <c r="AK8841" s="33"/>
      <c r="AL8841" s="33"/>
      <c r="AM8841" s="33"/>
      <c r="AN8841" s="33"/>
      <c r="AO8841" s="33"/>
      <c r="AP8841" s="33"/>
      <c r="AQ8841" s="33"/>
      <c r="AR8841" s="33"/>
      <c r="AS8841" s="33"/>
      <c r="AT8841" s="33"/>
      <c r="AU8841" s="33"/>
      <c r="AV8841" s="33"/>
      <c r="AW8841" s="33"/>
      <c r="AX8841" s="33"/>
      <c r="AY8841" s="33"/>
    </row>
    <row r="8842" spans="1:51" s="12" customFormat="1" ht="39.950000000000003" customHeight="1">
      <c r="A8842" s="3"/>
      <c r="B8842" s="16"/>
      <c r="C8842" s="33"/>
      <c r="D8842" s="33"/>
      <c r="E8842" s="33"/>
      <c r="F8842" s="33"/>
      <c r="G8842" s="33"/>
      <c r="H8842" s="33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  <c r="Y8842" s="33"/>
      <c r="Z8842" s="33"/>
      <c r="AA8842" s="33"/>
      <c r="AB8842" s="33"/>
      <c r="AC8842" s="33"/>
      <c r="AD8842" s="33"/>
      <c r="AE8842" s="33"/>
      <c r="AF8842" s="33"/>
      <c r="AG8842" s="35"/>
      <c r="AH8842" s="32"/>
      <c r="AI8842" s="33"/>
      <c r="AJ8842" s="33"/>
      <c r="AK8842" s="33"/>
      <c r="AL8842" s="33"/>
      <c r="AM8842" s="33"/>
      <c r="AN8842" s="33"/>
      <c r="AO8842" s="33"/>
      <c r="AP8842" s="33"/>
      <c r="AQ8842" s="33"/>
      <c r="AR8842" s="33"/>
      <c r="AS8842" s="33"/>
      <c r="AT8842" s="33"/>
      <c r="AU8842" s="33"/>
      <c r="AV8842" s="33"/>
      <c r="AW8842" s="33"/>
      <c r="AX8842" s="33"/>
      <c r="AY8842" s="33"/>
    </row>
    <row r="8843" spans="1:51" s="12" customFormat="1" ht="39.950000000000003" customHeight="1">
      <c r="A8843" s="3"/>
      <c r="B8843" s="16"/>
      <c r="C8843" s="33"/>
      <c r="D8843" s="33"/>
      <c r="E8843" s="33"/>
      <c r="F8843" s="33"/>
      <c r="G8843" s="33"/>
      <c r="H8843" s="33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  <c r="Y8843" s="33"/>
      <c r="Z8843" s="33"/>
      <c r="AA8843" s="33"/>
      <c r="AB8843" s="33"/>
      <c r="AC8843" s="33"/>
      <c r="AD8843" s="33"/>
      <c r="AE8843" s="33"/>
      <c r="AF8843" s="33"/>
      <c r="AG8843" s="35"/>
      <c r="AH8843" s="32"/>
      <c r="AI8843" s="33"/>
      <c r="AJ8843" s="33"/>
      <c r="AK8843" s="33"/>
      <c r="AL8843" s="33"/>
      <c r="AM8843" s="33"/>
      <c r="AN8843" s="33"/>
      <c r="AO8843" s="33"/>
      <c r="AP8843" s="33"/>
      <c r="AQ8843" s="33"/>
      <c r="AR8843" s="33"/>
      <c r="AS8843" s="33"/>
      <c r="AT8843" s="33"/>
      <c r="AU8843" s="33"/>
      <c r="AV8843" s="33"/>
      <c r="AW8843" s="33"/>
      <c r="AX8843" s="33"/>
      <c r="AY8843" s="33"/>
    </row>
    <row r="8844" spans="1:51" s="12" customFormat="1" ht="39.950000000000003" customHeight="1">
      <c r="A8844" s="3"/>
      <c r="B8844" s="16"/>
      <c r="C8844" s="33"/>
      <c r="D8844" s="33"/>
      <c r="E8844" s="33"/>
      <c r="F8844" s="33"/>
      <c r="G8844" s="33"/>
      <c r="H8844" s="33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  <c r="Y8844" s="33"/>
      <c r="Z8844" s="33"/>
      <c r="AA8844" s="33"/>
      <c r="AB8844" s="33"/>
      <c r="AC8844" s="33"/>
      <c r="AD8844" s="33"/>
      <c r="AE8844" s="33"/>
      <c r="AF8844" s="33"/>
      <c r="AG8844" s="35"/>
      <c r="AH8844" s="32"/>
      <c r="AI8844" s="33"/>
      <c r="AJ8844" s="33"/>
      <c r="AK8844" s="33"/>
      <c r="AL8844" s="33"/>
      <c r="AM8844" s="33"/>
      <c r="AN8844" s="33"/>
      <c r="AO8844" s="33"/>
      <c r="AP8844" s="33"/>
      <c r="AQ8844" s="33"/>
      <c r="AR8844" s="33"/>
      <c r="AS8844" s="33"/>
      <c r="AT8844" s="33"/>
      <c r="AU8844" s="33"/>
      <c r="AV8844" s="33"/>
      <c r="AW8844" s="33"/>
      <c r="AX8844" s="33"/>
      <c r="AY8844" s="33"/>
    </row>
    <row r="8845" spans="1:51" s="12" customFormat="1" ht="39.950000000000003" customHeight="1">
      <c r="A8845" s="3"/>
      <c r="B8845" s="16"/>
      <c r="C8845" s="33"/>
      <c r="D8845" s="33"/>
      <c r="E8845" s="33"/>
      <c r="F8845" s="33"/>
      <c r="G8845" s="33"/>
      <c r="H8845" s="33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  <c r="Y8845" s="33"/>
      <c r="Z8845" s="33"/>
      <c r="AA8845" s="33"/>
      <c r="AB8845" s="33"/>
      <c r="AC8845" s="33"/>
      <c r="AD8845" s="33"/>
      <c r="AE8845" s="33"/>
      <c r="AF8845" s="33"/>
      <c r="AG8845" s="35"/>
      <c r="AH8845" s="32"/>
      <c r="AI8845" s="33"/>
      <c r="AJ8845" s="33"/>
      <c r="AK8845" s="33"/>
      <c r="AL8845" s="33"/>
      <c r="AM8845" s="33"/>
      <c r="AN8845" s="33"/>
      <c r="AO8845" s="33"/>
      <c r="AP8845" s="33"/>
      <c r="AQ8845" s="33"/>
      <c r="AR8845" s="33"/>
      <c r="AS8845" s="33"/>
      <c r="AT8845" s="33"/>
      <c r="AU8845" s="33"/>
      <c r="AV8845" s="33"/>
      <c r="AW8845" s="33"/>
      <c r="AX8845" s="33"/>
      <c r="AY8845" s="33"/>
    </row>
    <row r="8846" spans="1:51" s="12" customFormat="1" ht="39.950000000000003" customHeight="1">
      <c r="A8846" s="3"/>
      <c r="B8846" s="16"/>
      <c r="C8846" s="33"/>
      <c r="D8846" s="33"/>
      <c r="E8846" s="33"/>
      <c r="F8846" s="33"/>
      <c r="G8846" s="33"/>
      <c r="H8846" s="33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  <c r="Y8846" s="33"/>
      <c r="Z8846" s="33"/>
      <c r="AA8846" s="33"/>
      <c r="AB8846" s="33"/>
      <c r="AC8846" s="33"/>
      <c r="AD8846" s="33"/>
      <c r="AE8846" s="33"/>
      <c r="AF8846" s="33"/>
      <c r="AG8846" s="35"/>
      <c r="AH8846" s="32"/>
      <c r="AI8846" s="33"/>
      <c r="AJ8846" s="33"/>
      <c r="AK8846" s="33"/>
      <c r="AL8846" s="33"/>
      <c r="AM8846" s="33"/>
      <c r="AN8846" s="33"/>
      <c r="AO8846" s="33"/>
      <c r="AP8846" s="33"/>
      <c r="AQ8846" s="33"/>
      <c r="AR8846" s="33"/>
      <c r="AS8846" s="33"/>
      <c r="AT8846" s="33"/>
      <c r="AU8846" s="33"/>
      <c r="AV8846" s="33"/>
      <c r="AW8846" s="33"/>
      <c r="AX8846" s="33"/>
      <c r="AY8846" s="33"/>
    </row>
    <row r="8847" spans="1:51" s="12" customFormat="1" ht="39.950000000000003" customHeight="1">
      <c r="A8847" s="3"/>
      <c r="B8847" s="16"/>
      <c r="C8847" s="33"/>
      <c r="D8847" s="33"/>
      <c r="E8847" s="33"/>
      <c r="F8847" s="33"/>
      <c r="G8847" s="33"/>
      <c r="H8847" s="33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  <c r="Y8847" s="33"/>
      <c r="Z8847" s="33"/>
      <c r="AA8847" s="33"/>
      <c r="AB8847" s="33"/>
      <c r="AC8847" s="33"/>
      <c r="AD8847" s="33"/>
      <c r="AE8847" s="33"/>
      <c r="AF8847" s="33"/>
      <c r="AG8847" s="35"/>
      <c r="AH8847" s="32"/>
      <c r="AI8847" s="33"/>
      <c r="AJ8847" s="33"/>
      <c r="AK8847" s="33"/>
      <c r="AL8847" s="33"/>
      <c r="AM8847" s="33"/>
      <c r="AN8847" s="33"/>
      <c r="AO8847" s="33"/>
      <c r="AP8847" s="33"/>
      <c r="AQ8847" s="33"/>
      <c r="AR8847" s="33"/>
      <c r="AS8847" s="33"/>
      <c r="AT8847" s="33"/>
      <c r="AU8847" s="33"/>
      <c r="AV8847" s="33"/>
      <c r="AW8847" s="33"/>
      <c r="AX8847" s="33"/>
      <c r="AY8847" s="33"/>
    </row>
    <row r="8848" spans="1:51" s="12" customFormat="1" ht="39.950000000000003" customHeight="1">
      <c r="A8848" s="3"/>
      <c r="B8848" s="16"/>
      <c r="C8848" s="33"/>
      <c r="D8848" s="33"/>
      <c r="E8848" s="33"/>
      <c r="F8848" s="33"/>
      <c r="G8848" s="33"/>
      <c r="H8848" s="33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  <c r="Y8848" s="33"/>
      <c r="Z8848" s="33"/>
      <c r="AA8848" s="33"/>
      <c r="AB8848" s="33"/>
      <c r="AC8848" s="33"/>
      <c r="AD8848" s="33"/>
      <c r="AE8848" s="33"/>
      <c r="AF8848" s="33"/>
      <c r="AG8848" s="35"/>
      <c r="AH8848" s="32"/>
      <c r="AI8848" s="33"/>
      <c r="AJ8848" s="33"/>
      <c r="AK8848" s="33"/>
      <c r="AL8848" s="33"/>
      <c r="AM8848" s="33"/>
      <c r="AN8848" s="33"/>
      <c r="AO8848" s="33"/>
      <c r="AP8848" s="33"/>
      <c r="AQ8848" s="33"/>
      <c r="AR8848" s="33"/>
      <c r="AS8848" s="33"/>
      <c r="AT8848" s="33"/>
      <c r="AU8848" s="33"/>
      <c r="AV8848" s="33"/>
      <c r="AW8848" s="33"/>
      <c r="AX8848" s="33"/>
      <c r="AY8848" s="33"/>
    </row>
    <row r="8849" spans="1:51" s="12" customFormat="1" ht="39.950000000000003" customHeight="1">
      <c r="A8849" s="3"/>
      <c r="B8849" s="16"/>
      <c r="C8849" s="33"/>
      <c r="D8849" s="33"/>
      <c r="E8849" s="33"/>
      <c r="F8849" s="33"/>
      <c r="G8849" s="33"/>
      <c r="H8849" s="33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  <c r="Y8849" s="33"/>
      <c r="Z8849" s="33"/>
      <c r="AA8849" s="33"/>
      <c r="AB8849" s="33"/>
      <c r="AC8849" s="33"/>
      <c r="AD8849" s="33"/>
      <c r="AE8849" s="33"/>
      <c r="AF8849" s="33"/>
      <c r="AG8849" s="35"/>
      <c r="AH8849" s="32"/>
      <c r="AI8849" s="33"/>
      <c r="AJ8849" s="33"/>
      <c r="AK8849" s="33"/>
      <c r="AL8849" s="33"/>
      <c r="AM8849" s="33"/>
      <c r="AN8849" s="33"/>
      <c r="AO8849" s="33"/>
      <c r="AP8849" s="33"/>
      <c r="AQ8849" s="33"/>
      <c r="AR8849" s="33"/>
      <c r="AS8849" s="33"/>
      <c r="AT8849" s="33"/>
      <c r="AU8849" s="33"/>
      <c r="AV8849" s="33"/>
      <c r="AW8849" s="33"/>
      <c r="AX8849" s="33"/>
      <c r="AY8849" s="33"/>
    </row>
    <row r="8850" spans="1:51" s="12" customFormat="1" ht="39.950000000000003" customHeight="1">
      <c r="A8850" s="3"/>
      <c r="B8850" s="16"/>
      <c r="C8850" s="33"/>
      <c r="D8850" s="33"/>
      <c r="E8850" s="33"/>
      <c r="F8850" s="33"/>
      <c r="G8850" s="33"/>
      <c r="H8850" s="33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  <c r="Y8850" s="33"/>
      <c r="Z8850" s="33"/>
      <c r="AA8850" s="33"/>
      <c r="AB8850" s="33"/>
      <c r="AC8850" s="33"/>
      <c r="AD8850" s="33"/>
      <c r="AE8850" s="33"/>
      <c r="AF8850" s="33"/>
      <c r="AG8850" s="35"/>
      <c r="AH8850" s="32"/>
      <c r="AI8850" s="33"/>
      <c r="AJ8850" s="33"/>
      <c r="AK8850" s="33"/>
      <c r="AL8850" s="33"/>
      <c r="AM8850" s="33"/>
      <c r="AN8850" s="33"/>
      <c r="AO8850" s="33"/>
      <c r="AP8850" s="33"/>
      <c r="AQ8850" s="33"/>
      <c r="AR8850" s="33"/>
      <c r="AS8850" s="33"/>
      <c r="AT8850" s="33"/>
      <c r="AU8850" s="33"/>
      <c r="AV8850" s="33"/>
      <c r="AW8850" s="33"/>
      <c r="AX8850" s="33"/>
      <c r="AY8850" s="33"/>
    </row>
    <row r="8851" spans="1:51" s="12" customFormat="1" ht="39.950000000000003" customHeight="1">
      <c r="A8851" s="3"/>
      <c r="B8851" s="16"/>
      <c r="C8851" s="33"/>
      <c r="D8851" s="33"/>
      <c r="E8851" s="33"/>
      <c r="F8851" s="33"/>
      <c r="G8851" s="33"/>
      <c r="H8851" s="33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  <c r="Y8851" s="33"/>
      <c r="Z8851" s="33"/>
      <c r="AA8851" s="33"/>
      <c r="AB8851" s="33"/>
      <c r="AC8851" s="33"/>
      <c r="AD8851" s="33"/>
      <c r="AE8851" s="33"/>
      <c r="AF8851" s="33"/>
      <c r="AG8851" s="35"/>
      <c r="AH8851" s="32"/>
      <c r="AI8851" s="33"/>
      <c r="AJ8851" s="33"/>
      <c r="AK8851" s="33"/>
      <c r="AL8851" s="33"/>
      <c r="AM8851" s="33"/>
      <c r="AN8851" s="33"/>
      <c r="AO8851" s="33"/>
      <c r="AP8851" s="33"/>
      <c r="AQ8851" s="33"/>
      <c r="AR8851" s="33"/>
      <c r="AS8851" s="33"/>
      <c r="AT8851" s="33"/>
      <c r="AU8851" s="33"/>
      <c r="AV8851" s="33"/>
      <c r="AW8851" s="33"/>
      <c r="AX8851" s="33"/>
      <c r="AY8851" s="33"/>
    </row>
    <row r="8852" spans="1:51" s="12" customFormat="1" ht="39.950000000000003" customHeight="1">
      <c r="A8852" s="3"/>
      <c r="B8852" s="16"/>
      <c r="C8852" s="33"/>
      <c r="D8852" s="33"/>
      <c r="E8852" s="33"/>
      <c r="F8852" s="33"/>
      <c r="G8852" s="33"/>
      <c r="H8852" s="33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  <c r="Y8852" s="33"/>
      <c r="Z8852" s="33"/>
      <c r="AA8852" s="33"/>
      <c r="AB8852" s="33"/>
      <c r="AC8852" s="33"/>
      <c r="AD8852" s="33"/>
      <c r="AE8852" s="33"/>
      <c r="AF8852" s="33"/>
      <c r="AG8852" s="35"/>
      <c r="AH8852" s="32"/>
      <c r="AI8852" s="33"/>
      <c r="AJ8852" s="33"/>
      <c r="AK8852" s="33"/>
      <c r="AL8852" s="33"/>
      <c r="AM8852" s="33"/>
      <c r="AN8852" s="33"/>
      <c r="AO8852" s="33"/>
      <c r="AP8852" s="33"/>
      <c r="AQ8852" s="33"/>
      <c r="AR8852" s="33"/>
      <c r="AS8852" s="33"/>
      <c r="AT8852" s="33"/>
      <c r="AU8852" s="33"/>
      <c r="AV8852" s="33"/>
      <c r="AW8852" s="33"/>
      <c r="AX8852" s="33"/>
      <c r="AY8852" s="33"/>
    </row>
    <row r="8853" spans="1:51" s="12" customFormat="1" ht="39.950000000000003" customHeight="1">
      <c r="A8853" s="3"/>
      <c r="B8853" s="16"/>
      <c r="C8853" s="33"/>
      <c r="D8853" s="33"/>
      <c r="E8853" s="33"/>
      <c r="F8853" s="33"/>
      <c r="G8853" s="33"/>
      <c r="H8853" s="33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  <c r="Y8853" s="33"/>
      <c r="Z8853" s="33"/>
      <c r="AA8853" s="33"/>
      <c r="AB8853" s="33"/>
      <c r="AC8853" s="33"/>
      <c r="AD8853" s="33"/>
      <c r="AE8853" s="33"/>
      <c r="AF8853" s="33"/>
      <c r="AG8853" s="35"/>
      <c r="AH8853" s="32"/>
      <c r="AI8853" s="33"/>
      <c r="AJ8853" s="33"/>
      <c r="AK8853" s="33"/>
      <c r="AL8853" s="33"/>
      <c r="AM8853" s="33"/>
      <c r="AN8853" s="33"/>
      <c r="AO8853" s="33"/>
      <c r="AP8853" s="33"/>
      <c r="AQ8853" s="33"/>
      <c r="AR8853" s="33"/>
      <c r="AS8853" s="33"/>
      <c r="AT8853" s="33"/>
      <c r="AU8853" s="33"/>
      <c r="AV8853" s="33"/>
      <c r="AW8853" s="33"/>
      <c r="AX8853" s="33"/>
      <c r="AY8853" s="33"/>
    </row>
    <row r="8854" spans="1:51" s="12" customFormat="1" ht="39.950000000000003" customHeight="1">
      <c r="A8854" s="3"/>
      <c r="B8854" s="16"/>
      <c r="C8854" s="33"/>
      <c r="D8854" s="33"/>
      <c r="E8854" s="33"/>
      <c r="F8854" s="33"/>
      <c r="G8854" s="33"/>
      <c r="H8854" s="33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  <c r="Y8854" s="33"/>
      <c r="Z8854" s="33"/>
      <c r="AA8854" s="33"/>
      <c r="AB8854" s="33"/>
      <c r="AC8854" s="33"/>
      <c r="AD8854" s="33"/>
      <c r="AE8854" s="33"/>
      <c r="AF8854" s="33"/>
      <c r="AG8854" s="35"/>
      <c r="AH8854" s="32"/>
      <c r="AI8854" s="33"/>
      <c r="AJ8854" s="33"/>
      <c r="AK8854" s="33"/>
      <c r="AL8854" s="33"/>
      <c r="AM8854" s="33"/>
      <c r="AN8854" s="33"/>
      <c r="AO8854" s="33"/>
      <c r="AP8854" s="33"/>
      <c r="AQ8854" s="33"/>
      <c r="AR8854" s="33"/>
      <c r="AS8854" s="33"/>
      <c r="AT8854" s="33"/>
      <c r="AU8854" s="33"/>
      <c r="AV8854" s="33"/>
      <c r="AW8854" s="33"/>
      <c r="AX8854" s="33"/>
      <c r="AY8854" s="33"/>
    </row>
    <row r="8855" spans="1:51" s="12" customFormat="1" ht="39.950000000000003" customHeight="1">
      <c r="A8855" s="3"/>
      <c r="B8855" s="16"/>
      <c r="C8855" s="33"/>
      <c r="D8855" s="33"/>
      <c r="E8855" s="33"/>
      <c r="F8855" s="33"/>
      <c r="G8855" s="33"/>
      <c r="H8855" s="33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  <c r="Y8855" s="33"/>
      <c r="Z8855" s="33"/>
      <c r="AA8855" s="33"/>
      <c r="AB8855" s="33"/>
      <c r="AC8855" s="33"/>
      <c r="AD8855" s="33"/>
      <c r="AE8855" s="33"/>
      <c r="AF8855" s="33"/>
      <c r="AG8855" s="35"/>
      <c r="AH8855" s="32"/>
      <c r="AI8855" s="33"/>
      <c r="AJ8855" s="33"/>
      <c r="AK8855" s="33"/>
      <c r="AL8855" s="33"/>
      <c r="AM8855" s="33"/>
      <c r="AN8855" s="33"/>
      <c r="AO8855" s="33"/>
      <c r="AP8855" s="33"/>
      <c r="AQ8855" s="33"/>
      <c r="AR8855" s="33"/>
      <c r="AS8855" s="33"/>
      <c r="AT8855" s="33"/>
      <c r="AU8855" s="33"/>
      <c r="AV8855" s="33"/>
      <c r="AW8855" s="33"/>
      <c r="AX8855" s="33"/>
      <c r="AY8855" s="33"/>
    </row>
    <row r="8856" spans="1:51" s="12" customFormat="1" ht="39.950000000000003" customHeight="1">
      <c r="A8856" s="3"/>
      <c r="B8856" s="16"/>
      <c r="C8856" s="33"/>
      <c r="D8856" s="33"/>
      <c r="E8856" s="33"/>
      <c r="F8856" s="33"/>
      <c r="G8856" s="33"/>
      <c r="H8856" s="33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  <c r="Y8856" s="33"/>
      <c r="Z8856" s="33"/>
      <c r="AA8856" s="33"/>
      <c r="AB8856" s="33"/>
      <c r="AC8856" s="33"/>
      <c r="AD8856" s="33"/>
      <c r="AE8856" s="33"/>
      <c r="AF8856" s="33"/>
      <c r="AG8856" s="35"/>
      <c r="AH8856" s="32"/>
      <c r="AI8856" s="33"/>
      <c r="AJ8856" s="33"/>
      <c r="AK8856" s="33"/>
      <c r="AL8856" s="33"/>
      <c r="AM8856" s="33"/>
      <c r="AN8856" s="33"/>
      <c r="AO8856" s="33"/>
      <c r="AP8856" s="33"/>
      <c r="AQ8856" s="33"/>
      <c r="AR8856" s="33"/>
      <c r="AS8856" s="33"/>
      <c r="AT8856" s="33"/>
      <c r="AU8856" s="33"/>
      <c r="AV8856" s="33"/>
      <c r="AW8856" s="33"/>
      <c r="AX8856" s="33"/>
      <c r="AY8856" s="33"/>
    </row>
    <row r="8857" spans="1:51" s="12" customFormat="1" ht="39.950000000000003" customHeight="1">
      <c r="A8857" s="3"/>
      <c r="B8857" s="16"/>
      <c r="C8857" s="33"/>
      <c r="D8857" s="33"/>
      <c r="E8857" s="33"/>
      <c r="F8857" s="33"/>
      <c r="G8857" s="33"/>
      <c r="H8857" s="33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  <c r="Y8857" s="33"/>
      <c r="Z8857" s="33"/>
      <c r="AA8857" s="33"/>
      <c r="AB8857" s="33"/>
      <c r="AC8857" s="33"/>
      <c r="AD8857" s="33"/>
      <c r="AE8857" s="33"/>
      <c r="AF8857" s="33"/>
      <c r="AG8857" s="35"/>
      <c r="AH8857" s="32"/>
      <c r="AI8857" s="33"/>
      <c r="AJ8857" s="33"/>
      <c r="AK8857" s="33"/>
      <c r="AL8857" s="33"/>
      <c r="AM8857" s="33"/>
      <c r="AN8857" s="33"/>
      <c r="AO8857" s="33"/>
      <c r="AP8857" s="33"/>
      <c r="AQ8857" s="33"/>
      <c r="AR8857" s="33"/>
      <c r="AS8857" s="33"/>
      <c r="AT8857" s="33"/>
      <c r="AU8857" s="33"/>
      <c r="AV8857" s="33"/>
      <c r="AW8857" s="33"/>
      <c r="AX8857" s="33"/>
      <c r="AY8857" s="33"/>
    </row>
    <row r="8858" spans="1:51" s="12" customFormat="1" ht="39.950000000000003" customHeight="1">
      <c r="A8858" s="3"/>
      <c r="B8858" s="16"/>
      <c r="C8858" s="33"/>
      <c r="D8858" s="33"/>
      <c r="E8858" s="33"/>
      <c r="F8858" s="33"/>
      <c r="G8858" s="33"/>
      <c r="H8858" s="33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  <c r="Y8858" s="33"/>
      <c r="Z8858" s="33"/>
      <c r="AA8858" s="33"/>
      <c r="AB8858" s="33"/>
      <c r="AC8858" s="33"/>
      <c r="AD8858" s="33"/>
      <c r="AE8858" s="33"/>
      <c r="AF8858" s="33"/>
      <c r="AG8858" s="35"/>
      <c r="AH8858" s="32"/>
      <c r="AI8858" s="33"/>
      <c r="AJ8858" s="33"/>
      <c r="AK8858" s="33"/>
      <c r="AL8858" s="33"/>
      <c r="AM8858" s="33"/>
      <c r="AN8858" s="33"/>
      <c r="AO8858" s="33"/>
      <c r="AP8858" s="33"/>
      <c r="AQ8858" s="33"/>
      <c r="AR8858" s="33"/>
      <c r="AS8858" s="33"/>
      <c r="AT8858" s="33"/>
      <c r="AU8858" s="33"/>
      <c r="AV8858" s="33"/>
      <c r="AW8858" s="33"/>
      <c r="AX8858" s="33"/>
      <c r="AY8858" s="33"/>
    </row>
    <row r="8859" spans="1:51" s="12" customFormat="1" ht="39.950000000000003" customHeight="1">
      <c r="A8859" s="3"/>
      <c r="B8859" s="16"/>
      <c r="C8859" s="33"/>
      <c r="D8859" s="33"/>
      <c r="E8859" s="33"/>
      <c r="F8859" s="33"/>
      <c r="G8859" s="33"/>
      <c r="H8859" s="33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  <c r="Y8859" s="33"/>
      <c r="Z8859" s="33"/>
      <c r="AA8859" s="33"/>
      <c r="AB8859" s="33"/>
      <c r="AC8859" s="33"/>
      <c r="AD8859" s="33"/>
      <c r="AE8859" s="33"/>
      <c r="AF8859" s="33"/>
      <c r="AG8859" s="35"/>
      <c r="AH8859" s="32"/>
      <c r="AI8859" s="33"/>
      <c r="AJ8859" s="33"/>
      <c r="AK8859" s="33"/>
      <c r="AL8859" s="33"/>
      <c r="AM8859" s="33"/>
      <c r="AN8859" s="33"/>
      <c r="AO8859" s="33"/>
      <c r="AP8859" s="33"/>
      <c r="AQ8859" s="33"/>
      <c r="AR8859" s="33"/>
      <c r="AS8859" s="33"/>
      <c r="AT8859" s="33"/>
      <c r="AU8859" s="33"/>
      <c r="AV8859" s="33"/>
      <c r="AW8859" s="33"/>
      <c r="AX8859" s="33"/>
      <c r="AY8859" s="33"/>
    </row>
    <row r="8860" spans="1:51" s="12" customFormat="1" ht="39.950000000000003" customHeight="1">
      <c r="A8860" s="3"/>
      <c r="B8860" s="16"/>
      <c r="C8860" s="33"/>
      <c r="D8860" s="33"/>
      <c r="E8860" s="33"/>
      <c r="F8860" s="33"/>
      <c r="G8860" s="33"/>
      <c r="H8860" s="33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  <c r="Y8860" s="33"/>
      <c r="Z8860" s="33"/>
      <c r="AA8860" s="33"/>
      <c r="AB8860" s="33"/>
      <c r="AC8860" s="33"/>
      <c r="AD8860" s="33"/>
      <c r="AE8860" s="33"/>
      <c r="AF8860" s="33"/>
      <c r="AG8860" s="35"/>
      <c r="AH8860" s="32"/>
      <c r="AI8860" s="33"/>
      <c r="AJ8860" s="33"/>
      <c r="AK8860" s="33"/>
      <c r="AL8860" s="33"/>
      <c r="AM8860" s="33"/>
      <c r="AN8860" s="33"/>
      <c r="AO8860" s="33"/>
      <c r="AP8860" s="33"/>
      <c r="AQ8860" s="33"/>
      <c r="AR8860" s="33"/>
      <c r="AS8860" s="33"/>
      <c r="AT8860" s="33"/>
      <c r="AU8860" s="33"/>
      <c r="AV8860" s="33"/>
      <c r="AW8860" s="33"/>
      <c r="AX8860" s="33"/>
      <c r="AY8860" s="33"/>
    </row>
    <row r="8861" spans="1:51" s="12" customFormat="1" ht="39.950000000000003" customHeight="1">
      <c r="A8861" s="3"/>
      <c r="B8861" s="16"/>
      <c r="C8861" s="33"/>
      <c r="D8861" s="33"/>
      <c r="E8861" s="33"/>
      <c r="F8861" s="33"/>
      <c r="G8861" s="33"/>
      <c r="H8861" s="33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  <c r="Y8861" s="33"/>
      <c r="Z8861" s="33"/>
      <c r="AA8861" s="33"/>
      <c r="AB8861" s="33"/>
      <c r="AC8861" s="33"/>
      <c r="AD8861" s="33"/>
      <c r="AE8861" s="33"/>
      <c r="AF8861" s="33"/>
      <c r="AG8861" s="35"/>
      <c r="AH8861" s="32"/>
      <c r="AI8861" s="33"/>
      <c r="AJ8861" s="33"/>
      <c r="AK8861" s="33"/>
      <c r="AL8861" s="33"/>
      <c r="AM8861" s="33"/>
      <c r="AN8861" s="33"/>
      <c r="AO8861" s="33"/>
      <c r="AP8861" s="33"/>
      <c r="AQ8861" s="33"/>
      <c r="AR8861" s="33"/>
      <c r="AS8861" s="33"/>
      <c r="AT8861" s="33"/>
      <c r="AU8861" s="33"/>
      <c r="AV8861" s="33"/>
      <c r="AW8861" s="33"/>
      <c r="AX8861" s="33"/>
      <c r="AY8861" s="33"/>
    </row>
    <row r="8862" spans="1:51" s="12" customFormat="1" ht="39.950000000000003" customHeight="1">
      <c r="A8862" s="3"/>
      <c r="B8862" s="16"/>
      <c r="C8862" s="33"/>
      <c r="D8862" s="33"/>
      <c r="E8862" s="33"/>
      <c r="F8862" s="33"/>
      <c r="G8862" s="33"/>
      <c r="H8862" s="33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  <c r="Y8862" s="33"/>
      <c r="Z8862" s="33"/>
      <c r="AA8862" s="33"/>
      <c r="AB8862" s="33"/>
      <c r="AC8862" s="33"/>
      <c r="AD8862" s="33"/>
      <c r="AE8862" s="33"/>
      <c r="AF8862" s="33"/>
      <c r="AG8862" s="35"/>
      <c r="AH8862" s="32"/>
      <c r="AI8862" s="33"/>
      <c r="AJ8862" s="33"/>
      <c r="AK8862" s="33"/>
      <c r="AL8862" s="33"/>
      <c r="AM8862" s="33"/>
      <c r="AN8862" s="33"/>
      <c r="AO8862" s="33"/>
      <c r="AP8862" s="33"/>
      <c r="AQ8862" s="33"/>
      <c r="AR8862" s="33"/>
      <c r="AS8862" s="33"/>
      <c r="AT8862" s="33"/>
      <c r="AU8862" s="33"/>
      <c r="AV8862" s="33"/>
      <c r="AW8862" s="33"/>
      <c r="AX8862" s="33"/>
      <c r="AY8862" s="33"/>
    </row>
    <row r="8863" spans="1:51" s="12" customFormat="1" ht="39.950000000000003" customHeight="1">
      <c r="A8863" s="3"/>
      <c r="B8863" s="16"/>
      <c r="C8863" s="33"/>
      <c r="D8863" s="33"/>
      <c r="E8863" s="33"/>
      <c r="F8863" s="33"/>
      <c r="G8863" s="33"/>
      <c r="H8863" s="33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  <c r="Y8863" s="33"/>
      <c r="Z8863" s="33"/>
      <c r="AA8863" s="33"/>
      <c r="AB8863" s="33"/>
      <c r="AC8863" s="33"/>
      <c r="AD8863" s="33"/>
      <c r="AE8863" s="33"/>
      <c r="AF8863" s="33"/>
      <c r="AG8863" s="35"/>
      <c r="AH8863" s="32"/>
      <c r="AI8863" s="33"/>
      <c r="AJ8863" s="33"/>
      <c r="AK8863" s="33"/>
      <c r="AL8863" s="33"/>
      <c r="AM8863" s="33"/>
      <c r="AN8863" s="33"/>
      <c r="AO8863" s="33"/>
      <c r="AP8863" s="33"/>
      <c r="AQ8863" s="33"/>
      <c r="AR8863" s="33"/>
      <c r="AS8863" s="33"/>
      <c r="AT8863" s="33"/>
      <c r="AU8863" s="33"/>
      <c r="AV8863" s="33"/>
      <c r="AW8863" s="33"/>
      <c r="AX8863" s="33"/>
      <c r="AY8863" s="33"/>
    </row>
    <row r="8864" spans="1:51" s="12" customFormat="1" ht="39.950000000000003" customHeight="1">
      <c r="A8864" s="3"/>
      <c r="B8864" s="16"/>
      <c r="C8864" s="33"/>
      <c r="D8864" s="33"/>
      <c r="E8864" s="33"/>
      <c r="F8864" s="33"/>
      <c r="G8864" s="33"/>
      <c r="H8864" s="33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  <c r="Y8864" s="33"/>
      <c r="Z8864" s="33"/>
      <c r="AA8864" s="33"/>
      <c r="AB8864" s="33"/>
      <c r="AC8864" s="33"/>
      <c r="AD8864" s="33"/>
      <c r="AE8864" s="33"/>
      <c r="AF8864" s="33"/>
      <c r="AG8864" s="35"/>
      <c r="AH8864" s="32"/>
      <c r="AI8864" s="33"/>
      <c r="AJ8864" s="33"/>
      <c r="AK8864" s="33"/>
      <c r="AL8864" s="33"/>
      <c r="AM8864" s="33"/>
      <c r="AN8864" s="33"/>
      <c r="AO8864" s="33"/>
      <c r="AP8864" s="33"/>
      <c r="AQ8864" s="33"/>
      <c r="AR8864" s="33"/>
      <c r="AS8864" s="33"/>
      <c r="AT8864" s="33"/>
      <c r="AU8864" s="33"/>
      <c r="AV8864" s="33"/>
      <c r="AW8864" s="33"/>
      <c r="AX8864" s="33"/>
      <c r="AY8864" s="33"/>
    </row>
    <row r="8865" spans="1:51" s="12" customFormat="1" ht="39.950000000000003" customHeight="1">
      <c r="A8865" s="3"/>
      <c r="B8865" s="16"/>
      <c r="C8865" s="33"/>
      <c r="D8865" s="33"/>
      <c r="E8865" s="33"/>
      <c r="F8865" s="33"/>
      <c r="G8865" s="33"/>
      <c r="H8865" s="33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  <c r="Y8865" s="33"/>
      <c r="Z8865" s="33"/>
      <c r="AA8865" s="33"/>
      <c r="AB8865" s="33"/>
      <c r="AC8865" s="33"/>
      <c r="AD8865" s="33"/>
      <c r="AE8865" s="33"/>
      <c r="AF8865" s="33"/>
      <c r="AG8865" s="35"/>
      <c r="AH8865" s="32"/>
      <c r="AI8865" s="33"/>
      <c r="AJ8865" s="33"/>
      <c r="AK8865" s="33"/>
      <c r="AL8865" s="33"/>
      <c r="AM8865" s="33"/>
      <c r="AN8865" s="33"/>
      <c r="AO8865" s="33"/>
      <c r="AP8865" s="33"/>
      <c r="AQ8865" s="33"/>
      <c r="AR8865" s="33"/>
      <c r="AS8865" s="33"/>
      <c r="AT8865" s="33"/>
      <c r="AU8865" s="33"/>
      <c r="AV8865" s="33"/>
      <c r="AW8865" s="33"/>
      <c r="AX8865" s="33"/>
      <c r="AY8865" s="33"/>
    </row>
    <row r="8866" spans="1:51" s="12" customFormat="1" ht="39.950000000000003" customHeight="1">
      <c r="A8866" s="3"/>
      <c r="B8866" s="16"/>
      <c r="C8866" s="33"/>
      <c r="D8866" s="33"/>
      <c r="E8866" s="33"/>
      <c r="F8866" s="33"/>
      <c r="G8866" s="33"/>
      <c r="H8866" s="33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  <c r="Y8866" s="33"/>
      <c r="Z8866" s="33"/>
      <c r="AA8866" s="33"/>
      <c r="AB8866" s="33"/>
      <c r="AC8866" s="33"/>
      <c r="AD8866" s="33"/>
      <c r="AE8866" s="33"/>
      <c r="AF8866" s="33"/>
      <c r="AG8866" s="35"/>
      <c r="AH8866" s="32"/>
      <c r="AI8866" s="33"/>
      <c r="AJ8866" s="33"/>
      <c r="AK8866" s="33"/>
      <c r="AL8866" s="33"/>
      <c r="AM8866" s="33"/>
      <c r="AN8866" s="33"/>
      <c r="AO8866" s="33"/>
      <c r="AP8866" s="33"/>
      <c r="AQ8866" s="33"/>
      <c r="AR8866" s="33"/>
      <c r="AS8866" s="33"/>
      <c r="AT8866" s="33"/>
      <c r="AU8866" s="33"/>
      <c r="AV8866" s="33"/>
      <c r="AW8866" s="33"/>
      <c r="AX8866" s="33"/>
      <c r="AY8866" s="33"/>
    </row>
    <row r="8867" spans="1:51" s="12" customFormat="1" ht="39.950000000000003" customHeight="1">
      <c r="A8867" s="3"/>
      <c r="B8867" s="16"/>
      <c r="C8867" s="33"/>
      <c r="D8867" s="33"/>
      <c r="E8867" s="33"/>
      <c r="F8867" s="33"/>
      <c r="G8867" s="33"/>
      <c r="H8867" s="33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  <c r="Y8867" s="33"/>
      <c r="Z8867" s="33"/>
      <c r="AA8867" s="33"/>
      <c r="AB8867" s="33"/>
      <c r="AC8867" s="33"/>
      <c r="AD8867" s="33"/>
      <c r="AE8867" s="33"/>
      <c r="AF8867" s="33"/>
      <c r="AG8867" s="35"/>
      <c r="AH8867" s="32"/>
      <c r="AI8867" s="33"/>
      <c r="AJ8867" s="33"/>
      <c r="AK8867" s="33"/>
      <c r="AL8867" s="33"/>
      <c r="AM8867" s="33"/>
      <c r="AN8867" s="33"/>
      <c r="AO8867" s="33"/>
      <c r="AP8867" s="33"/>
      <c r="AQ8867" s="33"/>
      <c r="AR8867" s="33"/>
      <c r="AS8867" s="33"/>
      <c r="AT8867" s="33"/>
      <c r="AU8867" s="33"/>
      <c r="AV8867" s="33"/>
      <c r="AW8867" s="33"/>
      <c r="AX8867" s="33"/>
      <c r="AY8867" s="33"/>
    </row>
    <row r="8868" spans="1:51" s="12" customFormat="1" ht="39.950000000000003" customHeight="1">
      <c r="A8868" s="3"/>
      <c r="B8868" s="16"/>
      <c r="C8868" s="33"/>
      <c r="D8868" s="33"/>
      <c r="E8868" s="33"/>
      <c r="F8868" s="33"/>
      <c r="G8868" s="33"/>
      <c r="H8868" s="33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  <c r="Y8868" s="33"/>
      <c r="Z8868" s="33"/>
      <c r="AA8868" s="33"/>
      <c r="AB8868" s="33"/>
      <c r="AC8868" s="33"/>
      <c r="AD8868" s="33"/>
      <c r="AE8868" s="33"/>
      <c r="AF8868" s="33"/>
      <c r="AG8868" s="35"/>
      <c r="AH8868" s="32"/>
      <c r="AI8868" s="33"/>
      <c r="AJ8868" s="33"/>
      <c r="AK8868" s="33"/>
      <c r="AL8868" s="33"/>
      <c r="AM8868" s="33"/>
      <c r="AN8868" s="33"/>
      <c r="AO8868" s="33"/>
      <c r="AP8868" s="33"/>
      <c r="AQ8868" s="33"/>
      <c r="AR8868" s="33"/>
      <c r="AS8868" s="33"/>
      <c r="AT8868" s="33"/>
      <c r="AU8868" s="33"/>
      <c r="AV8868" s="33"/>
      <c r="AW8868" s="33"/>
      <c r="AX8868" s="33"/>
      <c r="AY8868" s="33"/>
    </row>
    <row r="8869" spans="1:51" s="12" customFormat="1" ht="39.950000000000003" customHeight="1">
      <c r="A8869" s="3"/>
      <c r="B8869" s="16"/>
      <c r="C8869" s="33"/>
      <c r="D8869" s="33"/>
      <c r="E8869" s="33"/>
      <c r="F8869" s="33"/>
      <c r="G8869" s="33"/>
      <c r="H8869" s="33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  <c r="Y8869" s="33"/>
      <c r="Z8869" s="33"/>
      <c r="AA8869" s="33"/>
      <c r="AB8869" s="33"/>
      <c r="AC8869" s="33"/>
      <c r="AD8869" s="33"/>
      <c r="AE8869" s="33"/>
      <c r="AF8869" s="33"/>
      <c r="AG8869" s="35"/>
      <c r="AH8869" s="32"/>
      <c r="AI8869" s="33"/>
      <c r="AJ8869" s="33"/>
      <c r="AK8869" s="33"/>
      <c r="AL8869" s="33"/>
      <c r="AM8869" s="33"/>
      <c r="AN8869" s="33"/>
      <c r="AO8869" s="33"/>
      <c r="AP8869" s="33"/>
      <c r="AQ8869" s="33"/>
      <c r="AR8869" s="33"/>
      <c r="AS8869" s="33"/>
      <c r="AT8869" s="33"/>
      <c r="AU8869" s="33"/>
      <c r="AV8869" s="33"/>
      <c r="AW8869" s="33"/>
      <c r="AX8869" s="33"/>
      <c r="AY8869" s="33"/>
    </row>
    <row r="8870" spans="1:51" s="12" customFormat="1" ht="39.950000000000003" customHeight="1">
      <c r="A8870" s="3"/>
      <c r="B8870" s="16"/>
      <c r="C8870" s="33"/>
      <c r="D8870" s="33"/>
      <c r="E8870" s="33"/>
      <c r="F8870" s="33"/>
      <c r="G8870" s="33"/>
      <c r="H8870" s="33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  <c r="Y8870" s="33"/>
      <c r="Z8870" s="33"/>
      <c r="AA8870" s="33"/>
      <c r="AB8870" s="33"/>
      <c r="AC8870" s="33"/>
      <c r="AD8870" s="33"/>
      <c r="AE8870" s="33"/>
      <c r="AF8870" s="33"/>
      <c r="AG8870" s="35"/>
      <c r="AH8870" s="32"/>
      <c r="AI8870" s="33"/>
      <c r="AJ8870" s="33"/>
      <c r="AK8870" s="33"/>
      <c r="AL8870" s="33"/>
      <c r="AM8870" s="33"/>
      <c r="AN8870" s="33"/>
      <c r="AO8870" s="33"/>
      <c r="AP8870" s="33"/>
      <c r="AQ8870" s="33"/>
      <c r="AR8870" s="33"/>
      <c r="AS8870" s="33"/>
      <c r="AT8870" s="33"/>
      <c r="AU8870" s="33"/>
      <c r="AV8870" s="33"/>
      <c r="AW8870" s="33"/>
      <c r="AX8870" s="33"/>
      <c r="AY8870" s="33"/>
    </row>
    <row r="8871" spans="1:51" s="12" customFormat="1" ht="39.950000000000003" customHeight="1">
      <c r="A8871" s="3"/>
      <c r="B8871" s="16"/>
      <c r="C8871" s="33"/>
      <c r="D8871" s="33"/>
      <c r="E8871" s="33"/>
      <c r="F8871" s="33"/>
      <c r="G8871" s="33"/>
      <c r="H8871" s="33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  <c r="Y8871" s="33"/>
      <c r="Z8871" s="33"/>
      <c r="AA8871" s="33"/>
      <c r="AB8871" s="33"/>
      <c r="AC8871" s="33"/>
      <c r="AD8871" s="33"/>
      <c r="AE8871" s="33"/>
      <c r="AF8871" s="33"/>
      <c r="AG8871" s="35"/>
      <c r="AH8871" s="32"/>
      <c r="AI8871" s="33"/>
      <c r="AJ8871" s="33"/>
      <c r="AK8871" s="33"/>
      <c r="AL8871" s="33"/>
      <c r="AM8871" s="33"/>
      <c r="AN8871" s="33"/>
      <c r="AO8871" s="33"/>
      <c r="AP8871" s="33"/>
      <c r="AQ8871" s="33"/>
      <c r="AR8871" s="33"/>
      <c r="AS8871" s="33"/>
      <c r="AT8871" s="33"/>
      <c r="AU8871" s="33"/>
      <c r="AV8871" s="33"/>
      <c r="AW8871" s="33"/>
      <c r="AX8871" s="33"/>
      <c r="AY8871" s="33"/>
    </row>
    <row r="8872" spans="1:51" s="12" customFormat="1" ht="39.950000000000003" customHeight="1">
      <c r="A8872" s="3"/>
      <c r="B8872" s="16"/>
      <c r="C8872" s="33"/>
      <c r="D8872" s="33"/>
      <c r="E8872" s="33"/>
      <c r="F8872" s="33"/>
      <c r="G8872" s="33"/>
      <c r="H8872" s="33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  <c r="Y8872" s="33"/>
      <c r="Z8872" s="33"/>
      <c r="AA8872" s="33"/>
      <c r="AB8872" s="33"/>
      <c r="AC8872" s="33"/>
      <c r="AD8872" s="33"/>
      <c r="AE8872" s="33"/>
      <c r="AF8872" s="33"/>
      <c r="AG8872" s="35"/>
      <c r="AH8872" s="32"/>
      <c r="AI8872" s="33"/>
      <c r="AJ8872" s="33"/>
      <c r="AK8872" s="33"/>
      <c r="AL8872" s="33"/>
      <c r="AM8872" s="33"/>
      <c r="AN8872" s="33"/>
      <c r="AO8872" s="33"/>
      <c r="AP8872" s="33"/>
      <c r="AQ8872" s="33"/>
      <c r="AR8872" s="33"/>
      <c r="AS8872" s="33"/>
      <c r="AT8872" s="33"/>
      <c r="AU8872" s="33"/>
      <c r="AV8872" s="33"/>
      <c r="AW8872" s="33"/>
      <c r="AX8872" s="33"/>
      <c r="AY8872" s="33"/>
    </row>
    <row r="8873" spans="1:51" s="12" customFormat="1" ht="39.950000000000003" customHeight="1">
      <c r="A8873" s="3"/>
      <c r="B8873" s="16"/>
      <c r="C8873" s="33"/>
      <c r="D8873" s="33"/>
      <c r="E8873" s="33"/>
      <c r="F8873" s="33"/>
      <c r="G8873" s="33"/>
      <c r="H8873" s="33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  <c r="Y8873" s="33"/>
      <c r="Z8873" s="33"/>
      <c r="AA8873" s="33"/>
      <c r="AB8873" s="33"/>
      <c r="AC8873" s="33"/>
      <c r="AD8873" s="33"/>
      <c r="AE8873" s="33"/>
      <c r="AF8873" s="33"/>
      <c r="AG8873" s="35"/>
      <c r="AH8873" s="32"/>
      <c r="AI8873" s="33"/>
      <c r="AJ8873" s="33"/>
      <c r="AK8873" s="33"/>
      <c r="AL8873" s="33"/>
      <c r="AM8873" s="33"/>
      <c r="AN8873" s="33"/>
      <c r="AO8873" s="33"/>
      <c r="AP8873" s="33"/>
      <c r="AQ8873" s="33"/>
      <c r="AR8873" s="33"/>
      <c r="AS8873" s="33"/>
      <c r="AT8873" s="33"/>
      <c r="AU8873" s="33"/>
      <c r="AV8873" s="33"/>
      <c r="AW8873" s="33"/>
      <c r="AX8873" s="33"/>
      <c r="AY8873" s="33"/>
    </row>
    <row r="8874" spans="1:51" s="12" customFormat="1" ht="39.950000000000003" customHeight="1">
      <c r="A8874" s="3"/>
      <c r="B8874" s="16"/>
      <c r="C8874" s="33"/>
      <c r="D8874" s="33"/>
      <c r="E8874" s="33"/>
      <c r="F8874" s="33"/>
      <c r="G8874" s="33"/>
      <c r="H8874" s="33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  <c r="Y8874" s="33"/>
      <c r="Z8874" s="33"/>
      <c r="AA8874" s="33"/>
      <c r="AB8874" s="33"/>
      <c r="AC8874" s="33"/>
      <c r="AD8874" s="33"/>
      <c r="AE8874" s="33"/>
      <c r="AF8874" s="33"/>
      <c r="AG8874" s="35"/>
      <c r="AH8874" s="32"/>
      <c r="AI8874" s="33"/>
      <c r="AJ8874" s="33"/>
      <c r="AK8874" s="33"/>
      <c r="AL8874" s="33"/>
      <c r="AM8874" s="33"/>
      <c r="AN8874" s="33"/>
      <c r="AO8874" s="33"/>
      <c r="AP8874" s="33"/>
      <c r="AQ8874" s="33"/>
      <c r="AR8874" s="33"/>
      <c r="AS8874" s="33"/>
      <c r="AT8874" s="33"/>
      <c r="AU8874" s="33"/>
      <c r="AV8874" s="33"/>
      <c r="AW8874" s="33"/>
      <c r="AX8874" s="33"/>
      <c r="AY8874" s="33"/>
    </row>
    <row r="8875" spans="1:51" s="12" customFormat="1" ht="39.950000000000003" customHeight="1">
      <c r="A8875" s="3"/>
      <c r="B8875" s="16"/>
      <c r="C8875" s="33"/>
      <c r="D8875" s="33"/>
      <c r="E8875" s="33"/>
      <c r="F8875" s="33"/>
      <c r="G8875" s="33"/>
      <c r="H8875" s="33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  <c r="Y8875" s="33"/>
      <c r="Z8875" s="33"/>
      <c r="AA8875" s="33"/>
      <c r="AB8875" s="33"/>
      <c r="AC8875" s="33"/>
      <c r="AD8875" s="33"/>
      <c r="AE8875" s="33"/>
      <c r="AF8875" s="33"/>
      <c r="AG8875" s="35"/>
      <c r="AH8875" s="32"/>
      <c r="AI8875" s="33"/>
      <c r="AJ8875" s="33"/>
      <c r="AK8875" s="33"/>
      <c r="AL8875" s="33"/>
      <c r="AM8875" s="33"/>
      <c r="AN8875" s="33"/>
      <c r="AO8875" s="33"/>
      <c r="AP8875" s="33"/>
      <c r="AQ8875" s="33"/>
      <c r="AR8875" s="33"/>
      <c r="AS8875" s="33"/>
      <c r="AT8875" s="33"/>
      <c r="AU8875" s="33"/>
      <c r="AV8875" s="33"/>
      <c r="AW8875" s="33"/>
      <c r="AX8875" s="33"/>
      <c r="AY8875" s="33"/>
    </row>
    <row r="8876" spans="1:51" s="12" customFormat="1" ht="39.950000000000003" customHeight="1">
      <c r="A8876" s="3"/>
      <c r="B8876" s="16"/>
      <c r="C8876" s="33"/>
      <c r="D8876" s="33"/>
      <c r="E8876" s="33"/>
      <c r="F8876" s="33"/>
      <c r="G8876" s="33"/>
      <c r="H8876" s="33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  <c r="Y8876" s="33"/>
      <c r="Z8876" s="33"/>
      <c r="AA8876" s="33"/>
      <c r="AB8876" s="33"/>
      <c r="AC8876" s="33"/>
      <c r="AD8876" s="33"/>
      <c r="AE8876" s="33"/>
      <c r="AF8876" s="33"/>
      <c r="AG8876" s="35"/>
      <c r="AH8876" s="32"/>
      <c r="AI8876" s="33"/>
      <c r="AJ8876" s="33"/>
      <c r="AK8876" s="33"/>
      <c r="AL8876" s="33"/>
      <c r="AM8876" s="33"/>
      <c r="AN8876" s="33"/>
      <c r="AO8876" s="33"/>
      <c r="AP8876" s="33"/>
      <c r="AQ8876" s="33"/>
      <c r="AR8876" s="33"/>
      <c r="AS8876" s="33"/>
      <c r="AT8876" s="33"/>
      <c r="AU8876" s="33"/>
      <c r="AV8876" s="33"/>
      <c r="AW8876" s="33"/>
      <c r="AX8876" s="33"/>
      <c r="AY8876" s="33"/>
    </row>
    <row r="8877" spans="1:51" s="12" customFormat="1" ht="39.950000000000003" customHeight="1">
      <c r="A8877" s="3"/>
      <c r="B8877" s="16"/>
      <c r="C8877" s="33"/>
      <c r="D8877" s="33"/>
      <c r="E8877" s="33"/>
      <c r="F8877" s="33"/>
      <c r="G8877" s="33"/>
      <c r="H8877" s="33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  <c r="Y8877" s="33"/>
      <c r="Z8877" s="33"/>
      <c r="AA8877" s="33"/>
      <c r="AB8877" s="33"/>
      <c r="AC8877" s="33"/>
      <c r="AD8877" s="33"/>
      <c r="AE8877" s="33"/>
      <c r="AF8877" s="33"/>
      <c r="AG8877" s="35"/>
      <c r="AH8877" s="32"/>
      <c r="AI8877" s="33"/>
      <c r="AJ8877" s="33"/>
      <c r="AK8877" s="33"/>
      <c r="AL8877" s="33"/>
      <c r="AM8877" s="33"/>
      <c r="AN8877" s="33"/>
      <c r="AO8877" s="33"/>
      <c r="AP8877" s="33"/>
      <c r="AQ8877" s="33"/>
      <c r="AR8877" s="33"/>
      <c r="AS8877" s="33"/>
      <c r="AT8877" s="33"/>
      <c r="AU8877" s="33"/>
      <c r="AV8877" s="33"/>
      <c r="AW8877" s="33"/>
      <c r="AX8877" s="33"/>
      <c r="AY8877" s="33"/>
    </row>
    <row r="8878" spans="1:51" s="12" customFormat="1" ht="39.950000000000003" customHeight="1">
      <c r="A8878" s="3"/>
      <c r="B8878" s="16"/>
      <c r="C8878" s="33"/>
      <c r="D8878" s="33"/>
      <c r="E8878" s="33"/>
      <c r="F8878" s="33"/>
      <c r="G8878" s="33"/>
      <c r="H8878" s="33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  <c r="Y8878" s="33"/>
      <c r="Z8878" s="33"/>
      <c r="AA8878" s="33"/>
      <c r="AB8878" s="33"/>
      <c r="AC8878" s="33"/>
      <c r="AD8878" s="33"/>
      <c r="AE8878" s="33"/>
      <c r="AF8878" s="33"/>
      <c r="AG8878" s="35"/>
      <c r="AH8878" s="32"/>
      <c r="AI8878" s="33"/>
      <c r="AJ8878" s="33"/>
      <c r="AK8878" s="33"/>
      <c r="AL8878" s="33"/>
      <c r="AM8878" s="33"/>
      <c r="AN8878" s="33"/>
      <c r="AO8878" s="33"/>
      <c r="AP8878" s="33"/>
      <c r="AQ8878" s="33"/>
      <c r="AR8878" s="33"/>
      <c r="AS8878" s="33"/>
      <c r="AT8878" s="33"/>
      <c r="AU8878" s="33"/>
      <c r="AV8878" s="33"/>
      <c r="AW8878" s="33"/>
      <c r="AX8878" s="33"/>
      <c r="AY8878" s="33"/>
    </row>
    <row r="8879" spans="1:51" s="12" customFormat="1" ht="39.950000000000003" customHeight="1">
      <c r="A8879" s="3"/>
      <c r="B8879" s="16"/>
      <c r="C8879" s="33"/>
      <c r="D8879" s="33"/>
      <c r="E8879" s="33"/>
      <c r="F8879" s="33"/>
      <c r="G8879" s="33"/>
      <c r="H8879" s="33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  <c r="Y8879" s="33"/>
      <c r="Z8879" s="33"/>
      <c r="AA8879" s="33"/>
      <c r="AB8879" s="33"/>
      <c r="AC8879" s="33"/>
      <c r="AD8879" s="33"/>
      <c r="AE8879" s="33"/>
      <c r="AF8879" s="33"/>
      <c r="AG8879" s="35"/>
      <c r="AH8879" s="32"/>
      <c r="AI8879" s="33"/>
      <c r="AJ8879" s="33"/>
      <c r="AK8879" s="33"/>
      <c r="AL8879" s="33"/>
      <c r="AM8879" s="33"/>
      <c r="AN8879" s="33"/>
      <c r="AO8879" s="33"/>
      <c r="AP8879" s="33"/>
      <c r="AQ8879" s="33"/>
      <c r="AR8879" s="33"/>
      <c r="AS8879" s="33"/>
      <c r="AT8879" s="33"/>
      <c r="AU8879" s="33"/>
      <c r="AV8879" s="33"/>
      <c r="AW8879" s="33"/>
      <c r="AX8879" s="33"/>
      <c r="AY8879" s="33"/>
    </row>
    <row r="8880" spans="1:51" s="12" customFormat="1" ht="39.950000000000003" customHeight="1">
      <c r="A8880" s="3"/>
      <c r="B8880" s="16"/>
      <c r="C8880" s="33"/>
      <c r="D8880" s="33"/>
      <c r="E8880" s="33"/>
      <c r="F8880" s="33"/>
      <c r="G8880" s="33"/>
      <c r="H8880" s="33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  <c r="Y8880" s="33"/>
      <c r="Z8880" s="33"/>
      <c r="AA8880" s="33"/>
      <c r="AB8880" s="33"/>
      <c r="AC8880" s="33"/>
      <c r="AD8880" s="33"/>
      <c r="AE8880" s="33"/>
      <c r="AF8880" s="33"/>
      <c r="AG8880" s="35"/>
      <c r="AH8880" s="32"/>
      <c r="AI8880" s="33"/>
      <c r="AJ8880" s="33"/>
      <c r="AK8880" s="33"/>
      <c r="AL8880" s="33"/>
      <c r="AM8880" s="33"/>
      <c r="AN8880" s="33"/>
      <c r="AO8880" s="33"/>
      <c r="AP8880" s="33"/>
      <c r="AQ8880" s="33"/>
      <c r="AR8880" s="33"/>
      <c r="AS8880" s="33"/>
      <c r="AT8880" s="33"/>
      <c r="AU8880" s="33"/>
      <c r="AV8880" s="33"/>
      <c r="AW8880" s="33"/>
      <c r="AX8880" s="33"/>
      <c r="AY8880" s="33"/>
    </row>
    <row r="8881" spans="1:51" s="12" customFormat="1" ht="39.950000000000003" customHeight="1">
      <c r="A8881" s="3"/>
      <c r="B8881" s="16"/>
      <c r="C8881" s="33"/>
      <c r="D8881" s="33"/>
      <c r="E8881" s="33"/>
      <c r="F8881" s="33"/>
      <c r="G8881" s="33"/>
      <c r="H8881" s="33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  <c r="Y8881" s="33"/>
      <c r="Z8881" s="33"/>
      <c r="AA8881" s="33"/>
      <c r="AB8881" s="33"/>
      <c r="AC8881" s="33"/>
      <c r="AD8881" s="33"/>
      <c r="AE8881" s="33"/>
      <c r="AF8881" s="33"/>
      <c r="AG8881" s="35"/>
      <c r="AH8881" s="32"/>
      <c r="AI8881" s="33"/>
      <c r="AJ8881" s="33"/>
      <c r="AK8881" s="33"/>
      <c r="AL8881" s="33"/>
      <c r="AM8881" s="33"/>
      <c r="AN8881" s="33"/>
      <c r="AO8881" s="33"/>
      <c r="AP8881" s="33"/>
      <c r="AQ8881" s="33"/>
      <c r="AR8881" s="33"/>
      <c r="AS8881" s="33"/>
      <c r="AT8881" s="33"/>
      <c r="AU8881" s="33"/>
      <c r="AV8881" s="33"/>
      <c r="AW8881" s="33"/>
      <c r="AX8881" s="33"/>
      <c r="AY8881" s="33"/>
    </row>
    <row r="8882" spans="1:51" s="12" customFormat="1" ht="39.950000000000003" customHeight="1">
      <c r="A8882" s="3"/>
      <c r="B8882" s="16"/>
      <c r="C8882" s="33"/>
      <c r="D8882" s="33"/>
      <c r="E8882" s="33"/>
      <c r="F8882" s="33"/>
      <c r="G8882" s="33"/>
      <c r="H8882" s="33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  <c r="Y8882" s="33"/>
      <c r="Z8882" s="33"/>
      <c r="AA8882" s="33"/>
      <c r="AB8882" s="33"/>
      <c r="AC8882" s="33"/>
      <c r="AD8882" s="33"/>
      <c r="AE8882" s="33"/>
      <c r="AF8882" s="33"/>
      <c r="AG8882" s="35"/>
      <c r="AH8882" s="32"/>
      <c r="AI8882" s="33"/>
      <c r="AJ8882" s="33"/>
      <c r="AK8882" s="33"/>
      <c r="AL8882" s="33"/>
      <c r="AM8882" s="33"/>
      <c r="AN8882" s="33"/>
      <c r="AO8882" s="33"/>
      <c r="AP8882" s="33"/>
      <c r="AQ8882" s="33"/>
      <c r="AR8882" s="33"/>
      <c r="AS8882" s="33"/>
      <c r="AT8882" s="33"/>
      <c r="AU8882" s="33"/>
      <c r="AV8882" s="33"/>
      <c r="AW8882" s="33"/>
      <c r="AX8882" s="33"/>
      <c r="AY8882" s="33"/>
    </row>
    <row r="8883" spans="1:51" s="12" customFormat="1" ht="39.950000000000003" customHeight="1">
      <c r="A8883" s="3"/>
      <c r="B8883" s="16"/>
      <c r="C8883" s="33"/>
      <c r="D8883" s="33"/>
      <c r="E8883" s="33"/>
      <c r="F8883" s="33"/>
      <c r="G8883" s="33"/>
      <c r="H8883" s="33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  <c r="Y8883" s="33"/>
      <c r="Z8883" s="33"/>
      <c r="AA8883" s="33"/>
      <c r="AB8883" s="33"/>
      <c r="AC8883" s="33"/>
      <c r="AD8883" s="33"/>
      <c r="AE8883" s="33"/>
      <c r="AF8883" s="33"/>
      <c r="AG8883" s="35"/>
      <c r="AH8883" s="32"/>
      <c r="AI8883" s="33"/>
      <c r="AJ8883" s="33"/>
      <c r="AK8883" s="33"/>
      <c r="AL8883" s="33"/>
      <c r="AM8883" s="33"/>
      <c r="AN8883" s="33"/>
      <c r="AO8883" s="33"/>
      <c r="AP8883" s="33"/>
      <c r="AQ8883" s="33"/>
      <c r="AR8883" s="33"/>
      <c r="AS8883" s="33"/>
      <c r="AT8883" s="33"/>
      <c r="AU8883" s="33"/>
      <c r="AV8883" s="33"/>
      <c r="AW8883" s="33"/>
      <c r="AX8883" s="33"/>
      <c r="AY8883" s="33"/>
    </row>
    <row r="8884" spans="1:51" s="12" customFormat="1" ht="39.950000000000003" customHeight="1">
      <c r="A8884" s="3"/>
      <c r="B8884" s="16"/>
      <c r="C8884" s="33"/>
      <c r="D8884" s="33"/>
      <c r="E8884" s="33"/>
      <c r="F8884" s="33"/>
      <c r="G8884" s="33"/>
      <c r="H8884" s="33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  <c r="Y8884" s="33"/>
      <c r="Z8884" s="33"/>
      <c r="AA8884" s="33"/>
      <c r="AB8884" s="33"/>
      <c r="AC8884" s="33"/>
      <c r="AD8884" s="33"/>
      <c r="AE8884" s="33"/>
      <c r="AF8884" s="33"/>
      <c r="AG8884" s="35"/>
      <c r="AH8884" s="32"/>
      <c r="AI8884" s="33"/>
      <c r="AJ8884" s="33"/>
      <c r="AK8884" s="33"/>
      <c r="AL8884" s="33"/>
      <c r="AM8884" s="33"/>
      <c r="AN8884" s="33"/>
      <c r="AO8884" s="33"/>
      <c r="AP8884" s="33"/>
      <c r="AQ8884" s="33"/>
      <c r="AR8884" s="33"/>
      <c r="AS8884" s="33"/>
      <c r="AT8884" s="33"/>
      <c r="AU8884" s="33"/>
      <c r="AV8884" s="33"/>
      <c r="AW8884" s="33"/>
      <c r="AX8884" s="33"/>
      <c r="AY8884" s="33"/>
    </row>
    <row r="8885" spans="1:51" s="12" customFormat="1" ht="39.950000000000003" customHeight="1">
      <c r="A8885" s="3"/>
      <c r="B8885" s="16"/>
      <c r="C8885" s="33"/>
      <c r="D8885" s="33"/>
      <c r="E8885" s="33"/>
      <c r="F8885" s="33"/>
      <c r="G8885" s="33"/>
      <c r="H8885" s="33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  <c r="Y8885" s="33"/>
      <c r="Z8885" s="33"/>
      <c r="AA8885" s="33"/>
      <c r="AB8885" s="33"/>
      <c r="AC8885" s="33"/>
      <c r="AD8885" s="33"/>
      <c r="AE8885" s="33"/>
      <c r="AF8885" s="33"/>
      <c r="AG8885" s="35"/>
      <c r="AH8885" s="32"/>
      <c r="AI8885" s="33"/>
      <c r="AJ8885" s="33"/>
      <c r="AK8885" s="33"/>
      <c r="AL8885" s="33"/>
      <c r="AM8885" s="33"/>
      <c r="AN8885" s="33"/>
      <c r="AO8885" s="33"/>
      <c r="AP8885" s="33"/>
      <c r="AQ8885" s="33"/>
      <c r="AR8885" s="33"/>
      <c r="AS8885" s="33"/>
      <c r="AT8885" s="33"/>
      <c r="AU8885" s="33"/>
      <c r="AV8885" s="33"/>
      <c r="AW8885" s="33"/>
      <c r="AX8885" s="33"/>
      <c r="AY8885" s="33"/>
    </row>
    <row r="8886" spans="1:51" s="12" customFormat="1" ht="39.950000000000003" customHeight="1">
      <c r="A8886" s="3"/>
      <c r="B8886" s="16"/>
      <c r="C8886" s="33"/>
      <c r="D8886" s="33"/>
      <c r="E8886" s="33"/>
      <c r="F8886" s="33"/>
      <c r="G8886" s="33"/>
      <c r="H8886" s="33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  <c r="Y8886" s="33"/>
      <c r="Z8886" s="33"/>
      <c r="AA8886" s="33"/>
      <c r="AB8886" s="33"/>
      <c r="AC8886" s="33"/>
      <c r="AD8886" s="33"/>
      <c r="AE8886" s="33"/>
      <c r="AF8886" s="33"/>
      <c r="AG8886" s="35"/>
      <c r="AH8886" s="32"/>
      <c r="AI8886" s="33"/>
      <c r="AJ8886" s="33"/>
      <c r="AK8886" s="33"/>
      <c r="AL8886" s="33"/>
      <c r="AM8886" s="33"/>
      <c r="AN8886" s="33"/>
      <c r="AO8886" s="33"/>
      <c r="AP8886" s="33"/>
      <c r="AQ8886" s="33"/>
      <c r="AR8886" s="33"/>
      <c r="AS8886" s="33"/>
      <c r="AT8886" s="33"/>
      <c r="AU8886" s="33"/>
      <c r="AV8886" s="33"/>
      <c r="AW8886" s="33"/>
      <c r="AX8886" s="33"/>
      <c r="AY8886" s="33"/>
    </row>
    <row r="8887" spans="1:51" s="12" customFormat="1" ht="39.950000000000003" customHeight="1">
      <c r="A8887" s="3"/>
      <c r="B8887" s="16"/>
      <c r="C8887" s="33"/>
      <c r="D8887" s="33"/>
      <c r="E8887" s="33"/>
      <c r="F8887" s="33"/>
      <c r="G8887" s="33"/>
      <c r="H8887" s="33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  <c r="Y8887" s="33"/>
      <c r="Z8887" s="33"/>
      <c r="AA8887" s="33"/>
      <c r="AB8887" s="33"/>
      <c r="AC8887" s="33"/>
      <c r="AD8887" s="33"/>
      <c r="AE8887" s="33"/>
      <c r="AF8887" s="33"/>
      <c r="AG8887" s="35"/>
      <c r="AH8887" s="32"/>
      <c r="AI8887" s="33"/>
      <c r="AJ8887" s="33"/>
      <c r="AK8887" s="33"/>
      <c r="AL8887" s="33"/>
      <c r="AM8887" s="33"/>
      <c r="AN8887" s="33"/>
      <c r="AO8887" s="33"/>
      <c r="AP8887" s="33"/>
      <c r="AQ8887" s="33"/>
      <c r="AR8887" s="33"/>
      <c r="AS8887" s="33"/>
      <c r="AT8887" s="33"/>
      <c r="AU8887" s="33"/>
      <c r="AV8887" s="33"/>
      <c r="AW8887" s="33"/>
      <c r="AX8887" s="33"/>
      <c r="AY8887" s="33"/>
    </row>
    <row r="8888" spans="1:51" s="12" customFormat="1" ht="39.950000000000003" customHeight="1">
      <c r="A8888" s="3"/>
      <c r="B8888" s="16"/>
      <c r="C8888" s="33"/>
      <c r="D8888" s="33"/>
      <c r="E8888" s="33"/>
      <c r="F8888" s="33"/>
      <c r="G8888" s="33"/>
      <c r="H8888" s="33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  <c r="Y8888" s="33"/>
      <c r="Z8888" s="33"/>
      <c r="AA8888" s="33"/>
      <c r="AB8888" s="33"/>
      <c r="AC8888" s="33"/>
      <c r="AD8888" s="33"/>
      <c r="AE8888" s="33"/>
      <c r="AF8888" s="33"/>
      <c r="AG8888" s="35"/>
      <c r="AH8888" s="32"/>
      <c r="AI8888" s="33"/>
      <c r="AJ8888" s="33"/>
      <c r="AK8888" s="33"/>
      <c r="AL8888" s="33"/>
      <c r="AM8888" s="33"/>
      <c r="AN8888" s="33"/>
      <c r="AO8888" s="33"/>
      <c r="AP8888" s="33"/>
      <c r="AQ8888" s="33"/>
      <c r="AR8888" s="33"/>
      <c r="AS8888" s="33"/>
      <c r="AT8888" s="33"/>
      <c r="AU8888" s="33"/>
      <c r="AV8888" s="33"/>
      <c r="AW8888" s="33"/>
      <c r="AX8888" s="33"/>
      <c r="AY8888" s="33"/>
    </row>
    <row r="8889" spans="1:51" s="12" customFormat="1" ht="39.950000000000003" customHeight="1">
      <c r="A8889" s="3"/>
      <c r="B8889" s="16"/>
      <c r="C8889" s="33"/>
      <c r="D8889" s="33"/>
      <c r="E8889" s="33"/>
      <c r="F8889" s="33"/>
      <c r="G8889" s="33"/>
      <c r="H8889" s="33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  <c r="Y8889" s="33"/>
      <c r="Z8889" s="33"/>
      <c r="AA8889" s="33"/>
      <c r="AB8889" s="33"/>
      <c r="AC8889" s="33"/>
      <c r="AD8889" s="33"/>
      <c r="AE8889" s="33"/>
      <c r="AF8889" s="33"/>
      <c r="AG8889" s="35"/>
      <c r="AH8889" s="32"/>
      <c r="AI8889" s="33"/>
      <c r="AJ8889" s="33"/>
      <c r="AK8889" s="33"/>
      <c r="AL8889" s="33"/>
      <c r="AM8889" s="33"/>
      <c r="AN8889" s="33"/>
      <c r="AO8889" s="33"/>
      <c r="AP8889" s="33"/>
      <c r="AQ8889" s="33"/>
      <c r="AR8889" s="33"/>
      <c r="AS8889" s="33"/>
      <c r="AT8889" s="33"/>
      <c r="AU8889" s="33"/>
      <c r="AV8889" s="33"/>
      <c r="AW8889" s="33"/>
      <c r="AX8889" s="33"/>
      <c r="AY8889" s="33"/>
    </row>
    <row r="8890" spans="1:51" s="12" customFormat="1" ht="39.950000000000003" customHeight="1">
      <c r="A8890" s="3"/>
      <c r="B8890" s="16"/>
      <c r="C8890" s="33"/>
      <c r="D8890" s="33"/>
      <c r="E8890" s="33"/>
      <c r="F8890" s="33"/>
      <c r="G8890" s="33"/>
      <c r="H8890" s="33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  <c r="Y8890" s="33"/>
      <c r="Z8890" s="33"/>
      <c r="AA8890" s="33"/>
      <c r="AB8890" s="33"/>
      <c r="AC8890" s="33"/>
      <c r="AD8890" s="33"/>
      <c r="AE8890" s="33"/>
      <c r="AF8890" s="33"/>
      <c r="AG8890" s="35"/>
      <c r="AH8890" s="32"/>
      <c r="AI8890" s="33"/>
      <c r="AJ8890" s="33"/>
      <c r="AK8890" s="33"/>
      <c r="AL8890" s="33"/>
      <c r="AM8890" s="33"/>
      <c r="AN8890" s="33"/>
      <c r="AO8890" s="33"/>
      <c r="AP8890" s="33"/>
      <c r="AQ8890" s="33"/>
      <c r="AR8890" s="33"/>
      <c r="AS8890" s="33"/>
      <c r="AT8890" s="33"/>
      <c r="AU8890" s="33"/>
      <c r="AV8890" s="33"/>
      <c r="AW8890" s="33"/>
      <c r="AX8890" s="33"/>
      <c r="AY8890" s="33"/>
    </row>
    <row r="8891" spans="1:51" s="12" customFormat="1" ht="39.950000000000003" customHeight="1">
      <c r="A8891" s="3"/>
      <c r="B8891" s="16"/>
      <c r="C8891" s="33"/>
      <c r="D8891" s="33"/>
      <c r="E8891" s="33"/>
      <c r="F8891" s="33"/>
      <c r="G8891" s="33"/>
      <c r="H8891" s="33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  <c r="Y8891" s="33"/>
      <c r="Z8891" s="33"/>
      <c r="AA8891" s="33"/>
      <c r="AB8891" s="33"/>
      <c r="AC8891" s="33"/>
      <c r="AD8891" s="33"/>
      <c r="AE8891" s="33"/>
      <c r="AF8891" s="33"/>
      <c r="AG8891" s="35"/>
      <c r="AH8891" s="32"/>
      <c r="AI8891" s="33"/>
      <c r="AJ8891" s="33"/>
      <c r="AK8891" s="33"/>
      <c r="AL8891" s="33"/>
      <c r="AM8891" s="33"/>
      <c r="AN8891" s="33"/>
      <c r="AO8891" s="33"/>
      <c r="AP8891" s="33"/>
      <c r="AQ8891" s="33"/>
      <c r="AR8891" s="33"/>
      <c r="AS8891" s="33"/>
      <c r="AT8891" s="33"/>
      <c r="AU8891" s="33"/>
      <c r="AV8891" s="33"/>
      <c r="AW8891" s="33"/>
      <c r="AX8891" s="33"/>
      <c r="AY8891" s="33"/>
    </row>
    <row r="8892" spans="1:51" s="12" customFormat="1" ht="39.950000000000003" customHeight="1">
      <c r="A8892" s="3"/>
      <c r="B8892" s="16"/>
      <c r="C8892" s="33"/>
      <c r="D8892" s="33"/>
      <c r="E8892" s="33"/>
      <c r="F8892" s="33"/>
      <c r="G8892" s="33"/>
      <c r="H8892" s="33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  <c r="Y8892" s="33"/>
      <c r="Z8892" s="33"/>
      <c r="AA8892" s="33"/>
      <c r="AB8892" s="33"/>
      <c r="AC8892" s="33"/>
      <c r="AD8892" s="33"/>
      <c r="AE8892" s="33"/>
      <c r="AF8892" s="33"/>
      <c r="AG8892" s="35"/>
      <c r="AH8892" s="32"/>
      <c r="AI8892" s="33"/>
      <c r="AJ8892" s="33"/>
      <c r="AK8892" s="33"/>
      <c r="AL8892" s="33"/>
      <c r="AM8892" s="33"/>
      <c r="AN8892" s="33"/>
      <c r="AO8892" s="33"/>
      <c r="AP8892" s="33"/>
      <c r="AQ8892" s="33"/>
      <c r="AR8892" s="33"/>
      <c r="AS8892" s="33"/>
      <c r="AT8892" s="33"/>
      <c r="AU8892" s="33"/>
      <c r="AV8892" s="33"/>
      <c r="AW8892" s="33"/>
      <c r="AX8892" s="33"/>
      <c r="AY8892" s="33"/>
    </row>
    <row r="8893" spans="1:51" s="12" customFormat="1" ht="39.950000000000003" customHeight="1">
      <c r="A8893" s="3"/>
      <c r="B8893" s="16"/>
      <c r="C8893" s="33"/>
      <c r="D8893" s="33"/>
      <c r="E8893" s="33"/>
      <c r="F8893" s="33"/>
      <c r="G8893" s="33"/>
      <c r="H8893" s="33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  <c r="Y8893" s="33"/>
      <c r="Z8893" s="33"/>
      <c r="AA8893" s="33"/>
      <c r="AB8893" s="33"/>
      <c r="AC8893" s="33"/>
      <c r="AD8893" s="33"/>
      <c r="AE8893" s="33"/>
      <c r="AF8893" s="33"/>
      <c r="AG8893" s="35"/>
      <c r="AH8893" s="32"/>
      <c r="AI8893" s="33"/>
      <c r="AJ8893" s="33"/>
      <c r="AK8893" s="33"/>
      <c r="AL8893" s="33"/>
      <c r="AM8893" s="33"/>
      <c r="AN8893" s="33"/>
      <c r="AO8893" s="33"/>
      <c r="AP8893" s="33"/>
      <c r="AQ8893" s="33"/>
      <c r="AR8893" s="33"/>
      <c r="AS8893" s="33"/>
      <c r="AT8893" s="33"/>
      <c r="AU8893" s="33"/>
      <c r="AV8893" s="33"/>
      <c r="AW8893" s="33"/>
      <c r="AX8893" s="33"/>
      <c r="AY8893" s="33"/>
    </row>
    <row r="8894" spans="1:51" s="12" customFormat="1" ht="39.950000000000003" customHeight="1">
      <c r="A8894" s="3"/>
      <c r="B8894" s="16"/>
      <c r="C8894" s="33"/>
      <c r="D8894" s="33"/>
      <c r="E8894" s="33"/>
      <c r="F8894" s="33"/>
      <c r="G8894" s="33"/>
      <c r="H8894" s="33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  <c r="Y8894" s="33"/>
      <c r="Z8894" s="33"/>
      <c r="AA8894" s="33"/>
      <c r="AB8894" s="33"/>
      <c r="AC8894" s="33"/>
      <c r="AD8894" s="33"/>
      <c r="AE8894" s="33"/>
      <c r="AF8894" s="33"/>
      <c r="AG8894" s="35"/>
      <c r="AH8894" s="32"/>
      <c r="AI8894" s="33"/>
      <c r="AJ8894" s="33"/>
      <c r="AK8894" s="33"/>
      <c r="AL8894" s="33"/>
      <c r="AM8894" s="33"/>
      <c r="AN8894" s="33"/>
      <c r="AO8894" s="33"/>
      <c r="AP8894" s="33"/>
      <c r="AQ8894" s="33"/>
      <c r="AR8894" s="33"/>
      <c r="AS8894" s="33"/>
      <c r="AT8894" s="33"/>
      <c r="AU8894" s="33"/>
      <c r="AV8894" s="33"/>
      <c r="AW8894" s="33"/>
      <c r="AX8894" s="33"/>
      <c r="AY8894" s="33"/>
    </row>
    <row r="8895" spans="1:51" s="12" customFormat="1" ht="39.950000000000003" customHeight="1">
      <c r="A8895" s="3"/>
      <c r="B8895" s="16"/>
      <c r="C8895" s="33"/>
      <c r="D8895" s="33"/>
      <c r="E8895" s="33"/>
      <c r="F8895" s="33"/>
      <c r="G8895" s="33"/>
      <c r="H8895" s="33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  <c r="Y8895" s="33"/>
      <c r="Z8895" s="33"/>
      <c r="AA8895" s="33"/>
      <c r="AB8895" s="33"/>
      <c r="AC8895" s="33"/>
      <c r="AD8895" s="33"/>
      <c r="AE8895" s="33"/>
      <c r="AF8895" s="33"/>
      <c r="AG8895" s="35"/>
      <c r="AH8895" s="32"/>
      <c r="AI8895" s="33"/>
      <c r="AJ8895" s="33"/>
      <c r="AK8895" s="33"/>
      <c r="AL8895" s="33"/>
      <c r="AM8895" s="33"/>
      <c r="AN8895" s="33"/>
      <c r="AO8895" s="33"/>
      <c r="AP8895" s="33"/>
      <c r="AQ8895" s="33"/>
      <c r="AR8895" s="33"/>
      <c r="AS8895" s="33"/>
      <c r="AT8895" s="33"/>
      <c r="AU8895" s="33"/>
      <c r="AV8895" s="33"/>
      <c r="AW8895" s="33"/>
      <c r="AX8895" s="33"/>
      <c r="AY8895" s="33"/>
    </row>
    <row r="8896" spans="1:51" s="12" customFormat="1" ht="39.950000000000003" customHeight="1">
      <c r="A8896" s="3"/>
      <c r="B8896" s="16"/>
      <c r="C8896" s="33"/>
      <c r="D8896" s="33"/>
      <c r="E8896" s="33"/>
      <c r="F8896" s="33"/>
      <c r="G8896" s="33"/>
      <c r="H8896" s="33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  <c r="Y8896" s="33"/>
      <c r="Z8896" s="33"/>
      <c r="AA8896" s="33"/>
      <c r="AB8896" s="33"/>
      <c r="AC8896" s="33"/>
      <c r="AD8896" s="33"/>
      <c r="AE8896" s="33"/>
      <c r="AF8896" s="33"/>
      <c r="AG8896" s="35"/>
      <c r="AH8896" s="32"/>
      <c r="AI8896" s="33"/>
      <c r="AJ8896" s="33"/>
      <c r="AK8896" s="33"/>
      <c r="AL8896" s="33"/>
      <c r="AM8896" s="33"/>
      <c r="AN8896" s="33"/>
      <c r="AO8896" s="33"/>
      <c r="AP8896" s="33"/>
      <c r="AQ8896" s="33"/>
      <c r="AR8896" s="33"/>
      <c r="AS8896" s="33"/>
      <c r="AT8896" s="33"/>
      <c r="AU8896" s="33"/>
      <c r="AV8896" s="33"/>
      <c r="AW8896" s="33"/>
      <c r="AX8896" s="33"/>
      <c r="AY8896" s="33"/>
    </row>
    <row r="8897" spans="1:51" s="12" customFormat="1" ht="39.950000000000003" customHeight="1">
      <c r="A8897" s="3"/>
      <c r="B8897" s="16"/>
      <c r="C8897" s="33"/>
      <c r="D8897" s="33"/>
      <c r="E8897" s="33"/>
      <c r="F8897" s="33"/>
      <c r="G8897" s="33"/>
      <c r="H8897" s="33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  <c r="Y8897" s="33"/>
      <c r="Z8897" s="33"/>
      <c r="AA8897" s="33"/>
      <c r="AB8897" s="33"/>
      <c r="AC8897" s="33"/>
      <c r="AD8897" s="33"/>
      <c r="AE8897" s="33"/>
      <c r="AF8897" s="33"/>
      <c r="AG8897" s="35"/>
      <c r="AH8897" s="32"/>
      <c r="AI8897" s="33"/>
      <c r="AJ8897" s="33"/>
      <c r="AK8897" s="33"/>
      <c r="AL8897" s="33"/>
      <c r="AM8897" s="33"/>
      <c r="AN8897" s="33"/>
      <c r="AO8897" s="33"/>
      <c r="AP8897" s="33"/>
      <c r="AQ8897" s="33"/>
      <c r="AR8897" s="33"/>
      <c r="AS8897" s="33"/>
      <c r="AT8897" s="33"/>
      <c r="AU8897" s="33"/>
      <c r="AV8897" s="33"/>
      <c r="AW8897" s="33"/>
      <c r="AX8897" s="33"/>
      <c r="AY8897" s="33"/>
    </row>
    <row r="8898" spans="1:51" s="12" customFormat="1" ht="39.950000000000003" customHeight="1">
      <c r="A8898" s="3"/>
      <c r="B8898" s="16"/>
      <c r="C8898" s="33"/>
      <c r="D8898" s="33"/>
      <c r="E8898" s="33"/>
      <c r="F8898" s="33"/>
      <c r="G8898" s="33"/>
      <c r="H8898" s="33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  <c r="Y8898" s="33"/>
      <c r="Z8898" s="33"/>
      <c r="AA8898" s="33"/>
      <c r="AB8898" s="33"/>
      <c r="AC8898" s="33"/>
      <c r="AD8898" s="33"/>
      <c r="AE8898" s="33"/>
      <c r="AF8898" s="33"/>
      <c r="AG8898" s="35"/>
      <c r="AH8898" s="32"/>
      <c r="AI8898" s="33"/>
      <c r="AJ8898" s="33"/>
      <c r="AK8898" s="33"/>
      <c r="AL8898" s="33"/>
      <c r="AM8898" s="33"/>
      <c r="AN8898" s="33"/>
      <c r="AO8898" s="33"/>
      <c r="AP8898" s="33"/>
      <c r="AQ8898" s="33"/>
      <c r="AR8898" s="33"/>
      <c r="AS8898" s="33"/>
      <c r="AT8898" s="33"/>
      <c r="AU8898" s="33"/>
      <c r="AV8898" s="33"/>
      <c r="AW8898" s="33"/>
      <c r="AX8898" s="33"/>
      <c r="AY8898" s="33"/>
    </row>
    <row r="8899" spans="1:51" s="12" customFormat="1" ht="39.950000000000003" customHeight="1">
      <c r="A8899" s="3"/>
      <c r="B8899" s="16"/>
      <c r="C8899" s="33"/>
      <c r="D8899" s="33"/>
      <c r="E8899" s="33"/>
      <c r="F8899" s="33"/>
      <c r="G8899" s="33"/>
      <c r="H8899" s="33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  <c r="Y8899" s="33"/>
      <c r="Z8899" s="33"/>
      <c r="AA8899" s="33"/>
      <c r="AB8899" s="33"/>
      <c r="AC8899" s="33"/>
      <c r="AD8899" s="33"/>
      <c r="AE8899" s="33"/>
      <c r="AF8899" s="33"/>
      <c r="AG8899" s="35"/>
      <c r="AH8899" s="32"/>
      <c r="AI8899" s="33"/>
      <c r="AJ8899" s="33"/>
      <c r="AK8899" s="33"/>
      <c r="AL8899" s="33"/>
      <c r="AM8899" s="33"/>
      <c r="AN8899" s="33"/>
      <c r="AO8899" s="33"/>
      <c r="AP8899" s="33"/>
      <c r="AQ8899" s="33"/>
      <c r="AR8899" s="33"/>
      <c r="AS8899" s="33"/>
      <c r="AT8899" s="33"/>
      <c r="AU8899" s="33"/>
      <c r="AV8899" s="33"/>
      <c r="AW8899" s="33"/>
      <c r="AX8899" s="33"/>
      <c r="AY8899" s="33"/>
    </row>
    <row r="8900" spans="1:51" s="12" customFormat="1" ht="39.950000000000003" customHeight="1">
      <c r="A8900" s="3"/>
      <c r="B8900" s="16"/>
      <c r="C8900" s="33"/>
      <c r="D8900" s="33"/>
      <c r="E8900" s="33"/>
      <c r="F8900" s="33"/>
      <c r="G8900" s="33"/>
      <c r="H8900" s="33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  <c r="Y8900" s="33"/>
      <c r="Z8900" s="33"/>
      <c r="AA8900" s="33"/>
      <c r="AB8900" s="33"/>
      <c r="AC8900" s="33"/>
      <c r="AD8900" s="33"/>
      <c r="AE8900" s="33"/>
      <c r="AF8900" s="33"/>
      <c r="AG8900" s="35"/>
      <c r="AH8900" s="32"/>
      <c r="AI8900" s="33"/>
      <c r="AJ8900" s="33"/>
      <c r="AK8900" s="33"/>
      <c r="AL8900" s="33"/>
      <c r="AM8900" s="33"/>
      <c r="AN8900" s="33"/>
      <c r="AO8900" s="33"/>
      <c r="AP8900" s="33"/>
      <c r="AQ8900" s="33"/>
      <c r="AR8900" s="33"/>
      <c r="AS8900" s="33"/>
      <c r="AT8900" s="33"/>
      <c r="AU8900" s="33"/>
      <c r="AV8900" s="33"/>
      <c r="AW8900" s="33"/>
      <c r="AX8900" s="33"/>
      <c r="AY8900" s="33"/>
    </row>
    <row r="8901" spans="1:51" s="12" customFormat="1" ht="39.950000000000003" customHeight="1">
      <c r="A8901" s="3"/>
      <c r="B8901" s="16"/>
      <c r="C8901" s="33"/>
      <c r="D8901" s="33"/>
      <c r="E8901" s="33"/>
      <c r="F8901" s="33"/>
      <c r="G8901" s="33"/>
      <c r="H8901" s="33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  <c r="Y8901" s="33"/>
      <c r="Z8901" s="33"/>
      <c r="AA8901" s="33"/>
      <c r="AB8901" s="33"/>
      <c r="AC8901" s="33"/>
      <c r="AD8901" s="33"/>
      <c r="AE8901" s="33"/>
      <c r="AF8901" s="33"/>
      <c r="AG8901" s="35"/>
      <c r="AH8901" s="32"/>
      <c r="AI8901" s="33"/>
      <c r="AJ8901" s="33"/>
      <c r="AK8901" s="33"/>
      <c r="AL8901" s="33"/>
      <c r="AM8901" s="33"/>
      <c r="AN8901" s="33"/>
      <c r="AO8901" s="33"/>
      <c r="AP8901" s="33"/>
      <c r="AQ8901" s="33"/>
      <c r="AR8901" s="33"/>
      <c r="AS8901" s="33"/>
      <c r="AT8901" s="33"/>
      <c r="AU8901" s="33"/>
      <c r="AV8901" s="33"/>
      <c r="AW8901" s="33"/>
      <c r="AX8901" s="33"/>
      <c r="AY8901" s="33"/>
    </row>
    <row r="8902" spans="1:51" s="12" customFormat="1" ht="39.950000000000003" customHeight="1">
      <c r="A8902" s="3"/>
      <c r="B8902" s="16"/>
      <c r="C8902" s="33"/>
      <c r="D8902" s="33"/>
      <c r="E8902" s="33"/>
      <c r="F8902" s="33"/>
      <c r="G8902" s="33"/>
      <c r="H8902" s="33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  <c r="Y8902" s="33"/>
      <c r="Z8902" s="33"/>
      <c r="AA8902" s="33"/>
      <c r="AB8902" s="33"/>
      <c r="AC8902" s="33"/>
      <c r="AD8902" s="33"/>
      <c r="AE8902" s="33"/>
      <c r="AF8902" s="33"/>
      <c r="AG8902" s="35"/>
      <c r="AH8902" s="32"/>
      <c r="AI8902" s="33"/>
      <c r="AJ8902" s="33"/>
      <c r="AK8902" s="33"/>
      <c r="AL8902" s="33"/>
      <c r="AM8902" s="33"/>
      <c r="AN8902" s="33"/>
      <c r="AO8902" s="33"/>
      <c r="AP8902" s="33"/>
      <c r="AQ8902" s="33"/>
      <c r="AR8902" s="33"/>
      <c r="AS8902" s="33"/>
      <c r="AT8902" s="33"/>
      <c r="AU8902" s="33"/>
      <c r="AV8902" s="33"/>
      <c r="AW8902" s="33"/>
      <c r="AX8902" s="33"/>
      <c r="AY8902" s="33"/>
    </row>
    <row r="8903" spans="1:51" s="12" customFormat="1" ht="39.950000000000003" customHeight="1">
      <c r="A8903" s="3"/>
      <c r="B8903" s="16"/>
      <c r="C8903" s="33"/>
      <c r="D8903" s="33"/>
      <c r="E8903" s="33"/>
      <c r="F8903" s="33"/>
      <c r="G8903" s="33"/>
      <c r="H8903" s="33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  <c r="Y8903" s="33"/>
      <c r="Z8903" s="33"/>
      <c r="AA8903" s="33"/>
      <c r="AB8903" s="33"/>
      <c r="AC8903" s="33"/>
      <c r="AD8903" s="33"/>
      <c r="AE8903" s="33"/>
      <c r="AF8903" s="33"/>
      <c r="AG8903" s="35"/>
      <c r="AH8903" s="32"/>
      <c r="AI8903" s="33"/>
      <c r="AJ8903" s="33"/>
      <c r="AK8903" s="33"/>
      <c r="AL8903" s="33"/>
      <c r="AM8903" s="33"/>
      <c r="AN8903" s="33"/>
      <c r="AO8903" s="33"/>
      <c r="AP8903" s="33"/>
      <c r="AQ8903" s="33"/>
      <c r="AR8903" s="33"/>
      <c r="AS8903" s="33"/>
      <c r="AT8903" s="33"/>
      <c r="AU8903" s="33"/>
      <c r="AV8903" s="33"/>
      <c r="AW8903" s="33"/>
      <c r="AX8903" s="33"/>
      <c r="AY8903" s="33"/>
    </row>
    <row r="8904" spans="1:51" s="12" customFormat="1" ht="39.950000000000003" customHeight="1">
      <c r="A8904" s="3"/>
      <c r="B8904" s="16"/>
      <c r="C8904" s="33"/>
      <c r="D8904" s="33"/>
      <c r="E8904" s="33"/>
      <c r="F8904" s="33"/>
      <c r="G8904" s="33"/>
      <c r="H8904" s="33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  <c r="Y8904" s="33"/>
      <c r="Z8904" s="33"/>
      <c r="AA8904" s="33"/>
      <c r="AB8904" s="33"/>
      <c r="AC8904" s="33"/>
      <c r="AD8904" s="33"/>
      <c r="AE8904" s="33"/>
      <c r="AF8904" s="33"/>
      <c r="AG8904" s="35"/>
      <c r="AH8904" s="32"/>
      <c r="AI8904" s="33"/>
      <c r="AJ8904" s="33"/>
      <c r="AK8904" s="33"/>
      <c r="AL8904" s="33"/>
      <c r="AM8904" s="33"/>
      <c r="AN8904" s="33"/>
      <c r="AO8904" s="33"/>
      <c r="AP8904" s="33"/>
      <c r="AQ8904" s="33"/>
      <c r="AR8904" s="33"/>
      <c r="AS8904" s="33"/>
      <c r="AT8904" s="33"/>
      <c r="AU8904" s="33"/>
      <c r="AV8904" s="33"/>
      <c r="AW8904" s="33"/>
      <c r="AX8904" s="33"/>
      <c r="AY8904" s="33"/>
    </row>
    <row r="8905" spans="1:51" s="12" customFormat="1" ht="39.950000000000003" customHeight="1">
      <c r="A8905" s="3"/>
      <c r="B8905" s="16"/>
      <c r="C8905" s="33"/>
      <c r="D8905" s="33"/>
      <c r="E8905" s="33"/>
      <c r="F8905" s="33"/>
      <c r="G8905" s="33"/>
      <c r="H8905" s="33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  <c r="Y8905" s="33"/>
      <c r="Z8905" s="33"/>
      <c r="AA8905" s="33"/>
      <c r="AB8905" s="33"/>
      <c r="AC8905" s="33"/>
      <c r="AD8905" s="33"/>
      <c r="AE8905" s="33"/>
      <c r="AF8905" s="33"/>
      <c r="AG8905" s="35"/>
      <c r="AH8905" s="32"/>
      <c r="AI8905" s="33"/>
      <c r="AJ8905" s="33"/>
      <c r="AK8905" s="33"/>
      <c r="AL8905" s="33"/>
      <c r="AM8905" s="33"/>
      <c r="AN8905" s="33"/>
      <c r="AO8905" s="33"/>
      <c r="AP8905" s="33"/>
      <c r="AQ8905" s="33"/>
      <c r="AR8905" s="33"/>
      <c r="AS8905" s="33"/>
      <c r="AT8905" s="33"/>
      <c r="AU8905" s="33"/>
      <c r="AV8905" s="33"/>
      <c r="AW8905" s="33"/>
      <c r="AX8905" s="33"/>
      <c r="AY8905" s="33"/>
    </row>
    <row r="8906" spans="1:51" s="12" customFormat="1" ht="39.950000000000003" customHeight="1">
      <c r="A8906" s="3"/>
      <c r="B8906" s="16"/>
      <c r="C8906" s="33"/>
      <c r="D8906" s="33"/>
      <c r="E8906" s="33"/>
      <c r="F8906" s="33"/>
      <c r="G8906" s="33"/>
      <c r="H8906" s="33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  <c r="Y8906" s="33"/>
      <c r="Z8906" s="33"/>
      <c r="AA8906" s="33"/>
      <c r="AB8906" s="33"/>
      <c r="AC8906" s="33"/>
      <c r="AD8906" s="33"/>
      <c r="AE8906" s="33"/>
      <c r="AF8906" s="33"/>
      <c r="AG8906" s="35"/>
      <c r="AH8906" s="32"/>
      <c r="AI8906" s="33"/>
      <c r="AJ8906" s="33"/>
      <c r="AK8906" s="33"/>
      <c r="AL8906" s="33"/>
      <c r="AM8906" s="33"/>
      <c r="AN8906" s="33"/>
      <c r="AO8906" s="33"/>
      <c r="AP8906" s="33"/>
      <c r="AQ8906" s="33"/>
      <c r="AR8906" s="33"/>
      <c r="AS8906" s="33"/>
      <c r="AT8906" s="33"/>
      <c r="AU8906" s="33"/>
      <c r="AV8906" s="33"/>
      <c r="AW8906" s="33"/>
      <c r="AX8906" s="33"/>
      <c r="AY8906" s="33"/>
    </row>
    <row r="8907" spans="1:51" s="12" customFormat="1" ht="39.950000000000003" customHeight="1">
      <c r="A8907" s="3"/>
      <c r="B8907" s="16"/>
      <c r="C8907" s="33"/>
      <c r="D8907" s="33"/>
      <c r="E8907" s="33"/>
      <c r="F8907" s="33"/>
      <c r="G8907" s="33"/>
      <c r="H8907" s="33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  <c r="Y8907" s="33"/>
      <c r="Z8907" s="33"/>
      <c r="AA8907" s="33"/>
      <c r="AB8907" s="33"/>
      <c r="AC8907" s="33"/>
      <c r="AD8907" s="33"/>
      <c r="AE8907" s="33"/>
      <c r="AF8907" s="33"/>
      <c r="AG8907" s="35"/>
      <c r="AH8907" s="32"/>
      <c r="AI8907" s="33"/>
      <c r="AJ8907" s="33"/>
      <c r="AK8907" s="33"/>
      <c r="AL8907" s="33"/>
      <c r="AM8907" s="33"/>
      <c r="AN8907" s="33"/>
      <c r="AO8907" s="33"/>
      <c r="AP8907" s="33"/>
      <c r="AQ8907" s="33"/>
      <c r="AR8907" s="33"/>
      <c r="AS8907" s="33"/>
      <c r="AT8907" s="33"/>
      <c r="AU8907" s="33"/>
      <c r="AV8907" s="33"/>
      <c r="AW8907" s="33"/>
      <c r="AX8907" s="33"/>
      <c r="AY8907" s="33"/>
    </row>
    <row r="8908" spans="1:51" s="12" customFormat="1" ht="39.950000000000003" customHeight="1">
      <c r="A8908" s="3"/>
      <c r="B8908" s="16"/>
      <c r="C8908" s="33"/>
      <c r="D8908" s="33"/>
      <c r="E8908" s="33"/>
      <c r="F8908" s="33"/>
      <c r="G8908" s="33"/>
      <c r="H8908" s="33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  <c r="Y8908" s="33"/>
      <c r="Z8908" s="33"/>
      <c r="AA8908" s="33"/>
      <c r="AB8908" s="33"/>
      <c r="AC8908" s="33"/>
      <c r="AD8908" s="33"/>
      <c r="AE8908" s="33"/>
      <c r="AF8908" s="33"/>
      <c r="AG8908" s="35"/>
      <c r="AH8908" s="32"/>
      <c r="AI8908" s="33"/>
      <c r="AJ8908" s="33"/>
      <c r="AK8908" s="33"/>
      <c r="AL8908" s="33"/>
      <c r="AM8908" s="33"/>
      <c r="AN8908" s="33"/>
      <c r="AO8908" s="33"/>
      <c r="AP8908" s="33"/>
      <c r="AQ8908" s="33"/>
      <c r="AR8908" s="33"/>
      <c r="AS8908" s="33"/>
      <c r="AT8908" s="33"/>
      <c r="AU8908" s="33"/>
      <c r="AV8908" s="33"/>
      <c r="AW8908" s="33"/>
      <c r="AX8908" s="33"/>
      <c r="AY8908" s="33"/>
    </row>
    <row r="8909" spans="1:51" s="12" customFormat="1" ht="39.950000000000003" customHeight="1">
      <c r="A8909" s="3"/>
      <c r="B8909" s="16"/>
      <c r="C8909" s="33"/>
      <c r="D8909" s="33"/>
      <c r="E8909" s="33"/>
      <c r="F8909" s="33"/>
      <c r="G8909" s="33"/>
      <c r="H8909" s="33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  <c r="Y8909" s="33"/>
      <c r="Z8909" s="33"/>
      <c r="AA8909" s="33"/>
      <c r="AB8909" s="33"/>
      <c r="AC8909" s="33"/>
      <c r="AD8909" s="33"/>
      <c r="AE8909" s="33"/>
      <c r="AF8909" s="33"/>
      <c r="AG8909" s="35"/>
      <c r="AH8909" s="32"/>
      <c r="AI8909" s="33"/>
      <c r="AJ8909" s="33"/>
      <c r="AK8909" s="33"/>
      <c r="AL8909" s="33"/>
      <c r="AM8909" s="33"/>
      <c r="AN8909" s="33"/>
      <c r="AO8909" s="33"/>
      <c r="AP8909" s="33"/>
      <c r="AQ8909" s="33"/>
      <c r="AR8909" s="33"/>
      <c r="AS8909" s="33"/>
      <c r="AT8909" s="33"/>
      <c r="AU8909" s="33"/>
      <c r="AV8909" s="33"/>
      <c r="AW8909" s="33"/>
      <c r="AX8909" s="33"/>
      <c r="AY8909" s="33"/>
    </row>
    <row r="8910" spans="1:51" s="12" customFormat="1" ht="39.950000000000003" customHeight="1">
      <c r="A8910" s="3"/>
      <c r="B8910" s="16"/>
      <c r="C8910" s="33"/>
      <c r="D8910" s="33"/>
      <c r="E8910" s="33"/>
      <c r="F8910" s="33"/>
      <c r="G8910" s="33"/>
      <c r="H8910" s="33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  <c r="Y8910" s="33"/>
      <c r="Z8910" s="33"/>
      <c r="AA8910" s="33"/>
      <c r="AB8910" s="33"/>
      <c r="AC8910" s="33"/>
      <c r="AD8910" s="33"/>
      <c r="AE8910" s="33"/>
      <c r="AF8910" s="33"/>
      <c r="AG8910" s="35"/>
      <c r="AH8910" s="32"/>
      <c r="AI8910" s="33"/>
      <c r="AJ8910" s="33"/>
      <c r="AK8910" s="33"/>
      <c r="AL8910" s="33"/>
      <c r="AM8910" s="33"/>
      <c r="AN8910" s="33"/>
      <c r="AO8910" s="33"/>
      <c r="AP8910" s="33"/>
      <c r="AQ8910" s="33"/>
      <c r="AR8910" s="33"/>
      <c r="AS8910" s="33"/>
      <c r="AT8910" s="33"/>
      <c r="AU8910" s="33"/>
      <c r="AV8910" s="33"/>
      <c r="AW8910" s="33"/>
      <c r="AX8910" s="33"/>
      <c r="AY8910" s="33"/>
    </row>
    <row r="8911" spans="1:51" s="12" customFormat="1" ht="39.950000000000003" customHeight="1">
      <c r="A8911" s="3"/>
      <c r="B8911" s="16"/>
      <c r="C8911" s="33"/>
      <c r="D8911" s="33"/>
      <c r="E8911" s="33"/>
      <c r="F8911" s="33"/>
      <c r="G8911" s="33"/>
      <c r="H8911" s="33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  <c r="Y8911" s="33"/>
      <c r="Z8911" s="33"/>
      <c r="AA8911" s="33"/>
      <c r="AB8911" s="33"/>
      <c r="AC8911" s="33"/>
      <c r="AD8911" s="33"/>
      <c r="AE8911" s="33"/>
      <c r="AF8911" s="33"/>
      <c r="AG8911" s="35"/>
      <c r="AH8911" s="32"/>
      <c r="AI8911" s="33"/>
      <c r="AJ8911" s="33"/>
      <c r="AK8911" s="33"/>
      <c r="AL8911" s="33"/>
      <c r="AM8911" s="33"/>
      <c r="AN8911" s="33"/>
      <c r="AO8911" s="33"/>
      <c r="AP8911" s="33"/>
      <c r="AQ8911" s="33"/>
      <c r="AR8911" s="33"/>
      <c r="AS8911" s="33"/>
      <c r="AT8911" s="33"/>
      <c r="AU8911" s="33"/>
      <c r="AV8911" s="33"/>
      <c r="AW8911" s="33"/>
      <c r="AX8911" s="33"/>
      <c r="AY8911" s="33"/>
    </row>
    <row r="8912" spans="1:51" s="12" customFormat="1" ht="39.950000000000003" customHeight="1">
      <c r="A8912" s="3"/>
      <c r="B8912" s="16"/>
      <c r="C8912" s="33"/>
      <c r="D8912" s="33"/>
      <c r="E8912" s="33"/>
      <c r="F8912" s="33"/>
      <c r="G8912" s="33"/>
      <c r="H8912" s="33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  <c r="Y8912" s="33"/>
      <c r="Z8912" s="33"/>
      <c r="AA8912" s="33"/>
      <c r="AB8912" s="33"/>
      <c r="AC8912" s="33"/>
      <c r="AD8912" s="33"/>
      <c r="AE8912" s="33"/>
      <c r="AF8912" s="33"/>
      <c r="AG8912" s="35"/>
      <c r="AH8912" s="32"/>
      <c r="AI8912" s="33"/>
      <c r="AJ8912" s="33"/>
      <c r="AK8912" s="33"/>
      <c r="AL8912" s="33"/>
      <c r="AM8912" s="33"/>
      <c r="AN8912" s="33"/>
      <c r="AO8912" s="33"/>
      <c r="AP8912" s="33"/>
      <c r="AQ8912" s="33"/>
      <c r="AR8912" s="33"/>
      <c r="AS8912" s="33"/>
      <c r="AT8912" s="33"/>
      <c r="AU8912" s="33"/>
      <c r="AV8912" s="33"/>
      <c r="AW8912" s="33"/>
      <c r="AX8912" s="33"/>
      <c r="AY8912" s="33"/>
    </row>
    <row r="8913" spans="1:51" s="12" customFormat="1" ht="39.950000000000003" customHeight="1">
      <c r="A8913" s="3"/>
      <c r="B8913" s="16"/>
      <c r="C8913" s="33"/>
      <c r="D8913" s="33"/>
      <c r="E8913" s="33"/>
      <c r="F8913" s="33"/>
      <c r="G8913" s="33"/>
      <c r="H8913" s="33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  <c r="Y8913" s="33"/>
      <c r="Z8913" s="33"/>
      <c r="AA8913" s="33"/>
      <c r="AB8913" s="33"/>
      <c r="AC8913" s="33"/>
      <c r="AD8913" s="33"/>
      <c r="AE8913" s="33"/>
      <c r="AF8913" s="33"/>
      <c r="AG8913" s="35"/>
      <c r="AH8913" s="32"/>
      <c r="AI8913" s="33"/>
      <c r="AJ8913" s="33"/>
      <c r="AK8913" s="33"/>
      <c r="AL8913" s="33"/>
      <c r="AM8913" s="33"/>
      <c r="AN8913" s="33"/>
      <c r="AO8913" s="33"/>
      <c r="AP8913" s="33"/>
      <c r="AQ8913" s="33"/>
      <c r="AR8913" s="33"/>
      <c r="AS8913" s="33"/>
      <c r="AT8913" s="33"/>
      <c r="AU8913" s="33"/>
      <c r="AV8913" s="33"/>
      <c r="AW8913" s="33"/>
      <c r="AX8913" s="33"/>
      <c r="AY8913" s="33"/>
    </row>
    <row r="8914" spans="1:51" s="12" customFormat="1" ht="39.950000000000003" customHeight="1">
      <c r="A8914" s="3"/>
      <c r="B8914" s="16"/>
      <c r="C8914" s="33"/>
      <c r="D8914" s="33"/>
      <c r="E8914" s="33"/>
      <c r="F8914" s="33"/>
      <c r="G8914" s="33"/>
      <c r="H8914" s="33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  <c r="Y8914" s="33"/>
      <c r="Z8914" s="33"/>
      <c r="AA8914" s="33"/>
      <c r="AB8914" s="33"/>
      <c r="AC8914" s="33"/>
      <c r="AD8914" s="33"/>
      <c r="AE8914" s="33"/>
      <c r="AF8914" s="33"/>
      <c r="AG8914" s="35"/>
      <c r="AH8914" s="32"/>
      <c r="AI8914" s="33"/>
      <c r="AJ8914" s="33"/>
      <c r="AK8914" s="33"/>
      <c r="AL8914" s="33"/>
      <c r="AM8914" s="33"/>
      <c r="AN8914" s="33"/>
      <c r="AO8914" s="33"/>
      <c r="AP8914" s="33"/>
      <c r="AQ8914" s="33"/>
      <c r="AR8914" s="33"/>
      <c r="AS8914" s="33"/>
      <c r="AT8914" s="33"/>
      <c r="AU8914" s="33"/>
      <c r="AV8914" s="33"/>
      <c r="AW8914" s="33"/>
      <c r="AX8914" s="33"/>
      <c r="AY8914" s="33"/>
    </row>
    <row r="8915" spans="1:51" s="12" customFormat="1" ht="39.950000000000003" customHeight="1">
      <c r="A8915" s="3"/>
      <c r="B8915" s="16"/>
      <c r="C8915" s="33"/>
      <c r="D8915" s="33"/>
      <c r="E8915" s="33"/>
      <c r="F8915" s="33"/>
      <c r="G8915" s="33"/>
      <c r="H8915" s="33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  <c r="Y8915" s="33"/>
      <c r="Z8915" s="33"/>
      <c r="AA8915" s="33"/>
      <c r="AB8915" s="33"/>
      <c r="AC8915" s="33"/>
      <c r="AD8915" s="33"/>
      <c r="AE8915" s="33"/>
      <c r="AF8915" s="33"/>
      <c r="AG8915" s="35"/>
      <c r="AH8915" s="32"/>
      <c r="AI8915" s="33"/>
      <c r="AJ8915" s="33"/>
      <c r="AK8915" s="33"/>
      <c r="AL8915" s="33"/>
      <c r="AM8915" s="33"/>
      <c r="AN8915" s="33"/>
      <c r="AO8915" s="33"/>
      <c r="AP8915" s="33"/>
      <c r="AQ8915" s="33"/>
      <c r="AR8915" s="33"/>
      <c r="AS8915" s="33"/>
      <c r="AT8915" s="33"/>
      <c r="AU8915" s="33"/>
      <c r="AV8915" s="33"/>
      <c r="AW8915" s="33"/>
      <c r="AX8915" s="33"/>
      <c r="AY8915" s="33"/>
    </row>
    <row r="8916" spans="1:51" s="12" customFormat="1" ht="39.950000000000003" customHeight="1">
      <c r="A8916" s="3"/>
      <c r="B8916" s="16"/>
      <c r="C8916" s="33"/>
      <c r="D8916" s="33"/>
      <c r="E8916" s="33"/>
      <c r="F8916" s="33"/>
      <c r="G8916" s="33"/>
      <c r="H8916" s="33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  <c r="Y8916" s="33"/>
      <c r="Z8916" s="33"/>
      <c r="AA8916" s="33"/>
      <c r="AB8916" s="33"/>
      <c r="AC8916" s="33"/>
      <c r="AD8916" s="33"/>
      <c r="AE8916" s="33"/>
      <c r="AF8916" s="33"/>
      <c r="AG8916" s="35"/>
      <c r="AH8916" s="32"/>
      <c r="AI8916" s="33"/>
      <c r="AJ8916" s="33"/>
      <c r="AK8916" s="33"/>
      <c r="AL8916" s="33"/>
      <c r="AM8916" s="33"/>
      <c r="AN8916" s="33"/>
      <c r="AO8916" s="33"/>
      <c r="AP8916" s="33"/>
      <c r="AQ8916" s="33"/>
      <c r="AR8916" s="33"/>
      <c r="AS8916" s="33"/>
      <c r="AT8916" s="33"/>
      <c r="AU8916" s="33"/>
      <c r="AV8916" s="33"/>
      <c r="AW8916" s="33"/>
      <c r="AX8916" s="33"/>
      <c r="AY8916" s="33"/>
    </row>
    <row r="8917" spans="1:51" s="12" customFormat="1" ht="39.950000000000003" customHeight="1">
      <c r="A8917" s="3"/>
      <c r="B8917" s="16"/>
      <c r="C8917" s="33"/>
      <c r="D8917" s="33"/>
      <c r="E8917" s="33"/>
      <c r="F8917" s="33"/>
      <c r="G8917" s="33"/>
      <c r="H8917" s="33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  <c r="Y8917" s="33"/>
      <c r="Z8917" s="33"/>
      <c r="AA8917" s="33"/>
      <c r="AB8917" s="33"/>
      <c r="AC8917" s="33"/>
      <c r="AD8917" s="33"/>
      <c r="AE8917" s="33"/>
      <c r="AF8917" s="33"/>
      <c r="AG8917" s="35"/>
      <c r="AH8917" s="32"/>
      <c r="AI8917" s="33"/>
      <c r="AJ8917" s="33"/>
      <c r="AK8917" s="33"/>
      <c r="AL8917" s="33"/>
      <c r="AM8917" s="33"/>
      <c r="AN8917" s="33"/>
      <c r="AO8917" s="33"/>
      <c r="AP8917" s="33"/>
      <c r="AQ8917" s="33"/>
      <c r="AR8917" s="33"/>
      <c r="AS8917" s="33"/>
      <c r="AT8917" s="33"/>
      <c r="AU8917" s="33"/>
      <c r="AV8917" s="33"/>
      <c r="AW8917" s="33"/>
      <c r="AX8917" s="33"/>
      <c r="AY8917" s="33"/>
    </row>
    <row r="8918" spans="1:51" s="12" customFormat="1" ht="39.950000000000003" customHeight="1">
      <c r="A8918" s="3"/>
      <c r="B8918" s="16"/>
      <c r="C8918" s="33"/>
      <c r="D8918" s="33"/>
      <c r="E8918" s="33"/>
      <c r="F8918" s="33"/>
      <c r="G8918" s="33"/>
      <c r="H8918" s="33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  <c r="Y8918" s="33"/>
      <c r="Z8918" s="33"/>
      <c r="AA8918" s="33"/>
      <c r="AB8918" s="33"/>
      <c r="AC8918" s="33"/>
      <c r="AD8918" s="33"/>
      <c r="AE8918" s="33"/>
      <c r="AF8918" s="33"/>
      <c r="AG8918" s="35"/>
      <c r="AH8918" s="32"/>
      <c r="AI8918" s="33"/>
      <c r="AJ8918" s="33"/>
      <c r="AK8918" s="33"/>
      <c r="AL8918" s="33"/>
      <c r="AM8918" s="33"/>
      <c r="AN8918" s="33"/>
      <c r="AO8918" s="33"/>
      <c r="AP8918" s="33"/>
      <c r="AQ8918" s="33"/>
      <c r="AR8918" s="33"/>
      <c r="AS8918" s="33"/>
      <c r="AT8918" s="33"/>
      <c r="AU8918" s="33"/>
      <c r="AV8918" s="33"/>
      <c r="AW8918" s="33"/>
      <c r="AX8918" s="33"/>
      <c r="AY8918" s="33"/>
    </row>
    <row r="8919" spans="1:51" s="12" customFormat="1" ht="39.950000000000003" customHeight="1">
      <c r="A8919" s="3"/>
      <c r="B8919" s="16"/>
      <c r="C8919" s="33"/>
      <c r="D8919" s="33"/>
      <c r="E8919" s="33"/>
      <c r="F8919" s="33"/>
      <c r="G8919" s="33"/>
      <c r="H8919" s="33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  <c r="Y8919" s="33"/>
      <c r="Z8919" s="33"/>
      <c r="AA8919" s="33"/>
      <c r="AB8919" s="33"/>
      <c r="AC8919" s="33"/>
      <c r="AD8919" s="33"/>
      <c r="AE8919" s="33"/>
      <c r="AF8919" s="33"/>
      <c r="AG8919" s="35"/>
      <c r="AH8919" s="32"/>
      <c r="AI8919" s="33"/>
      <c r="AJ8919" s="33"/>
      <c r="AK8919" s="33"/>
      <c r="AL8919" s="33"/>
      <c r="AM8919" s="33"/>
      <c r="AN8919" s="33"/>
      <c r="AO8919" s="33"/>
      <c r="AP8919" s="33"/>
      <c r="AQ8919" s="33"/>
      <c r="AR8919" s="33"/>
      <c r="AS8919" s="33"/>
      <c r="AT8919" s="33"/>
      <c r="AU8919" s="33"/>
      <c r="AV8919" s="33"/>
      <c r="AW8919" s="33"/>
      <c r="AX8919" s="33"/>
      <c r="AY8919" s="33"/>
    </row>
    <row r="8920" spans="1:51" s="12" customFormat="1" ht="39.950000000000003" customHeight="1">
      <c r="A8920" s="3"/>
      <c r="B8920" s="16"/>
      <c r="C8920" s="33"/>
      <c r="D8920" s="33"/>
      <c r="E8920" s="33"/>
      <c r="F8920" s="33"/>
      <c r="G8920" s="33"/>
      <c r="H8920" s="33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  <c r="Y8920" s="33"/>
      <c r="Z8920" s="33"/>
      <c r="AA8920" s="33"/>
      <c r="AB8920" s="33"/>
      <c r="AC8920" s="33"/>
      <c r="AD8920" s="33"/>
      <c r="AE8920" s="33"/>
      <c r="AF8920" s="33"/>
      <c r="AG8920" s="35"/>
      <c r="AH8920" s="32"/>
      <c r="AI8920" s="33"/>
      <c r="AJ8920" s="33"/>
      <c r="AK8920" s="33"/>
      <c r="AL8920" s="33"/>
      <c r="AM8920" s="33"/>
      <c r="AN8920" s="33"/>
      <c r="AO8920" s="33"/>
      <c r="AP8920" s="33"/>
      <c r="AQ8920" s="33"/>
      <c r="AR8920" s="33"/>
      <c r="AS8920" s="33"/>
      <c r="AT8920" s="33"/>
      <c r="AU8920" s="33"/>
      <c r="AV8920" s="33"/>
      <c r="AW8920" s="33"/>
      <c r="AX8920" s="33"/>
      <c r="AY8920" s="33"/>
    </row>
    <row r="8921" spans="1:51" s="12" customFormat="1" ht="39.950000000000003" customHeight="1">
      <c r="A8921" s="3"/>
      <c r="B8921" s="16"/>
      <c r="C8921" s="33"/>
      <c r="D8921" s="33"/>
      <c r="E8921" s="33"/>
      <c r="F8921" s="33"/>
      <c r="G8921" s="33"/>
      <c r="H8921" s="33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  <c r="Y8921" s="33"/>
      <c r="Z8921" s="33"/>
      <c r="AA8921" s="33"/>
      <c r="AB8921" s="33"/>
      <c r="AC8921" s="33"/>
      <c r="AD8921" s="33"/>
      <c r="AE8921" s="33"/>
      <c r="AF8921" s="33"/>
      <c r="AG8921" s="35"/>
      <c r="AH8921" s="32"/>
      <c r="AI8921" s="33"/>
      <c r="AJ8921" s="33"/>
      <c r="AK8921" s="33"/>
      <c r="AL8921" s="33"/>
      <c r="AM8921" s="33"/>
      <c r="AN8921" s="33"/>
      <c r="AO8921" s="33"/>
      <c r="AP8921" s="33"/>
      <c r="AQ8921" s="33"/>
      <c r="AR8921" s="33"/>
      <c r="AS8921" s="33"/>
      <c r="AT8921" s="33"/>
      <c r="AU8921" s="33"/>
      <c r="AV8921" s="33"/>
      <c r="AW8921" s="33"/>
      <c r="AX8921" s="33"/>
      <c r="AY8921" s="33"/>
    </row>
    <row r="8922" spans="1:51" s="12" customFormat="1" ht="39.950000000000003" customHeight="1">
      <c r="A8922" s="3"/>
      <c r="B8922" s="16"/>
      <c r="C8922" s="33"/>
      <c r="D8922" s="33"/>
      <c r="E8922" s="33"/>
      <c r="F8922" s="33"/>
      <c r="G8922" s="33"/>
      <c r="H8922" s="33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  <c r="Y8922" s="33"/>
      <c r="Z8922" s="33"/>
      <c r="AA8922" s="33"/>
      <c r="AB8922" s="33"/>
      <c r="AC8922" s="33"/>
      <c r="AD8922" s="33"/>
      <c r="AE8922" s="33"/>
      <c r="AF8922" s="33"/>
      <c r="AG8922" s="35"/>
      <c r="AH8922" s="32"/>
      <c r="AI8922" s="33"/>
      <c r="AJ8922" s="33"/>
      <c r="AK8922" s="33"/>
      <c r="AL8922" s="33"/>
      <c r="AM8922" s="33"/>
      <c r="AN8922" s="33"/>
      <c r="AO8922" s="33"/>
      <c r="AP8922" s="33"/>
      <c r="AQ8922" s="33"/>
      <c r="AR8922" s="33"/>
      <c r="AS8922" s="33"/>
      <c r="AT8922" s="33"/>
      <c r="AU8922" s="33"/>
      <c r="AV8922" s="33"/>
      <c r="AW8922" s="33"/>
      <c r="AX8922" s="33"/>
      <c r="AY8922" s="33"/>
    </row>
    <row r="8923" spans="1:51" s="12" customFormat="1" ht="39.950000000000003" customHeight="1">
      <c r="A8923" s="3"/>
      <c r="B8923" s="16"/>
      <c r="C8923" s="33"/>
      <c r="D8923" s="33"/>
      <c r="E8923" s="33"/>
      <c r="F8923" s="33"/>
      <c r="G8923" s="33"/>
      <c r="H8923" s="33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  <c r="Y8923" s="33"/>
      <c r="Z8923" s="33"/>
      <c r="AA8923" s="33"/>
      <c r="AB8923" s="33"/>
      <c r="AC8923" s="33"/>
      <c r="AD8923" s="33"/>
      <c r="AE8923" s="33"/>
      <c r="AF8923" s="33"/>
      <c r="AG8923" s="35"/>
      <c r="AH8923" s="32"/>
      <c r="AI8923" s="33"/>
      <c r="AJ8923" s="33"/>
      <c r="AK8923" s="33"/>
      <c r="AL8923" s="33"/>
      <c r="AM8923" s="33"/>
      <c r="AN8923" s="33"/>
      <c r="AO8923" s="33"/>
      <c r="AP8923" s="33"/>
      <c r="AQ8923" s="33"/>
      <c r="AR8923" s="33"/>
      <c r="AS8923" s="33"/>
      <c r="AT8923" s="33"/>
      <c r="AU8923" s="33"/>
      <c r="AV8923" s="33"/>
      <c r="AW8923" s="33"/>
      <c r="AX8923" s="33"/>
      <c r="AY8923" s="33"/>
    </row>
    <row r="8924" spans="1:51" s="12" customFormat="1" ht="39.950000000000003" customHeight="1">
      <c r="A8924" s="3"/>
      <c r="B8924" s="16"/>
      <c r="C8924" s="33"/>
      <c r="D8924" s="33"/>
      <c r="E8924" s="33"/>
      <c r="F8924" s="33"/>
      <c r="G8924" s="33"/>
      <c r="H8924" s="33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  <c r="Y8924" s="33"/>
      <c r="Z8924" s="33"/>
      <c r="AA8924" s="33"/>
      <c r="AB8924" s="33"/>
      <c r="AC8924" s="33"/>
      <c r="AD8924" s="33"/>
      <c r="AE8924" s="33"/>
      <c r="AF8924" s="33"/>
      <c r="AG8924" s="35"/>
      <c r="AH8924" s="32"/>
      <c r="AI8924" s="33"/>
      <c r="AJ8924" s="33"/>
      <c r="AK8924" s="33"/>
      <c r="AL8924" s="33"/>
      <c r="AM8924" s="33"/>
      <c r="AN8924" s="33"/>
      <c r="AO8924" s="33"/>
      <c r="AP8924" s="33"/>
      <c r="AQ8924" s="33"/>
      <c r="AR8924" s="33"/>
      <c r="AS8924" s="33"/>
      <c r="AT8924" s="33"/>
      <c r="AU8924" s="33"/>
      <c r="AV8924" s="33"/>
      <c r="AW8924" s="33"/>
      <c r="AX8924" s="33"/>
      <c r="AY8924" s="33"/>
    </row>
    <row r="8925" spans="1:51" s="12" customFormat="1" ht="39.950000000000003" customHeight="1">
      <c r="A8925" s="3"/>
      <c r="B8925" s="16"/>
      <c r="C8925" s="33"/>
      <c r="D8925" s="33"/>
      <c r="E8925" s="33"/>
      <c r="F8925" s="33"/>
      <c r="G8925" s="33"/>
      <c r="H8925" s="33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  <c r="Y8925" s="33"/>
      <c r="Z8925" s="33"/>
      <c r="AA8925" s="33"/>
      <c r="AB8925" s="33"/>
      <c r="AC8925" s="33"/>
      <c r="AD8925" s="33"/>
      <c r="AE8925" s="33"/>
      <c r="AF8925" s="33"/>
      <c r="AG8925" s="35"/>
      <c r="AH8925" s="32"/>
      <c r="AI8925" s="33"/>
      <c r="AJ8925" s="33"/>
      <c r="AK8925" s="33"/>
      <c r="AL8925" s="33"/>
      <c r="AM8925" s="33"/>
      <c r="AN8925" s="33"/>
      <c r="AO8925" s="33"/>
      <c r="AP8925" s="33"/>
      <c r="AQ8925" s="33"/>
      <c r="AR8925" s="33"/>
      <c r="AS8925" s="33"/>
      <c r="AT8925" s="33"/>
      <c r="AU8925" s="33"/>
      <c r="AV8925" s="33"/>
      <c r="AW8925" s="33"/>
      <c r="AX8925" s="33"/>
      <c r="AY8925" s="33"/>
    </row>
    <row r="8926" spans="1:51" s="12" customFormat="1" ht="39.950000000000003" customHeight="1">
      <c r="A8926" s="3"/>
      <c r="B8926" s="16"/>
      <c r="C8926" s="33"/>
      <c r="D8926" s="33"/>
      <c r="E8926" s="33"/>
      <c r="F8926" s="33"/>
      <c r="G8926" s="33"/>
      <c r="H8926" s="33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  <c r="Y8926" s="33"/>
      <c r="Z8926" s="33"/>
      <c r="AA8926" s="33"/>
      <c r="AB8926" s="33"/>
      <c r="AC8926" s="33"/>
      <c r="AD8926" s="33"/>
      <c r="AE8926" s="33"/>
      <c r="AF8926" s="33"/>
      <c r="AG8926" s="35"/>
      <c r="AH8926" s="32"/>
      <c r="AI8926" s="33"/>
      <c r="AJ8926" s="33"/>
      <c r="AK8926" s="33"/>
      <c r="AL8926" s="33"/>
      <c r="AM8926" s="33"/>
      <c r="AN8926" s="33"/>
      <c r="AO8926" s="33"/>
      <c r="AP8926" s="33"/>
      <c r="AQ8926" s="33"/>
      <c r="AR8926" s="33"/>
      <c r="AS8926" s="33"/>
      <c r="AT8926" s="33"/>
      <c r="AU8926" s="33"/>
      <c r="AV8926" s="33"/>
      <c r="AW8926" s="33"/>
      <c r="AX8926" s="33"/>
      <c r="AY8926" s="33"/>
    </row>
    <row r="8927" spans="1:51" s="12" customFormat="1" ht="39.950000000000003" customHeight="1">
      <c r="A8927" s="3"/>
      <c r="B8927" s="16"/>
      <c r="C8927" s="33"/>
      <c r="D8927" s="33"/>
      <c r="E8927" s="33"/>
      <c r="F8927" s="33"/>
      <c r="G8927" s="33"/>
      <c r="H8927" s="33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  <c r="Y8927" s="33"/>
      <c r="Z8927" s="33"/>
      <c r="AA8927" s="33"/>
      <c r="AB8927" s="33"/>
      <c r="AC8927" s="33"/>
      <c r="AD8927" s="33"/>
      <c r="AE8927" s="33"/>
      <c r="AF8927" s="33"/>
      <c r="AG8927" s="35"/>
      <c r="AH8927" s="32"/>
      <c r="AI8927" s="33"/>
      <c r="AJ8927" s="33"/>
      <c r="AK8927" s="33"/>
      <c r="AL8927" s="33"/>
      <c r="AM8927" s="33"/>
      <c r="AN8927" s="33"/>
      <c r="AO8927" s="33"/>
      <c r="AP8927" s="33"/>
      <c r="AQ8927" s="33"/>
      <c r="AR8927" s="33"/>
      <c r="AS8927" s="33"/>
      <c r="AT8927" s="33"/>
      <c r="AU8927" s="33"/>
      <c r="AV8927" s="33"/>
      <c r="AW8927" s="33"/>
      <c r="AX8927" s="33"/>
      <c r="AY8927" s="33"/>
    </row>
    <row r="8928" spans="1:51" s="12" customFormat="1" ht="39.950000000000003" customHeight="1">
      <c r="A8928" s="3"/>
      <c r="B8928" s="16"/>
      <c r="C8928" s="33"/>
      <c r="D8928" s="33"/>
      <c r="E8928" s="33"/>
      <c r="F8928" s="33"/>
      <c r="G8928" s="33"/>
      <c r="H8928" s="33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  <c r="Y8928" s="33"/>
      <c r="Z8928" s="33"/>
      <c r="AA8928" s="33"/>
      <c r="AB8928" s="33"/>
      <c r="AC8928" s="33"/>
      <c r="AD8928" s="33"/>
      <c r="AE8928" s="33"/>
      <c r="AF8928" s="33"/>
      <c r="AG8928" s="35"/>
      <c r="AH8928" s="32"/>
      <c r="AI8928" s="33"/>
      <c r="AJ8928" s="33"/>
      <c r="AK8928" s="33"/>
      <c r="AL8928" s="33"/>
      <c r="AM8928" s="33"/>
      <c r="AN8928" s="33"/>
      <c r="AO8928" s="33"/>
      <c r="AP8928" s="33"/>
      <c r="AQ8928" s="33"/>
      <c r="AR8928" s="33"/>
      <c r="AS8928" s="33"/>
      <c r="AT8928" s="33"/>
      <c r="AU8928" s="33"/>
      <c r="AV8928" s="33"/>
      <c r="AW8928" s="33"/>
      <c r="AX8928" s="33"/>
      <c r="AY8928" s="33"/>
    </row>
    <row r="8929" spans="1:51" s="12" customFormat="1" ht="39.950000000000003" customHeight="1">
      <c r="A8929" s="3"/>
      <c r="B8929" s="16"/>
      <c r="C8929" s="33"/>
      <c r="D8929" s="33"/>
      <c r="E8929" s="33"/>
      <c r="F8929" s="33"/>
      <c r="G8929" s="33"/>
      <c r="H8929" s="33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  <c r="Y8929" s="33"/>
      <c r="Z8929" s="33"/>
      <c r="AA8929" s="33"/>
      <c r="AB8929" s="33"/>
      <c r="AC8929" s="33"/>
      <c r="AD8929" s="33"/>
      <c r="AE8929" s="33"/>
      <c r="AF8929" s="33"/>
      <c r="AG8929" s="35"/>
      <c r="AH8929" s="32"/>
      <c r="AI8929" s="33"/>
      <c r="AJ8929" s="33"/>
      <c r="AK8929" s="33"/>
      <c r="AL8929" s="33"/>
      <c r="AM8929" s="33"/>
      <c r="AN8929" s="33"/>
      <c r="AO8929" s="33"/>
      <c r="AP8929" s="33"/>
      <c r="AQ8929" s="33"/>
      <c r="AR8929" s="33"/>
      <c r="AS8929" s="33"/>
      <c r="AT8929" s="33"/>
      <c r="AU8929" s="33"/>
      <c r="AV8929" s="33"/>
      <c r="AW8929" s="33"/>
      <c r="AX8929" s="33"/>
      <c r="AY8929" s="33"/>
    </row>
    <row r="8930" spans="1:51" s="12" customFormat="1" ht="39.950000000000003" customHeight="1">
      <c r="A8930" s="3"/>
      <c r="B8930" s="16"/>
      <c r="C8930" s="33"/>
      <c r="D8930" s="33"/>
      <c r="E8930" s="33"/>
      <c r="F8930" s="33"/>
      <c r="G8930" s="33"/>
      <c r="H8930" s="33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  <c r="Y8930" s="33"/>
      <c r="Z8930" s="33"/>
      <c r="AA8930" s="33"/>
      <c r="AB8930" s="33"/>
      <c r="AC8930" s="33"/>
      <c r="AD8930" s="33"/>
      <c r="AE8930" s="33"/>
      <c r="AF8930" s="33"/>
      <c r="AG8930" s="35"/>
      <c r="AH8930" s="32"/>
      <c r="AI8930" s="33"/>
      <c r="AJ8930" s="33"/>
      <c r="AK8930" s="33"/>
      <c r="AL8930" s="33"/>
      <c r="AM8930" s="33"/>
      <c r="AN8930" s="33"/>
      <c r="AO8930" s="33"/>
      <c r="AP8930" s="33"/>
      <c r="AQ8930" s="33"/>
      <c r="AR8930" s="33"/>
      <c r="AS8930" s="33"/>
      <c r="AT8930" s="33"/>
      <c r="AU8930" s="33"/>
      <c r="AV8930" s="33"/>
      <c r="AW8930" s="33"/>
      <c r="AX8930" s="33"/>
      <c r="AY8930" s="33"/>
    </row>
    <row r="8931" spans="1:51" s="12" customFormat="1" ht="39.950000000000003" customHeight="1">
      <c r="A8931" s="3"/>
      <c r="B8931" s="16"/>
      <c r="C8931" s="33"/>
      <c r="D8931" s="33"/>
      <c r="E8931" s="33"/>
      <c r="F8931" s="33"/>
      <c r="G8931" s="33"/>
      <c r="H8931" s="33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  <c r="Y8931" s="33"/>
      <c r="Z8931" s="33"/>
      <c r="AA8931" s="33"/>
      <c r="AB8931" s="33"/>
      <c r="AC8931" s="33"/>
      <c r="AD8931" s="33"/>
      <c r="AE8931" s="33"/>
      <c r="AF8931" s="33"/>
      <c r="AG8931" s="35"/>
      <c r="AH8931" s="32"/>
      <c r="AI8931" s="33"/>
      <c r="AJ8931" s="33"/>
      <c r="AK8931" s="33"/>
      <c r="AL8931" s="33"/>
      <c r="AM8931" s="33"/>
      <c r="AN8931" s="33"/>
      <c r="AO8931" s="33"/>
      <c r="AP8931" s="33"/>
      <c r="AQ8931" s="33"/>
      <c r="AR8931" s="33"/>
      <c r="AS8931" s="33"/>
      <c r="AT8931" s="33"/>
      <c r="AU8931" s="33"/>
      <c r="AV8931" s="33"/>
      <c r="AW8931" s="33"/>
      <c r="AX8931" s="33"/>
      <c r="AY8931" s="33"/>
    </row>
    <row r="8932" spans="1:51" s="12" customFormat="1" ht="39.950000000000003" customHeight="1">
      <c r="A8932" s="3"/>
      <c r="B8932" s="16"/>
      <c r="C8932" s="33"/>
      <c r="D8932" s="33"/>
      <c r="E8932" s="33"/>
      <c r="F8932" s="33"/>
      <c r="G8932" s="33"/>
      <c r="H8932" s="33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  <c r="Y8932" s="33"/>
      <c r="Z8932" s="33"/>
      <c r="AA8932" s="33"/>
      <c r="AB8932" s="33"/>
      <c r="AC8932" s="33"/>
      <c r="AD8932" s="33"/>
      <c r="AE8932" s="33"/>
      <c r="AF8932" s="33"/>
      <c r="AG8932" s="35"/>
      <c r="AH8932" s="32"/>
      <c r="AI8932" s="33"/>
      <c r="AJ8932" s="33"/>
      <c r="AK8932" s="33"/>
      <c r="AL8932" s="33"/>
      <c r="AM8932" s="33"/>
      <c r="AN8932" s="33"/>
      <c r="AO8932" s="33"/>
      <c r="AP8932" s="33"/>
      <c r="AQ8932" s="33"/>
      <c r="AR8932" s="33"/>
      <c r="AS8932" s="33"/>
      <c r="AT8932" s="33"/>
      <c r="AU8932" s="33"/>
      <c r="AV8932" s="33"/>
      <c r="AW8932" s="33"/>
      <c r="AX8932" s="33"/>
      <c r="AY8932" s="33"/>
    </row>
    <row r="8933" spans="1:51" s="12" customFormat="1" ht="39.950000000000003" customHeight="1">
      <c r="A8933" s="3"/>
      <c r="B8933" s="16"/>
      <c r="C8933" s="33"/>
      <c r="D8933" s="33"/>
      <c r="E8933" s="33"/>
      <c r="F8933" s="33"/>
      <c r="G8933" s="33"/>
      <c r="H8933" s="33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  <c r="Y8933" s="33"/>
      <c r="Z8933" s="33"/>
      <c r="AA8933" s="33"/>
      <c r="AB8933" s="33"/>
      <c r="AC8933" s="33"/>
      <c r="AD8933" s="33"/>
      <c r="AE8933" s="33"/>
      <c r="AF8933" s="33"/>
      <c r="AG8933" s="35"/>
      <c r="AH8933" s="32"/>
      <c r="AI8933" s="33"/>
      <c r="AJ8933" s="33"/>
      <c r="AK8933" s="33"/>
      <c r="AL8933" s="33"/>
      <c r="AM8933" s="33"/>
      <c r="AN8933" s="33"/>
      <c r="AO8933" s="33"/>
      <c r="AP8933" s="33"/>
      <c r="AQ8933" s="33"/>
      <c r="AR8933" s="33"/>
      <c r="AS8933" s="33"/>
      <c r="AT8933" s="33"/>
      <c r="AU8933" s="33"/>
      <c r="AV8933" s="33"/>
      <c r="AW8933" s="33"/>
      <c r="AX8933" s="33"/>
      <c r="AY8933" s="33"/>
    </row>
    <row r="8934" spans="1:51" s="12" customFormat="1" ht="39.950000000000003" customHeight="1">
      <c r="A8934" s="3"/>
      <c r="B8934" s="16"/>
      <c r="C8934" s="33"/>
      <c r="D8934" s="33"/>
      <c r="E8934" s="33"/>
      <c r="F8934" s="33"/>
      <c r="G8934" s="33"/>
      <c r="H8934" s="33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  <c r="Y8934" s="33"/>
      <c r="Z8934" s="33"/>
      <c r="AA8934" s="33"/>
      <c r="AB8934" s="33"/>
      <c r="AC8934" s="33"/>
      <c r="AD8934" s="33"/>
      <c r="AE8934" s="33"/>
      <c r="AF8934" s="33"/>
      <c r="AG8934" s="35"/>
      <c r="AH8934" s="32"/>
      <c r="AI8934" s="33"/>
      <c r="AJ8934" s="33"/>
      <c r="AK8934" s="33"/>
      <c r="AL8934" s="33"/>
      <c r="AM8934" s="33"/>
      <c r="AN8934" s="33"/>
      <c r="AO8934" s="33"/>
      <c r="AP8934" s="33"/>
      <c r="AQ8934" s="33"/>
      <c r="AR8934" s="33"/>
      <c r="AS8934" s="33"/>
      <c r="AT8934" s="33"/>
      <c r="AU8934" s="33"/>
      <c r="AV8934" s="33"/>
      <c r="AW8934" s="33"/>
      <c r="AX8934" s="33"/>
      <c r="AY8934" s="33"/>
    </row>
    <row r="8935" spans="1:51" s="12" customFormat="1" ht="39.950000000000003" customHeight="1">
      <c r="A8935" s="3"/>
      <c r="B8935" s="16"/>
      <c r="C8935" s="33"/>
      <c r="D8935" s="33"/>
      <c r="E8935" s="33"/>
      <c r="F8935" s="33"/>
      <c r="G8935" s="33"/>
      <c r="H8935" s="33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  <c r="Y8935" s="33"/>
      <c r="Z8935" s="33"/>
      <c r="AA8935" s="33"/>
      <c r="AB8935" s="33"/>
      <c r="AC8935" s="33"/>
      <c r="AD8935" s="33"/>
      <c r="AE8935" s="33"/>
      <c r="AF8935" s="33"/>
      <c r="AG8935" s="35"/>
      <c r="AH8935" s="32"/>
      <c r="AI8935" s="33"/>
      <c r="AJ8935" s="33"/>
      <c r="AK8935" s="33"/>
      <c r="AL8935" s="33"/>
      <c r="AM8935" s="33"/>
      <c r="AN8935" s="33"/>
      <c r="AO8935" s="33"/>
      <c r="AP8935" s="33"/>
      <c r="AQ8935" s="33"/>
      <c r="AR8935" s="33"/>
      <c r="AS8935" s="33"/>
      <c r="AT8935" s="33"/>
      <c r="AU8935" s="33"/>
      <c r="AV8935" s="33"/>
      <c r="AW8935" s="33"/>
      <c r="AX8935" s="33"/>
      <c r="AY8935" s="33"/>
    </row>
    <row r="8936" spans="1:51" s="12" customFormat="1" ht="39.950000000000003" customHeight="1">
      <c r="A8936" s="3"/>
      <c r="B8936" s="16"/>
      <c r="C8936" s="33"/>
      <c r="D8936" s="33"/>
      <c r="E8936" s="33"/>
      <c r="F8936" s="33"/>
      <c r="G8936" s="33"/>
      <c r="H8936" s="33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  <c r="Y8936" s="33"/>
      <c r="Z8936" s="33"/>
      <c r="AA8936" s="33"/>
      <c r="AB8936" s="33"/>
      <c r="AC8936" s="33"/>
      <c r="AD8936" s="33"/>
      <c r="AE8936" s="33"/>
      <c r="AF8936" s="33"/>
      <c r="AG8936" s="35"/>
      <c r="AH8936" s="32"/>
      <c r="AI8936" s="33"/>
      <c r="AJ8936" s="33"/>
      <c r="AK8936" s="33"/>
      <c r="AL8936" s="33"/>
      <c r="AM8936" s="33"/>
      <c r="AN8936" s="33"/>
      <c r="AO8936" s="33"/>
      <c r="AP8936" s="33"/>
      <c r="AQ8936" s="33"/>
      <c r="AR8936" s="33"/>
      <c r="AS8936" s="33"/>
      <c r="AT8936" s="33"/>
      <c r="AU8936" s="33"/>
      <c r="AV8936" s="33"/>
      <c r="AW8936" s="33"/>
      <c r="AX8936" s="33"/>
      <c r="AY8936" s="33"/>
    </row>
    <row r="8937" spans="1:51" s="12" customFormat="1" ht="39.950000000000003" customHeight="1">
      <c r="A8937" s="3"/>
      <c r="B8937" s="16"/>
      <c r="C8937" s="33"/>
      <c r="D8937" s="33"/>
      <c r="E8937" s="33"/>
      <c r="F8937" s="33"/>
      <c r="G8937" s="33"/>
      <c r="H8937" s="33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  <c r="Y8937" s="33"/>
      <c r="Z8937" s="33"/>
      <c r="AA8937" s="33"/>
      <c r="AB8937" s="33"/>
      <c r="AC8937" s="33"/>
      <c r="AD8937" s="33"/>
      <c r="AE8937" s="33"/>
      <c r="AF8937" s="33"/>
      <c r="AG8937" s="35"/>
      <c r="AH8937" s="32"/>
      <c r="AI8937" s="33"/>
      <c r="AJ8937" s="33"/>
      <c r="AK8937" s="33"/>
      <c r="AL8937" s="33"/>
      <c r="AM8937" s="33"/>
      <c r="AN8937" s="33"/>
      <c r="AO8937" s="33"/>
      <c r="AP8937" s="33"/>
      <c r="AQ8937" s="33"/>
      <c r="AR8937" s="33"/>
      <c r="AS8937" s="33"/>
      <c r="AT8937" s="33"/>
      <c r="AU8937" s="33"/>
      <c r="AV8937" s="33"/>
      <c r="AW8937" s="33"/>
      <c r="AX8937" s="33"/>
      <c r="AY8937" s="33"/>
    </row>
    <row r="8938" spans="1:51" s="12" customFormat="1" ht="39.950000000000003" customHeight="1">
      <c r="A8938" s="3"/>
      <c r="B8938" s="16"/>
      <c r="C8938" s="33"/>
      <c r="D8938" s="33"/>
      <c r="E8938" s="33"/>
      <c r="F8938" s="33"/>
      <c r="G8938" s="33"/>
      <c r="H8938" s="33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  <c r="Y8938" s="33"/>
      <c r="Z8938" s="33"/>
      <c r="AA8938" s="33"/>
      <c r="AB8938" s="33"/>
      <c r="AC8938" s="33"/>
      <c r="AD8938" s="33"/>
      <c r="AE8938" s="33"/>
      <c r="AF8938" s="33"/>
      <c r="AG8938" s="35"/>
      <c r="AH8938" s="32"/>
      <c r="AI8938" s="33"/>
      <c r="AJ8938" s="33"/>
      <c r="AK8938" s="33"/>
      <c r="AL8938" s="33"/>
      <c r="AM8938" s="33"/>
      <c r="AN8938" s="33"/>
      <c r="AO8938" s="33"/>
      <c r="AP8938" s="33"/>
      <c r="AQ8938" s="33"/>
      <c r="AR8938" s="33"/>
      <c r="AS8938" s="33"/>
      <c r="AT8938" s="33"/>
      <c r="AU8938" s="33"/>
      <c r="AV8938" s="33"/>
      <c r="AW8938" s="33"/>
      <c r="AX8938" s="33"/>
      <c r="AY8938" s="33"/>
    </row>
    <row r="8939" spans="1:51" s="12" customFormat="1" ht="39.950000000000003" customHeight="1">
      <c r="A8939" s="3"/>
      <c r="B8939" s="16"/>
      <c r="C8939" s="33"/>
      <c r="D8939" s="33"/>
      <c r="E8939" s="33"/>
      <c r="F8939" s="33"/>
      <c r="G8939" s="33"/>
      <c r="H8939" s="33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  <c r="Y8939" s="33"/>
      <c r="Z8939" s="33"/>
      <c r="AA8939" s="33"/>
      <c r="AB8939" s="33"/>
      <c r="AC8939" s="33"/>
      <c r="AD8939" s="33"/>
      <c r="AE8939" s="33"/>
      <c r="AF8939" s="33"/>
      <c r="AG8939" s="35"/>
      <c r="AH8939" s="32"/>
      <c r="AI8939" s="33"/>
      <c r="AJ8939" s="33"/>
      <c r="AK8939" s="33"/>
      <c r="AL8939" s="33"/>
      <c r="AM8939" s="33"/>
      <c r="AN8939" s="33"/>
      <c r="AO8939" s="33"/>
      <c r="AP8939" s="33"/>
      <c r="AQ8939" s="33"/>
      <c r="AR8939" s="33"/>
      <c r="AS8939" s="33"/>
      <c r="AT8939" s="33"/>
      <c r="AU8939" s="33"/>
      <c r="AV8939" s="33"/>
      <c r="AW8939" s="33"/>
      <c r="AX8939" s="33"/>
      <c r="AY8939" s="33"/>
    </row>
    <row r="8940" spans="1:51" s="12" customFormat="1" ht="39.950000000000003" customHeight="1">
      <c r="A8940" s="3"/>
      <c r="B8940" s="16"/>
      <c r="C8940" s="33"/>
      <c r="D8940" s="33"/>
      <c r="E8940" s="33"/>
      <c r="F8940" s="33"/>
      <c r="G8940" s="33"/>
      <c r="H8940" s="33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  <c r="Y8940" s="33"/>
      <c r="Z8940" s="33"/>
      <c r="AA8940" s="33"/>
      <c r="AB8940" s="33"/>
      <c r="AC8940" s="33"/>
      <c r="AD8940" s="33"/>
      <c r="AE8940" s="33"/>
      <c r="AF8940" s="33"/>
      <c r="AG8940" s="35"/>
      <c r="AH8940" s="32"/>
      <c r="AI8940" s="33"/>
      <c r="AJ8940" s="33"/>
      <c r="AK8940" s="33"/>
      <c r="AL8940" s="33"/>
      <c r="AM8940" s="33"/>
      <c r="AN8940" s="33"/>
      <c r="AO8940" s="33"/>
      <c r="AP8940" s="33"/>
      <c r="AQ8940" s="33"/>
      <c r="AR8940" s="33"/>
      <c r="AS8940" s="33"/>
      <c r="AT8940" s="33"/>
      <c r="AU8940" s="33"/>
      <c r="AV8940" s="33"/>
      <c r="AW8940" s="33"/>
      <c r="AX8940" s="33"/>
      <c r="AY8940" s="33"/>
    </row>
    <row r="8941" spans="1:51" s="12" customFormat="1" ht="39.950000000000003" customHeight="1">
      <c r="A8941" s="3"/>
      <c r="B8941" s="16"/>
      <c r="C8941" s="33"/>
      <c r="D8941" s="33"/>
      <c r="E8941" s="33"/>
      <c r="F8941" s="33"/>
      <c r="G8941" s="33"/>
      <c r="H8941" s="33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  <c r="Y8941" s="33"/>
      <c r="Z8941" s="33"/>
      <c r="AA8941" s="33"/>
      <c r="AB8941" s="33"/>
      <c r="AC8941" s="33"/>
      <c r="AD8941" s="33"/>
      <c r="AE8941" s="33"/>
      <c r="AF8941" s="33"/>
      <c r="AG8941" s="35"/>
      <c r="AH8941" s="32"/>
      <c r="AI8941" s="33"/>
      <c r="AJ8941" s="33"/>
      <c r="AK8941" s="33"/>
      <c r="AL8941" s="33"/>
      <c r="AM8941" s="33"/>
      <c r="AN8941" s="33"/>
      <c r="AO8941" s="33"/>
      <c r="AP8941" s="33"/>
      <c r="AQ8941" s="33"/>
      <c r="AR8941" s="33"/>
      <c r="AS8941" s="33"/>
      <c r="AT8941" s="33"/>
      <c r="AU8941" s="33"/>
      <c r="AV8941" s="33"/>
      <c r="AW8941" s="33"/>
      <c r="AX8941" s="33"/>
      <c r="AY8941" s="33"/>
    </row>
    <row r="8942" spans="1:51" s="12" customFormat="1" ht="39.950000000000003" customHeight="1">
      <c r="A8942" s="3"/>
      <c r="B8942" s="16"/>
      <c r="C8942" s="33"/>
      <c r="D8942" s="33"/>
      <c r="E8942" s="33"/>
      <c r="F8942" s="33"/>
      <c r="G8942" s="33"/>
      <c r="H8942" s="33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  <c r="Y8942" s="33"/>
      <c r="Z8942" s="33"/>
      <c r="AA8942" s="33"/>
      <c r="AB8942" s="33"/>
      <c r="AC8942" s="33"/>
      <c r="AD8942" s="33"/>
      <c r="AE8942" s="33"/>
      <c r="AF8942" s="33"/>
      <c r="AG8942" s="35"/>
      <c r="AH8942" s="32"/>
      <c r="AI8942" s="33"/>
      <c r="AJ8942" s="33"/>
      <c r="AK8942" s="33"/>
      <c r="AL8942" s="33"/>
      <c r="AM8942" s="33"/>
      <c r="AN8942" s="33"/>
      <c r="AO8942" s="33"/>
      <c r="AP8942" s="33"/>
      <c r="AQ8942" s="33"/>
      <c r="AR8942" s="33"/>
      <c r="AS8942" s="33"/>
      <c r="AT8942" s="33"/>
      <c r="AU8942" s="33"/>
      <c r="AV8942" s="33"/>
      <c r="AW8942" s="33"/>
      <c r="AX8942" s="33"/>
      <c r="AY8942" s="33"/>
    </row>
    <row r="8943" spans="1:51" s="12" customFormat="1" ht="39.950000000000003" customHeight="1">
      <c r="A8943" s="3"/>
      <c r="B8943" s="16"/>
      <c r="C8943" s="33"/>
      <c r="D8943" s="33"/>
      <c r="E8943" s="33"/>
      <c r="F8943" s="33"/>
      <c r="G8943" s="33"/>
      <c r="H8943" s="33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  <c r="Y8943" s="33"/>
      <c r="Z8943" s="33"/>
      <c r="AA8943" s="33"/>
      <c r="AB8943" s="33"/>
      <c r="AC8943" s="33"/>
      <c r="AD8943" s="33"/>
      <c r="AE8943" s="33"/>
      <c r="AF8943" s="33"/>
      <c r="AG8943" s="35"/>
      <c r="AH8943" s="32"/>
      <c r="AI8943" s="33"/>
      <c r="AJ8943" s="33"/>
      <c r="AK8943" s="33"/>
      <c r="AL8943" s="33"/>
      <c r="AM8943" s="33"/>
      <c r="AN8943" s="33"/>
      <c r="AO8943" s="33"/>
      <c r="AP8943" s="33"/>
      <c r="AQ8943" s="33"/>
      <c r="AR8943" s="33"/>
      <c r="AS8943" s="33"/>
      <c r="AT8943" s="33"/>
      <c r="AU8943" s="33"/>
      <c r="AV8943" s="33"/>
      <c r="AW8943" s="33"/>
      <c r="AX8943" s="33"/>
      <c r="AY8943" s="33"/>
    </row>
    <row r="8944" spans="1:51" s="12" customFormat="1" ht="39.950000000000003" customHeight="1">
      <c r="A8944" s="3"/>
      <c r="B8944" s="16"/>
      <c r="C8944" s="33"/>
      <c r="D8944" s="33"/>
      <c r="E8944" s="33"/>
      <c r="F8944" s="33"/>
      <c r="G8944" s="33"/>
      <c r="H8944" s="33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  <c r="Y8944" s="33"/>
      <c r="Z8944" s="33"/>
      <c r="AA8944" s="33"/>
      <c r="AB8944" s="33"/>
      <c r="AC8944" s="33"/>
      <c r="AD8944" s="33"/>
      <c r="AE8944" s="33"/>
      <c r="AF8944" s="33"/>
      <c r="AG8944" s="35"/>
      <c r="AH8944" s="32"/>
      <c r="AI8944" s="33"/>
      <c r="AJ8944" s="33"/>
      <c r="AK8944" s="33"/>
      <c r="AL8944" s="33"/>
      <c r="AM8944" s="33"/>
      <c r="AN8944" s="33"/>
      <c r="AO8944" s="33"/>
      <c r="AP8944" s="33"/>
      <c r="AQ8944" s="33"/>
      <c r="AR8944" s="33"/>
      <c r="AS8944" s="33"/>
      <c r="AT8944" s="33"/>
      <c r="AU8944" s="33"/>
      <c r="AV8944" s="33"/>
      <c r="AW8944" s="33"/>
      <c r="AX8944" s="33"/>
      <c r="AY8944" s="33"/>
    </row>
    <row r="8945" spans="1:51" s="12" customFormat="1" ht="39.950000000000003" customHeight="1">
      <c r="A8945" s="3"/>
      <c r="B8945" s="16"/>
      <c r="C8945" s="33"/>
      <c r="D8945" s="33"/>
      <c r="E8945" s="33"/>
      <c r="F8945" s="33"/>
      <c r="G8945" s="33"/>
      <c r="H8945" s="33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  <c r="Y8945" s="33"/>
      <c r="Z8945" s="33"/>
      <c r="AA8945" s="33"/>
      <c r="AB8945" s="33"/>
      <c r="AC8945" s="33"/>
      <c r="AD8945" s="33"/>
      <c r="AE8945" s="33"/>
      <c r="AF8945" s="33"/>
      <c r="AG8945" s="35"/>
      <c r="AH8945" s="32"/>
      <c r="AI8945" s="33"/>
      <c r="AJ8945" s="33"/>
      <c r="AK8945" s="33"/>
      <c r="AL8945" s="33"/>
      <c r="AM8945" s="33"/>
      <c r="AN8945" s="33"/>
      <c r="AO8945" s="33"/>
      <c r="AP8945" s="33"/>
      <c r="AQ8945" s="33"/>
      <c r="AR8945" s="33"/>
      <c r="AS8945" s="33"/>
      <c r="AT8945" s="33"/>
      <c r="AU8945" s="33"/>
      <c r="AV8945" s="33"/>
      <c r="AW8945" s="33"/>
      <c r="AX8945" s="33"/>
      <c r="AY8945" s="33"/>
    </row>
    <row r="8946" spans="1:51" s="12" customFormat="1" ht="39.950000000000003" customHeight="1">
      <c r="A8946" s="3"/>
      <c r="B8946" s="16"/>
      <c r="C8946" s="33"/>
      <c r="D8946" s="33"/>
      <c r="E8946" s="33"/>
      <c r="F8946" s="33"/>
      <c r="G8946" s="33"/>
      <c r="H8946" s="33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  <c r="Y8946" s="33"/>
      <c r="Z8946" s="33"/>
      <c r="AA8946" s="33"/>
      <c r="AB8946" s="33"/>
      <c r="AC8946" s="33"/>
      <c r="AD8946" s="33"/>
      <c r="AE8946" s="33"/>
      <c r="AF8946" s="33"/>
      <c r="AG8946" s="35"/>
      <c r="AH8946" s="32"/>
      <c r="AI8946" s="33"/>
      <c r="AJ8946" s="33"/>
      <c r="AK8946" s="33"/>
      <c r="AL8946" s="33"/>
      <c r="AM8946" s="33"/>
      <c r="AN8946" s="33"/>
      <c r="AO8946" s="33"/>
      <c r="AP8946" s="33"/>
      <c r="AQ8946" s="33"/>
      <c r="AR8946" s="33"/>
      <c r="AS8946" s="33"/>
      <c r="AT8946" s="33"/>
      <c r="AU8946" s="33"/>
      <c r="AV8946" s="33"/>
      <c r="AW8946" s="33"/>
      <c r="AX8946" s="33"/>
      <c r="AY8946" s="33"/>
    </row>
    <row r="8947" spans="1:51" s="12" customFormat="1" ht="39.950000000000003" customHeight="1">
      <c r="A8947" s="3"/>
      <c r="B8947" s="16"/>
      <c r="C8947" s="33"/>
      <c r="D8947" s="33"/>
      <c r="E8947" s="33"/>
      <c r="F8947" s="33"/>
      <c r="G8947" s="33"/>
      <c r="H8947" s="33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  <c r="Y8947" s="33"/>
      <c r="Z8947" s="33"/>
      <c r="AA8947" s="33"/>
      <c r="AB8947" s="33"/>
      <c r="AC8947" s="33"/>
      <c r="AD8947" s="33"/>
      <c r="AE8947" s="33"/>
      <c r="AF8947" s="33"/>
      <c r="AG8947" s="35"/>
      <c r="AH8947" s="32"/>
      <c r="AI8947" s="33"/>
      <c r="AJ8947" s="33"/>
      <c r="AK8947" s="33"/>
      <c r="AL8947" s="33"/>
      <c r="AM8947" s="33"/>
      <c r="AN8947" s="33"/>
      <c r="AO8947" s="33"/>
      <c r="AP8947" s="33"/>
      <c r="AQ8947" s="33"/>
      <c r="AR8947" s="33"/>
      <c r="AS8947" s="33"/>
      <c r="AT8947" s="33"/>
      <c r="AU8947" s="33"/>
      <c r="AV8947" s="33"/>
      <c r="AW8947" s="33"/>
      <c r="AX8947" s="33"/>
      <c r="AY8947" s="33"/>
    </row>
    <row r="8948" spans="1:51" s="12" customFormat="1" ht="39.950000000000003" customHeight="1">
      <c r="A8948" s="3"/>
      <c r="B8948" s="16"/>
      <c r="C8948" s="33"/>
      <c r="D8948" s="33"/>
      <c r="E8948" s="33"/>
      <c r="F8948" s="33"/>
      <c r="G8948" s="33"/>
      <c r="H8948" s="33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  <c r="Y8948" s="33"/>
      <c r="Z8948" s="33"/>
      <c r="AA8948" s="33"/>
      <c r="AB8948" s="33"/>
      <c r="AC8948" s="33"/>
      <c r="AD8948" s="33"/>
      <c r="AE8948" s="33"/>
      <c r="AF8948" s="33"/>
      <c r="AG8948" s="35"/>
      <c r="AH8948" s="32"/>
      <c r="AI8948" s="33"/>
      <c r="AJ8948" s="33"/>
      <c r="AK8948" s="33"/>
      <c r="AL8948" s="33"/>
      <c r="AM8948" s="33"/>
      <c r="AN8948" s="33"/>
      <c r="AO8948" s="33"/>
      <c r="AP8948" s="33"/>
      <c r="AQ8948" s="33"/>
      <c r="AR8948" s="33"/>
      <c r="AS8948" s="33"/>
      <c r="AT8948" s="33"/>
      <c r="AU8948" s="33"/>
      <c r="AV8948" s="33"/>
      <c r="AW8948" s="33"/>
      <c r="AX8948" s="33"/>
      <c r="AY8948" s="33"/>
    </row>
    <row r="8949" spans="1:51" s="12" customFormat="1" ht="39.950000000000003" customHeight="1">
      <c r="A8949" s="3"/>
      <c r="B8949" s="16"/>
      <c r="C8949" s="33"/>
      <c r="D8949" s="33"/>
      <c r="E8949" s="33"/>
      <c r="F8949" s="33"/>
      <c r="G8949" s="33"/>
      <c r="H8949" s="33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  <c r="Y8949" s="33"/>
      <c r="Z8949" s="33"/>
      <c r="AA8949" s="33"/>
      <c r="AB8949" s="33"/>
      <c r="AC8949" s="33"/>
      <c r="AD8949" s="33"/>
      <c r="AE8949" s="33"/>
      <c r="AF8949" s="33"/>
      <c r="AG8949" s="35"/>
      <c r="AH8949" s="32"/>
      <c r="AI8949" s="33"/>
      <c r="AJ8949" s="33"/>
      <c r="AK8949" s="33"/>
      <c r="AL8949" s="33"/>
      <c r="AM8949" s="33"/>
      <c r="AN8949" s="33"/>
      <c r="AO8949" s="33"/>
      <c r="AP8949" s="33"/>
      <c r="AQ8949" s="33"/>
      <c r="AR8949" s="33"/>
      <c r="AS8949" s="33"/>
      <c r="AT8949" s="33"/>
      <c r="AU8949" s="33"/>
      <c r="AV8949" s="33"/>
      <c r="AW8949" s="33"/>
      <c r="AX8949" s="33"/>
      <c r="AY8949" s="33"/>
    </row>
    <row r="8950" spans="1:51" s="12" customFormat="1" ht="39.950000000000003" customHeight="1">
      <c r="A8950" s="3"/>
      <c r="B8950" s="16"/>
      <c r="C8950" s="33"/>
      <c r="D8950" s="33"/>
      <c r="E8950" s="33"/>
      <c r="F8950" s="33"/>
      <c r="G8950" s="33"/>
      <c r="H8950" s="33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  <c r="Y8950" s="33"/>
      <c r="Z8950" s="33"/>
      <c r="AA8950" s="33"/>
      <c r="AB8950" s="33"/>
      <c r="AC8950" s="33"/>
      <c r="AD8950" s="33"/>
      <c r="AE8950" s="33"/>
      <c r="AF8950" s="33"/>
      <c r="AG8950" s="35"/>
      <c r="AH8950" s="32"/>
      <c r="AI8950" s="33"/>
      <c r="AJ8950" s="33"/>
      <c r="AK8950" s="33"/>
      <c r="AL8950" s="33"/>
      <c r="AM8950" s="33"/>
      <c r="AN8950" s="33"/>
      <c r="AO8950" s="33"/>
      <c r="AP8950" s="33"/>
      <c r="AQ8950" s="33"/>
      <c r="AR8950" s="33"/>
      <c r="AS8950" s="33"/>
      <c r="AT8950" s="33"/>
      <c r="AU8950" s="33"/>
      <c r="AV8950" s="33"/>
      <c r="AW8950" s="33"/>
      <c r="AX8950" s="33"/>
      <c r="AY8950" s="33"/>
    </row>
    <row r="8951" spans="1:51" s="12" customFormat="1" ht="39.950000000000003" customHeight="1">
      <c r="A8951" s="3"/>
      <c r="B8951" s="16"/>
      <c r="C8951" s="33"/>
      <c r="D8951" s="33"/>
      <c r="E8951" s="33"/>
      <c r="F8951" s="33"/>
      <c r="G8951" s="33"/>
      <c r="H8951" s="33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  <c r="Y8951" s="33"/>
      <c r="Z8951" s="33"/>
      <c r="AA8951" s="33"/>
      <c r="AB8951" s="33"/>
      <c r="AC8951" s="33"/>
      <c r="AD8951" s="33"/>
      <c r="AE8951" s="33"/>
      <c r="AF8951" s="33"/>
      <c r="AG8951" s="35"/>
      <c r="AH8951" s="32"/>
      <c r="AI8951" s="33"/>
      <c r="AJ8951" s="33"/>
      <c r="AK8951" s="33"/>
      <c r="AL8951" s="33"/>
      <c r="AM8951" s="33"/>
      <c r="AN8951" s="33"/>
      <c r="AO8951" s="33"/>
      <c r="AP8951" s="33"/>
      <c r="AQ8951" s="33"/>
      <c r="AR8951" s="33"/>
      <c r="AS8951" s="33"/>
      <c r="AT8951" s="33"/>
      <c r="AU8951" s="33"/>
      <c r="AV8951" s="33"/>
      <c r="AW8951" s="33"/>
      <c r="AX8951" s="33"/>
      <c r="AY8951" s="33"/>
    </row>
    <row r="8952" spans="1:51" s="12" customFormat="1" ht="39.950000000000003" customHeight="1">
      <c r="A8952" s="3"/>
      <c r="B8952" s="16"/>
      <c r="C8952" s="33"/>
      <c r="D8952" s="33"/>
      <c r="E8952" s="33"/>
      <c r="F8952" s="33"/>
      <c r="G8952" s="33"/>
      <c r="H8952" s="33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  <c r="Y8952" s="33"/>
      <c r="Z8952" s="33"/>
      <c r="AA8952" s="33"/>
      <c r="AB8952" s="33"/>
      <c r="AC8952" s="33"/>
      <c r="AD8952" s="33"/>
      <c r="AE8952" s="33"/>
      <c r="AF8952" s="33"/>
      <c r="AG8952" s="35"/>
      <c r="AH8952" s="32"/>
      <c r="AI8952" s="33"/>
      <c r="AJ8952" s="33"/>
      <c r="AK8952" s="33"/>
      <c r="AL8952" s="33"/>
      <c r="AM8952" s="33"/>
      <c r="AN8952" s="33"/>
      <c r="AO8952" s="33"/>
      <c r="AP8952" s="33"/>
      <c r="AQ8952" s="33"/>
      <c r="AR8952" s="33"/>
      <c r="AS8952" s="33"/>
      <c r="AT8952" s="33"/>
      <c r="AU8952" s="33"/>
      <c r="AV8952" s="33"/>
      <c r="AW8952" s="33"/>
      <c r="AX8952" s="33"/>
      <c r="AY8952" s="33"/>
    </row>
    <row r="8953" spans="1:51" s="12" customFormat="1" ht="39.950000000000003" customHeight="1">
      <c r="A8953" s="3"/>
      <c r="B8953" s="16"/>
      <c r="C8953" s="33"/>
      <c r="D8953" s="33"/>
      <c r="E8953" s="33"/>
      <c r="F8953" s="33"/>
      <c r="G8953" s="33"/>
      <c r="H8953" s="33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  <c r="Y8953" s="33"/>
      <c r="Z8953" s="33"/>
      <c r="AA8953" s="33"/>
      <c r="AB8953" s="33"/>
      <c r="AC8953" s="33"/>
      <c r="AD8953" s="33"/>
      <c r="AE8953" s="33"/>
      <c r="AF8953" s="33"/>
      <c r="AG8953" s="35"/>
      <c r="AH8953" s="32"/>
      <c r="AI8953" s="33"/>
      <c r="AJ8953" s="33"/>
      <c r="AK8953" s="33"/>
      <c r="AL8953" s="33"/>
      <c r="AM8953" s="33"/>
      <c r="AN8953" s="33"/>
      <c r="AO8953" s="33"/>
      <c r="AP8953" s="33"/>
      <c r="AQ8953" s="33"/>
      <c r="AR8953" s="33"/>
      <c r="AS8953" s="33"/>
      <c r="AT8953" s="33"/>
      <c r="AU8953" s="33"/>
      <c r="AV8953" s="33"/>
      <c r="AW8953" s="33"/>
      <c r="AX8953" s="33"/>
      <c r="AY8953" s="33"/>
    </row>
    <row r="8954" spans="1:51" s="12" customFormat="1" ht="39.950000000000003" customHeight="1">
      <c r="A8954" s="3"/>
      <c r="B8954" s="16"/>
      <c r="C8954" s="33"/>
      <c r="D8954" s="33"/>
      <c r="E8954" s="33"/>
      <c r="F8954" s="33"/>
      <c r="G8954" s="33"/>
      <c r="H8954" s="33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  <c r="Y8954" s="33"/>
      <c r="Z8954" s="33"/>
      <c r="AA8954" s="33"/>
      <c r="AB8954" s="33"/>
      <c r="AC8954" s="33"/>
      <c r="AD8954" s="33"/>
      <c r="AE8954" s="33"/>
      <c r="AF8954" s="33"/>
      <c r="AG8954" s="35"/>
      <c r="AH8954" s="32"/>
      <c r="AI8954" s="33"/>
      <c r="AJ8954" s="33"/>
      <c r="AK8954" s="33"/>
      <c r="AL8954" s="33"/>
      <c r="AM8954" s="33"/>
      <c r="AN8954" s="33"/>
      <c r="AO8954" s="33"/>
      <c r="AP8954" s="33"/>
      <c r="AQ8954" s="33"/>
      <c r="AR8954" s="33"/>
      <c r="AS8954" s="33"/>
      <c r="AT8954" s="33"/>
      <c r="AU8954" s="33"/>
      <c r="AV8954" s="33"/>
      <c r="AW8954" s="33"/>
      <c r="AX8954" s="33"/>
      <c r="AY8954" s="33"/>
    </row>
    <row r="8955" spans="1:51" s="12" customFormat="1" ht="39.950000000000003" customHeight="1">
      <c r="A8955" s="3"/>
      <c r="B8955" s="16"/>
      <c r="C8955" s="33"/>
      <c r="D8955" s="33"/>
      <c r="E8955" s="33"/>
      <c r="F8955" s="33"/>
      <c r="G8955" s="33"/>
      <c r="H8955" s="33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  <c r="Y8955" s="33"/>
      <c r="Z8955" s="33"/>
      <c r="AA8955" s="33"/>
      <c r="AB8955" s="33"/>
      <c r="AC8955" s="33"/>
      <c r="AD8955" s="33"/>
      <c r="AE8955" s="33"/>
      <c r="AF8955" s="33"/>
      <c r="AG8955" s="35"/>
      <c r="AH8955" s="32"/>
      <c r="AI8955" s="33"/>
      <c r="AJ8955" s="33"/>
      <c r="AK8955" s="33"/>
      <c r="AL8955" s="33"/>
      <c r="AM8955" s="33"/>
      <c r="AN8955" s="33"/>
      <c r="AO8955" s="33"/>
      <c r="AP8955" s="33"/>
      <c r="AQ8955" s="33"/>
      <c r="AR8955" s="33"/>
      <c r="AS8955" s="33"/>
      <c r="AT8955" s="33"/>
      <c r="AU8955" s="33"/>
      <c r="AV8955" s="33"/>
      <c r="AW8955" s="33"/>
      <c r="AX8955" s="33"/>
      <c r="AY8955" s="33"/>
    </row>
    <row r="8956" spans="1:51" s="12" customFormat="1" ht="39.950000000000003" customHeight="1">
      <c r="A8956" s="3"/>
      <c r="B8956" s="16"/>
      <c r="C8956" s="33"/>
      <c r="D8956" s="33"/>
      <c r="E8956" s="33"/>
      <c r="F8956" s="33"/>
      <c r="G8956" s="33"/>
      <c r="H8956" s="33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  <c r="Y8956" s="33"/>
      <c r="Z8956" s="33"/>
      <c r="AA8956" s="33"/>
      <c r="AB8956" s="33"/>
      <c r="AC8956" s="33"/>
      <c r="AD8956" s="33"/>
      <c r="AE8956" s="33"/>
      <c r="AF8956" s="33"/>
      <c r="AG8956" s="35"/>
      <c r="AH8956" s="32"/>
      <c r="AI8956" s="33"/>
      <c r="AJ8956" s="33"/>
      <c r="AK8956" s="33"/>
      <c r="AL8956" s="33"/>
      <c r="AM8956" s="33"/>
      <c r="AN8956" s="33"/>
      <c r="AO8956" s="33"/>
      <c r="AP8956" s="33"/>
      <c r="AQ8956" s="33"/>
      <c r="AR8956" s="33"/>
      <c r="AS8956" s="33"/>
      <c r="AT8956" s="33"/>
      <c r="AU8956" s="33"/>
      <c r="AV8956" s="33"/>
      <c r="AW8956" s="33"/>
      <c r="AX8956" s="33"/>
      <c r="AY8956" s="33"/>
    </row>
    <row r="8957" spans="1:51" s="12" customFormat="1" ht="39.950000000000003" customHeight="1">
      <c r="A8957" s="3"/>
      <c r="B8957" s="16"/>
      <c r="C8957" s="33"/>
      <c r="D8957" s="33"/>
      <c r="E8957" s="33"/>
      <c r="F8957" s="33"/>
      <c r="G8957" s="33"/>
      <c r="H8957" s="33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  <c r="Y8957" s="33"/>
      <c r="Z8957" s="33"/>
      <c r="AA8957" s="33"/>
      <c r="AB8957" s="33"/>
      <c r="AC8957" s="33"/>
      <c r="AD8957" s="33"/>
      <c r="AE8957" s="33"/>
      <c r="AF8957" s="33"/>
      <c r="AG8957" s="35"/>
      <c r="AH8957" s="32"/>
      <c r="AI8957" s="33"/>
      <c r="AJ8957" s="33"/>
      <c r="AK8957" s="33"/>
      <c r="AL8957" s="33"/>
      <c r="AM8957" s="33"/>
      <c r="AN8957" s="33"/>
      <c r="AO8957" s="33"/>
      <c r="AP8957" s="33"/>
      <c r="AQ8957" s="33"/>
      <c r="AR8957" s="33"/>
      <c r="AS8957" s="33"/>
      <c r="AT8957" s="33"/>
      <c r="AU8957" s="33"/>
      <c r="AV8957" s="33"/>
      <c r="AW8957" s="33"/>
      <c r="AX8957" s="33"/>
      <c r="AY8957" s="33"/>
    </row>
    <row r="8958" spans="1:51" s="12" customFormat="1" ht="39.950000000000003" customHeight="1">
      <c r="A8958" s="3"/>
      <c r="B8958" s="16"/>
      <c r="C8958" s="33"/>
      <c r="D8958" s="33"/>
      <c r="E8958" s="33"/>
      <c r="F8958" s="33"/>
      <c r="G8958" s="33"/>
      <c r="H8958" s="33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  <c r="Y8958" s="33"/>
      <c r="Z8958" s="33"/>
      <c r="AA8958" s="33"/>
      <c r="AB8958" s="33"/>
      <c r="AC8958" s="33"/>
      <c r="AD8958" s="33"/>
      <c r="AE8958" s="33"/>
      <c r="AF8958" s="33"/>
      <c r="AG8958" s="35"/>
      <c r="AH8958" s="32"/>
      <c r="AI8958" s="33"/>
      <c r="AJ8958" s="33"/>
      <c r="AK8958" s="33"/>
      <c r="AL8958" s="33"/>
      <c r="AM8958" s="33"/>
      <c r="AN8958" s="33"/>
      <c r="AO8958" s="33"/>
      <c r="AP8958" s="33"/>
      <c r="AQ8958" s="33"/>
      <c r="AR8958" s="33"/>
      <c r="AS8958" s="33"/>
      <c r="AT8958" s="33"/>
      <c r="AU8958" s="33"/>
      <c r="AV8958" s="33"/>
      <c r="AW8958" s="33"/>
      <c r="AX8958" s="33"/>
      <c r="AY8958" s="33"/>
    </row>
    <row r="8959" spans="1:51" s="12" customFormat="1" ht="39.950000000000003" customHeight="1">
      <c r="A8959" s="3"/>
      <c r="B8959" s="16"/>
      <c r="C8959" s="33"/>
      <c r="D8959" s="33"/>
      <c r="E8959" s="33"/>
      <c r="F8959" s="33"/>
      <c r="G8959" s="33"/>
      <c r="H8959" s="33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  <c r="Y8959" s="33"/>
      <c r="Z8959" s="33"/>
      <c r="AA8959" s="33"/>
      <c r="AB8959" s="33"/>
      <c r="AC8959" s="33"/>
      <c r="AD8959" s="33"/>
      <c r="AE8959" s="33"/>
      <c r="AF8959" s="33"/>
      <c r="AG8959" s="35"/>
      <c r="AH8959" s="32"/>
      <c r="AI8959" s="33"/>
      <c r="AJ8959" s="33"/>
      <c r="AK8959" s="33"/>
      <c r="AL8959" s="33"/>
      <c r="AM8959" s="33"/>
      <c r="AN8959" s="33"/>
      <c r="AO8959" s="33"/>
      <c r="AP8959" s="33"/>
      <c r="AQ8959" s="33"/>
      <c r="AR8959" s="33"/>
      <c r="AS8959" s="33"/>
      <c r="AT8959" s="33"/>
      <c r="AU8959" s="33"/>
      <c r="AV8959" s="33"/>
      <c r="AW8959" s="33"/>
      <c r="AX8959" s="33"/>
      <c r="AY8959" s="33"/>
    </row>
    <row r="8960" spans="1:51" s="12" customFormat="1" ht="39.950000000000003" customHeight="1">
      <c r="A8960" s="3"/>
      <c r="B8960" s="16"/>
      <c r="C8960" s="33"/>
      <c r="D8960" s="33"/>
      <c r="E8960" s="33"/>
      <c r="F8960" s="33"/>
      <c r="G8960" s="33"/>
      <c r="H8960" s="33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  <c r="Y8960" s="33"/>
      <c r="Z8960" s="33"/>
      <c r="AA8960" s="33"/>
      <c r="AB8960" s="33"/>
      <c r="AC8960" s="33"/>
      <c r="AD8960" s="33"/>
      <c r="AE8960" s="33"/>
      <c r="AF8960" s="33"/>
      <c r="AG8960" s="35"/>
      <c r="AH8960" s="32"/>
      <c r="AI8960" s="33"/>
      <c r="AJ8960" s="33"/>
      <c r="AK8960" s="33"/>
      <c r="AL8960" s="33"/>
      <c r="AM8960" s="33"/>
      <c r="AN8960" s="33"/>
      <c r="AO8960" s="33"/>
      <c r="AP8960" s="33"/>
      <c r="AQ8960" s="33"/>
      <c r="AR8960" s="33"/>
      <c r="AS8960" s="33"/>
      <c r="AT8960" s="33"/>
      <c r="AU8960" s="33"/>
      <c r="AV8960" s="33"/>
      <c r="AW8960" s="33"/>
      <c r="AX8960" s="33"/>
      <c r="AY8960" s="33"/>
    </row>
    <row r="8961" spans="1:51" s="12" customFormat="1" ht="39.950000000000003" customHeight="1">
      <c r="A8961" s="3"/>
      <c r="B8961" s="16"/>
      <c r="C8961" s="33"/>
      <c r="D8961" s="33"/>
      <c r="E8961" s="33"/>
      <c r="F8961" s="33"/>
      <c r="G8961" s="33"/>
      <c r="H8961" s="33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  <c r="Y8961" s="33"/>
      <c r="Z8961" s="33"/>
      <c r="AA8961" s="33"/>
      <c r="AB8961" s="33"/>
      <c r="AC8961" s="33"/>
      <c r="AD8961" s="33"/>
      <c r="AE8961" s="33"/>
      <c r="AF8961" s="33"/>
      <c r="AG8961" s="35"/>
      <c r="AH8961" s="32"/>
      <c r="AI8961" s="33"/>
      <c r="AJ8961" s="33"/>
      <c r="AK8961" s="33"/>
      <c r="AL8961" s="33"/>
      <c r="AM8961" s="33"/>
      <c r="AN8961" s="33"/>
      <c r="AO8961" s="33"/>
      <c r="AP8961" s="33"/>
      <c r="AQ8961" s="33"/>
      <c r="AR8961" s="33"/>
      <c r="AS8961" s="33"/>
      <c r="AT8961" s="33"/>
      <c r="AU8961" s="33"/>
      <c r="AV8961" s="33"/>
      <c r="AW8961" s="33"/>
      <c r="AX8961" s="33"/>
      <c r="AY8961" s="33"/>
    </row>
    <row r="8962" spans="1:51" s="12" customFormat="1" ht="39.950000000000003" customHeight="1">
      <c r="A8962" s="3"/>
      <c r="B8962" s="16"/>
      <c r="C8962" s="33"/>
      <c r="D8962" s="33"/>
      <c r="E8962" s="33"/>
      <c r="F8962" s="33"/>
      <c r="G8962" s="33"/>
      <c r="H8962" s="33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  <c r="Y8962" s="33"/>
      <c r="Z8962" s="33"/>
      <c r="AA8962" s="33"/>
      <c r="AB8962" s="33"/>
      <c r="AC8962" s="33"/>
      <c r="AD8962" s="33"/>
      <c r="AE8962" s="33"/>
      <c r="AF8962" s="33"/>
      <c r="AG8962" s="35"/>
      <c r="AH8962" s="32"/>
      <c r="AI8962" s="33"/>
      <c r="AJ8962" s="33"/>
      <c r="AK8962" s="33"/>
      <c r="AL8962" s="33"/>
      <c r="AM8962" s="33"/>
      <c r="AN8962" s="33"/>
      <c r="AO8962" s="33"/>
      <c r="AP8962" s="33"/>
      <c r="AQ8962" s="33"/>
      <c r="AR8962" s="33"/>
      <c r="AS8962" s="33"/>
      <c r="AT8962" s="33"/>
      <c r="AU8962" s="33"/>
      <c r="AV8962" s="33"/>
      <c r="AW8962" s="33"/>
      <c r="AX8962" s="33"/>
      <c r="AY8962" s="33"/>
    </row>
    <row r="8963" spans="1:51" s="12" customFormat="1" ht="39.950000000000003" customHeight="1">
      <c r="A8963" s="3"/>
      <c r="B8963" s="16"/>
      <c r="C8963" s="33"/>
      <c r="D8963" s="33"/>
      <c r="E8963" s="33"/>
      <c r="F8963" s="33"/>
      <c r="G8963" s="33"/>
      <c r="H8963" s="33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  <c r="Y8963" s="33"/>
      <c r="Z8963" s="33"/>
      <c r="AA8963" s="33"/>
      <c r="AB8963" s="33"/>
      <c r="AC8963" s="33"/>
      <c r="AD8963" s="33"/>
      <c r="AE8963" s="33"/>
      <c r="AF8963" s="33"/>
      <c r="AG8963" s="35"/>
      <c r="AH8963" s="32"/>
      <c r="AI8963" s="33"/>
      <c r="AJ8963" s="33"/>
      <c r="AK8963" s="33"/>
      <c r="AL8963" s="33"/>
      <c r="AM8963" s="33"/>
      <c r="AN8963" s="33"/>
      <c r="AO8963" s="33"/>
      <c r="AP8963" s="33"/>
      <c r="AQ8963" s="33"/>
      <c r="AR8963" s="33"/>
      <c r="AS8963" s="33"/>
      <c r="AT8963" s="33"/>
      <c r="AU8963" s="33"/>
      <c r="AV8963" s="33"/>
      <c r="AW8963" s="33"/>
      <c r="AX8963" s="33"/>
      <c r="AY8963" s="33"/>
    </row>
    <row r="8964" spans="1:51" s="12" customFormat="1" ht="39.950000000000003" customHeight="1">
      <c r="A8964" s="3"/>
      <c r="B8964" s="16"/>
      <c r="C8964" s="33"/>
      <c r="D8964" s="33"/>
      <c r="E8964" s="33"/>
      <c r="F8964" s="33"/>
      <c r="G8964" s="33"/>
      <c r="H8964" s="33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  <c r="Y8964" s="33"/>
      <c r="Z8964" s="33"/>
      <c r="AA8964" s="33"/>
      <c r="AB8964" s="33"/>
      <c r="AC8964" s="33"/>
      <c r="AD8964" s="33"/>
      <c r="AE8964" s="33"/>
      <c r="AF8964" s="33"/>
      <c r="AG8964" s="35"/>
      <c r="AH8964" s="32"/>
      <c r="AI8964" s="33"/>
      <c r="AJ8964" s="33"/>
      <c r="AK8964" s="33"/>
      <c r="AL8964" s="33"/>
      <c r="AM8964" s="33"/>
      <c r="AN8964" s="33"/>
      <c r="AO8964" s="33"/>
      <c r="AP8964" s="33"/>
      <c r="AQ8964" s="33"/>
      <c r="AR8964" s="33"/>
      <c r="AS8964" s="33"/>
      <c r="AT8964" s="33"/>
      <c r="AU8964" s="33"/>
      <c r="AV8964" s="33"/>
      <c r="AW8964" s="33"/>
      <c r="AX8964" s="33"/>
      <c r="AY8964" s="33"/>
    </row>
    <row r="8965" spans="1:51" s="12" customFormat="1" ht="39.950000000000003" customHeight="1">
      <c r="A8965" s="3"/>
      <c r="B8965" s="16"/>
      <c r="C8965" s="33"/>
      <c r="D8965" s="33"/>
      <c r="E8965" s="33"/>
      <c r="F8965" s="33"/>
      <c r="G8965" s="33"/>
      <c r="H8965" s="33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  <c r="Y8965" s="33"/>
      <c r="Z8965" s="33"/>
      <c r="AA8965" s="33"/>
      <c r="AB8965" s="33"/>
      <c r="AC8965" s="33"/>
      <c r="AD8965" s="33"/>
      <c r="AE8965" s="33"/>
      <c r="AF8965" s="33"/>
      <c r="AG8965" s="35"/>
      <c r="AH8965" s="32"/>
      <c r="AI8965" s="33"/>
      <c r="AJ8965" s="33"/>
      <c r="AK8965" s="33"/>
      <c r="AL8965" s="33"/>
      <c r="AM8965" s="33"/>
      <c r="AN8965" s="33"/>
      <c r="AO8965" s="33"/>
      <c r="AP8965" s="33"/>
      <c r="AQ8965" s="33"/>
      <c r="AR8965" s="33"/>
      <c r="AS8965" s="33"/>
      <c r="AT8965" s="33"/>
      <c r="AU8965" s="33"/>
      <c r="AV8965" s="33"/>
      <c r="AW8965" s="33"/>
      <c r="AX8965" s="33"/>
      <c r="AY8965" s="33"/>
    </row>
    <row r="8966" spans="1:51" s="12" customFormat="1" ht="39.950000000000003" customHeight="1">
      <c r="A8966" s="3"/>
      <c r="B8966" s="16"/>
      <c r="C8966" s="33"/>
      <c r="D8966" s="33"/>
      <c r="E8966" s="33"/>
      <c r="F8966" s="33"/>
      <c r="G8966" s="33"/>
      <c r="H8966" s="33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  <c r="Y8966" s="33"/>
      <c r="Z8966" s="33"/>
      <c r="AA8966" s="33"/>
      <c r="AB8966" s="33"/>
      <c r="AC8966" s="33"/>
      <c r="AD8966" s="33"/>
      <c r="AE8966" s="33"/>
      <c r="AF8966" s="33"/>
      <c r="AG8966" s="35"/>
      <c r="AH8966" s="32"/>
      <c r="AI8966" s="33"/>
      <c r="AJ8966" s="33"/>
      <c r="AK8966" s="33"/>
      <c r="AL8966" s="33"/>
      <c r="AM8966" s="33"/>
      <c r="AN8966" s="33"/>
      <c r="AO8966" s="33"/>
      <c r="AP8966" s="33"/>
      <c r="AQ8966" s="33"/>
      <c r="AR8966" s="33"/>
      <c r="AS8966" s="33"/>
      <c r="AT8966" s="33"/>
      <c r="AU8966" s="33"/>
      <c r="AV8966" s="33"/>
      <c r="AW8966" s="33"/>
      <c r="AX8966" s="33"/>
      <c r="AY8966" s="33"/>
    </row>
    <row r="8967" spans="1:51" s="12" customFormat="1" ht="39.950000000000003" customHeight="1">
      <c r="A8967" s="3"/>
      <c r="B8967" s="16"/>
      <c r="C8967" s="33"/>
      <c r="D8967" s="33"/>
      <c r="E8967" s="33"/>
      <c r="F8967" s="33"/>
      <c r="G8967" s="33"/>
      <c r="H8967" s="33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  <c r="Y8967" s="33"/>
      <c r="Z8967" s="33"/>
      <c r="AA8967" s="33"/>
      <c r="AB8967" s="33"/>
      <c r="AC8967" s="33"/>
      <c r="AD8967" s="33"/>
      <c r="AE8967" s="33"/>
      <c r="AF8967" s="33"/>
      <c r="AG8967" s="35"/>
      <c r="AH8967" s="32"/>
      <c r="AI8967" s="33"/>
      <c r="AJ8967" s="33"/>
      <c r="AK8967" s="33"/>
      <c r="AL8967" s="33"/>
      <c r="AM8967" s="33"/>
      <c r="AN8967" s="33"/>
      <c r="AO8967" s="33"/>
      <c r="AP8967" s="33"/>
      <c r="AQ8967" s="33"/>
      <c r="AR8967" s="33"/>
      <c r="AS8967" s="33"/>
      <c r="AT8967" s="33"/>
      <c r="AU8967" s="33"/>
      <c r="AV8967" s="33"/>
      <c r="AW8967" s="33"/>
      <c r="AX8967" s="33"/>
      <c r="AY8967" s="33"/>
    </row>
    <row r="8968" spans="1:51" s="12" customFormat="1" ht="39.950000000000003" customHeight="1">
      <c r="A8968" s="3"/>
      <c r="B8968" s="16"/>
      <c r="C8968" s="33"/>
      <c r="D8968" s="33"/>
      <c r="E8968" s="33"/>
      <c r="F8968" s="33"/>
      <c r="G8968" s="33"/>
      <c r="H8968" s="33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  <c r="Y8968" s="33"/>
      <c r="Z8968" s="33"/>
      <c r="AA8968" s="33"/>
      <c r="AB8968" s="33"/>
      <c r="AC8968" s="33"/>
      <c r="AD8968" s="33"/>
      <c r="AE8968" s="33"/>
      <c r="AF8968" s="33"/>
      <c r="AG8968" s="35"/>
      <c r="AH8968" s="32"/>
      <c r="AI8968" s="33"/>
      <c r="AJ8968" s="33"/>
      <c r="AK8968" s="33"/>
      <c r="AL8968" s="33"/>
      <c r="AM8968" s="33"/>
      <c r="AN8968" s="33"/>
      <c r="AO8968" s="33"/>
      <c r="AP8968" s="33"/>
      <c r="AQ8968" s="33"/>
      <c r="AR8968" s="33"/>
      <c r="AS8968" s="33"/>
      <c r="AT8968" s="33"/>
      <c r="AU8968" s="33"/>
      <c r="AV8968" s="33"/>
      <c r="AW8968" s="33"/>
      <c r="AX8968" s="33"/>
      <c r="AY8968" s="33"/>
    </row>
    <row r="8969" spans="1:51" s="12" customFormat="1" ht="39.950000000000003" customHeight="1">
      <c r="A8969" s="3"/>
      <c r="B8969" s="16"/>
      <c r="C8969" s="33"/>
      <c r="D8969" s="33"/>
      <c r="E8969" s="33"/>
      <c r="F8969" s="33"/>
      <c r="G8969" s="33"/>
      <c r="H8969" s="33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  <c r="Y8969" s="33"/>
      <c r="Z8969" s="33"/>
      <c r="AA8969" s="33"/>
      <c r="AB8969" s="33"/>
      <c r="AC8969" s="33"/>
      <c r="AD8969" s="33"/>
      <c r="AE8969" s="33"/>
      <c r="AF8969" s="33"/>
      <c r="AG8969" s="35"/>
      <c r="AH8969" s="32"/>
      <c r="AI8969" s="33"/>
      <c r="AJ8969" s="33"/>
      <c r="AK8969" s="33"/>
      <c r="AL8969" s="33"/>
      <c r="AM8969" s="33"/>
      <c r="AN8969" s="33"/>
      <c r="AO8969" s="33"/>
      <c r="AP8969" s="33"/>
      <c r="AQ8969" s="33"/>
      <c r="AR8969" s="33"/>
      <c r="AS8969" s="33"/>
      <c r="AT8969" s="33"/>
      <c r="AU8969" s="33"/>
      <c r="AV8969" s="33"/>
      <c r="AW8969" s="33"/>
      <c r="AX8969" s="33"/>
      <c r="AY8969" s="33"/>
    </row>
    <row r="8970" spans="1:51" s="12" customFormat="1" ht="39.950000000000003" customHeight="1">
      <c r="A8970" s="3"/>
      <c r="B8970" s="16"/>
      <c r="C8970" s="33"/>
      <c r="D8970" s="33"/>
      <c r="E8970" s="33"/>
      <c r="F8970" s="33"/>
      <c r="G8970" s="33"/>
      <c r="H8970" s="33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  <c r="Y8970" s="33"/>
      <c r="Z8970" s="33"/>
      <c r="AA8970" s="33"/>
      <c r="AB8970" s="33"/>
      <c r="AC8970" s="33"/>
      <c r="AD8970" s="33"/>
      <c r="AE8970" s="33"/>
      <c r="AF8970" s="33"/>
      <c r="AG8970" s="35"/>
      <c r="AH8970" s="32"/>
      <c r="AI8970" s="33"/>
      <c r="AJ8970" s="33"/>
      <c r="AK8970" s="33"/>
      <c r="AL8970" s="33"/>
      <c r="AM8970" s="33"/>
      <c r="AN8970" s="33"/>
      <c r="AO8970" s="33"/>
      <c r="AP8970" s="33"/>
      <c r="AQ8970" s="33"/>
      <c r="AR8970" s="33"/>
      <c r="AS8970" s="33"/>
      <c r="AT8970" s="33"/>
      <c r="AU8970" s="33"/>
      <c r="AV8970" s="33"/>
      <c r="AW8970" s="33"/>
      <c r="AX8970" s="33"/>
      <c r="AY8970" s="33"/>
    </row>
    <row r="8971" spans="1:51" s="12" customFormat="1" ht="39.950000000000003" customHeight="1">
      <c r="A8971" s="3"/>
      <c r="B8971" s="16"/>
      <c r="C8971" s="33"/>
      <c r="D8971" s="33"/>
      <c r="E8971" s="33"/>
      <c r="F8971" s="33"/>
      <c r="G8971" s="33"/>
      <c r="H8971" s="33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  <c r="Y8971" s="33"/>
      <c r="Z8971" s="33"/>
      <c r="AA8971" s="33"/>
      <c r="AB8971" s="33"/>
      <c r="AC8971" s="33"/>
      <c r="AD8971" s="33"/>
      <c r="AE8971" s="33"/>
      <c r="AF8971" s="33"/>
      <c r="AG8971" s="35"/>
      <c r="AH8971" s="32"/>
      <c r="AI8971" s="33"/>
      <c r="AJ8971" s="33"/>
      <c r="AK8971" s="33"/>
      <c r="AL8971" s="33"/>
      <c r="AM8971" s="33"/>
      <c r="AN8971" s="33"/>
      <c r="AO8971" s="33"/>
      <c r="AP8971" s="33"/>
      <c r="AQ8971" s="33"/>
      <c r="AR8971" s="33"/>
      <c r="AS8971" s="33"/>
      <c r="AT8971" s="33"/>
      <c r="AU8971" s="33"/>
      <c r="AV8971" s="33"/>
      <c r="AW8971" s="33"/>
      <c r="AX8971" s="33"/>
      <c r="AY8971" s="33"/>
    </row>
    <row r="8972" spans="1:51" s="12" customFormat="1" ht="39.950000000000003" customHeight="1">
      <c r="A8972" s="3"/>
      <c r="B8972" s="16"/>
      <c r="C8972" s="33"/>
      <c r="D8972" s="33"/>
      <c r="E8972" s="33"/>
      <c r="F8972" s="33"/>
      <c r="G8972" s="33"/>
      <c r="H8972" s="33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  <c r="Y8972" s="33"/>
      <c r="Z8972" s="33"/>
      <c r="AA8972" s="33"/>
      <c r="AB8972" s="33"/>
      <c r="AC8972" s="33"/>
      <c r="AD8972" s="33"/>
      <c r="AE8972" s="33"/>
      <c r="AF8972" s="33"/>
      <c r="AG8972" s="35"/>
      <c r="AH8972" s="32"/>
      <c r="AI8972" s="33"/>
      <c r="AJ8972" s="33"/>
      <c r="AK8972" s="33"/>
      <c r="AL8972" s="33"/>
      <c r="AM8972" s="33"/>
      <c r="AN8972" s="33"/>
      <c r="AO8972" s="33"/>
      <c r="AP8972" s="33"/>
      <c r="AQ8972" s="33"/>
      <c r="AR8972" s="33"/>
      <c r="AS8972" s="33"/>
      <c r="AT8972" s="33"/>
      <c r="AU8972" s="33"/>
      <c r="AV8972" s="33"/>
      <c r="AW8972" s="33"/>
      <c r="AX8972" s="33"/>
      <c r="AY8972" s="33"/>
    </row>
    <row r="8973" spans="1:51" s="12" customFormat="1" ht="39.950000000000003" customHeight="1">
      <c r="A8973" s="3"/>
      <c r="B8973" s="16"/>
      <c r="C8973" s="33"/>
      <c r="D8973" s="33"/>
      <c r="E8973" s="33"/>
      <c r="F8973" s="33"/>
      <c r="G8973" s="33"/>
      <c r="H8973" s="33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  <c r="Y8973" s="33"/>
      <c r="Z8973" s="33"/>
      <c r="AA8973" s="33"/>
      <c r="AB8973" s="33"/>
      <c r="AC8973" s="33"/>
      <c r="AD8973" s="33"/>
      <c r="AE8973" s="33"/>
      <c r="AF8973" s="33"/>
      <c r="AG8973" s="35"/>
      <c r="AH8973" s="32"/>
      <c r="AI8973" s="33"/>
      <c r="AJ8973" s="33"/>
      <c r="AK8973" s="33"/>
      <c r="AL8973" s="33"/>
      <c r="AM8973" s="33"/>
      <c r="AN8973" s="33"/>
      <c r="AO8973" s="33"/>
      <c r="AP8973" s="33"/>
      <c r="AQ8973" s="33"/>
      <c r="AR8973" s="33"/>
      <c r="AS8973" s="33"/>
      <c r="AT8973" s="33"/>
      <c r="AU8973" s="33"/>
      <c r="AV8973" s="33"/>
      <c r="AW8973" s="33"/>
      <c r="AX8973" s="33"/>
      <c r="AY8973" s="33"/>
    </row>
    <row r="8974" spans="1:51" s="12" customFormat="1" ht="39.950000000000003" customHeight="1">
      <c r="A8974" s="3"/>
      <c r="B8974" s="16"/>
      <c r="C8974" s="33"/>
      <c r="D8974" s="33"/>
      <c r="E8974" s="33"/>
      <c r="F8974" s="33"/>
      <c r="G8974" s="33"/>
      <c r="H8974" s="33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  <c r="Y8974" s="33"/>
      <c r="Z8974" s="33"/>
      <c r="AA8974" s="33"/>
      <c r="AB8974" s="33"/>
      <c r="AC8974" s="33"/>
      <c r="AD8974" s="33"/>
      <c r="AE8974" s="33"/>
      <c r="AF8974" s="33"/>
      <c r="AG8974" s="35"/>
      <c r="AH8974" s="32"/>
      <c r="AI8974" s="33"/>
      <c r="AJ8974" s="33"/>
      <c r="AK8974" s="33"/>
      <c r="AL8974" s="33"/>
      <c r="AM8974" s="33"/>
      <c r="AN8974" s="33"/>
      <c r="AO8974" s="33"/>
      <c r="AP8974" s="33"/>
      <c r="AQ8974" s="33"/>
      <c r="AR8974" s="33"/>
      <c r="AS8974" s="33"/>
      <c r="AT8974" s="33"/>
      <c r="AU8974" s="33"/>
      <c r="AV8974" s="33"/>
      <c r="AW8974" s="33"/>
      <c r="AX8974" s="33"/>
      <c r="AY8974" s="33"/>
    </row>
    <row r="8975" spans="1:51" s="12" customFormat="1" ht="39.950000000000003" customHeight="1">
      <c r="A8975" s="3"/>
      <c r="B8975" s="16"/>
      <c r="C8975" s="33"/>
      <c r="D8975" s="33"/>
      <c r="E8975" s="33"/>
      <c r="F8975" s="33"/>
      <c r="G8975" s="33"/>
      <c r="H8975" s="33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  <c r="Y8975" s="33"/>
      <c r="Z8975" s="33"/>
      <c r="AA8975" s="33"/>
      <c r="AB8975" s="33"/>
      <c r="AC8975" s="33"/>
      <c r="AD8975" s="33"/>
      <c r="AE8975" s="33"/>
      <c r="AF8975" s="33"/>
      <c r="AG8975" s="35"/>
      <c r="AH8975" s="32"/>
      <c r="AI8975" s="33"/>
      <c r="AJ8975" s="33"/>
      <c r="AK8975" s="33"/>
      <c r="AL8975" s="33"/>
      <c r="AM8975" s="33"/>
      <c r="AN8975" s="33"/>
      <c r="AO8975" s="33"/>
      <c r="AP8975" s="33"/>
      <c r="AQ8975" s="33"/>
      <c r="AR8975" s="33"/>
      <c r="AS8975" s="33"/>
      <c r="AT8975" s="33"/>
      <c r="AU8975" s="33"/>
      <c r="AV8975" s="33"/>
      <c r="AW8975" s="33"/>
      <c r="AX8975" s="33"/>
      <c r="AY8975" s="33"/>
    </row>
    <row r="8976" spans="1:51" s="12" customFormat="1" ht="39.950000000000003" customHeight="1">
      <c r="A8976" s="3"/>
      <c r="B8976" s="16"/>
      <c r="C8976" s="33"/>
      <c r="D8976" s="33"/>
      <c r="E8976" s="33"/>
      <c r="F8976" s="33"/>
      <c r="G8976" s="33"/>
      <c r="H8976" s="33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  <c r="Y8976" s="33"/>
      <c r="Z8976" s="33"/>
      <c r="AA8976" s="33"/>
      <c r="AB8976" s="33"/>
      <c r="AC8976" s="33"/>
      <c r="AD8976" s="33"/>
      <c r="AE8976" s="33"/>
      <c r="AF8976" s="33"/>
      <c r="AG8976" s="35"/>
      <c r="AH8976" s="32"/>
      <c r="AI8976" s="33"/>
      <c r="AJ8976" s="33"/>
      <c r="AK8976" s="33"/>
      <c r="AL8976" s="33"/>
      <c r="AM8976" s="33"/>
      <c r="AN8976" s="33"/>
      <c r="AO8976" s="33"/>
      <c r="AP8976" s="33"/>
      <c r="AQ8976" s="33"/>
      <c r="AR8976" s="33"/>
      <c r="AS8976" s="33"/>
      <c r="AT8976" s="33"/>
      <c r="AU8976" s="33"/>
      <c r="AV8976" s="33"/>
      <c r="AW8976" s="33"/>
      <c r="AX8976" s="33"/>
      <c r="AY8976" s="33"/>
    </row>
    <row r="8977" spans="1:51" s="12" customFormat="1" ht="39.950000000000003" customHeight="1">
      <c r="A8977" s="3"/>
      <c r="B8977" s="16"/>
      <c r="C8977" s="33"/>
      <c r="D8977" s="33"/>
      <c r="E8977" s="33"/>
      <c r="F8977" s="33"/>
      <c r="G8977" s="33"/>
      <c r="H8977" s="33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  <c r="Y8977" s="33"/>
      <c r="Z8977" s="33"/>
      <c r="AA8977" s="33"/>
      <c r="AB8977" s="33"/>
      <c r="AC8977" s="33"/>
      <c r="AD8977" s="33"/>
      <c r="AE8977" s="33"/>
      <c r="AF8977" s="33"/>
      <c r="AG8977" s="35"/>
      <c r="AH8977" s="32"/>
      <c r="AI8977" s="33"/>
      <c r="AJ8977" s="33"/>
      <c r="AK8977" s="33"/>
      <c r="AL8977" s="33"/>
      <c r="AM8977" s="33"/>
      <c r="AN8977" s="33"/>
      <c r="AO8977" s="33"/>
      <c r="AP8977" s="33"/>
      <c r="AQ8977" s="33"/>
      <c r="AR8977" s="33"/>
      <c r="AS8977" s="33"/>
      <c r="AT8977" s="33"/>
      <c r="AU8977" s="33"/>
      <c r="AV8977" s="33"/>
      <c r="AW8977" s="33"/>
      <c r="AX8977" s="33"/>
      <c r="AY8977" s="33"/>
    </row>
    <row r="8978" spans="1:51" s="12" customFormat="1" ht="39.950000000000003" customHeight="1">
      <c r="A8978" s="3"/>
      <c r="B8978" s="16"/>
      <c r="C8978" s="33"/>
      <c r="D8978" s="33"/>
      <c r="E8978" s="33"/>
      <c r="F8978" s="33"/>
      <c r="G8978" s="33"/>
      <c r="H8978" s="33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  <c r="Y8978" s="33"/>
      <c r="Z8978" s="33"/>
      <c r="AA8978" s="33"/>
      <c r="AB8978" s="33"/>
      <c r="AC8978" s="33"/>
      <c r="AD8978" s="33"/>
      <c r="AE8978" s="33"/>
      <c r="AF8978" s="33"/>
      <c r="AG8978" s="35"/>
      <c r="AH8978" s="32"/>
      <c r="AI8978" s="33"/>
      <c r="AJ8978" s="33"/>
      <c r="AK8978" s="33"/>
      <c r="AL8978" s="33"/>
      <c r="AM8978" s="33"/>
      <c r="AN8978" s="33"/>
      <c r="AO8978" s="33"/>
      <c r="AP8978" s="33"/>
      <c r="AQ8978" s="33"/>
      <c r="AR8978" s="33"/>
      <c r="AS8978" s="33"/>
      <c r="AT8978" s="33"/>
      <c r="AU8978" s="33"/>
      <c r="AV8978" s="33"/>
      <c r="AW8978" s="33"/>
      <c r="AX8978" s="33"/>
      <c r="AY8978" s="33"/>
    </row>
    <row r="8979" spans="1:51" s="12" customFormat="1" ht="39.950000000000003" customHeight="1">
      <c r="A8979" s="3"/>
      <c r="B8979" s="16"/>
      <c r="C8979" s="33"/>
      <c r="D8979" s="33"/>
      <c r="E8979" s="33"/>
      <c r="F8979" s="33"/>
      <c r="G8979" s="33"/>
      <c r="H8979" s="33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  <c r="Y8979" s="33"/>
      <c r="Z8979" s="33"/>
      <c r="AA8979" s="33"/>
      <c r="AB8979" s="33"/>
      <c r="AC8979" s="33"/>
      <c r="AD8979" s="33"/>
      <c r="AE8979" s="33"/>
      <c r="AF8979" s="33"/>
      <c r="AG8979" s="35"/>
      <c r="AH8979" s="32"/>
      <c r="AI8979" s="33"/>
      <c r="AJ8979" s="33"/>
      <c r="AK8979" s="33"/>
      <c r="AL8979" s="33"/>
      <c r="AM8979" s="33"/>
      <c r="AN8979" s="33"/>
      <c r="AO8979" s="33"/>
      <c r="AP8979" s="33"/>
      <c r="AQ8979" s="33"/>
      <c r="AR8979" s="33"/>
      <c r="AS8979" s="33"/>
      <c r="AT8979" s="33"/>
      <c r="AU8979" s="33"/>
      <c r="AV8979" s="33"/>
      <c r="AW8979" s="33"/>
      <c r="AX8979" s="33"/>
      <c r="AY8979" s="33"/>
    </row>
    <row r="8980" spans="1:51" s="12" customFormat="1" ht="39.950000000000003" customHeight="1">
      <c r="A8980" s="3"/>
      <c r="B8980" s="16"/>
      <c r="C8980" s="33"/>
      <c r="D8980" s="33"/>
      <c r="E8980" s="33"/>
      <c r="F8980" s="33"/>
      <c r="G8980" s="33"/>
      <c r="H8980" s="33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  <c r="Y8980" s="33"/>
      <c r="Z8980" s="33"/>
      <c r="AA8980" s="33"/>
      <c r="AB8980" s="33"/>
      <c r="AC8980" s="33"/>
      <c r="AD8980" s="33"/>
      <c r="AE8980" s="33"/>
      <c r="AF8980" s="33"/>
      <c r="AG8980" s="35"/>
      <c r="AH8980" s="32"/>
      <c r="AI8980" s="33"/>
      <c r="AJ8980" s="33"/>
      <c r="AK8980" s="33"/>
      <c r="AL8980" s="33"/>
      <c r="AM8980" s="33"/>
      <c r="AN8980" s="33"/>
      <c r="AO8980" s="33"/>
      <c r="AP8980" s="33"/>
      <c r="AQ8980" s="33"/>
      <c r="AR8980" s="33"/>
      <c r="AS8980" s="33"/>
      <c r="AT8980" s="33"/>
      <c r="AU8980" s="33"/>
      <c r="AV8980" s="33"/>
      <c r="AW8980" s="33"/>
      <c r="AX8980" s="33"/>
      <c r="AY8980" s="33"/>
    </row>
    <row r="8981" spans="1:51" s="12" customFormat="1" ht="39.950000000000003" customHeight="1">
      <c r="A8981" s="3"/>
      <c r="B8981" s="16"/>
      <c r="C8981" s="33"/>
      <c r="D8981" s="33"/>
      <c r="E8981" s="33"/>
      <c r="F8981" s="33"/>
      <c r="G8981" s="33"/>
      <c r="H8981" s="33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  <c r="Y8981" s="33"/>
      <c r="Z8981" s="33"/>
      <c r="AA8981" s="33"/>
      <c r="AB8981" s="33"/>
      <c r="AC8981" s="33"/>
      <c r="AD8981" s="33"/>
      <c r="AE8981" s="33"/>
      <c r="AF8981" s="33"/>
      <c r="AG8981" s="35"/>
      <c r="AH8981" s="32"/>
      <c r="AI8981" s="33"/>
      <c r="AJ8981" s="33"/>
      <c r="AK8981" s="33"/>
      <c r="AL8981" s="33"/>
      <c r="AM8981" s="33"/>
      <c r="AN8981" s="33"/>
      <c r="AO8981" s="33"/>
      <c r="AP8981" s="33"/>
      <c r="AQ8981" s="33"/>
      <c r="AR8981" s="33"/>
      <c r="AS8981" s="33"/>
      <c r="AT8981" s="33"/>
      <c r="AU8981" s="33"/>
      <c r="AV8981" s="33"/>
      <c r="AW8981" s="33"/>
      <c r="AX8981" s="33"/>
      <c r="AY8981" s="33"/>
    </row>
    <row r="8982" spans="1:51" s="12" customFormat="1" ht="39.950000000000003" customHeight="1">
      <c r="A8982" s="3"/>
      <c r="B8982" s="16"/>
      <c r="C8982" s="33"/>
      <c r="D8982" s="33"/>
      <c r="E8982" s="33"/>
      <c r="F8982" s="33"/>
      <c r="G8982" s="33"/>
      <c r="H8982" s="33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  <c r="Y8982" s="33"/>
      <c r="Z8982" s="33"/>
      <c r="AA8982" s="33"/>
      <c r="AB8982" s="33"/>
      <c r="AC8982" s="33"/>
      <c r="AD8982" s="33"/>
      <c r="AE8982" s="33"/>
      <c r="AF8982" s="33"/>
      <c r="AG8982" s="35"/>
      <c r="AH8982" s="32"/>
      <c r="AI8982" s="33"/>
      <c r="AJ8982" s="33"/>
      <c r="AK8982" s="33"/>
      <c r="AL8982" s="33"/>
      <c r="AM8982" s="33"/>
      <c r="AN8982" s="33"/>
      <c r="AO8982" s="33"/>
      <c r="AP8982" s="33"/>
      <c r="AQ8982" s="33"/>
      <c r="AR8982" s="33"/>
      <c r="AS8982" s="33"/>
      <c r="AT8982" s="33"/>
      <c r="AU8982" s="33"/>
      <c r="AV8982" s="33"/>
      <c r="AW8982" s="33"/>
      <c r="AX8982" s="33"/>
      <c r="AY8982" s="33"/>
    </row>
    <row r="8983" spans="1:51" s="12" customFormat="1" ht="39.950000000000003" customHeight="1">
      <c r="A8983" s="3"/>
      <c r="B8983" s="16"/>
      <c r="C8983" s="33"/>
      <c r="D8983" s="33"/>
      <c r="E8983" s="33"/>
      <c r="F8983" s="33"/>
      <c r="G8983" s="33"/>
      <c r="H8983" s="33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  <c r="Y8983" s="33"/>
      <c r="Z8983" s="33"/>
      <c r="AA8983" s="33"/>
      <c r="AB8983" s="33"/>
      <c r="AC8983" s="33"/>
      <c r="AD8983" s="33"/>
      <c r="AE8983" s="33"/>
      <c r="AF8983" s="33"/>
      <c r="AG8983" s="35"/>
      <c r="AH8983" s="32"/>
      <c r="AI8983" s="33"/>
      <c r="AJ8983" s="33"/>
      <c r="AK8983" s="33"/>
      <c r="AL8983" s="33"/>
      <c r="AM8983" s="33"/>
      <c r="AN8983" s="33"/>
      <c r="AO8983" s="33"/>
      <c r="AP8983" s="33"/>
      <c r="AQ8983" s="33"/>
      <c r="AR8983" s="33"/>
      <c r="AS8983" s="33"/>
      <c r="AT8983" s="33"/>
      <c r="AU8983" s="33"/>
      <c r="AV8983" s="33"/>
      <c r="AW8983" s="33"/>
      <c r="AX8983" s="33"/>
      <c r="AY8983" s="33"/>
    </row>
    <row r="8984" spans="1:51" s="12" customFormat="1" ht="39.950000000000003" customHeight="1">
      <c r="A8984" s="3"/>
      <c r="B8984" s="16"/>
      <c r="C8984" s="33"/>
      <c r="D8984" s="33"/>
      <c r="E8984" s="33"/>
      <c r="F8984" s="33"/>
      <c r="G8984" s="33"/>
      <c r="H8984" s="33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  <c r="Y8984" s="33"/>
      <c r="Z8984" s="33"/>
      <c r="AA8984" s="33"/>
      <c r="AB8984" s="33"/>
      <c r="AC8984" s="33"/>
      <c r="AD8984" s="33"/>
      <c r="AE8984" s="33"/>
      <c r="AF8984" s="33"/>
      <c r="AG8984" s="35"/>
      <c r="AH8984" s="32"/>
      <c r="AI8984" s="33"/>
      <c r="AJ8984" s="33"/>
      <c r="AK8984" s="33"/>
      <c r="AL8984" s="33"/>
      <c r="AM8984" s="33"/>
      <c r="AN8984" s="33"/>
      <c r="AO8984" s="33"/>
      <c r="AP8984" s="33"/>
      <c r="AQ8984" s="33"/>
      <c r="AR8984" s="33"/>
      <c r="AS8984" s="33"/>
      <c r="AT8984" s="33"/>
      <c r="AU8984" s="33"/>
      <c r="AV8984" s="33"/>
      <c r="AW8984" s="33"/>
      <c r="AX8984" s="33"/>
      <c r="AY8984" s="33"/>
    </row>
    <row r="8985" spans="1:51" s="12" customFormat="1" ht="39.950000000000003" customHeight="1">
      <c r="A8985" s="3"/>
      <c r="B8985" s="16"/>
      <c r="C8985" s="33"/>
      <c r="D8985" s="33"/>
      <c r="E8985" s="33"/>
      <c r="F8985" s="33"/>
      <c r="G8985" s="33"/>
      <c r="H8985" s="33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  <c r="Y8985" s="33"/>
      <c r="Z8985" s="33"/>
      <c r="AA8985" s="33"/>
      <c r="AB8985" s="33"/>
      <c r="AC8985" s="33"/>
      <c r="AD8985" s="33"/>
      <c r="AE8985" s="33"/>
      <c r="AF8985" s="33"/>
      <c r="AG8985" s="35"/>
      <c r="AH8985" s="32"/>
      <c r="AI8985" s="33"/>
      <c r="AJ8985" s="33"/>
      <c r="AK8985" s="33"/>
      <c r="AL8985" s="33"/>
      <c r="AM8985" s="33"/>
      <c r="AN8985" s="33"/>
      <c r="AO8985" s="33"/>
      <c r="AP8985" s="33"/>
      <c r="AQ8985" s="33"/>
      <c r="AR8985" s="33"/>
      <c r="AS8985" s="33"/>
      <c r="AT8985" s="33"/>
      <c r="AU8985" s="33"/>
      <c r="AV8985" s="33"/>
      <c r="AW8985" s="33"/>
      <c r="AX8985" s="33"/>
      <c r="AY8985" s="33"/>
    </row>
    <row r="8986" spans="1:51" s="12" customFormat="1" ht="39.950000000000003" customHeight="1">
      <c r="A8986" s="3"/>
      <c r="B8986" s="16"/>
      <c r="C8986" s="33"/>
      <c r="D8986" s="33"/>
      <c r="E8986" s="33"/>
      <c r="F8986" s="33"/>
      <c r="G8986" s="33"/>
      <c r="H8986" s="33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  <c r="Y8986" s="33"/>
      <c r="Z8986" s="33"/>
      <c r="AA8986" s="33"/>
      <c r="AB8986" s="33"/>
      <c r="AC8986" s="33"/>
      <c r="AD8986" s="33"/>
      <c r="AE8986" s="33"/>
      <c r="AF8986" s="33"/>
      <c r="AG8986" s="35"/>
      <c r="AH8986" s="32"/>
      <c r="AI8986" s="33"/>
      <c r="AJ8986" s="33"/>
      <c r="AK8986" s="33"/>
      <c r="AL8986" s="33"/>
      <c r="AM8986" s="33"/>
      <c r="AN8986" s="33"/>
      <c r="AO8986" s="33"/>
      <c r="AP8986" s="33"/>
      <c r="AQ8986" s="33"/>
      <c r="AR8986" s="33"/>
      <c r="AS8986" s="33"/>
      <c r="AT8986" s="33"/>
      <c r="AU8986" s="33"/>
      <c r="AV8986" s="33"/>
      <c r="AW8986" s="33"/>
      <c r="AX8986" s="33"/>
      <c r="AY8986" s="33"/>
    </row>
    <row r="8987" spans="1:51" s="12" customFormat="1" ht="39.950000000000003" customHeight="1">
      <c r="A8987" s="3"/>
      <c r="B8987" s="16"/>
      <c r="C8987" s="33"/>
      <c r="D8987" s="33"/>
      <c r="E8987" s="33"/>
      <c r="F8987" s="33"/>
      <c r="G8987" s="33"/>
      <c r="H8987" s="33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  <c r="Y8987" s="33"/>
      <c r="Z8987" s="33"/>
      <c r="AA8987" s="33"/>
      <c r="AB8987" s="33"/>
      <c r="AC8987" s="33"/>
      <c r="AD8987" s="33"/>
      <c r="AE8987" s="33"/>
      <c r="AF8987" s="33"/>
      <c r="AG8987" s="35"/>
      <c r="AH8987" s="32"/>
      <c r="AI8987" s="33"/>
      <c r="AJ8987" s="33"/>
      <c r="AK8987" s="33"/>
      <c r="AL8987" s="33"/>
      <c r="AM8987" s="33"/>
      <c r="AN8987" s="33"/>
      <c r="AO8987" s="33"/>
      <c r="AP8987" s="33"/>
      <c r="AQ8987" s="33"/>
      <c r="AR8987" s="33"/>
      <c r="AS8987" s="33"/>
      <c r="AT8987" s="33"/>
      <c r="AU8987" s="33"/>
      <c r="AV8987" s="33"/>
      <c r="AW8987" s="33"/>
      <c r="AX8987" s="33"/>
      <c r="AY8987" s="33"/>
    </row>
    <row r="8988" spans="1:51" s="12" customFormat="1" ht="39.950000000000003" customHeight="1">
      <c r="A8988" s="3"/>
      <c r="B8988" s="16"/>
      <c r="C8988" s="33"/>
      <c r="D8988" s="33"/>
      <c r="E8988" s="33"/>
      <c r="F8988" s="33"/>
      <c r="G8988" s="33"/>
      <c r="H8988" s="33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  <c r="Y8988" s="33"/>
      <c r="Z8988" s="33"/>
      <c r="AA8988" s="33"/>
      <c r="AB8988" s="33"/>
      <c r="AC8988" s="33"/>
      <c r="AD8988" s="33"/>
      <c r="AE8988" s="33"/>
      <c r="AF8988" s="33"/>
      <c r="AG8988" s="35"/>
      <c r="AH8988" s="32"/>
      <c r="AI8988" s="33"/>
      <c r="AJ8988" s="33"/>
      <c r="AK8988" s="33"/>
      <c r="AL8988" s="33"/>
      <c r="AM8988" s="33"/>
      <c r="AN8988" s="33"/>
      <c r="AO8988" s="33"/>
      <c r="AP8988" s="33"/>
      <c r="AQ8988" s="33"/>
      <c r="AR8988" s="33"/>
      <c r="AS8988" s="33"/>
      <c r="AT8988" s="33"/>
      <c r="AU8988" s="33"/>
      <c r="AV8988" s="33"/>
      <c r="AW8988" s="33"/>
      <c r="AX8988" s="33"/>
      <c r="AY8988" s="33"/>
    </row>
    <row r="8989" spans="1:51" s="12" customFormat="1" ht="39.950000000000003" customHeight="1">
      <c r="A8989" s="3"/>
      <c r="B8989" s="16"/>
      <c r="C8989" s="33"/>
      <c r="D8989" s="33"/>
      <c r="E8989" s="33"/>
      <c r="F8989" s="33"/>
      <c r="G8989" s="33"/>
      <c r="H8989" s="33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  <c r="Y8989" s="33"/>
      <c r="Z8989" s="33"/>
      <c r="AA8989" s="33"/>
      <c r="AB8989" s="33"/>
      <c r="AC8989" s="33"/>
      <c r="AD8989" s="33"/>
      <c r="AE8989" s="33"/>
      <c r="AF8989" s="33"/>
      <c r="AG8989" s="35"/>
      <c r="AH8989" s="32"/>
      <c r="AI8989" s="33"/>
      <c r="AJ8989" s="33"/>
      <c r="AK8989" s="33"/>
      <c r="AL8989" s="33"/>
      <c r="AM8989" s="33"/>
      <c r="AN8989" s="33"/>
      <c r="AO8989" s="33"/>
      <c r="AP8989" s="33"/>
      <c r="AQ8989" s="33"/>
      <c r="AR8989" s="33"/>
      <c r="AS8989" s="33"/>
      <c r="AT8989" s="33"/>
      <c r="AU8989" s="33"/>
      <c r="AV8989" s="33"/>
      <c r="AW8989" s="33"/>
      <c r="AX8989" s="33"/>
      <c r="AY8989" s="33"/>
    </row>
    <row r="8990" spans="1:51" s="12" customFormat="1" ht="39.950000000000003" customHeight="1">
      <c r="A8990" s="3"/>
      <c r="B8990" s="16"/>
      <c r="C8990" s="33"/>
      <c r="D8990" s="33"/>
      <c r="E8990" s="33"/>
      <c r="F8990" s="33"/>
      <c r="G8990" s="33"/>
      <c r="H8990" s="33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  <c r="Y8990" s="33"/>
      <c r="Z8990" s="33"/>
      <c r="AA8990" s="33"/>
      <c r="AB8990" s="33"/>
      <c r="AC8990" s="33"/>
      <c r="AD8990" s="33"/>
      <c r="AE8990" s="33"/>
      <c r="AF8990" s="33"/>
      <c r="AG8990" s="35"/>
      <c r="AH8990" s="32"/>
      <c r="AI8990" s="33"/>
      <c r="AJ8990" s="33"/>
      <c r="AK8990" s="33"/>
      <c r="AL8990" s="33"/>
      <c r="AM8990" s="33"/>
      <c r="AN8990" s="33"/>
      <c r="AO8990" s="33"/>
      <c r="AP8990" s="33"/>
      <c r="AQ8990" s="33"/>
      <c r="AR8990" s="33"/>
      <c r="AS8990" s="33"/>
      <c r="AT8990" s="33"/>
      <c r="AU8990" s="33"/>
      <c r="AV8990" s="33"/>
      <c r="AW8990" s="33"/>
      <c r="AX8990" s="33"/>
      <c r="AY8990" s="33"/>
    </row>
    <row r="8991" spans="1:51" s="12" customFormat="1" ht="39.950000000000003" customHeight="1">
      <c r="A8991" s="3"/>
      <c r="B8991" s="16"/>
      <c r="C8991" s="33"/>
      <c r="D8991" s="33"/>
      <c r="E8991" s="33"/>
      <c r="F8991" s="33"/>
      <c r="G8991" s="33"/>
      <c r="H8991" s="33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  <c r="Y8991" s="33"/>
      <c r="Z8991" s="33"/>
      <c r="AA8991" s="33"/>
      <c r="AB8991" s="33"/>
      <c r="AC8991" s="33"/>
      <c r="AD8991" s="33"/>
      <c r="AE8991" s="33"/>
      <c r="AF8991" s="33"/>
      <c r="AG8991" s="35"/>
      <c r="AH8991" s="32"/>
      <c r="AI8991" s="33"/>
      <c r="AJ8991" s="33"/>
      <c r="AK8991" s="33"/>
      <c r="AL8991" s="33"/>
      <c r="AM8991" s="33"/>
      <c r="AN8991" s="33"/>
      <c r="AO8991" s="33"/>
      <c r="AP8991" s="33"/>
      <c r="AQ8991" s="33"/>
      <c r="AR8991" s="33"/>
      <c r="AS8991" s="33"/>
      <c r="AT8991" s="33"/>
      <c r="AU8991" s="33"/>
      <c r="AV8991" s="33"/>
      <c r="AW8991" s="33"/>
      <c r="AX8991" s="33"/>
      <c r="AY8991" s="33"/>
    </row>
    <row r="8992" spans="1:51" s="12" customFormat="1" ht="39.950000000000003" customHeight="1">
      <c r="A8992" s="3"/>
      <c r="B8992" s="16"/>
      <c r="C8992" s="33"/>
      <c r="D8992" s="33"/>
      <c r="E8992" s="33"/>
      <c r="F8992" s="33"/>
      <c r="G8992" s="33"/>
      <c r="H8992" s="33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  <c r="Y8992" s="33"/>
      <c r="Z8992" s="33"/>
      <c r="AA8992" s="33"/>
      <c r="AB8992" s="33"/>
      <c r="AC8992" s="33"/>
      <c r="AD8992" s="33"/>
      <c r="AE8992" s="33"/>
      <c r="AF8992" s="33"/>
      <c r="AG8992" s="35"/>
      <c r="AH8992" s="32"/>
      <c r="AI8992" s="33"/>
      <c r="AJ8992" s="33"/>
      <c r="AK8992" s="33"/>
      <c r="AL8992" s="33"/>
      <c r="AM8992" s="33"/>
      <c r="AN8992" s="33"/>
      <c r="AO8992" s="33"/>
      <c r="AP8992" s="33"/>
      <c r="AQ8992" s="33"/>
      <c r="AR8992" s="33"/>
      <c r="AS8992" s="33"/>
      <c r="AT8992" s="33"/>
      <c r="AU8992" s="33"/>
      <c r="AV8992" s="33"/>
      <c r="AW8992" s="33"/>
      <c r="AX8992" s="33"/>
      <c r="AY8992" s="33"/>
    </row>
    <row r="8993" spans="1:51" s="12" customFormat="1" ht="39.950000000000003" customHeight="1">
      <c r="A8993" s="3"/>
      <c r="B8993" s="16"/>
      <c r="C8993" s="33"/>
      <c r="D8993" s="33"/>
      <c r="E8993" s="33"/>
      <c r="F8993" s="33"/>
      <c r="G8993" s="33"/>
      <c r="H8993" s="33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  <c r="Y8993" s="33"/>
      <c r="Z8993" s="33"/>
      <c r="AA8993" s="33"/>
      <c r="AB8993" s="33"/>
      <c r="AC8993" s="33"/>
      <c r="AD8993" s="33"/>
      <c r="AE8993" s="33"/>
      <c r="AF8993" s="33"/>
      <c r="AG8993" s="35"/>
      <c r="AH8993" s="32"/>
      <c r="AI8993" s="33"/>
      <c r="AJ8993" s="33"/>
      <c r="AK8993" s="33"/>
      <c r="AL8993" s="33"/>
      <c r="AM8993" s="33"/>
      <c r="AN8993" s="33"/>
      <c r="AO8993" s="33"/>
      <c r="AP8993" s="33"/>
      <c r="AQ8993" s="33"/>
      <c r="AR8993" s="33"/>
      <c r="AS8993" s="33"/>
      <c r="AT8993" s="33"/>
      <c r="AU8993" s="33"/>
      <c r="AV8993" s="33"/>
      <c r="AW8993" s="33"/>
      <c r="AX8993" s="33"/>
      <c r="AY8993" s="33"/>
    </row>
    <row r="8994" spans="1:51" s="12" customFormat="1" ht="39.950000000000003" customHeight="1">
      <c r="A8994" s="3"/>
      <c r="B8994" s="16"/>
      <c r="C8994" s="33"/>
      <c r="D8994" s="33"/>
      <c r="E8994" s="33"/>
      <c r="F8994" s="33"/>
      <c r="G8994" s="33"/>
      <c r="H8994" s="33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  <c r="Y8994" s="33"/>
      <c r="Z8994" s="33"/>
      <c r="AA8994" s="33"/>
      <c r="AB8994" s="33"/>
      <c r="AC8994" s="33"/>
      <c r="AD8994" s="33"/>
      <c r="AE8994" s="33"/>
      <c r="AF8994" s="33"/>
      <c r="AG8994" s="35"/>
      <c r="AH8994" s="32"/>
      <c r="AI8994" s="33"/>
      <c r="AJ8994" s="33"/>
      <c r="AK8994" s="33"/>
      <c r="AL8994" s="33"/>
      <c r="AM8994" s="33"/>
      <c r="AN8994" s="33"/>
      <c r="AO8994" s="33"/>
      <c r="AP8994" s="33"/>
      <c r="AQ8994" s="33"/>
      <c r="AR8994" s="33"/>
      <c r="AS8994" s="33"/>
      <c r="AT8994" s="33"/>
      <c r="AU8994" s="33"/>
      <c r="AV8994" s="33"/>
      <c r="AW8994" s="33"/>
      <c r="AX8994" s="33"/>
      <c r="AY8994" s="33"/>
    </row>
    <row r="8995" spans="1:51" s="12" customFormat="1" ht="39.950000000000003" customHeight="1">
      <c r="A8995" s="3"/>
      <c r="B8995" s="16"/>
      <c r="C8995" s="33"/>
      <c r="D8995" s="33"/>
      <c r="E8995" s="33"/>
      <c r="F8995" s="33"/>
      <c r="G8995" s="33"/>
      <c r="H8995" s="33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  <c r="Y8995" s="33"/>
      <c r="Z8995" s="33"/>
      <c r="AA8995" s="33"/>
      <c r="AB8995" s="33"/>
      <c r="AC8995" s="33"/>
      <c r="AD8995" s="33"/>
      <c r="AE8995" s="33"/>
      <c r="AF8995" s="33"/>
      <c r="AG8995" s="35"/>
      <c r="AH8995" s="32"/>
      <c r="AI8995" s="33"/>
      <c r="AJ8995" s="33"/>
      <c r="AK8995" s="33"/>
      <c r="AL8995" s="33"/>
      <c r="AM8995" s="33"/>
      <c r="AN8995" s="33"/>
      <c r="AO8995" s="33"/>
      <c r="AP8995" s="33"/>
      <c r="AQ8995" s="33"/>
      <c r="AR8995" s="33"/>
      <c r="AS8995" s="33"/>
      <c r="AT8995" s="33"/>
      <c r="AU8995" s="33"/>
      <c r="AV8995" s="33"/>
      <c r="AW8995" s="33"/>
      <c r="AX8995" s="33"/>
      <c r="AY8995" s="33"/>
    </row>
    <row r="8996" spans="1:51" s="12" customFormat="1" ht="39.950000000000003" customHeight="1">
      <c r="A8996" s="3"/>
      <c r="B8996" s="16"/>
      <c r="C8996" s="33"/>
      <c r="D8996" s="33"/>
      <c r="E8996" s="33"/>
      <c r="F8996" s="33"/>
      <c r="G8996" s="33"/>
      <c r="H8996" s="33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  <c r="Y8996" s="33"/>
      <c r="Z8996" s="33"/>
      <c r="AA8996" s="33"/>
      <c r="AB8996" s="33"/>
      <c r="AC8996" s="33"/>
      <c r="AD8996" s="33"/>
      <c r="AE8996" s="33"/>
      <c r="AF8996" s="33"/>
      <c r="AG8996" s="35"/>
      <c r="AH8996" s="32"/>
      <c r="AI8996" s="33"/>
      <c r="AJ8996" s="33"/>
      <c r="AK8996" s="33"/>
      <c r="AL8996" s="33"/>
      <c r="AM8996" s="33"/>
      <c r="AN8996" s="33"/>
      <c r="AO8996" s="33"/>
      <c r="AP8996" s="33"/>
      <c r="AQ8996" s="33"/>
      <c r="AR8996" s="33"/>
      <c r="AS8996" s="33"/>
      <c r="AT8996" s="33"/>
      <c r="AU8996" s="33"/>
      <c r="AV8996" s="33"/>
      <c r="AW8996" s="33"/>
      <c r="AX8996" s="33"/>
      <c r="AY8996" s="33"/>
    </row>
    <row r="8997" spans="1:51" s="12" customFormat="1" ht="39.950000000000003" customHeight="1">
      <c r="A8997" s="3"/>
      <c r="B8997" s="16"/>
      <c r="C8997" s="33"/>
      <c r="D8997" s="33"/>
      <c r="E8997" s="33"/>
      <c r="F8997" s="33"/>
      <c r="G8997" s="33"/>
      <c r="H8997" s="33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  <c r="Y8997" s="33"/>
      <c r="Z8997" s="33"/>
      <c r="AA8997" s="33"/>
      <c r="AB8997" s="33"/>
      <c r="AC8997" s="33"/>
      <c r="AD8997" s="33"/>
      <c r="AE8997" s="33"/>
      <c r="AF8997" s="33"/>
      <c r="AG8997" s="35"/>
      <c r="AH8997" s="32"/>
      <c r="AI8997" s="33"/>
      <c r="AJ8997" s="33"/>
      <c r="AK8997" s="33"/>
      <c r="AL8997" s="33"/>
      <c r="AM8997" s="33"/>
      <c r="AN8997" s="33"/>
      <c r="AO8997" s="33"/>
      <c r="AP8997" s="33"/>
      <c r="AQ8997" s="33"/>
      <c r="AR8997" s="33"/>
      <c r="AS8997" s="33"/>
      <c r="AT8997" s="33"/>
      <c r="AU8997" s="33"/>
      <c r="AV8997" s="33"/>
      <c r="AW8997" s="33"/>
      <c r="AX8997" s="33"/>
      <c r="AY8997" s="33"/>
    </row>
    <row r="8998" spans="1:51" s="12" customFormat="1" ht="39.950000000000003" customHeight="1">
      <c r="A8998" s="3"/>
      <c r="B8998" s="16"/>
      <c r="C8998" s="33"/>
      <c r="D8998" s="33"/>
      <c r="E8998" s="33"/>
      <c r="F8998" s="33"/>
      <c r="G8998" s="33"/>
      <c r="H8998" s="33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  <c r="Y8998" s="33"/>
      <c r="Z8998" s="33"/>
      <c r="AA8998" s="33"/>
      <c r="AB8998" s="33"/>
      <c r="AC8998" s="33"/>
      <c r="AD8998" s="33"/>
      <c r="AE8998" s="33"/>
      <c r="AF8998" s="33"/>
      <c r="AG8998" s="35"/>
      <c r="AH8998" s="32"/>
      <c r="AI8998" s="33"/>
      <c r="AJ8998" s="33"/>
      <c r="AK8998" s="33"/>
      <c r="AL8998" s="33"/>
      <c r="AM8998" s="33"/>
      <c r="AN8998" s="33"/>
      <c r="AO8998" s="33"/>
      <c r="AP8998" s="33"/>
      <c r="AQ8998" s="33"/>
      <c r="AR8998" s="33"/>
      <c r="AS8998" s="33"/>
      <c r="AT8998" s="33"/>
      <c r="AU8998" s="33"/>
      <c r="AV8998" s="33"/>
      <c r="AW8998" s="33"/>
      <c r="AX8998" s="33"/>
      <c r="AY8998" s="33"/>
    </row>
    <row r="8999" spans="1:51" s="12" customFormat="1" ht="39.950000000000003" customHeight="1">
      <c r="A8999" s="3"/>
      <c r="B8999" s="16"/>
      <c r="C8999" s="33"/>
      <c r="D8999" s="33"/>
      <c r="E8999" s="33"/>
      <c r="F8999" s="33"/>
      <c r="G8999" s="33"/>
      <c r="H8999" s="33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  <c r="Y8999" s="33"/>
      <c r="Z8999" s="33"/>
      <c r="AA8999" s="33"/>
      <c r="AB8999" s="33"/>
      <c r="AC8999" s="33"/>
      <c r="AD8999" s="33"/>
      <c r="AE8999" s="33"/>
      <c r="AF8999" s="33"/>
      <c r="AG8999" s="35"/>
      <c r="AH8999" s="32"/>
      <c r="AI8999" s="33"/>
      <c r="AJ8999" s="33"/>
      <c r="AK8999" s="33"/>
      <c r="AL8999" s="33"/>
      <c r="AM8999" s="33"/>
      <c r="AN8999" s="33"/>
      <c r="AO8999" s="33"/>
      <c r="AP8999" s="33"/>
      <c r="AQ8999" s="33"/>
      <c r="AR8999" s="33"/>
      <c r="AS8999" s="33"/>
      <c r="AT8999" s="33"/>
      <c r="AU8999" s="33"/>
      <c r="AV8999" s="33"/>
      <c r="AW8999" s="33"/>
      <c r="AX8999" s="33"/>
      <c r="AY8999" s="33"/>
    </row>
    <row r="9000" spans="1:51" s="12" customFormat="1" ht="39.950000000000003" customHeight="1">
      <c r="A9000" s="3"/>
      <c r="B9000" s="16"/>
      <c r="C9000" s="33"/>
      <c r="D9000" s="33"/>
      <c r="E9000" s="33"/>
      <c r="F9000" s="33"/>
      <c r="G9000" s="33"/>
      <c r="H9000" s="33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  <c r="Y9000" s="33"/>
      <c r="Z9000" s="33"/>
      <c r="AA9000" s="33"/>
      <c r="AB9000" s="33"/>
      <c r="AC9000" s="33"/>
      <c r="AD9000" s="33"/>
      <c r="AE9000" s="33"/>
      <c r="AF9000" s="33"/>
      <c r="AG9000" s="35"/>
      <c r="AH9000" s="32"/>
      <c r="AI9000" s="33"/>
      <c r="AJ9000" s="33"/>
      <c r="AK9000" s="33"/>
      <c r="AL9000" s="33"/>
      <c r="AM9000" s="33"/>
      <c r="AN9000" s="33"/>
      <c r="AO9000" s="33"/>
      <c r="AP9000" s="33"/>
      <c r="AQ9000" s="33"/>
      <c r="AR9000" s="33"/>
      <c r="AS9000" s="33"/>
      <c r="AT9000" s="33"/>
      <c r="AU9000" s="33"/>
      <c r="AV9000" s="33"/>
      <c r="AW9000" s="33"/>
      <c r="AX9000" s="33"/>
      <c r="AY9000" s="33"/>
    </row>
    <row r="9001" spans="1:51" s="12" customFormat="1" ht="39.950000000000003" customHeight="1">
      <c r="A9001" s="3"/>
      <c r="B9001" s="16"/>
      <c r="C9001" s="33"/>
      <c r="D9001" s="33"/>
      <c r="E9001" s="33"/>
      <c r="F9001" s="33"/>
      <c r="G9001" s="33"/>
      <c r="H9001" s="33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  <c r="Y9001" s="33"/>
      <c r="Z9001" s="33"/>
      <c r="AA9001" s="33"/>
      <c r="AB9001" s="33"/>
      <c r="AC9001" s="33"/>
      <c r="AD9001" s="33"/>
      <c r="AE9001" s="33"/>
      <c r="AF9001" s="33"/>
      <c r="AG9001" s="35"/>
      <c r="AH9001" s="32"/>
      <c r="AI9001" s="33"/>
      <c r="AJ9001" s="33"/>
      <c r="AK9001" s="33"/>
      <c r="AL9001" s="33"/>
      <c r="AM9001" s="33"/>
      <c r="AN9001" s="33"/>
      <c r="AO9001" s="33"/>
      <c r="AP9001" s="33"/>
      <c r="AQ9001" s="33"/>
      <c r="AR9001" s="33"/>
      <c r="AS9001" s="33"/>
      <c r="AT9001" s="33"/>
      <c r="AU9001" s="33"/>
      <c r="AV9001" s="33"/>
      <c r="AW9001" s="33"/>
      <c r="AX9001" s="33"/>
      <c r="AY9001" s="33"/>
    </row>
    <row r="9002" spans="1:51" s="12" customFormat="1" ht="39.950000000000003" customHeight="1">
      <c r="A9002" s="3"/>
      <c r="B9002" s="16"/>
      <c r="C9002" s="33"/>
      <c r="D9002" s="33"/>
      <c r="E9002" s="33"/>
      <c r="F9002" s="33"/>
      <c r="G9002" s="33"/>
      <c r="H9002" s="33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  <c r="Y9002" s="33"/>
      <c r="Z9002" s="33"/>
      <c r="AA9002" s="33"/>
      <c r="AB9002" s="33"/>
      <c r="AC9002" s="33"/>
      <c r="AD9002" s="33"/>
      <c r="AE9002" s="33"/>
      <c r="AF9002" s="33"/>
      <c r="AG9002" s="35"/>
      <c r="AH9002" s="32"/>
      <c r="AI9002" s="33"/>
      <c r="AJ9002" s="33"/>
      <c r="AK9002" s="33"/>
      <c r="AL9002" s="33"/>
      <c r="AM9002" s="33"/>
      <c r="AN9002" s="33"/>
      <c r="AO9002" s="33"/>
      <c r="AP9002" s="33"/>
      <c r="AQ9002" s="33"/>
      <c r="AR9002" s="33"/>
      <c r="AS9002" s="33"/>
      <c r="AT9002" s="33"/>
      <c r="AU9002" s="33"/>
      <c r="AV9002" s="33"/>
      <c r="AW9002" s="33"/>
      <c r="AX9002" s="33"/>
      <c r="AY9002" s="33"/>
    </row>
    <row r="9003" spans="1:51" s="12" customFormat="1" ht="39.950000000000003" customHeight="1">
      <c r="A9003" s="3"/>
      <c r="B9003" s="16"/>
      <c r="C9003" s="33"/>
      <c r="D9003" s="33"/>
      <c r="E9003" s="33"/>
      <c r="F9003" s="33"/>
      <c r="G9003" s="33"/>
      <c r="H9003" s="33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  <c r="Y9003" s="33"/>
      <c r="Z9003" s="33"/>
      <c r="AA9003" s="33"/>
      <c r="AB9003" s="33"/>
      <c r="AC9003" s="33"/>
      <c r="AD9003" s="33"/>
      <c r="AE9003" s="33"/>
      <c r="AF9003" s="33"/>
      <c r="AG9003" s="35"/>
      <c r="AH9003" s="32"/>
      <c r="AI9003" s="33"/>
      <c r="AJ9003" s="33"/>
      <c r="AK9003" s="33"/>
      <c r="AL9003" s="33"/>
      <c r="AM9003" s="33"/>
      <c r="AN9003" s="33"/>
      <c r="AO9003" s="33"/>
      <c r="AP9003" s="33"/>
      <c r="AQ9003" s="33"/>
      <c r="AR9003" s="33"/>
      <c r="AS9003" s="33"/>
      <c r="AT9003" s="33"/>
      <c r="AU9003" s="33"/>
      <c r="AV9003" s="33"/>
      <c r="AW9003" s="33"/>
      <c r="AX9003" s="33"/>
      <c r="AY9003" s="33"/>
    </row>
    <row r="9004" spans="1:51" s="12" customFormat="1" ht="39.950000000000003" customHeight="1">
      <c r="A9004" s="3"/>
      <c r="B9004" s="16"/>
      <c r="C9004" s="33"/>
      <c r="D9004" s="33"/>
      <c r="E9004" s="33"/>
      <c r="F9004" s="33"/>
      <c r="G9004" s="33"/>
      <c r="H9004" s="33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  <c r="Y9004" s="33"/>
      <c r="Z9004" s="33"/>
      <c r="AA9004" s="33"/>
      <c r="AB9004" s="33"/>
      <c r="AC9004" s="33"/>
      <c r="AD9004" s="33"/>
      <c r="AE9004" s="33"/>
      <c r="AF9004" s="33"/>
      <c r="AG9004" s="35"/>
      <c r="AH9004" s="32"/>
      <c r="AI9004" s="33"/>
      <c r="AJ9004" s="33"/>
      <c r="AK9004" s="33"/>
      <c r="AL9004" s="33"/>
      <c r="AM9004" s="33"/>
      <c r="AN9004" s="33"/>
      <c r="AO9004" s="33"/>
      <c r="AP9004" s="33"/>
      <c r="AQ9004" s="33"/>
      <c r="AR9004" s="33"/>
      <c r="AS9004" s="33"/>
      <c r="AT9004" s="33"/>
      <c r="AU9004" s="33"/>
      <c r="AV9004" s="33"/>
      <c r="AW9004" s="33"/>
      <c r="AX9004" s="33"/>
      <c r="AY9004" s="33"/>
    </row>
    <row r="9005" spans="1:51" s="12" customFormat="1" ht="39.950000000000003" customHeight="1">
      <c r="A9005" s="3"/>
      <c r="B9005" s="16"/>
      <c r="C9005" s="33"/>
      <c r="D9005" s="33"/>
      <c r="E9005" s="33"/>
      <c r="F9005" s="33"/>
      <c r="G9005" s="33"/>
      <c r="H9005" s="33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  <c r="Y9005" s="33"/>
      <c r="Z9005" s="33"/>
      <c r="AA9005" s="33"/>
      <c r="AB9005" s="33"/>
      <c r="AC9005" s="33"/>
      <c r="AD9005" s="33"/>
      <c r="AE9005" s="33"/>
      <c r="AF9005" s="33"/>
      <c r="AG9005" s="35"/>
      <c r="AH9005" s="32"/>
      <c r="AI9005" s="33"/>
      <c r="AJ9005" s="33"/>
      <c r="AK9005" s="33"/>
      <c r="AL9005" s="33"/>
      <c r="AM9005" s="33"/>
      <c r="AN9005" s="33"/>
      <c r="AO9005" s="33"/>
      <c r="AP9005" s="33"/>
      <c r="AQ9005" s="33"/>
      <c r="AR9005" s="33"/>
      <c r="AS9005" s="33"/>
      <c r="AT9005" s="33"/>
      <c r="AU9005" s="33"/>
      <c r="AV9005" s="33"/>
      <c r="AW9005" s="33"/>
      <c r="AX9005" s="33"/>
      <c r="AY9005" s="33"/>
    </row>
    <row r="9006" spans="1:51" s="12" customFormat="1" ht="39.950000000000003" customHeight="1">
      <c r="A9006" s="3"/>
      <c r="B9006" s="16"/>
      <c r="C9006" s="33"/>
      <c r="D9006" s="33"/>
      <c r="E9006" s="33"/>
      <c r="F9006" s="33"/>
      <c r="G9006" s="33"/>
      <c r="H9006" s="33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  <c r="Y9006" s="33"/>
      <c r="Z9006" s="33"/>
      <c r="AA9006" s="33"/>
      <c r="AB9006" s="33"/>
      <c r="AC9006" s="33"/>
      <c r="AD9006" s="33"/>
      <c r="AE9006" s="33"/>
      <c r="AF9006" s="33"/>
      <c r="AG9006" s="35"/>
      <c r="AH9006" s="32"/>
      <c r="AI9006" s="33"/>
      <c r="AJ9006" s="33"/>
      <c r="AK9006" s="33"/>
      <c r="AL9006" s="33"/>
      <c r="AM9006" s="33"/>
      <c r="AN9006" s="33"/>
      <c r="AO9006" s="33"/>
      <c r="AP9006" s="33"/>
      <c r="AQ9006" s="33"/>
      <c r="AR9006" s="33"/>
      <c r="AS9006" s="33"/>
      <c r="AT9006" s="33"/>
      <c r="AU9006" s="33"/>
      <c r="AV9006" s="33"/>
      <c r="AW9006" s="33"/>
      <c r="AX9006" s="33"/>
      <c r="AY9006" s="33"/>
    </row>
    <row r="9007" spans="1:51" s="12" customFormat="1" ht="39.950000000000003" customHeight="1">
      <c r="A9007" s="3"/>
      <c r="B9007" s="16"/>
      <c r="C9007" s="33"/>
      <c r="D9007" s="33"/>
      <c r="E9007" s="33"/>
      <c r="F9007" s="33"/>
      <c r="G9007" s="33"/>
      <c r="H9007" s="33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  <c r="Y9007" s="33"/>
      <c r="Z9007" s="33"/>
      <c r="AA9007" s="33"/>
      <c r="AB9007" s="33"/>
      <c r="AC9007" s="33"/>
      <c r="AD9007" s="33"/>
      <c r="AE9007" s="33"/>
      <c r="AF9007" s="33"/>
      <c r="AG9007" s="35"/>
      <c r="AH9007" s="32"/>
      <c r="AI9007" s="33"/>
      <c r="AJ9007" s="33"/>
      <c r="AK9007" s="33"/>
      <c r="AL9007" s="33"/>
      <c r="AM9007" s="33"/>
      <c r="AN9007" s="33"/>
      <c r="AO9007" s="33"/>
      <c r="AP9007" s="33"/>
      <c r="AQ9007" s="33"/>
      <c r="AR9007" s="33"/>
      <c r="AS9007" s="33"/>
      <c r="AT9007" s="33"/>
      <c r="AU9007" s="33"/>
      <c r="AV9007" s="33"/>
      <c r="AW9007" s="33"/>
      <c r="AX9007" s="33"/>
      <c r="AY9007" s="33"/>
    </row>
    <row r="9008" spans="1:51" s="12" customFormat="1" ht="39.950000000000003" customHeight="1">
      <c r="A9008" s="3"/>
      <c r="B9008" s="16"/>
      <c r="C9008" s="33"/>
      <c r="D9008" s="33"/>
      <c r="E9008" s="33"/>
      <c r="F9008" s="33"/>
      <c r="G9008" s="33"/>
      <c r="H9008" s="33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  <c r="Y9008" s="33"/>
      <c r="Z9008" s="33"/>
      <c r="AA9008" s="33"/>
      <c r="AB9008" s="33"/>
      <c r="AC9008" s="33"/>
      <c r="AD9008" s="33"/>
      <c r="AE9008" s="33"/>
      <c r="AF9008" s="33"/>
      <c r="AG9008" s="35"/>
      <c r="AH9008" s="32"/>
      <c r="AI9008" s="33"/>
      <c r="AJ9008" s="33"/>
      <c r="AK9008" s="33"/>
      <c r="AL9008" s="33"/>
      <c r="AM9008" s="33"/>
      <c r="AN9008" s="33"/>
      <c r="AO9008" s="33"/>
      <c r="AP9008" s="33"/>
      <c r="AQ9008" s="33"/>
      <c r="AR9008" s="33"/>
      <c r="AS9008" s="33"/>
      <c r="AT9008" s="33"/>
      <c r="AU9008" s="33"/>
      <c r="AV9008" s="33"/>
      <c r="AW9008" s="33"/>
      <c r="AX9008" s="33"/>
      <c r="AY9008" s="33"/>
    </row>
    <row r="9009" spans="1:51" s="12" customFormat="1" ht="39.950000000000003" customHeight="1">
      <c r="A9009" s="3"/>
      <c r="B9009" s="16"/>
      <c r="C9009" s="33"/>
      <c r="D9009" s="33"/>
      <c r="E9009" s="33"/>
      <c r="F9009" s="33"/>
      <c r="G9009" s="33"/>
      <c r="H9009" s="33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  <c r="Y9009" s="33"/>
      <c r="Z9009" s="33"/>
      <c r="AA9009" s="33"/>
      <c r="AB9009" s="33"/>
      <c r="AC9009" s="33"/>
      <c r="AD9009" s="33"/>
      <c r="AE9009" s="33"/>
      <c r="AF9009" s="33"/>
      <c r="AG9009" s="35"/>
      <c r="AH9009" s="32"/>
      <c r="AI9009" s="33"/>
      <c r="AJ9009" s="33"/>
      <c r="AK9009" s="33"/>
      <c r="AL9009" s="33"/>
      <c r="AM9009" s="33"/>
      <c r="AN9009" s="33"/>
      <c r="AO9009" s="33"/>
      <c r="AP9009" s="33"/>
      <c r="AQ9009" s="33"/>
      <c r="AR9009" s="33"/>
      <c r="AS9009" s="33"/>
      <c r="AT9009" s="33"/>
      <c r="AU9009" s="33"/>
      <c r="AV9009" s="33"/>
      <c r="AW9009" s="33"/>
      <c r="AX9009" s="33"/>
      <c r="AY9009" s="33"/>
    </row>
    <row r="9010" spans="1:51" s="12" customFormat="1" ht="39.950000000000003" customHeight="1">
      <c r="A9010" s="3"/>
      <c r="B9010" s="16"/>
      <c r="C9010" s="33"/>
      <c r="D9010" s="33"/>
      <c r="E9010" s="33"/>
      <c r="F9010" s="33"/>
      <c r="G9010" s="33"/>
      <c r="H9010" s="33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  <c r="Y9010" s="33"/>
      <c r="Z9010" s="33"/>
      <c r="AA9010" s="33"/>
      <c r="AB9010" s="33"/>
      <c r="AC9010" s="33"/>
      <c r="AD9010" s="33"/>
      <c r="AE9010" s="33"/>
      <c r="AF9010" s="33"/>
      <c r="AG9010" s="35"/>
      <c r="AH9010" s="32"/>
      <c r="AI9010" s="33"/>
      <c r="AJ9010" s="33"/>
      <c r="AK9010" s="33"/>
      <c r="AL9010" s="33"/>
      <c r="AM9010" s="33"/>
      <c r="AN9010" s="33"/>
      <c r="AO9010" s="33"/>
      <c r="AP9010" s="33"/>
      <c r="AQ9010" s="33"/>
      <c r="AR9010" s="33"/>
      <c r="AS9010" s="33"/>
      <c r="AT9010" s="33"/>
      <c r="AU9010" s="33"/>
      <c r="AV9010" s="33"/>
      <c r="AW9010" s="33"/>
      <c r="AX9010" s="33"/>
      <c r="AY9010" s="33"/>
    </row>
    <row r="9011" spans="1:51" s="12" customFormat="1" ht="39.950000000000003" customHeight="1">
      <c r="A9011" s="3"/>
      <c r="B9011" s="16"/>
      <c r="C9011" s="33"/>
      <c r="D9011" s="33"/>
      <c r="E9011" s="33"/>
      <c r="F9011" s="33"/>
      <c r="G9011" s="33"/>
      <c r="H9011" s="33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  <c r="Y9011" s="33"/>
      <c r="Z9011" s="33"/>
      <c r="AA9011" s="33"/>
      <c r="AB9011" s="33"/>
      <c r="AC9011" s="33"/>
      <c r="AD9011" s="33"/>
      <c r="AE9011" s="33"/>
      <c r="AF9011" s="33"/>
      <c r="AG9011" s="35"/>
      <c r="AH9011" s="32"/>
      <c r="AI9011" s="33"/>
      <c r="AJ9011" s="33"/>
      <c r="AK9011" s="33"/>
      <c r="AL9011" s="33"/>
      <c r="AM9011" s="33"/>
      <c r="AN9011" s="33"/>
      <c r="AO9011" s="33"/>
      <c r="AP9011" s="33"/>
      <c r="AQ9011" s="33"/>
      <c r="AR9011" s="33"/>
      <c r="AS9011" s="33"/>
      <c r="AT9011" s="33"/>
      <c r="AU9011" s="33"/>
      <c r="AV9011" s="33"/>
      <c r="AW9011" s="33"/>
      <c r="AX9011" s="33"/>
      <c r="AY9011" s="33"/>
    </row>
    <row r="9012" spans="1:51" s="12" customFormat="1" ht="39.950000000000003" customHeight="1">
      <c r="A9012" s="3"/>
      <c r="B9012" s="16"/>
      <c r="C9012" s="33"/>
      <c r="D9012" s="33"/>
      <c r="E9012" s="33"/>
      <c r="F9012" s="33"/>
      <c r="G9012" s="33"/>
      <c r="H9012" s="33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  <c r="Y9012" s="33"/>
      <c r="Z9012" s="33"/>
      <c r="AA9012" s="33"/>
      <c r="AB9012" s="33"/>
      <c r="AC9012" s="33"/>
      <c r="AD9012" s="33"/>
      <c r="AE9012" s="33"/>
      <c r="AF9012" s="33"/>
      <c r="AG9012" s="35"/>
      <c r="AH9012" s="32"/>
      <c r="AI9012" s="33"/>
      <c r="AJ9012" s="33"/>
      <c r="AK9012" s="33"/>
      <c r="AL9012" s="33"/>
      <c r="AM9012" s="33"/>
      <c r="AN9012" s="33"/>
      <c r="AO9012" s="33"/>
      <c r="AP9012" s="33"/>
      <c r="AQ9012" s="33"/>
      <c r="AR9012" s="33"/>
      <c r="AS9012" s="33"/>
      <c r="AT9012" s="33"/>
      <c r="AU9012" s="33"/>
      <c r="AV9012" s="33"/>
      <c r="AW9012" s="33"/>
      <c r="AX9012" s="33"/>
      <c r="AY9012" s="33"/>
    </row>
    <row r="9013" spans="1:51" s="12" customFormat="1" ht="39.950000000000003" customHeight="1">
      <c r="A9013" s="3"/>
      <c r="B9013" s="16"/>
      <c r="C9013" s="33"/>
      <c r="D9013" s="33"/>
      <c r="E9013" s="33"/>
      <c r="F9013" s="33"/>
      <c r="G9013" s="33"/>
      <c r="H9013" s="33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  <c r="Y9013" s="33"/>
      <c r="Z9013" s="33"/>
      <c r="AA9013" s="33"/>
      <c r="AB9013" s="33"/>
      <c r="AC9013" s="33"/>
      <c r="AD9013" s="33"/>
      <c r="AE9013" s="33"/>
      <c r="AF9013" s="33"/>
      <c r="AG9013" s="35"/>
      <c r="AH9013" s="32"/>
      <c r="AI9013" s="33"/>
      <c r="AJ9013" s="33"/>
      <c r="AK9013" s="33"/>
      <c r="AL9013" s="33"/>
      <c r="AM9013" s="33"/>
      <c r="AN9013" s="33"/>
      <c r="AO9013" s="33"/>
      <c r="AP9013" s="33"/>
      <c r="AQ9013" s="33"/>
      <c r="AR9013" s="33"/>
      <c r="AS9013" s="33"/>
      <c r="AT9013" s="33"/>
      <c r="AU9013" s="33"/>
      <c r="AV9013" s="33"/>
      <c r="AW9013" s="33"/>
      <c r="AX9013" s="33"/>
      <c r="AY9013" s="33"/>
    </row>
    <row r="9014" spans="1:51" s="12" customFormat="1" ht="39.950000000000003" customHeight="1">
      <c r="A9014" s="3"/>
      <c r="B9014" s="16"/>
      <c r="C9014" s="33"/>
      <c r="D9014" s="33"/>
      <c r="E9014" s="33"/>
      <c r="F9014" s="33"/>
      <c r="G9014" s="33"/>
      <c r="H9014" s="33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  <c r="Y9014" s="33"/>
      <c r="Z9014" s="33"/>
      <c r="AA9014" s="33"/>
      <c r="AB9014" s="33"/>
      <c r="AC9014" s="33"/>
      <c r="AD9014" s="33"/>
      <c r="AE9014" s="33"/>
      <c r="AF9014" s="33"/>
      <c r="AG9014" s="35"/>
      <c r="AH9014" s="32"/>
      <c r="AI9014" s="33"/>
      <c r="AJ9014" s="33"/>
      <c r="AK9014" s="33"/>
      <c r="AL9014" s="33"/>
      <c r="AM9014" s="33"/>
      <c r="AN9014" s="33"/>
      <c r="AO9014" s="33"/>
      <c r="AP9014" s="33"/>
      <c r="AQ9014" s="33"/>
      <c r="AR9014" s="33"/>
      <c r="AS9014" s="33"/>
      <c r="AT9014" s="33"/>
      <c r="AU9014" s="33"/>
      <c r="AV9014" s="33"/>
      <c r="AW9014" s="33"/>
      <c r="AX9014" s="33"/>
      <c r="AY9014" s="33"/>
    </row>
    <row r="9015" spans="1:51" s="12" customFormat="1" ht="39.950000000000003" customHeight="1">
      <c r="A9015" s="3"/>
      <c r="B9015" s="16"/>
      <c r="C9015" s="33"/>
      <c r="D9015" s="33"/>
      <c r="E9015" s="33"/>
      <c r="F9015" s="33"/>
      <c r="G9015" s="33"/>
      <c r="H9015" s="33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  <c r="Y9015" s="33"/>
      <c r="Z9015" s="33"/>
      <c r="AA9015" s="33"/>
      <c r="AB9015" s="33"/>
      <c r="AC9015" s="33"/>
      <c r="AD9015" s="33"/>
      <c r="AE9015" s="33"/>
      <c r="AF9015" s="33"/>
      <c r="AG9015" s="35"/>
      <c r="AH9015" s="32"/>
      <c r="AI9015" s="33"/>
      <c r="AJ9015" s="33"/>
      <c r="AK9015" s="33"/>
      <c r="AL9015" s="33"/>
      <c r="AM9015" s="33"/>
      <c r="AN9015" s="33"/>
      <c r="AO9015" s="33"/>
      <c r="AP9015" s="33"/>
      <c r="AQ9015" s="33"/>
      <c r="AR9015" s="33"/>
      <c r="AS9015" s="33"/>
      <c r="AT9015" s="33"/>
      <c r="AU9015" s="33"/>
      <c r="AV9015" s="33"/>
      <c r="AW9015" s="33"/>
      <c r="AX9015" s="33"/>
      <c r="AY9015" s="33"/>
    </row>
    <row r="9016" spans="1:51" s="12" customFormat="1" ht="39.950000000000003" customHeight="1">
      <c r="A9016" s="3"/>
      <c r="B9016" s="16"/>
      <c r="C9016" s="33"/>
      <c r="D9016" s="33"/>
      <c r="E9016" s="33"/>
      <c r="F9016" s="33"/>
      <c r="G9016" s="33"/>
      <c r="H9016" s="33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  <c r="Y9016" s="33"/>
      <c r="Z9016" s="33"/>
      <c r="AA9016" s="33"/>
      <c r="AB9016" s="33"/>
      <c r="AC9016" s="33"/>
      <c r="AD9016" s="33"/>
      <c r="AE9016" s="33"/>
      <c r="AF9016" s="33"/>
      <c r="AG9016" s="35"/>
      <c r="AH9016" s="32"/>
      <c r="AI9016" s="33"/>
      <c r="AJ9016" s="33"/>
      <c r="AK9016" s="33"/>
      <c r="AL9016" s="33"/>
      <c r="AM9016" s="33"/>
      <c r="AN9016" s="33"/>
      <c r="AO9016" s="33"/>
      <c r="AP9016" s="33"/>
      <c r="AQ9016" s="33"/>
      <c r="AR9016" s="33"/>
      <c r="AS9016" s="33"/>
      <c r="AT9016" s="33"/>
      <c r="AU9016" s="33"/>
      <c r="AV9016" s="33"/>
      <c r="AW9016" s="33"/>
      <c r="AX9016" s="33"/>
      <c r="AY9016" s="33"/>
    </row>
    <row r="9017" spans="1:51" s="12" customFormat="1" ht="39.950000000000003" customHeight="1">
      <c r="A9017" s="3"/>
      <c r="B9017" s="16"/>
      <c r="C9017" s="33"/>
      <c r="D9017" s="33"/>
      <c r="E9017" s="33"/>
      <c r="F9017" s="33"/>
      <c r="G9017" s="33"/>
      <c r="H9017" s="33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  <c r="Y9017" s="33"/>
      <c r="Z9017" s="33"/>
      <c r="AA9017" s="33"/>
      <c r="AB9017" s="33"/>
      <c r="AC9017" s="33"/>
      <c r="AD9017" s="33"/>
      <c r="AE9017" s="33"/>
      <c r="AF9017" s="33"/>
      <c r="AG9017" s="35"/>
      <c r="AH9017" s="32"/>
      <c r="AI9017" s="33"/>
      <c r="AJ9017" s="33"/>
      <c r="AK9017" s="33"/>
      <c r="AL9017" s="33"/>
      <c r="AM9017" s="33"/>
      <c r="AN9017" s="33"/>
      <c r="AO9017" s="33"/>
      <c r="AP9017" s="33"/>
      <c r="AQ9017" s="33"/>
      <c r="AR9017" s="33"/>
      <c r="AS9017" s="33"/>
      <c r="AT9017" s="33"/>
      <c r="AU9017" s="33"/>
      <c r="AV9017" s="33"/>
      <c r="AW9017" s="33"/>
      <c r="AX9017" s="33"/>
      <c r="AY9017" s="33"/>
    </row>
    <row r="9018" spans="1:51" s="12" customFormat="1" ht="39.950000000000003" customHeight="1">
      <c r="A9018" s="3"/>
      <c r="B9018" s="16"/>
      <c r="C9018" s="33"/>
      <c r="D9018" s="33"/>
      <c r="E9018" s="33"/>
      <c r="F9018" s="33"/>
      <c r="G9018" s="33"/>
      <c r="H9018" s="33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  <c r="Y9018" s="33"/>
      <c r="Z9018" s="33"/>
      <c r="AA9018" s="33"/>
      <c r="AB9018" s="33"/>
      <c r="AC9018" s="33"/>
      <c r="AD9018" s="33"/>
      <c r="AE9018" s="33"/>
      <c r="AF9018" s="33"/>
      <c r="AG9018" s="35"/>
      <c r="AH9018" s="32"/>
      <c r="AI9018" s="33"/>
      <c r="AJ9018" s="33"/>
      <c r="AK9018" s="33"/>
      <c r="AL9018" s="33"/>
      <c r="AM9018" s="33"/>
      <c r="AN9018" s="33"/>
      <c r="AO9018" s="33"/>
      <c r="AP9018" s="33"/>
      <c r="AQ9018" s="33"/>
      <c r="AR9018" s="33"/>
      <c r="AS9018" s="33"/>
      <c r="AT9018" s="33"/>
      <c r="AU9018" s="33"/>
      <c r="AV9018" s="33"/>
      <c r="AW9018" s="33"/>
      <c r="AX9018" s="33"/>
      <c r="AY9018" s="33"/>
    </row>
    <row r="9019" spans="1:51" s="12" customFormat="1" ht="39.950000000000003" customHeight="1">
      <c r="A9019" s="3"/>
      <c r="B9019" s="16"/>
      <c r="C9019" s="33"/>
      <c r="D9019" s="33"/>
      <c r="E9019" s="33"/>
      <c r="F9019" s="33"/>
      <c r="G9019" s="33"/>
      <c r="H9019" s="33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  <c r="Y9019" s="33"/>
      <c r="Z9019" s="33"/>
      <c r="AA9019" s="33"/>
      <c r="AB9019" s="33"/>
      <c r="AC9019" s="33"/>
      <c r="AD9019" s="33"/>
      <c r="AE9019" s="33"/>
      <c r="AF9019" s="33"/>
      <c r="AG9019" s="35"/>
      <c r="AH9019" s="32"/>
      <c r="AI9019" s="33"/>
      <c r="AJ9019" s="33"/>
      <c r="AK9019" s="33"/>
      <c r="AL9019" s="33"/>
      <c r="AM9019" s="33"/>
      <c r="AN9019" s="33"/>
      <c r="AO9019" s="33"/>
      <c r="AP9019" s="33"/>
      <c r="AQ9019" s="33"/>
      <c r="AR9019" s="33"/>
      <c r="AS9019" s="33"/>
      <c r="AT9019" s="33"/>
      <c r="AU9019" s="33"/>
      <c r="AV9019" s="33"/>
      <c r="AW9019" s="33"/>
      <c r="AX9019" s="33"/>
      <c r="AY9019" s="33"/>
    </row>
    <row r="9020" spans="1:51" s="12" customFormat="1" ht="39.950000000000003" customHeight="1">
      <c r="A9020" s="3"/>
      <c r="B9020" s="16"/>
      <c r="C9020" s="33"/>
      <c r="D9020" s="33"/>
      <c r="E9020" s="33"/>
      <c r="F9020" s="33"/>
      <c r="G9020" s="33"/>
      <c r="H9020" s="33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  <c r="Y9020" s="33"/>
      <c r="Z9020" s="33"/>
      <c r="AA9020" s="33"/>
      <c r="AB9020" s="33"/>
      <c r="AC9020" s="33"/>
      <c r="AD9020" s="33"/>
      <c r="AE9020" s="33"/>
      <c r="AF9020" s="33"/>
      <c r="AG9020" s="35"/>
      <c r="AH9020" s="32"/>
      <c r="AI9020" s="33"/>
      <c r="AJ9020" s="33"/>
      <c r="AK9020" s="33"/>
      <c r="AL9020" s="33"/>
      <c r="AM9020" s="33"/>
      <c r="AN9020" s="33"/>
      <c r="AO9020" s="33"/>
      <c r="AP9020" s="33"/>
      <c r="AQ9020" s="33"/>
      <c r="AR9020" s="33"/>
      <c r="AS9020" s="33"/>
      <c r="AT9020" s="33"/>
      <c r="AU9020" s="33"/>
      <c r="AV9020" s="33"/>
      <c r="AW9020" s="33"/>
      <c r="AX9020" s="33"/>
      <c r="AY9020" s="33"/>
    </row>
    <row r="9021" spans="1:51" s="12" customFormat="1" ht="39.950000000000003" customHeight="1">
      <c r="A9021" s="3"/>
      <c r="B9021" s="16"/>
      <c r="C9021" s="33"/>
      <c r="D9021" s="33"/>
      <c r="E9021" s="33"/>
      <c r="F9021" s="33"/>
      <c r="G9021" s="33"/>
      <c r="H9021" s="33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  <c r="Y9021" s="33"/>
      <c r="Z9021" s="33"/>
      <c r="AA9021" s="33"/>
      <c r="AB9021" s="33"/>
      <c r="AC9021" s="33"/>
      <c r="AD9021" s="33"/>
      <c r="AE9021" s="33"/>
      <c r="AF9021" s="33"/>
      <c r="AG9021" s="35"/>
      <c r="AH9021" s="32"/>
      <c r="AI9021" s="33"/>
      <c r="AJ9021" s="33"/>
      <c r="AK9021" s="33"/>
      <c r="AL9021" s="33"/>
      <c r="AM9021" s="33"/>
      <c r="AN9021" s="33"/>
      <c r="AO9021" s="33"/>
      <c r="AP9021" s="33"/>
      <c r="AQ9021" s="33"/>
      <c r="AR9021" s="33"/>
      <c r="AS9021" s="33"/>
      <c r="AT9021" s="33"/>
      <c r="AU9021" s="33"/>
      <c r="AV9021" s="33"/>
      <c r="AW9021" s="33"/>
      <c r="AX9021" s="33"/>
      <c r="AY9021" s="33"/>
    </row>
    <row r="9022" spans="1:51" s="12" customFormat="1" ht="39.950000000000003" customHeight="1">
      <c r="A9022" s="3"/>
      <c r="B9022" s="16"/>
      <c r="C9022" s="33"/>
      <c r="D9022" s="33"/>
      <c r="E9022" s="33"/>
      <c r="F9022" s="33"/>
      <c r="G9022" s="33"/>
      <c r="H9022" s="33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  <c r="Y9022" s="33"/>
      <c r="Z9022" s="33"/>
      <c r="AA9022" s="33"/>
      <c r="AB9022" s="33"/>
      <c r="AC9022" s="33"/>
      <c r="AD9022" s="33"/>
      <c r="AE9022" s="33"/>
      <c r="AF9022" s="33"/>
      <c r="AG9022" s="35"/>
      <c r="AH9022" s="32"/>
      <c r="AI9022" s="33"/>
      <c r="AJ9022" s="33"/>
      <c r="AK9022" s="33"/>
      <c r="AL9022" s="33"/>
      <c r="AM9022" s="33"/>
      <c r="AN9022" s="33"/>
      <c r="AO9022" s="33"/>
      <c r="AP9022" s="33"/>
      <c r="AQ9022" s="33"/>
      <c r="AR9022" s="33"/>
      <c r="AS9022" s="33"/>
      <c r="AT9022" s="33"/>
      <c r="AU9022" s="33"/>
      <c r="AV9022" s="33"/>
      <c r="AW9022" s="33"/>
      <c r="AX9022" s="33"/>
      <c r="AY9022" s="33"/>
    </row>
    <row r="9023" spans="1:51" s="12" customFormat="1" ht="39.950000000000003" customHeight="1">
      <c r="A9023" s="3"/>
      <c r="B9023" s="16"/>
      <c r="C9023" s="33"/>
      <c r="D9023" s="33"/>
      <c r="E9023" s="33"/>
      <c r="F9023" s="33"/>
      <c r="G9023" s="33"/>
      <c r="H9023" s="33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  <c r="Y9023" s="33"/>
      <c r="Z9023" s="33"/>
      <c r="AA9023" s="33"/>
      <c r="AB9023" s="33"/>
      <c r="AC9023" s="33"/>
      <c r="AD9023" s="33"/>
      <c r="AE9023" s="33"/>
      <c r="AF9023" s="33"/>
      <c r="AG9023" s="35"/>
      <c r="AH9023" s="32"/>
      <c r="AI9023" s="33"/>
      <c r="AJ9023" s="33"/>
      <c r="AK9023" s="33"/>
      <c r="AL9023" s="33"/>
      <c r="AM9023" s="33"/>
      <c r="AN9023" s="33"/>
      <c r="AO9023" s="33"/>
      <c r="AP9023" s="33"/>
      <c r="AQ9023" s="33"/>
      <c r="AR9023" s="33"/>
      <c r="AS9023" s="33"/>
      <c r="AT9023" s="33"/>
      <c r="AU9023" s="33"/>
      <c r="AV9023" s="33"/>
      <c r="AW9023" s="33"/>
      <c r="AX9023" s="33"/>
      <c r="AY9023" s="33"/>
    </row>
    <row r="9024" spans="1:51" s="12" customFormat="1" ht="39.950000000000003" customHeight="1">
      <c r="A9024" s="3"/>
      <c r="B9024" s="16"/>
      <c r="C9024" s="33"/>
      <c r="D9024" s="33"/>
      <c r="E9024" s="33"/>
      <c r="F9024" s="33"/>
      <c r="G9024" s="33"/>
      <c r="H9024" s="33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  <c r="Y9024" s="33"/>
      <c r="Z9024" s="33"/>
      <c r="AA9024" s="33"/>
      <c r="AB9024" s="33"/>
      <c r="AC9024" s="33"/>
      <c r="AD9024" s="33"/>
      <c r="AE9024" s="33"/>
      <c r="AF9024" s="33"/>
      <c r="AG9024" s="35"/>
      <c r="AH9024" s="32"/>
      <c r="AI9024" s="33"/>
      <c r="AJ9024" s="33"/>
      <c r="AK9024" s="33"/>
      <c r="AL9024" s="33"/>
      <c r="AM9024" s="33"/>
      <c r="AN9024" s="33"/>
      <c r="AO9024" s="33"/>
      <c r="AP9024" s="33"/>
      <c r="AQ9024" s="33"/>
      <c r="AR9024" s="33"/>
      <c r="AS9024" s="33"/>
      <c r="AT9024" s="33"/>
      <c r="AU9024" s="33"/>
      <c r="AV9024" s="33"/>
      <c r="AW9024" s="33"/>
      <c r="AX9024" s="33"/>
      <c r="AY9024" s="33"/>
    </row>
    <row r="9025" spans="1:51" s="12" customFormat="1" ht="39.950000000000003" customHeight="1">
      <c r="A9025" s="3"/>
      <c r="B9025" s="16"/>
      <c r="C9025" s="33"/>
      <c r="D9025" s="33"/>
      <c r="E9025" s="33"/>
      <c r="F9025" s="33"/>
      <c r="G9025" s="33"/>
      <c r="H9025" s="33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  <c r="Y9025" s="33"/>
      <c r="Z9025" s="33"/>
      <c r="AA9025" s="33"/>
      <c r="AB9025" s="33"/>
      <c r="AC9025" s="33"/>
      <c r="AD9025" s="33"/>
      <c r="AE9025" s="33"/>
      <c r="AF9025" s="33"/>
      <c r="AG9025" s="35"/>
      <c r="AH9025" s="32"/>
      <c r="AI9025" s="33"/>
      <c r="AJ9025" s="33"/>
      <c r="AK9025" s="33"/>
      <c r="AL9025" s="33"/>
      <c r="AM9025" s="33"/>
      <c r="AN9025" s="33"/>
      <c r="AO9025" s="33"/>
      <c r="AP9025" s="33"/>
      <c r="AQ9025" s="33"/>
      <c r="AR9025" s="33"/>
      <c r="AS9025" s="33"/>
      <c r="AT9025" s="33"/>
      <c r="AU9025" s="33"/>
      <c r="AV9025" s="33"/>
      <c r="AW9025" s="33"/>
      <c r="AX9025" s="33"/>
      <c r="AY9025" s="33"/>
    </row>
    <row r="9026" spans="1:51" s="12" customFormat="1" ht="39.950000000000003" customHeight="1">
      <c r="A9026" s="3"/>
      <c r="B9026" s="16"/>
      <c r="C9026" s="33"/>
      <c r="D9026" s="33"/>
      <c r="E9026" s="33"/>
      <c r="F9026" s="33"/>
      <c r="G9026" s="33"/>
      <c r="H9026" s="33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  <c r="Y9026" s="33"/>
      <c r="Z9026" s="33"/>
      <c r="AA9026" s="33"/>
      <c r="AB9026" s="33"/>
      <c r="AC9026" s="33"/>
      <c r="AD9026" s="33"/>
      <c r="AE9026" s="33"/>
      <c r="AF9026" s="33"/>
      <c r="AG9026" s="35"/>
      <c r="AH9026" s="32"/>
      <c r="AI9026" s="33"/>
      <c r="AJ9026" s="33"/>
      <c r="AK9026" s="33"/>
      <c r="AL9026" s="33"/>
      <c r="AM9026" s="33"/>
      <c r="AN9026" s="33"/>
      <c r="AO9026" s="33"/>
      <c r="AP9026" s="33"/>
      <c r="AQ9026" s="33"/>
      <c r="AR9026" s="33"/>
      <c r="AS9026" s="33"/>
      <c r="AT9026" s="33"/>
      <c r="AU9026" s="33"/>
      <c r="AV9026" s="33"/>
      <c r="AW9026" s="33"/>
      <c r="AX9026" s="33"/>
      <c r="AY9026" s="33"/>
    </row>
    <row r="9027" spans="1:51" s="12" customFormat="1" ht="39.950000000000003" customHeight="1">
      <c r="A9027" s="3"/>
      <c r="B9027" s="16"/>
      <c r="C9027" s="33"/>
      <c r="D9027" s="33"/>
      <c r="E9027" s="33"/>
      <c r="F9027" s="33"/>
      <c r="G9027" s="33"/>
      <c r="H9027" s="33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  <c r="Y9027" s="33"/>
      <c r="Z9027" s="33"/>
      <c r="AA9027" s="33"/>
      <c r="AB9027" s="33"/>
      <c r="AC9027" s="33"/>
      <c r="AD9027" s="33"/>
      <c r="AE9027" s="33"/>
      <c r="AF9027" s="33"/>
      <c r="AG9027" s="35"/>
      <c r="AH9027" s="32"/>
      <c r="AI9027" s="33"/>
      <c r="AJ9027" s="33"/>
      <c r="AK9027" s="33"/>
      <c r="AL9027" s="33"/>
      <c r="AM9027" s="33"/>
      <c r="AN9027" s="33"/>
      <c r="AO9027" s="33"/>
      <c r="AP9027" s="33"/>
      <c r="AQ9027" s="33"/>
      <c r="AR9027" s="33"/>
      <c r="AS9027" s="33"/>
      <c r="AT9027" s="33"/>
      <c r="AU9027" s="33"/>
      <c r="AV9027" s="33"/>
      <c r="AW9027" s="33"/>
      <c r="AX9027" s="33"/>
      <c r="AY9027" s="33"/>
    </row>
    <row r="9028" spans="1:51" s="12" customFormat="1" ht="39.950000000000003" customHeight="1">
      <c r="A9028" s="3"/>
      <c r="B9028" s="16"/>
      <c r="C9028" s="33"/>
      <c r="D9028" s="33"/>
      <c r="E9028" s="33"/>
      <c r="F9028" s="33"/>
      <c r="G9028" s="33"/>
      <c r="H9028" s="33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  <c r="Y9028" s="33"/>
      <c r="Z9028" s="33"/>
      <c r="AA9028" s="33"/>
      <c r="AB9028" s="33"/>
      <c r="AC9028" s="33"/>
      <c r="AD9028" s="33"/>
      <c r="AE9028" s="33"/>
      <c r="AF9028" s="33"/>
      <c r="AG9028" s="35"/>
      <c r="AH9028" s="32"/>
      <c r="AI9028" s="33"/>
      <c r="AJ9028" s="33"/>
      <c r="AK9028" s="33"/>
      <c r="AL9028" s="33"/>
      <c r="AM9028" s="33"/>
      <c r="AN9028" s="33"/>
      <c r="AO9028" s="33"/>
      <c r="AP9028" s="33"/>
      <c r="AQ9028" s="33"/>
      <c r="AR9028" s="33"/>
      <c r="AS9028" s="33"/>
      <c r="AT9028" s="33"/>
      <c r="AU9028" s="33"/>
      <c r="AV9028" s="33"/>
      <c r="AW9028" s="33"/>
      <c r="AX9028" s="33"/>
      <c r="AY9028" s="33"/>
    </row>
    <row r="9029" spans="1:51" s="12" customFormat="1" ht="39.950000000000003" customHeight="1">
      <c r="A9029" s="3"/>
      <c r="B9029" s="16"/>
      <c r="C9029" s="33"/>
      <c r="D9029" s="33"/>
      <c r="E9029" s="33"/>
      <c r="F9029" s="33"/>
      <c r="G9029" s="33"/>
      <c r="H9029" s="33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  <c r="Y9029" s="33"/>
      <c r="Z9029" s="33"/>
      <c r="AA9029" s="33"/>
      <c r="AB9029" s="33"/>
      <c r="AC9029" s="33"/>
      <c r="AD9029" s="33"/>
      <c r="AE9029" s="33"/>
      <c r="AF9029" s="33"/>
      <c r="AG9029" s="35"/>
      <c r="AH9029" s="32"/>
      <c r="AI9029" s="33"/>
      <c r="AJ9029" s="33"/>
      <c r="AK9029" s="33"/>
      <c r="AL9029" s="33"/>
      <c r="AM9029" s="33"/>
      <c r="AN9029" s="33"/>
      <c r="AO9029" s="33"/>
      <c r="AP9029" s="33"/>
      <c r="AQ9029" s="33"/>
      <c r="AR9029" s="33"/>
      <c r="AS9029" s="33"/>
      <c r="AT9029" s="33"/>
      <c r="AU9029" s="33"/>
      <c r="AV9029" s="33"/>
      <c r="AW9029" s="33"/>
      <c r="AX9029" s="33"/>
      <c r="AY9029" s="33"/>
    </row>
    <row r="9030" spans="1:51" s="12" customFormat="1" ht="39.950000000000003" customHeight="1">
      <c r="A9030" s="3"/>
      <c r="B9030" s="16"/>
      <c r="C9030" s="33"/>
      <c r="D9030" s="33"/>
      <c r="E9030" s="33"/>
      <c r="F9030" s="33"/>
      <c r="G9030" s="33"/>
      <c r="H9030" s="33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  <c r="Y9030" s="33"/>
      <c r="Z9030" s="33"/>
      <c r="AA9030" s="33"/>
      <c r="AB9030" s="33"/>
      <c r="AC9030" s="33"/>
      <c r="AD9030" s="33"/>
      <c r="AE9030" s="33"/>
      <c r="AF9030" s="33"/>
      <c r="AG9030" s="35"/>
      <c r="AH9030" s="32"/>
      <c r="AI9030" s="33"/>
      <c r="AJ9030" s="33"/>
      <c r="AK9030" s="33"/>
      <c r="AL9030" s="33"/>
      <c r="AM9030" s="33"/>
      <c r="AN9030" s="33"/>
      <c r="AO9030" s="33"/>
      <c r="AP9030" s="33"/>
      <c r="AQ9030" s="33"/>
      <c r="AR9030" s="33"/>
      <c r="AS9030" s="33"/>
      <c r="AT9030" s="33"/>
      <c r="AU9030" s="33"/>
      <c r="AV9030" s="33"/>
      <c r="AW9030" s="33"/>
      <c r="AX9030" s="33"/>
      <c r="AY9030" s="33"/>
    </row>
    <row r="9031" spans="1:51" s="12" customFormat="1" ht="39.950000000000003" customHeight="1">
      <c r="A9031" s="3"/>
      <c r="B9031" s="16"/>
      <c r="C9031" s="33"/>
      <c r="D9031" s="33"/>
      <c r="E9031" s="33"/>
      <c r="F9031" s="33"/>
      <c r="G9031" s="33"/>
      <c r="H9031" s="33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  <c r="Y9031" s="33"/>
      <c r="Z9031" s="33"/>
      <c r="AA9031" s="33"/>
      <c r="AB9031" s="33"/>
      <c r="AC9031" s="33"/>
      <c r="AD9031" s="33"/>
      <c r="AE9031" s="33"/>
      <c r="AF9031" s="33"/>
      <c r="AG9031" s="35"/>
      <c r="AH9031" s="32"/>
      <c r="AI9031" s="33"/>
      <c r="AJ9031" s="33"/>
      <c r="AK9031" s="33"/>
      <c r="AL9031" s="33"/>
      <c r="AM9031" s="33"/>
      <c r="AN9031" s="33"/>
      <c r="AO9031" s="33"/>
      <c r="AP9031" s="33"/>
      <c r="AQ9031" s="33"/>
      <c r="AR9031" s="33"/>
      <c r="AS9031" s="33"/>
      <c r="AT9031" s="33"/>
      <c r="AU9031" s="33"/>
      <c r="AV9031" s="33"/>
      <c r="AW9031" s="33"/>
      <c r="AX9031" s="33"/>
      <c r="AY9031" s="33"/>
    </row>
    <row r="9032" spans="1:51" s="12" customFormat="1" ht="39.950000000000003" customHeight="1">
      <c r="A9032" s="3"/>
      <c r="B9032" s="16"/>
      <c r="C9032" s="33"/>
      <c r="D9032" s="33"/>
      <c r="E9032" s="33"/>
      <c r="F9032" s="33"/>
      <c r="G9032" s="33"/>
      <c r="H9032" s="33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  <c r="Y9032" s="33"/>
      <c r="Z9032" s="33"/>
      <c r="AA9032" s="33"/>
      <c r="AB9032" s="33"/>
      <c r="AC9032" s="33"/>
      <c r="AD9032" s="33"/>
      <c r="AE9032" s="33"/>
      <c r="AF9032" s="33"/>
      <c r="AG9032" s="35"/>
      <c r="AH9032" s="32"/>
      <c r="AI9032" s="33"/>
      <c r="AJ9032" s="33"/>
      <c r="AK9032" s="33"/>
      <c r="AL9032" s="33"/>
      <c r="AM9032" s="33"/>
      <c r="AN9032" s="33"/>
      <c r="AO9032" s="33"/>
      <c r="AP9032" s="33"/>
      <c r="AQ9032" s="33"/>
      <c r="AR9032" s="33"/>
      <c r="AS9032" s="33"/>
      <c r="AT9032" s="33"/>
      <c r="AU9032" s="33"/>
      <c r="AV9032" s="33"/>
      <c r="AW9032" s="33"/>
      <c r="AX9032" s="33"/>
      <c r="AY9032" s="33"/>
    </row>
    <row r="9033" spans="1:51" s="12" customFormat="1" ht="39.950000000000003" customHeight="1">
      <c r="A9033" s="3"/>
      <c r="B9033" s="16"/>
      <c r="C9033" s="33"/>
      <c r="D9033" s="33"/>
      <c r="E9033" s="33"/>
      <c r="F9033" s="33"/>
      <c r="G9033" s="33"/>
      <c r="H9033" s="33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  <c r="Y9033" s="33"/>
      <c r="Z9033" s="33"/>
      <c r="AA9033" s="33"/>
      <c r="AB9033" s="33"/>
      <c r="AC9033" s="33"/>
      <c r="AD9033" s="33"/>
      <c r="AE9033" s="33"/>
      <c r="AF9033" s="33"/>
      <c r="AG9033" s="35"/>
      <c r="AH9033" s="32"/>
      <c r="AI9033" s="33"/>
      <c r="AJ9033" s="33"/>
      <c r="AK9033" s="33"/>
      <c r="AL9033" s="33"/>
      <c r="AM9033" s="33"/>
      <c r="AN9033" s="33"/>
      <c r="AO9033" s="33"/>
      <c r="AP9033" s="33"/>
      <c r="AQ9033" s="33"/>
      <c r="AR9033" s="33"/>
      <c r="AS9033" s="33"/>
      <c r="AT9033" s="33"/>
      <c r="AU9033" s="33"/>
      <c r="AV9033" s="33"/>
      <c r="AW9033" s="33"/>
      <c r="AX9033" s="33"/>
      <c r="AY9033" s="33"/>
    </row>
    <row r="9034" spans="1:51" s="12" customFormat="1" ht="39.950000000000003" customHeight="1">
      <c r="A9034" s="3"/>
      <c r="B9034" s="16"/>
      <c r="C9034" s="33"/>
      <c r="D9034" s="33"/>
      <c r="E9034" s="33"/>
      <c r="F9034" s="33"/>
      <c r="G9034" s="33"/>
      <c r="H9034" s="33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  <c r="Y9034" s="33"/>
      <c r="Z9034" s="33"/>
      <c r="AA9034" s="33"/>
      <c r="AB9034" s="33"/>
      <c r="AC9034" s="33"/>
      <c r="AD9034" s="33"/>
      <c r="AE9034" s="33"/>
      <c r="AF9034" s="33"/>
      <c r="AG9034" s="35"/>
      <c r="AH9034" s="32"/>
      <c r="AI9034" s="33"/>
      <c r="AJ9034" s="33"/>
      <c r="AK9034" s="33"/>
      <c r="AL9034" s="33"/>
      <c r="AM9034" s="33"/>
      <c r="AN9034" s="33"/>
      <c r="AO9034" s="33"/>
      <c r="AP9034" s="33"/>
      <c r="AQ9034" s="33"/>
      <c r="AR9034" s="33"/>
      <c r="AS9034" s="33"/>
      <c r="AT9034" s="33"/>
      <c r="AU9034" s="33"/>
      <c r="AV9034" s="33"/>
      <c r="AW9034" s="33"/>
      <c r="AX9034" s="33"/>
      <c r="AY9034" s="33"/>
    </row>
    <row r="9035" spans="1:51" s="12" customFormat="1" ht="39.950000000000003" customHeight="1">
      <c r="A9035" s="3"/>
      <c r="B9035" s="16"/>
      <c r="C9035" s="33"/>
      <c r="D9035" s="33"/>
      <c r="E9035" s="33"/>
      <c r="F9035" s="33"/>
      <c r="G9035" s="33"/>
      <c r="H9035" s="33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  <c r="Y9035" s="33"/>
      <c r="Z9035" s="33"/>
      <c r="AA9035" s="33"/>
      <c r="AB9035" s="33"/>
      <c r="AC9035" s="33"/>
      <c r="AD9035" s="33"/>
      <c r="AE9035" s="33"/>
      <c r="AF9035" s="33"/>
      <c r="AG9035" s="35"/>
      <c r="AH9035" s="32"/>
      <c r="AI9035" s="33"/>
      <c r="AJ9035" s="33"/>
      <c r="AK9035" s="33"/>
      <c r="AL9035" s="33"/>
      <c r="AM9035" s="33"/>
      <c r="AN9035" s="33"/>
      <c r="AO9035" s="33"/>
      <c r="AP9035" s="33"/>
      <c r="AQ9035" s="33"/>
      <c r="AR9035" s="33"/>
      <c r="AS9035" s="33"/>
      <c r="AT9035" s="33"/>
      <c r="AU9035" s="33"/>
      <c r="AV9035" s="33"/>
      <c r="AW9035" s="33"/>
      <c r="AX9035" s="33"/>
      <c r="AY9035" s="33"/>
    </row>
    <row r="9036" spans="1:51" s="12" customFormat="1" ht="39.950000000000003" customHeight="1">
      <c r="A9036" s="3"/>
      <c r="B9036" s="16"/>
      <c r="C9036" s="33"/>
      <c r="D9036" s="33"/>
      <c r="E9036" s="33"/>
      <c r="F9036" s="33"/>
      <c r="G9036" s="33"/>
      <c r="H9036" s="33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  <c r="Y9036" s="33"/>
      <c r="Z9036" s="33"/>
      <c r="AA9036" s="33"/>
      <c r="AB9036" s="33"/>
      <c r="AC9036" s="33"/>
      <c r="AD9036" s="33"/>
      <c r="AE9036" s="33"/>
      <c r="AF9036" s="33"/>
      <c r="AG9036" s="35"/>
      <c r="AH9036" s="32"/>
      <c r="AI9036" s="33"/>
      <c r="AJ9036" s="33"/>
      <c r="AK9036" s="33"/>
      <c r="AL9036" s="33"/>
      <c r="AM9036" s="33"/>
      <c r="AN9036" s="33"/>
      <c r="AO9036" s="33"/>
      <c r="AP9036" s="33"/>
      <c r="AQ9036" s="33"/>
      <c r="AR9036" s="33"/>
      <c r="AS9036" s="33"/>
      <c r="AT9036" s="33"/>
      <c r="AU9036" s="33"/>
      <c r="AV9036" s="33"/>
      <c r="AW9036" s="33"/>
      <c r="AX9036" s="33"/>
      <c r="AY9036" s="33"/>
    </row>
    <row r="9037" spans="1:51" s="12" customFormat="1" ht="39.950000000000003" customHeight="1">
      <c r="A9037" s="3"/>
      <c r="B9037" s="16"/>
      <c r="C9037" s="33"/>
      <c r="D9037" s="33"/>
      <c r="E9037" s="33"/>
      <c r="F9037" s="33"/>
      <c r="G9037" s="33"/>
      <c r="H9037" s="33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  <c r="Y9037" s="33"/>
      <c r="Z9037" s="33"/>
      <c r="AA9037" s="33"/>
      <c r="AB9037" s="33"/>
      <c r="AC9037" s="33"/>
      <c r="AD9037" s="33"/>
      <c r="AE9037" s="33"/>
      <c r="AF9037" s="33"/>
      <c r="AG9037" s="35"/>
      <c r="AH9037" s="32"/>
      <c r="AI9037" s="33"/>
      <c r="AJ9037" s="33"/>
      <c r="AK9037" s="33"/>
      <c r="AL9037" s="33"/>
      <c r="AM9037" s="33"/>
      <c r="AN9037" s="33"/>
      <c r="AO9037" s="33"/>
      <c r="AP9037" s="33"/>
      <c r="AQ9037" s="33"/>
      <c r="AR9037" s="33"/>
      <c r="AS9037" s="33"/>
      <c r="AT9037" s="33"/>
      <c r="AU9037" s="33"/>
      <c r="AV9037" s="33"/>
      <c r="AW9037" s="33"/>
      <c r="AX9037" s="33"/>
      <c r="AY9037" s="33"/>
    </row>
    <row r="9038" spans="1:51" s="12" customFormat="1" ht="39.950000000000003" customHeight="1">
      <c r="A9038" s="3"/>
      <c r="B9038" s="16"/>
      <c r="C9038" s="33"/>
      <c r="D9038" s="33"/>
      <c r="E9038" s="33"/>
      <c r="F9038" s="33"/>
      <c r="G9038" s="33"/>
      <c r="H9038" s="33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  <c r="Y9038" s="33"/>
      <c r="Z9038" s="33"/>
      <c r="AA9038" s="33"/>
      <c r="AB9038" s="33"/>
      <c r="AC9038" s="33"/>
      <c r="AD9038" s="33"/>
      <c r="AE9038" s="33"/>
      <c r="AF9038" s="33"/>
      <c r="AG9038" s="35"/>
      <c r="AH9038" s="32"/>
      <c r="AI9038" s="33"/>
      <c r="AJ9038" s="33"/>
      <c r="AK9038" s="33"/>
      <c r="AL9038" s="33"/>
      <c r="AM9038" s="33"/>
      <c r="AN9038" s="33"/>
      <c r="AO9038" s="33"/>
      <c r="AP9038" s="33"/>
      <c r="AQ9038" s="33"/>
      <c r="AR9038" s="33"/>
      <c r="AS9038" s="33"/>
      <c r="AT9038" s="33"/>
      <c r="AU9038" s="33"/>
      <c r="AV9038" s="33"/>
      <c r="AW9038" s="33"/>
      <c r="AX9038" s="33"/>
      <c r="AY9038" s="33"/>
    </row>
    <row r="9039" spans="1:51" s="12" customFormat="1" ht="39.950000000000003" customHeight="1">
      <c r="A9039" s="3"/>
      <c r="B9039" s="16"/>
      <c r="C9039" s="33"/>
      <c r="D9039" s="33"/>
      <c r="E9039" s="33"/>
      <c r="F9039" s="33"/>
      <c r="G9039" s="33"/>
      <c r="H9039" s="33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  <c r="Y9039" s="33"/>
      <c r="Z9039" s="33"/>
      <c r="AA9039" s="33"/>
      <c r="AB9039" s="33"/>
      <c r="AC9039" s="33"/>
      <c r="AD9039" s="33"/>
      <c r="AE9039" s="33"/>
      <c r="AF9039" s="33"/>
      <c r="AG9039" s="35"/>
      <c r="AH9039" s="32"/>
      <c r="AI9039" s="33"/>
      <c r="AJ9039" s="33"/>
      <c r="AK9039" s="33"/>
      <c r="AL9039" s="33"/>
      <c r="AM9039" s="33"/>
      <c r="AN9039" s="33"/>
      <c r="AO9039" s="33"/>
      <c r="AP9039" s="33"/>
      <c r="AQ9039" s="33"/>
      <c r="AR9039" s="33"/>
      <c r="AS9039" s="33"/>
      <c r="AT9039" s="33"/>
      <c r="AU9039" s="33"/>
      <c r="AV9039" s="33"/>
      <c r="AW9039" s="33"/>
      <c r="AX9039" s="33"/>
      <c r="AY9039" s="33"/>
    </row>
    <row r="9040" spans="1:51" s="12" customFormat="1" ht="39.950000000000003" customHeight="1">
      <c r="A9040" s="3"/>
      <c r="B9040" s="16"/>
      <c r="C9040" s="33"/>
      <c r="D9040" s="33"/>
      <c r="E9040" s="33"/>
      <c r="F9040" s="33"/>
      <c r="G9040" s="33"/>
      <c r="H9040" s="33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  <c r="Y9040" s="33"/>
      <c r="Z9040" s="33"/>
      <c r="AA9040" s="33"/>
      <c r="AB9040" s="33"/>
      <c r="AC9040" s="33"/>
      <c r="AD9040" s="33"/>
      <c r="AE9040" s="33"/>
      <c r="AF9040" s="33"/>
      <c r="AG9040" s="35"/>
      <c r="AH9040" s="32"/>
      <c r="AI9040" s="33"/>
      <c r="AJ9040" s="33"/>
      <c r="AK9040" s="33"/>
      <c r="AL9040" s="33"/>
      <c r="AM9040" s="33"/>
      <c r="AN9040" s="33"/>
      <c r="AO9040" s="33"/>
      <c r="AP9040" s="33"/>
      <c r="AQ9040" s="33"/>
      <c r="AR9040" s="33"/>
      <c r="AS9040" s="33"/>
      <c r="AT9040" s="33"/>
      <c r="AU9040" s="33"/>
      <c r="AV9040" s="33"/>
      <c r="AW9040" s="33"/>
      <c r="AX9040" s="33"/>
      <c r="AY9040" s="33"/>
    </row>
    <row r="9041" spans="1:51" s="12" customFormat="1" ht="39.950000000000003" customHeight="1">
      <c r="A9041" s="3"/>
      <c r="B9041" s="16"/>
      <c r="C9041" s="33"/>
      <c r="D9041" s="33"/>
      <c r="E9041" s="33"/>
      <c r="F9041" s="33"/>
      <c r="G9041" s="33"/>
      <c r="H9041" s="33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  <c r="Y9041" s="33"/>
      <c r="Z9041" s="33"/>
      <c r="AA9041" s="33"/>
      <c r="AB9041" s="33"/>
      <c r="AC9041" s="33"/>
      <c r="AD9041" s="33"/>
      <c r="AE9041" s="33"/>
      <c r="AF9041" s="33"/>
      <c r="AG9041" s="35"/>
      <c r="AH9041" s="32"/>
      <c r="AI9041" s="33"/>
      <c r="AJ9041" s="33"/>
      <c r="AK9041" s="33"/>
      <c r="AL9041" s="33"/>
      <c r="AM9041" s="33"/>
      <c r="AN9041" s="33"/>
      <c r="AO9041" s="33"/>
      <c r="AP9041" s="33"/>
      <c r="AQ9041" s="33"/>
      <c r="AR9041" s="33"/>
      <c r="AS9041" s="33"/>
      <c r="AT9041" s="33"/>
      <c r="AU9041" s="33"/>
      <c r="AV9041" s="33"/>
      <c r="AW9041" s="33"/>
      <c r="AX9041" s="33"/>
      <c r="AY9041" s="33"/>
    </row>
    <row r="9042" spans="1:51" s="12" customFormat="1" ht="39.950000000000003" customHeight="1">
      <c r="A9042" s="3"/>
      <c r="B9042" s="16"/>
      <c r="C9042" s="33"/>
      <c r="D9042" s="33"/>
      <c r="E9042" s="33"/>
      <c r="F9042" s="33"/>
      <c r="G9042" s="33"/>
      <c r="H9042" s="33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  <c r="Y9042" s="33"/>
      <c r="Z9042" s="33"/>
      <c r="AA9042" s="33"/>
      <c r="AB9042" s="33"/>
      <c r="AC9042" s="33"/>
      <c r="AD9042" s="33"/>
      <c r="AE9042" s="33"/>
      <c r="AF9042" s="33"/>
      <c r="AG9042" s="35"/>
      <c r="AH9042" s="32"/>
      <c r="AI9042" s="33"/>
      <c r="AJ9042" s="33"/>
      <c r="AK9042" s="33"/>
      <c r="AL9042" s="33"/>
      <c r="AM9042" s="33"/>
      <c r="AN9042" s="33"/>
      <c r="AO9042" s="33"/>
      <c r="AP9042" s="33"/>
      <c r="AQ9042" s="33"/>
      <c r="AR9042" s="33"/>
      <c r="AS9042" s="33"/>
      <c r="AT9042" s="33"/>
      <c r="AU9042" s="33"/>
      <c r="AV9042" s="33"/>
      <c r="AW9042" s="33"/>
      <c r="AX9042" s="33"/>
      <c r="AY9042" s="33"/>
    </row>
    <row r="9043" spans="1:51" s="12" customFormat="1" ht="39.950000000000003" customHeight="1">
      <c r="A9043" s="3"/>
      <c r="B9043" s="16"/>
      <c r="C9043" s="33"/>
      <c r="D9043" s="33"/>
      <c r="E9043" s="33"/>
      <c r="F9043" s="33"/>
      <c r="G9043" s="33"/>
      <c r="H9043" s="33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  <c r="Y9043" s="33"/>
      <c r="Z9043" s="33"/>
      <c r="AA9043" s="33"/>
      <c r="AB9043" s="33"/>
      <c r="AC9043" s="33"/>
      <c r="AD9043" s="33"/>
      <c r="AE9043" s="33"/>
      <c r="AF9043" s="33"/>
      <c r="AG9043" s="35"/>
      <c r="AH9043" s="32"/>
      <c r="AI9043" s="33"/>
      <c r="AJ9043" s="33"/>
      <c r="AK9043" s="33"/>
      <c r="AL9043" s="33"/>
      <c r="AM9043" s="33"/>
      <c r="AN9043" s="33"/>
      <c r="AO9043" s="33"/>
      <c r="AP9043" s="33"/>
      <c r="AQ9043" s="33"/>
      <c r="AR9043" s="33"/>
      <c r="AS9043" s="33"/>
      <c r="AT9043" s="33"/>
      <c r="AU9043" s="33"/>
      <c r="AV9043" s="33"/>
      <c r="AW9043" s="33"/>
      <c r="AX9043" s="33"/>
      <c r="AY9043" s="33"/>
    </row>
    <row r="9044" spans="1:51" s="12" customFormat="1" ht="39.950000000000003" customHeight="1">
      <c r="A9044" s="3"/>
      <c r="B9044" s="16"/>
      <c r="C9044" s="33"/>
      <c r="D9044" s="33"/>
      <c r="E9044" s="33"/>
      <c r="F9044" s="33"/>
      <c r="G9044" s="33"/>
      <c r="H9044" s="33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  <c r="Y9044" s="33"/>
      <c r="Z9044" s="33"/>
      <c r="AA9044" s="33"/>
      <c r="AB9044" s="33"/>
      <c r="AC9044" s="33"/>
      <c r="AD9044" s="33"/>
      <c r="AE9044" s="33"/>
      <c r="AF9044" s="33"/>
      <c r="AG9044" s="35"/>
      <c r="AH9044" s="32"/>
      <c r="AI9044" s="33"/>
      <c r="AJ9044" s="33"/>
      <c r="AK9044" s="33"/>
      <c r="AL9044" s="33"/>
      <c r="AM9044" s="33"/>
      <c r="AN9044" s="33"/>
      <c r="AO9044" s="33"/>
      <c r="AP9044" s="33"/>
      <c r="AQ9044" s="33"/>
      <c r="AR9044" s="33"/>
      <c r="AS9044" s="33"/>
      <c r="AT9044" s="33"/>
      <c r="AU9044" s="33"/>
      <c r="AV9044" s="33"/>
      <c r="AW9044" s="33"/>
      <c r="AX9044" s="33"/>
      <c r="AY9044" s="33"/>
    </row>
    <row r="9045" spans="1:51" s="12" customFormat="1" ht="39.950000000000003" customHeight="1">
      <c r="A9045" s="3"/>
      <c r="B9045" s="16"/>
      <c r="C9045" s="33"/>
      <c r="D9045" s="33"/>
      <c r="E9045" s="33"/>
      <c r="F9045" s="33"/>
      <c r="G9045" s="33"/>
      <c r="H9045" s="33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  <c r="Y9045" s="33"/>
      <c r="Z9045" s="33"/>
      <c r="AA9045" s="33"/>
      <c r="AB9045" s="33"/>
      <c r="AC9045" s="33"/>
      <c r="AD9045" s="33"/>
      <c r="AE9045" s="33"/>
      <c r="AF9045" s="33"/>
      <c r="AG9045" s="35"/>
      <c r="AH9045" s="32"/>
      <c r="AI9045" s="33"/>
      <c r="AJ9045" s="33"/>
      <c r="AK9045" s="33"/>
      <c r="AL9045" s="33"/>
      <c r="AM9045" s="33"/>
      <c r="AN9045" s="33"/>
      <c r="AO9045" s="33"/>
      <c r="AP9045" s="33"/>
      <c r="AQ9045" s="33"/>
      <c r="AR9045" s="33"/>
      <c r="AS9045" s="33"/>
      <c r="AT9045" s="33"/>
      <c r="AU9045" s="33"/>
      <c r="AV9045" s="33"/>
      <c r="AW9045" s="33"/>
      <c r="AX9045" s="33"/>
      <c r="AY9045" s="33"/>
    </row>
    <row r="9046" spans="1:51" s="12" customFormat="1" ht="39.950000000000003" customHeight="1">
      <c r="A9046" s="3"/>
      <c r="B9046" s="16"/>
      <c r="C9046" s="33"/>
      <c r="D9046" s="33"/>
      <c r="E9046" s="33"/>
      <c r="F9046" s="33"/>
      <c r="G9046" s="33"/>
      <c r="H9046" s="33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  <c r="Y9046" s="33"/>
      <c r="Z9046" s="33"/>
      <c r="AA9046" s="33"/>
      <c r="AB9046" s="33"/>
      <c r="AC9046" s="33"/>
      <c r="AD9046" s="33"/>
      <c r="AE9046" s="33"/>
      <c r="AF9046" s="33"/>
      <c r="AG9046" s="35"/>
      <c r="AH9046" s="32"/>
      <c r="AI9046" s="33"/>
      <c r="AJ9046" s="33"/>
      <c r="AK9046" s="33"/>
      <c r="AL9046" s="33"/>
      <c r="AM9046" s="33"/>
      <c r="AN9046" s="33"/>
      <c r="AO9046" s="33"/>
      <c r="AP9046" s="33"/>
      <c r="AQ9046" s="33"/>
      <c r="AR9046" s="33"/>
      <c r="AS9046" s="33"/>
      <c r="AT9046" s="33"/>
      <c r="AU9046" s="33"/>
      <c r="AV9046" s="33"/>
      <c r="AW9046" s="33"/>
      <c r="AX9046" s="33"/>
      <c r="AY9046" s="33"/>
    </row>
    <row r="9047" spans="1:51" s="12" customFormat="1" ht="39.950000000000003" customHeight="1">
      <c r="A9047" s="3"/>
      <c r="B9047" s="16"/>
      <c r="C9047" s="33"/>
      <c r="D9047" s="33"/>
      <c r="E9047" s="33"/>
      <c r="F9047" s="33"/>
      <c r="G9047" s="33"/>
      <c r="H9047" s="33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  <c r="Y9047" s="33"/>
      <c r="Z9047" s="33"/>
      <c r="AA9047" s="33"/>
      <c r="AB9047" s="33"/>
      <c r="AC9047" s="33"/>
      <c r="AD9047" s="33"/>
      <c r="AE9047" s="33"/>
      <c r="AF9047" s="33"/>
      <c r="AG9047" s="35"/>
      <c r="AH9047" s="32"/>
      <c r="AI9047" s="33"/>
      <c r="AJ9047" s="33"/>
      <c r="AK9047" s="33"/>
      <c r="AL9047" s="33"/>
      <c r="AM9047" s="33"/>
      <c r="AN9047" s="33"/>
      <c r="AO9047" s="33"/>
      <c r="AP9047" s="33"/>
      <c r="AQ9047" s="33"/>
      <c r="AR9047" s="33"/>
      <c r="AS9047" s="33"/>
      <c r="AT9047" s="33"/>
      <c r="AU9047" s="33"/>
      <c r="AV9047" s="33"/>
      <c r="AW9047" s="33"/>
      <c r="AX9047" s="33"/>
      <c r="AY9047" s="33"/>
    </row>
    <row r="9048" spans="1:51" s="12" customFormat="1" ht="39.950000000000003" customHeight="1">
      <c r="A9048" s="3"/>
      <c r="B9048" s="16"/>
      <c r="C9048" s="33"/>
      <c r="D9048" s="33"/>
      <c r="E9048" s="33"/>
      <c r="F9048" s="33"/>
      <c r="G9048" s="33"/>
      <c r="H9048" s="33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  <c r="Y9048" s="33"/>
      <c r="Z9048" s="33"/>
      <c r="AA9048" s="33"/>
      <c r="AB9048" s="33"/>
      <c r="AC9048" s="33"/>
      <c r="AD9048" s="33"/>
      <c r="AE9048" s="33"/>
      <c r="AF9048" s="33"/>
      <c r="AG9048" s="35"/>
      <c r="AH9048" s="32"/>
      <c r="AI9048" s="33"/>
      <c r="AJ9048" s="33"/>
      <c r="AK9048" s="33"/>
      <c r="AL9048" s="33"/>
      <c r="AM9048" s="33"/>
      <c r="AN9048" s="33"/>
      <c r="AO9048" s="33"/>
      <c r="AP9048" s="33"/>
      <c r="AQ9048" s="33"/>
      <c r="AR9048" s="33"/>
      <c r="AS9048" s="33"/>
      <c r="AT9048" s="33"/>
      <c r="AU9048" s="33"/>
      <c r="AV9048" s="33"/>
      <c r="AW9048" s="33"/>
      <c r="AX9048" s="33"/>
      <c r="AY9048" s="33"/>
    </row>
    <row r="9049" spans="1:51" s="12" customFormat="1" ht="39.950000000000003" customHeight="1">
      <c r="A9049" s="3"/>
      <c r="B9049" s="16"/>
      <c r="C9049" s="33"/>
      <c r="D9049" s="33"/>
      <c r="E9049" s="33"/>
      <c r="F9049" s="33"/>
      <c r="G9049" s="33"/>
      <c r="H9049" s="33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  <c r="Y9049" s="33"/>
      <c r="Z9049" s="33"/>
      <c r="AA9049" s="33"/>
      <c r="AB9049" s="33"/>
      <c r="AC9049" s="33"/>
      <c r="AD9049" s="33"/>
      <c r="AE9049" s="33"/>
      <c r="AF9049" s="33"/>
      <c r="AG9049" s="35"/>
      <c r="AH9049" s="32"/>
      <c r="AI9049" s="33"/>
      <c r="AJ9049" s="33"/>
      <c r="AK9049" s="33"/>
      <c r="AL9049" s="33"/>
      <c r="AM9049" s="33"/>
      <c r="AN9049" s="33"/>
      <c r="AO9049" s="33"/>
      <c r="AP9049" s="33"/>
      <c r="AQ9049" s="33"/>
      <c r="AR9049" s="33"/>
      <c r="AS9049" s="33"/>
      <c r="AT9049" s="33"/>
      <c r="AU9049" s="33"/>
      <c r="AV9049" s="33"/>
      <c r="AW9049" s="33"/>
      <c r="AX9049" s="33"/>
      <c r="AY9049" s="33"/>
    </row>
    <row r="9050" spans="1:51" s="12" customFormat="1" ht="39.950000000000003" customHeight="1">
      <c r="A9050" s="3"/>
      <c r="B9050" s="16"/>
      <c r="C9050" s="33"/>
      <c r="D9050" s="33"/>
      <c r="E9050" s="33"/>
      <c r="F9050" s="33"/>
      <c r="G9050" s="33"/>
      <c r="H9050" s="33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  <c r="Y9050" s="33"/>
      <c r="Z9050" s="33"/>
      <c r="AA9050" s="33"/>
      <c r="AB9050" s="33"/>
      <c r="AC9050" s="33"/>
      <c r="AD9050" s="33"/>
      <c r="AE9050" s="33"/>
      <c r="AF9050" s="33"/>
      <c r="AG9050" s="35"/>
      <c r="AH9050" s="32"/>
      <c r="AI9050" s="33"/>
      <c r="AJ9050" s="33"/>
      <c r="AK9050" s="33"/>
      <c r="AL9050" s="33"/>
      <c r="AM9050" s="33"/>
      <c r="AN9050" s="33"/>
      <c r="AO9050" s="33"/>
      <c r="AP9050" s="33"/>
      <c r="AQ9050" s="33"/>
      <c r="AR9050" s="33"/>
      <c r="AS9050" s="33"/>
      <c r="AT9050" s="33"/>
      <c r="AU9050" s="33"/>
      <c r="AV9050" s="33"/>
      <c r="AW9050" s="33"/>
      <c r="AX9050" s="33"/>
      <c r="AY9050" s="33"/>
    </row>
    <row r="9051" spans="1:51" s="12" customFormat="1" ht="39.950000000000003" customHeight="1">
      <c r="A9051" s="3"/>
      <c r="B9051" s="16"/>
      <c r="C9051" s="33"/>
      <c r="D9051" s="33"/>
      <c r="E9051" s="33"/>
      <c r="F9051" s="33"/>
      <c r="G9051" s="33"/>
      <c r="H9051" s="33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  <c r="Y9051" s="33"/>
      <c r="Z9051" s="33"/>
      <c r="AA9051" s="33"/>
      <c r="AB9051" s="33"/>
      <c r="AC9051" s="33"/>
      <c r="AD9051" s="33"/>
      <c r="AE9051" s="33"/>
      <c r="AF9051" s="33"/>
      <c r="AG9051" s="35"/>
      <c r="AH9051" s="32"/>
      <c r="AI9051" s="33"/>
      <c r="AJ9051" s="33"/>
      <c r="AK9051" s="33"/>
      <c r="AL9051" s="33"/>
      <c r="AM9051" s="33"/>
      <c r="AN9051" s="33"/>
      <c r="AO9051" s="33"/>
      <c r="AP9051" s="33"/>
      <c r="AQ9051" s="33"/>
      <c r="AR9051" s="33"/>
      <c r="AS9051" s="33"/>
      <c r="AT9051" s="33"/>
      <c r="AU9051" s="33"/>
      <c r="AV9051" s="33"/>
      <c r="AW9051" s="33"/>
      <c r="AX9051" s="33"/>
      <c r="AY9051" s="33"/>
    </row>
    <row r="9052" spans="1:51" s="12" customFormat="1" ht="39.950000000000003" customHeight="1">
      <c r="A9052" s="3"/>
      <c r="B9052" s="16"/>
      <c r="C9052" s="33"/>
      <c r="D9052" s="33"/>
      <c r="E9052" s="33"/>
      <c r="F9052" s="33"/>
      <c r="G9052" s="33"/>
      <c r="H9052" s="33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  <c r="Y9052" s="33"/>
      <c r="Z9052" s="33"/>
      <c r="AA9052" s="33"/>
      <c r="AB9052" s="33"/>
      <c r="AC9052" s="33"/>
      <c r="AD9052" s="33"/>
      <c r="AE9052" s="33"/>
      <c r="AF9052" s="33"/>
      <c r="AG9052" s="35"/>
      <c r="AH9052" s="32"/>
      <c r="AI9052" s="33"/>
      <c r="AJ9052" s="33"/>
      <c r="AK9052" s="33"/>
      <c r="AL9052" s="33"/>
      <c r="AM9052" s="33"/>
      <c r="AN9052" s="33"/>
      <c r="AO9052" s="33"/>
      <c r="AP9052" s="33"/>
      <c r="AQ9052" s="33"/>
      <c r="AR9052" s="33"/>
      <c r="AS9052" s="33"/>
      <c r="AT9052" s="33"/>
      <c r="AU9052" s="33"/>
      <c r="AV9052" s="33"/>
      <c r="AW9052" s="33"/>
      <c r="AX9052" s="33"/>
      <c r="AY9052" s="33"/>
    </row>
    <row r="9053" spans="1:51" s="12" customFormat="1" ht="39.950000000000003" customHeight="1">
      <c r="A9053" s="3"/>
      <c r="B9053" s="16"/>
      <c r="C9053" s="33"/>
      <c r="D9053" s="33"/>
      <c r="E9053" s="33"/>
      <c r="F9053" s="33"/>
      <c r="G9053" s="33"/>
      <c r="H9053" s="33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  <c r="Y9053" s="33"/>
      <c r="Z9053" s="33"/>
      <c r="AA9053" s="33"/>
      <c r="AB9053" s="33"/>
      <c r="AC9053" s="33"/>
      <c r="AD9053" s="33"/>
      <c r="AE9053" s="33"/>
      <c r="AF9053" s="33"/>
      <c r="AG9053" s="35"/>
      <c r="AH9053" s="32"/>
      <c r="AI9053" s="33"/>
      <c r="AJ9053" s="33"/>
      <c r="AK9053" s="33"/>
      <c r="AL9053" s="33"/>
      <c r="AM9053" s="33"/>
      <c r="AN9053" s="33"/>
      <c r="AO9053" s="33"/>
      <c r="AP9053" s="33"/>
      <c r="AQ9053" s="33"/>
      <c r="AR9053" s="33"/>
      <c r="AS9053" s="33"/>
      <c r="AT9053" s="33"/>
      <c r="AU9053" s="33"/>
      <c r="AV9053" s="33"/>
      <c r="AW9053" s="33"/>
      <c r="AX9053" s="33"/>
      <c r="AY9053" s="33"/>
    </row>
    <row r="9054" spans="1:51" s="12" customFormat="1" ht="39.950000000000003" customHeight="1">
      <c r="A9054" s="3"/>
      <c r="B9054" s="16"/>
      <c r="C9054" s="33"/>
      <c r="D9054" s="33"/>
      <c r="E9054" s="33"/>
      <c r="F9054" s="33"/>
      <c r="G9054" s="33"/>
      <c r="H9054" s="33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  <c r="Y9054" s="33"/>
      <c r="Z9054" s="33"/>
      <c r="AA9054" s="33"/>
      <c r="AB9054" s="33"/>
      <c r="AC9054" s="33"/>
      <c r="AD9054" s="33"/>
      <c r="AE9054" s="33"/>
      <c r="AF9054" s="33"/>
      <c r="AG9054" s="35"/>
      <c r="AH9054" s="32"/>
      <c r="AI9054" s="33"/>
      <c r="AJ9054" s="33"/>
      <c r="AK9054" s="33"/>
      <c r="AL9054" s="33"/>
      <c r="AM9054" s="33"/>
      <c r="AN9054" s="33"/>
      <c r="AO9054" s="33"/>
      <c r="AP9054" s="33"/>
      <c r="AQ9054" s="33"/>
      <c r="AR9054" s="33"/>
      <c r="AS9054" s="33"/>
      <c r="AT9054" s="33"/>
      <c r="AU9054" s="33"/>
      <c r="AV9054" s="33"/>
      <c r="AW9054" s="33"/>
      <c r="AX9054" s="33"/>
      <c r="AY9054" s="33"/>
    </row>
    <row r="9055" spans="1:51" s="12" customFormat="1" ht="39.950000000000003" customHeight="1">
      <c r="A9055" s="3"/>
      <c r="B9055" s="16"/>
      <c r="C9055" s="33"/>
      <c r="D9055" s="33"/>
      <c r="E9055" s="33"/>
      <c r="F9055" s="33"/>
      <c r="G9055" s="33"/>
      <c r="H9055" s="33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  <c r="Y9055" s="33"/>
      <c r="Z9055" s="33"/>
      <c r="AA9055" s="33"/>
      <c r="AB9055" s="33"/>
      <c r="AC9055" s="33"/>
      <c r="AD9055" s="33"/>
      <c r="AE9055" s="33"/>
      <c r="AF9055" s="33"/>
      <c r="AG9055" s="35"/>
      <c r="AH9055" s="32"/>
      <c r="AI9055" s="33"/>
      <c r="AJ9055" s="33"/>
      <c r="AK9055" s="33"/>
      <c r="AL9055" s="33"/>
      <c r="AM9055" s="33"/>
      <c r="AN9055" s="33"/>
      <c r="AO9055" s="33"/>
      <c r="AP9055" s="33"/>
      <c r="AQ9055" s="33"/>
      <c r="AR9055" s="33"/>
      <c r="AS9055" s="33"/>
      <c r="AT9055" s="33"/>
      <c r="AU9055" s="33"/>
      <c r="AV9055" s="33"/>
      <c r="AW9055" s="33"/>
      <c r="AX9055" s="33"/>
      <c r="AY9055" s="33"/>
    </row>
    <row r="9056" spans="1:51" s="12" customFormat="1" ht="39.950000000000003" customHeight="1">
      <c r="A9056" s="3"/>
      <c r="B9056" s="16"/>
      <c r="C9056" s="33"/>
      <c r="D9056" s="33"/>
      <c r="E9056" s="33"/>
      <c r="F9056" s="33"/>
      <c r="G9056" s="33"/>
      <c r="H9056" s="33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  <c r="Y9056" s="33"/>
      <c r="Z9056" s="33"/>
      <c r="AA9056" s="33"/>
      <c r="AB9056" s="33"/>
      <c r="AC9056" s="33"/>
      <c r="AD9056" s="33"/>
      <c r="AE9056" s="33"/>
      <c r="AF9056" s="33"/>
      <c r="AG9056" s="35"/>
      <c r="AH9056" s="32"/>
      <c r="AI9056" s="33"/>
      <c r="AJ9056" s="33"/>
      <c r="AK9056" s="33"/>
      <c r="AL9056" s="33"/>
      <c r="AM9056" s="33"/>
      <c r="AN9056" s="33"/>
      <c r="AO9056" s="33"/>
      <c r="AP9056" s="33"/>
      <c r="AQ9056" s="33"/>
      <c r="AR9056" s="33"/>
      <c r="AS9056" s="33"/>
      <c r="AT9056" s="33"/>
      <c r="AU9056" s="33"/>
      <c r="AV9056" s="33"/>
      <c r="AW9056" s="33"/>
      <c r="AX9056" s="33"/>
      <c r="AY9056" s="33"/>
    </row>
    <row r="9057" spans="1:51" s="12" customFormat="1" ht="39.950000000000003" customHeight="1">
      <c r="A9057" s="3"/>
      <c r="B9057" s="16"/>
      <c r="C9057" s="33"/>
      <c r="D9057" s="33"/>
      <c r="E9057" s="33"/>
      <c r="F9057" s="33"/>
      <c r="G9057" s="33"/>
      <c r="H9057" s="33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  <c r="Y9057" s="33"/>
      <c r="Z9057" s="33"/>
      <c r="AA9057" s="33"/>
      <c r="AB9057" s="33"/>
      <c r="AC9057" s="33"/>
      <c r="AD9057" s="33"/>
      <c r="AE9057" s="33"/>
      <c r="AF9057" s="33"/>
      <c r="AG9057" s="35"/>
      <c r="AH9057" s="32"/>
      <c r="AI9057" s="33"/>
      <c r="AJ9057" s="33"/>
      <c r="AK9057" s="33"/>
      <c r="AL9057" s="33"/>
      <c r="AM9057" s="33"/>
      <c r="AN9057" s="33"/>
      <c r="AO9057" s="33"/>
      <c r="AP9057" s="33"/>
      <c r="AQ9057" s="33"/>
      <c r="AR9057" s="33"/>
      <c r="AS9057" s="33"/>
      <c r="AT9057" s="33"/>
      <c r="AU9057" s="33"/>
      <c r="AV9057" s="33"/>
      <c r="AW9057" s="33"/>
      <c r="AX9057" s="33"/>
      <c r="AY9057" s="33"/>
    </row>
    <row r="9058" spans="1:51" s="12" customFormat="1" ht="39.950000000000003" customHeight="1">
      <c r="A9058" s="3"/>
      <c r="B9058" s="16"/>
      <c r="C9058" s="33"/>
      <c r="D9058" s="33"/>
      <c r="E9058" s="33"/>
      <c r="F9058" s="33"/>
      <c r="G9058" s="33"/>
      <c r="H9058" s="33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  <c r="Y9058" s="33"/>
      <c r="Z9058" s="33"/>
      <c r="AA9058" s="33"/>
      <c r="AB9058" s="33"/>
      <c r="AC9058" s="33"/>
      <c r="AD9058" s="33"/>
      <c r="AE9058" s="33"/>
      <c r="AF9058" s="33"/>
      <c r="AG9058" s="35"/>
      <c r="AH9058" s="32"/>
      <c r="AI9058" s="33"/>
      <c r="AJ9058" s="33"/>
      <c r="AK9058" s="33"/>
      <c r="AL9058" s="33"/>
      <c r="AM9058" s="33"/>
      <c r="AN9058" s="33"/>
      <c r="AO9058" s="33"/>
      <c r="AP9058" s="33"/>
      <c r="AQ9058" s="33"/>
      <c r="AR9058" s="33"/>
      <c r="AS9058" s="33"/>
      <c r="AT9058" s="33"/>
      <c r="AU9058" s="33"/>
      <c r="AV9058" s="33"/>
      <c r="AW9058" s="33"/>
      <c r="AX9058" s="33"/>
      <c r="AY9058" s="33"/>
    </row>
    <row r="9059" spans="1:51" s="12" customFormat="1" ht="39.950000000000003" customHeight="1">
      <c r="A9059" s="3"/>
      <c r="B9059" s="16"/>
      <c r="C9059" s="33"/>
      <c r="D9059" s="33"/>
      <c r="E9059" s="33"/>
      <c r="F9059" s="33"/>
      <c r="G9059" s="33"/>
      <c r="H9059" s="33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  <c r="Y9059" s="33"/>
      <c r="Z9059" s="33"/>
      <c r="AA9059" s="33"/>
      <c r="AB9059" s="33"/>
      <c r="AC9059" s="33"/>
      <c r="AD9059" s="33"/>
      <c r="AE9059" s="33"/>
      <c r="AF9059" s="33"/>
      <c r="AG9059" s="35"/>
      <c r="AH9059" s="32"/>
      <c r="AI9059" s="33"/>
      <c r="AJ9059" s="33"/>
      <c r="AK9059" s="33"/>
      <c r="AL9059" s="33"/>
      <c r="AM9059" s="33"/>
      <c r="AN9059" s="33"/>
      <c r="AO9059" s="33"/>
      <c r="AP9059" s="33"/>
      <c r="AQ9059" s="33"/>
      <c r="AR9059" s="33"/>
      <c r="AS9059" s="33"/>
      <c r="AT9059" s="33"/>
      <c r="AU9059" s="33"/>
      <c r="AV9059" s="33"/>
      <c r="AW9059" s="33"/>
      <c r="AX9059" s="33"/>
      <c r="AY9059" s="33"/>
    </row>
    <row r="9060" spans="1:51" s="12" customFormat="1" ht="39.950000000000003" customHeight="1">
      <c r="A9060" s="3"/>
      <c r="B9060" s="16"/>
      <c r="C9060" s="33"/>
      <c r="D9060" s="33"/>
      <c r="E9060" s="33"/>
      <c r="F9060" s="33"/>
      <c r="G9060" s="33"/>
      <c r="H9060" s="33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  <c r="Y9060" s="33"/>
      <c r="Z9060" s="33"/>
      <c r="AA9060" s="33"/>
      <c r="AB9060" s="33"/>
      <c r="AC9060" s="33"/>
      <c r="AD9060" s="33"/>
      <c r="AE9060" s="33"/>
      <c r="AF9060" s="33"/>
      <c r="AG9060" s="35"/>
      <c r="AH9060" s="32"/>
      <c r="AI9060" s="33"/>
      <c r="AJ9060" s="33"/>
      <c r="AK9060" s="33"/>
      <c r="AL9060" s="33"/>
      <c r="AM9060" s="33"/>
      <c r="AN9060" s="33"/>
      <c r="AO9060" s="33"/>
      <c r="AP9060" s="33"/>
      <c r="AQ9060" s="33"/>
      <c r="AR9060" s="33"/>
      <c r="AS9060" s="33"/>
      <c r="AT9060" s="33"/>
      <c r="AU9060" s="33"/>
      <c r="AV9060" s="33"/>
      <c r="AW9060" s="33"/>
      <c r="AX9060" s="33"/>
      <c r="AY9060" s="33"/>
    </row>
    <row r="9061" spans="1:51" s="12" customFormat="1" ht="39.950000000000003" customHeight="1">
      <c r="A9061" s="3"/>
      <c r="B9061" s="16"/>
      <c r="C9061" s="33"/>
      <c r="D9061" s="33"/>
      <c r="E9061" s="33"/>
      <c r="F9061" s="33"/>
      <c r="G9061" s="33"/>
      <c r="H9061" s="33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  <c r="Y9061" s="33"/>
      <c r="Z9061" s="33"/>
      <c r="AA9061" s="33"/>
      <c r="AB9061" s="33"/>
      <c r="AC9061" s="33"/>
      <c r="AD9061" s="33"/>
      <c r="AE9061" s="33"/>
      <c r="AF9061" s="33"/>
      <c r="AG9061" s="35"/>
      <c r="AH9061" s="32"/>
      <c r="AI9061" s="33"/>
      <c r="AJ9061" s="33"/>
      <c r="AK9061" s="33"/>
      <c r="AL9061" s="33"/>
      <c r="AM9061" s="33"/>
      <c r="AN9061" s="33"/>
      <c r="AO9061" s="33"/>
      <c r="AP9061" s="33"/>
      <c r="AQ9061" s="33"/>
      <c r="AR9061" s="33"/>
      <c r="AS9061" s="33"/>
      <c r="AT9061" s="33"/>
      <c r="AU9061" s="33"/>
      <c r="AV9061" s="33"/>
      <c r="AW9061" s="33"/>
      <c r="AX9061" s="33"/>
      <c r="AY9061" s="33"/>
    </row>
    <row r="9062" spans="1:51" s="12" customFormat="1" ht="39.950000000000003" customHeight="1">
      <c r="A9062" s="3"/>
      <c r="B9062" s="16"/>
      <c r="C9062" s="33"/>
      <c r="D9062" s="33"/>
      <c r="E9062" s="33"/>
      <c r="F9062" s="33"/>
      <c r="G9062" s="33"/>
      <c r="H9062" s="33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  <c r="Y9062" s="33"/>
      <c r="Z9062" s="33"/>
      <c r="AA9062" s="33"/>
      <c r="AB9062" s="33"/>
      <c r="AC9062" s="33"/>
      <c r="AD9062" s="33"/>
      <c r="AE9062" s="33"/>
      <c r="AF9062" s="33"/>
      <c r="AG9062" s="35"/>
      <c r="AH9062" s="32"/>
      <c r="AI9062" s="33"/>
      <c r="AJ9062" s="33"/>
      <c r="AK9062" s="33"/>
      <c r="AL9062" s="33"/>
      <c r="AM9062" s="33"/>
      <c r="AN9062" s="33"/>
      <c r="AO9062" s="33"/>
      <c r="AP9062" s="33"/>
      <c r="AQ9062" s="33"/>
      <c r="AR9062" s="33"/>
      <c r="AS9062" s="33"/>
      <c r="AT9062" s="33"/>
      <c r="AU9062" s="33"/>
      <c r="AV9062" s="33"/>
      <c r="AW9062" s="33"/>
      <c r="AX9062" s="33"/>
      <c r="AY9062" s="33"/>
    </row>
    <row r="9063" spans="1:51" s="12" customFormat="1" ht="39.950000000000003" customHeight="1">
      <c r="A9063" s="3"/>
      <c r="B9063" s="16"/>
      <c r="C9063" s="33"/>
      <c r="D9063" s="33"/>
      <c r="E9063" s="33"/>
      <c r="F9063" s="33"/>
      <c r="G9063" s="33"/>
      <c r="H9063" s="33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  <c r="Y9063" s="33"/>
      <c r="Z9063" s="33"/>
      <c r="AA9063" s="33"/>
      <c r="AB9063" s="33"/>
      <c r="AC9063" s="33"/>
      <c r="AD9063" s="33"/>
      <c r="AE9063" s="33"/>
      <c r="AF9063" s="33"/>
      <c r="AG9063" s="35"/>
      <c r="AH9063" s="32"/>
      <c r="AI9063" s="33"/>
      <c r="AJ9063" s="33"/>
      <c r="AK9063" s="33"/>
      <c r="AL9063" s="33"/>
      <c r="AM9063" s="33"/>
      <c r="AN9063" s="33"/>
      <c r="AO9063" s="33"/>
      <c r="AP9063" s="33"/>
      <c r="AQ9063" s="33"/>
      <c r="AR9063" s="33"/>
      <c r="AS9063" s="33"/>
      <c r="AT9063" s="33"/>
      <c r="AU9063" s="33"/>
      <c r="AV9063" s="33"/>
      <c r="AW9063" s="33"/>
      <c r="AX9063" s="33"/>
      <c r="AY9063" s="33"/>
    </row>
    <row r="9064" spans="1:51" s="12" customFormat="1" ht="39.950000000000003" customHeight="1">
      <c r="A9064" s="3"/>
      <c r="B9064" s="16"/>
      <c r="C9064" s="33"/>
      <c r="D9064" s="33"/>
      <c r="E9064" s="33"/>
      <c r="F9064" s="33"/>
      <c r="G9064" s="33"/>
      <c r="H9064" s="33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  <c r="Y9064" s="33"/>
      <c r="Z9064" s="33"/>
      <c r="AA9064" s="33"/>
      <c r="AB9064" s="33"/>
      <c r="AC9064" s="33"/>
      <c r="AD9064" s="33"/>
      <c r="AE9064" s="33"/>
      <c r="AF9064" s="33"/>
      <c r="AG9064" s="35"/>
      <c r="AH9064" s="32"/>
      <c r="AI9064" s="33"/>
      <c r="AJ9064" s="33"/>
      <c r="AK9064" s="33"/>
      <c r="AL9064" s="33"/>
      <c r="AM9064" s="33"/>
      <c r="AN9064" s="33"/>
      <c r="AO9064" s="33"/>
      <c r="AP9064" s="33"/>
      <c r="AQ9064" s="33"/>
      <c r="AR9064" s="33"/>
      <c r="AS9064" s="33"/>
      <c r="AT9064" s="33"/>
      <c r="AU9064" s="33"/>
      <c r="AV9064" s="33"/>
      <c r="AW9064" s="33"/>
      <c r="AX9064" s="33"/>
      <c r="AY9064" s="33"/>
    </row>
    <row r="9065" spans="1:51" s="12" customFormat="1" ht="39.950000000000003" customHeight="1">
      <c r="A9065" s="3"/>
      <c r="B9065" s="16"/>
      <c r="C9065" s="33"/>
      <c r="D9065" s="33"/>
      <c r="E9065" s="33"/>
      <c r="F9065" s="33"/>
      <c r="G9065" s="33"/>
      <c r="H9065" s="33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  <c r="Y9065" s="33"/>
      <c r="Z9065" s="33"/>
      <c r="AA9065" s="33"/>
      <c r="AB9065" s="33"/>
      <c r="AC9065" s="33"/>
      <c r="AD9065" s="33"/>
      <c r="AE9065" s="33"/>
      <c r="AF9065" s="33"/>
      <c r="AG9065" s="35"/>
      <c r="AH9065" s="32"/>
      <c r="AI9065" s="33"/>
      <c r="AJ9065" s="33"/>
      <c r="AK9065" s="33"/>
      <c r="AL9065" s="33"/>
      <c r="AM9065" s="33"/>
      <c r="AN9065" s="33"/>
      <c r="AO9065" s="33"/>
      <c r="AP9065" s="33"/>
      <c r="AQ9065" s="33"/>
      <c r="AR9065" s="33"/>
      <c r="AS9065" s="33"/>
      <c r="AT9065" s="33"/>
      <c r="AU9065" s="33"/>
      <c r="AV9065" s="33"/>
      <c r="AW9065" s="33"/>
      <c r="AX9065" s="33"/>
      <c r="AY9065" s="33"/>
    </row>
    <row r="9066" spans="1:51" s="12" customFormat="1" ht="39.950000000000003" customHeight="1">
      <c r="A9066" s="3"/>
      <c r="B9066" s="16"/>
      <c r="C9066" s="33"/>
      <c r="D9066" s="33"/>
      <c r="E9066" s="33"/>
      <c r="F9066" s="33"/>
      <c r="G9066" s="33"/>
      <c r="H9066" s="33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  <c r="Y9066" s="33"/>
      <c r="Z9066" s="33"/>
      <c r="AA9066" s="33"/>
      <c r="AB9066" s="33"/>
      <c r="AC9066" s="33"/>
      <c r="AD9066" s="33"/>
      <c r="AE9066" s="33"/>
      <c r="AF9066" s="33"/>
      <c r="AG9066" s="35"/>
      <c r="AH9066" s="32"/>
      <c r="AI9066" s="33"/>
      <c r="AJ9066" s="33"/>
      <c r="AK9066" s="33"/>
      <c r="AL9066" s="33"/>
      <c r="AM9066" s="33"/>
      <c r="AN9066" s="33"/>
      <c r="AO9066" s="33"/>
      <c r="AP9066" s="33"/>
      <c r="AQ9066" s="33"/>
      <c r="AR9066" s="33"/>
      <c r="AS9066" s="33"/>
      <c r="AT9066" s="33"/>
      <c r="AU9066" s="33"/>
      <c r="AV9066" s="33"/>
      <c r="AW9066" s="33"/>
      <c r="AX9066" s="33"/>
      <c r="AY9066" s="33"/>
    </row>
    <row r="9067" spans="1:51" s="12" customFormat="1" ht="39.950000000000003" customHeight="1">
      <c r="A9067" s="3"/>
      <c r="B9067" s="16"/>
      <c r="C9067" s="33"/>
      <c r="D9067" s="33"/>
      <c r="E9067" s="33"/>
      <c r="F9067" s="33"/>
      <c r="G9067" s="33"/>
      <c r="H9067" s="33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  <c r="Y9067" s="33"/>
      <c r="Z9067" s="33"/>
      <c r="AA9067" s="33"/>
      <c r="AB9067" s="33"/>
      <c r="AC9067" s="33"/>
      <c r="AD9067" s="33"/>
      <c r="AE9067" s="33"/>
      <c r="AF9067" s="33"/>
      <c r="AG9067" s="35"/>
      <c r="AH9067" s="32"/>
      <c r="AI9067" s="33"/>
      <c r="AJ9067" s="33"/>
      <c r="AK9067" s="33"/>
      <c r="AL9067" s="33"/>
      <c r="AM9067" s="33"/>
      <c r="AN9067" s="33"/>
      <c r="AO9067" s="33"/>
      <c r="AP9067" s="33"/>
      <c r="AQ9067" s="33"/>
      <c r="AR9067" s="33"/>
      <c r="AS9067" s="33"/>
      <c r="AT9067" s="33"/>
      <c r="AU9067" s="33"/>
      <c r="AV9067" s="33"/>
      <c r="AW9067" s="33"/>
      <c r="AX9067" s="33"/>
      <c r="AY9067" s="33"/>
    </row>
    <row r="9068" spans="1:51" s="12" customFormat="1" ht="39.950000000000003" customHeight="1">
      <c r="A9068" s="3"/>
      <c r="B9068" s="16"/>
      <c r="C9068" s="33"/>
      <c r="D9068" s="33"/>
      <c r="E9068" s="33"/>
      <c r="F9068" s="33"/>
      <c r="G9068" s="33"/>
      <c r="H9068" s="33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  <c r="Y9068" s="33"/>
      <c r="Z9068" s="33"/>
      <c r="AA9068" s="33"/>
      <c r="AB9068" s="33"/>
      <c r="AC9068" s="33"/>
      <c r="AD9068" s="33"/>
      <c r="AE9068" s="33"/>
      <c r="AF9068" s="33"/>
      <c r="AG9068" s="35"/>
      <c r="AH9068" s="32"/>
      <c r="AI9068" s="33"/>
      <c r="AJ9068" s="33"/>
      <c r="AK9068" s="33"/>
      <c r="AL9068" s="33"/>
      <c r="AM9068" s="33"/>
      <c r="AN9068" s="33"/>
      <c r="AO9068" s="33"/>
      <c r="AP9068" s="33"/>
      <c r="AQ9068" s="33"/>
      <c r="AR9068" s="33"/>
      <c r="AS9068" s="33"/>
      <c r="AT9068" s="33"/>
      <c r="AU9068" s="33"/>
      <c r="AV9068" s="33"/>
      <c r="AW9068" s="33"/>
      <c r="AX9068" s="33"/>
      <c r="AY9068" s="33"/>
    </row>
    <row r="9069" spans="1:51" s="12" customFormat="1" ht="39.950000000000003" customHeight="1">
      <c r="A9069" s="3"/>
      <c r="B9069" s="16"/>
      <c r="C9069" s="33"/>
      <c r="D9069" s="33"/>
      <c r="E9069" s="33"/>
      <c r="F9069" s="33"/>
      <c r="G9069" s="33"/>
      <c r="H9069" s="33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  <c r="Y9069" s="33"/>
      <c r="Z9069" s="33"/>
      <c r="AA9069" s="33"/>
      <c r="AB9069" s="33"/>
      <c r="AC9069" s="33"/>
      <c r="AD9069" s="33"/>
      <c r="AE9069" s="33"/>
      <c r="AF9069" s="33"/>
      <c r="AG9069" s="35"/>
      <c r="AH9069" s="32"/>
      <c r="AI9069" s="33"/>
      <c r="AJ9069" s="33"/>
      <c r="AK9069" s="33"/>
      <c r="AL9069" s="33"/>
      <c r="AM9069" s="33"/>
      <c r="AN9069" s="33"/>
      <c r="AO9069" s="33"/>
      <c r="AP9069" s="33"/>
      <c r="AQ9069" s="33"/>
      <c r="AR9069" s="33"/>
      <c r="AS9069" s="33"/>
      <c r="AT9069" s="33"/>
      <c r="AU9069" s="33"/>
      <c r="AV9069" s="33"/>
      <c r="AW9069" s="33"/>
      <c r="AX9069" s="33"/>
      <c r="AY9069" s="33"/>
    </row>
    <row r="9070" spans="1:51" s="12" customFormat="1" ht="39.950000000000003" customHeight="1">
      <c r="A9070" s="3"/>
      <c r="B9070" s="16"/>
      <c r="C9070" s="33"/>
      <c r="D9070" s="33"/>
      <c r="E9070" s="33"/>
      <c r="F9070" s="33"/>
      <c r="G9070" s="33"/>
      <c r="H9070" s="33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  <c r="Y9070" s="33"/>
      <c r="Z9070" s="33"/>
      <c r="AA9070" s="33"/>
      <c r="AB9070" s="33"/>
      <c r="AC9070" s="33"/>
      <c r="AD9070" s="33"/>
      <c r="AE9070" s="33"/>
      <c r="AF9070" s="33"/>
      <c r="AG9070" s="35"/>
      <c r="AH9070" s="32"/>
      <c r="AI9070" s="33"/>
      <c r="AJ9070" s="33"/>
      <c r="AK9070" s="33"/>
      <c r="AL9070" s="33"/>
      <c r="AM9070" s="33"/>
      <c r="AN9070" s="33"/>
      <c r="AO9070" s="33"/>
      <c r="AP9070" s="33"/>
      <c r="AQ9070" s="33"/>
      <c r="AR9070" s="33"/>
      <c r="AS9070" s="33"/>
      <c r="AT9070" s="33"/>
      <c r="AU9070" s="33"/>
      <c r="AV9070" s="33"/>
      <c r="AW9070" s="33"/>
      <c r="AX9070" s="33"/>
      <c r="AY9070" s="33"/>
    </row>
    <row r="9071" spans="1:51" s="12" customFormat="1" ht="39.950000000000003" customHeight="1">
      <c r="A9071" s="3"/>
      <c r="B9071" s="16"/>
      <c r="C9071" s="33"/>
      <c r="D9071" s="33"/>
      <c r="E9071" s="33"/>
      <c r="F9071" s="33"/>
      <c r="G9071" s="33"/>
      <c r="H9071" s="33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  <c r="Y9071" s="33"/>
      <c r="Z9071" s="33"/>
      <c r="AA9071" s="33"/>
      <c r="AB9071" s="33"/>
      <c r="AC9071" s="33"/>
      <c r="AD9071" s="33"/>
      <c r="AE9071" s="33"/>
      <c r="AF9071" s="33"/>
      <c r="AG9071" s="35"/>
      <c r="AH9071" s="32"/>
      <c r="AI9071" s="33"/>
      <c r="AJ9071" s="33"/>
      <c r="AK9071" s="33"/>
      <c r="AL9071" s="33"/>
      <c r="AM9071" s="33"/>
      <c r="AN9071" s="33"/>
      <c r="AO9071" s="33"/>
      <c r="AP9071" s="33"/>
      <c r="AQ9071" s="33"/>
      <c r="AR9071" s="33"/>
      <c r="AS9071" s="33"/>
      <c r="AT9071" s="33"/>
      <c r="AU9071" s="33"/>
      <c r="AV9071" s="33"/>
      <c r="AW9071" s="33"/>
      <c r="AX9071" s="33"/>
      <c r="AY9071" s="33"/>
    </row>
    <row r="9072" spans="1:51" s="12" customFormat="1" ht="39.950000000000003" customHeight="1">
      <c r="A9072" s="3"/>
      <c r="B9072" s="16"/>
      <c r="C9072" s="33"/>
      <c r="D9072" s="33"/>
      <c r="E9072" s="33"/>
      <c r="F9072" s="33"/>
      <c r="G9072" s="33"/>
      <c r="H9072" s="33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  <c r="Y9072" s="33"/>
      <c r="Z9072" s="33"/>
      <c r="AA9072" s="33"/>
      <c r="AB9072" s="33"/>
      <c r="AC9072" s="33"/>
      <c r="AD9072" s="33"/>
      <c r="AE9072" s="33"/>
      <c r="AF9072" s="33"/>
      <c r="AG9072" s="35"/>
      <c r="AH9072" s="32"/>
      <c r="AI9072" s="33"/>
      <c r="AJ9072" s="33"/>
      <c r="AK9072" s="33"/>
      <c r="AL9072" s="33"/>
      <c r="AM9072" s="33"/>
      <c r="AN9072" s="33"/>
      <c r="AO9072" s="33"/>
      <c r="AP9072" s="33"/>
      <c r="AQ9072" s="33"/>
      <c r="AR9072" s="33"/>
      <c r="AS9072" s="33"/>
      <c r="AT9072" s="33"/>
      <c r="AU9072" s="33"/>
      <c r="AV9072" s="33"/>
      <c r="AW9072" s="33"/>
      <c r="AX9072" s="33"/>
      <c r="AY9072" s="33"/>
    </row>
    <row r="9073" spans="1:51" s="12" customFormat="1" ht="39.950000000000003" customHeight="1">
      <c r="A9073" s="3"/>
      <c r="B9073" s="16"/>
      <c r="C9073" s="33"/>
      <c r="D9073" s="33"/>
      <c r="E9073" s="33"/>
      <c r="F9073" s="33"/>
      <c r="G9073" s="33"/>
      <c r="H9073" s="33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  <c r="Y9073" s="33"/>
      <c r="Z9073" s="33"/>
      <c r="AA9073" s="33"/>
      <c r="AB9073" s="33"/>
      <c r="AC9073" s="33"/>
      <c r="AD9073" s="33"/>
      <c r="AE9073" s="33"/>
      <c r="AF9073" s="33"/>
      <c r="AG9073" s="35"/>
      <c r="AH9073" s="32"/>
      <c r="AI9073" s="33"/>
      <c r="AJ9073" s="33"/>
      <c r="AK9073" s="33"/>
      <c r="AL9073" s="33"/>
      <c r="AM9073" s="33"/>
      <c r="AN9073" s="33"/>
      <c r="AO9073" s="33"/>
      <c r="AP9073" s="33"/>
      <c r="AQ9073" s="33"/>
      <c r="AR9073" s="33"/>
      <c r="AS9073" s="33"/>
      <c r="AT9073" s="33"/>
      <c r="AU9073" s="33"/>
      <c r="AV9073" s="33"/>
      <c r="AW9073" s="33"/>
      <c r="AX9073" s="33"/>
      <c r="AY9073" s="33"/>
    </row>
    <row r="9074" spans="1:51" s="12" customFormat="1" ht="39.950000000000003" customHeight="1">
      <c r="A9074" s="3"/>
      <c r="B9074" s="16"/>
      <c r="C9074" s="33"/>
      <c r="D9074" s="33"/>
      <c r="E9074" s="33"/>
      <c r="F9074" s="33"/>
      <c r="G9074" s="33"/>
      <c r="H9074" s="33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  <c r="Y9074" s="33"/>
      <c r="Z9074" s="33"/>
      <c r="AA9074" s="33"/>
      <c r="AB9074" s="33"/>
      <c r="AC9074" s="33"/>
      <c r="AD9074" s="33"/>
      <c r="AE9074" s="33"/>
      <c r="AF9074" s="33"/>
      <c r="AG9074" s="35"/>
      <c r="AH9074" s="32"/>
      <c r="AI9074" s="33"/>
      <c r="AJ9074" s="33"/>
      <c r="AK9074" s="33"/>
      <c r="AL9074" s="33"/>
      <c r="AM9074" s="33"/>
      <c r="AN9074" s="33"/>
      <c r="AO9074" s="33"/>
      <c r="AP9074" s="33"/>
      <c r="AQ9074" s="33"/>
      <c r="AR9074" s="33"/>
      <c r="AS9074" s="33"/>
      <c r="AT9074" s="33"/>
      <c r="AU9074" s="33"/>
      <c r="AV9074" s="33"/>
      <c r="AW9074" s="33"/>
      <c r="AX9074" s="33"/>
      <c r="AY9074" s="33"/>
    </row>
    <row r="9075" spans="1:51" s="12" customFormat="1" ht="39.950000000000003" customHeight="1">
      <c r="A9075" s="3"/>
      <c r="B9075" s="16"/>
      <c r="C9075" s="33"/>
      <c r="D9075" s="33"/>
      <c r="E9075" s="33"/>
      <c r="F9075" s="33"/>
      <c r="G9075" s="33"/>
      <c r="H9075" s="33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  <c r="Y9075" s="33"/>
      <c r="Z9075" s="33"/>
      <c r="AA9075" s="33"/>
      <c r="AB9075" s="33"/>
      <c r="AC9075" s="33"/>
      <c r="AD9075" s="33"/>
      <c r="AE9075" s="33"/>
      <c r="AF9075" s="33"/>
      <c r="AG9075" s="35"/>
      <c r="AH9075" s="32"/>
      <c r="AI9075" s="33"/>
      <c r="AJ9075" s="33"/>
      <c r="AK9075" s="33"/>
      <c r="AL9075" s="33"/>
      <c r="AM9075" s="33"/>
      <c r="AN9075" s="33"/>
      <c r="AO9075" s="33"/>
      <c r="AP9075" s="33"/>
      <c r="AQ9075" s="33"/>
      <c r="AR9075" s="33"/>
      <c r="AS9075" s="33"/>
      <c r="AT9075" s="33"/>
      <c r="AU9075" s="33"/>
      <c r="AV9075" s="33"/>
      <c r="AW9075" s="33"/>
      <c r="AX9075" s="33"/>
      <c r="AY9075" s="33"/>
    </row>
    <row r="9076" spans="1:51" s="12" customFormat="1" ht="39.950000000000003" customHeight="1">
      <c r="A9076" s="3"/>
      <c r="B9076" s="16"/>
      <c r="C9076" s="33"/>
      <c r="D9076" s="33"/>
      <c r="E9076" s="33"/>
      <c r="F9076" s="33"/>
      <c r="G9076" s="33"/>
      <c r="H9076" s="33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  <c r="Y9076" s="33"/>
      <c r="Z9076" s="33"/>
      <c r="AA9076" s="33"/>
      <c r="AB9076" s="33"/>
      <c r="AC9076" s="33"/>
      <c r="AD9076" s="33"/>
      <c r="AE9076" s="33"/>
      <c r="AF9076" s="33"/>
      <c r="AG9076" s="35"/>
      <c r="AH9076" s="32"/>
      <c r="AI9076" s="33"/>
      <c r="AJ9076" s="33"/>
      <c r="AK9076" s="33"/>
      <c r="AL9076" s="33"/>
      <c r="AM9076" s="33"/>
      <c r="AN9076" s="33"/>
      <c r="AO9076" s="33"/>
      <c r="AP9076" s="33"/>
      <c r="AQ9076" s="33"/>
      <c r="AR9076" s="33"/>
      <c r="AS9076" s="33"/>
      <c r="AT9076" s="33"/>
      <c r="AU9076" s="33"/>
      <c r="AV9076" s="33"/>
      <c r="AW9076" s="33"/>
      <c r="AX9076" s="33"/>
      <c r="AY9076" s="33"/>
    </row>
    <row r="9077" spans="1:51" s="12" customFormat="1" ht="39.950000000000003" customHeight="1">
      <c r="A9077" s="3"/>
      <c r="B9077" s="16"/>
      <c r="C9077" s="33"/>
      <c r="D9077" s="33"/>
      <c r="E9077" s="33"/>
      <c r="F9077" s="33"/>
      <c r="G9077" s="33"/>
      <c r="H9077" s="33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  <c r="Y9077" s="33"/>
      <c r="Z9077" s="33"/>
      <c r="AA9077" s="33"/>
      <c r="AB9077" s="33"/>
      <c r="AC9077" s="33"/>
      <c r="AD9077" s="33"/>
      <c r="AE9077" s="33"/>
      <c r="AF9077" s="33"/>
      <c r="AG9077" s="35"/>
      <c r="AH9077" s="32"/>
      <c r="AI9077" s="33"/>
      <c r="AJ9077" s="33"/>
      <c r="AK9077" s="33"/>
      <c r="AL9077" s="33"/>
      <c r="AM9077" s="33"/>
      <c r="AN9077" s="33"/>
      <c r="AO9077" s="33"/>
      <c r="AP9077" s="33"/>
      <c r="AQ9077" s="33"/>
      <c r="AR9077" s="33"/>
      <c r="AS9077" s="33"/>
      <c r="AT9077" s="33"/>
      <c r="AU9077" s="33"/>
      <c r="AV9077" s="33"/>
      <c r="AW9077" s="33"/>
      <c r="AX9077" s="33"/>
      <c r="AY9077" s="33"/>
    </row>
    <row r="9078" spans="1:51" s="12" customFormat="1" ht="39.950000000000003" customHeight="1">
      <c r="A9078" s="3"/>
      <c r="B9078" s="16"/>
      <c r="C9078" s="33"/>
      <c r="D9078" s="33"/>
      <c r="E9078" s="33"/>
      <c r="F9078" s="33"/>
      <c r="G9078" s="33"/>
      <c r="H9078" s="33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  <c r="Y9078" s="33"/>
      <c r="Z9078" s="33"/>
      <c r="AA9078" s="33"/>
      <c r="AB9078" s="33"/>
      <c r="AC9078" s="33"/>
      <c r="AD9078" s="33"/>
      <c r="AE9078" s="33"/>
      <c r="AF9078" s="33"/>
      <c r="AG9078" s="35"/>
      <c r="AH9078" s="32"/>
      <c r="AI9078" s="33"/>
      <c r="AJ9078" s="33"/>
      <c r="AK9078" s="33"/>
      <c r="AL9078" s="33"/>
      <c r="AM9078" s="33"/>
      <c r="AN9078" s="33"/>
      <c r="AO9078" s="33"/>
      <c r="AP9078" s="33"/>
      <c r="AQ9078" s="33"/>
      <c r="AR9078" s="33"/>
      <c r="AS9078" s="33"/>
      <c r="AT9078" s="33"/>
      <c r="AU9078" s="33"/>
      <c r="AV9078" s="33"/>
      <c r="AW9078" s="33"/>
      <c r="AX9078" s="33"/>
      <c r="AY9078" s="33"/>
    </row>
    <row r="9079" spans="1:51" s="12" customFormat="1" ht="39.950000000000003" customHeight="1">
      <c r="A9079" s="3"/>
      <c r="B9079" s="16"/>
      <c r="C9079" s="33"/>
      <c r="D9079" s="33"/>
      <c r="E9079" s="33"/>
      <c r="F9079" s="33"/>
      <c r="G9079" s="33"/>
      <c r="H9079" s="33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  <c r="Y9079" s="33"/>
      <c r="Z9079" s="33"/>
      <c r="AA9079" s="33"/>
      <c r="AB9079" s="33"/>
      <c r="AC9079" s="33"/>
      <c r="AD9079" s="33"/>
      <c r="AE9079" s="33"/>
      <c r="AF9079" s="33"/>
      <c r="AG9079" s="35"/>
      <c r="AH9079" s="32"/>
      <c r="AI9079" s="33"/>
      <c r="AJ9079" s="33"/>
      <c r="AK9079" s="33"/>
      <c r="AL9079" s="33"/>
      <c r="AM9079" s="33"/>
      <c r="AN9079" s="33"/>
      <c r="AO9079" s="33"/>
      <c r="AP9079" s="33"/>
      <c r="AQ9079" s="33"/>
      <c r="AR9079" s="33"/>
      <c r="AS9079" s="33"/>
      <c r="AT9079" s="33"/>
      <c r="AU9079" s="33"/>
      <c r="AV9079" s="33"/>
      <c r="AW9079" s="33"/>
      <c r="AX9079" s="33"/>
      <c r="AY9079" s="33"/>
    </row>
    <row r="9080" spans="1:51" s="12" customFormat="1" ht="39.950000000000003" customHeight="1">
      <c r="A9080" s="3"/>
      <c r="B9080" s="16"/>
      <c r="C9080" s="33"/>
      <c r="D9080" s="33"/>
      <c r="E9080" s="33"/>
      <c r="F9080" s="33"/>
      <c r="G9080" s="33"/>
      <c r="H9080" s="33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  <c r="Y9080" s="33"/>
      <c r="Z9080" s="33"/>
      <c r="AA9080" s="33"/>
      <c r="AB9080" s="33"/>
      <c r="AC9080" s="33"/>
      <c r="AD9080" s="33"/>
      <c r="AE9080" s="33"/>
      <c r="AF9080" s="33"/>
      <c r="AG9080" s="35"/>
      <c r="AH9080" s="32"/>
      <c r="AI9080" s="33"/>
      <c r="AJ9080" s="33"/>
      <c r="AK9080" s="33"/>
      <c r="AL9080" s="33"/>
      <c r="AM9080" s="33"/>
      <c r="AN9080" s="33"/>
      <c r="AO9080" s="33"/>
      <c r="AP9080" s="33"/>
      <c r="AQ9080" s="33"/>
      <c r="AR9080" s="33"/>
      <c r="AS9080" s="33"/>
      <c r="AT9080" s="33"/>
      <c r="AU9080" s="33"/>
      <c r="AV9080" s="33"/>
      <c r="AW9080" s="33"/>
      <c r="AX9080" s="33"/>
      <c r="AY9080" s="33"/>
    </row>
    <row r="9081" spans="1:51" s="12" customFormat="1" ht="39.950000000000003" customHeight="1">
      <c r="A9081" s="3"/>
      <c r="B9081" s="16"/>
      <c r="C9081" s="33"/>
      <c r="D9081" s="33"/>
      <c r="E9081" s="33"/>
      <c r="F9081" s="33"/>
      <c r="G9081" s="33"/>
      <c r="H9081" s="33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  <c r="Y9081" s="33"/>
      <c r="Z9081" s="33"/>
      <c r="AA9081" s="33"/>
      <c r="AB9081" s="33"/>
      <c r="AC9081" s="33"/>
      <c r="AD9081" s="33"/>
      <c r="AE9081" s="33"/>
      <c r="AF9081" s="33"/>
      <c r="AG9081" s="35"/>
      <c r="AH9081" s="32"/>
      <c r="AI9081" s="33"/>
      <c r="AJ9081" s="33"/>
      <c r="AK9081" s="33"/>
      <c r="AL9081" s="33"/>
      <c r="AM9081" s="33"/>
      <c r="AN9081" s="33"/>
      <c r="AO9081" s="33"/>
      <c r="AP9081" s="33"/>
      <c r="AQ9081" s="33"/>
      <c r="AR9081" s="33"/>
      <c r="AS9081" s="33"/>
      <c r="AT9081" s="33"/>
      <c r="AU9081" s="33"/>
      <c r="AV9081" s="33"/>
      <c r="AW9081" s="33"/>
      <c r="AX9081" s="33"/>
      <c r="AY9081" s="33"/>
    </row>
    <row r="9082" spans="1:51" s="12" customFormat="1" ht="39.950000000000003" customHeight="1">
      <c r="A9082" s="3"/>
      <c r="B9082" s="16"/>
      <c r="C9082" s="33"/>
      <c r="D9082" s="33"/>
      <c r="E9082" s="33"/>
      <c r="F9082" s="33"/>
      <c r="G9082" s="33"/>
      <c r="H9082" s="33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  <c r="Y9082" s="33"/>
      <c r="Z9082" s="33"/>
      <c r="AA9082" s="33"/>
      <c r="AB9082" s="33"/>
      <c r="AC9082" s="33"/>
      <c r="AD9082" s="33"/>
      <c r="AE9082" s="33"/>
      <c r="AF9082" s="33"/>
      <c r="AG9082" s="35"/>
      <c r="AH9082" s="32"/>
      <c r="AI9082" s="33"/>
      <c r="AJ9082" s="33"/>
      <c r="AK9082" s="33"/>
      <c r="AL9082" s="33"/>
      <c r="AM9082" s="33"/>
      <c r="AN9082" s="33"/>
      <c r="AO9082" s="33"/>
      <c r="AP9082" s="33"/>
      <c r="AQ9082" s="33"/>
      <c r="AR9082" s="33"/>
      <c r="AS9082" s="33"/>
      <c r="AT9082" s="33"/>
      <c r="AU9082" s="33"/>
      <c r="AV9082" s="33"/>
      <c r="AW9082" s="33"/>
      <c r="AX9082" s="33"/>
      <c r="AY9082" s="33"/>
    </row>
    <row r="9083" spans="1:51" s="12" customFormat="1" ht="39.950000000000003" customHeight="1">
      <c r="A9083" s="3"/>
      <c r="B9083" s="16"/>
      <c r="C9083" s="33"/>
      <c r="D9083" s="33"/>
      <c r="E9083" s="33"/>
      <c r="F9083" s="33"/>
      <c r="G9083" s="33"/>
      <c r="H9083" s="33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  <c r="Y9083" s="33"/>
      <c r="Z9083" s="33"/>
      <c r="AA9083" s="33"/>
      <c r="AB9083" s="33"/>
      <c r="AC9083" s="33"/>
      <c r="AD9083" s="33"/>
      <c r="AE9083" s="33"/>
      <c r="AF9083" s="33"/>
      <c r="AG9083" s="35"/>
      <c r="AH9083" s="32"/>
      <c r="AI9083" s="33"/>
      <c r="AJ9083" s="33"/>
      <c r="AK9083" s="33"/>
      <c r="AL9083" s="33"/>
      <c r="AM9083" s="33"/>
      <c r="AN9083" s="33"/>
      <c r="AO9083" s="33"/>
      <c r="AP9083" s="33"/>
      <c r="AQ9083" s="33"/>
      <c r="AR9083" s="33"/>
      <c r="AS9083" s="33"/>
      <c r="AT9083" s="33"/>
      <c r="AU9083" s="33"/>
      <c r="AV9083" s="33"/>
      <c r="AW9083" s="33"/>
      <c r="AX9083" s="33"/>
      <c r="AY9083" s="33"/>
    </row>
    <row r="9084" spans="1:51" s="12" customFormat="1" ht="39.950000000000003" customHeight="1">
      <c r="A9084" s="3"/>
      <c r="B9084" s="16"/>
      <c r="C9084" s="33"/>
      <c r="D9084" s="33"/>
      <c r="E9084" s="33"/>
      <c r="F9084" s="33"/>
      <c r="G9084" s="33"/>
      <c r="H9084" s="33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  <c r="Y9084" s="33"/>
      <c r="Z9084" s="33"/>
      <c r="AA9084" s="33"/>
      <c r="AB9084" s="33"/>
      <c r="AC9084" s="33"/>
      <c r="AD9084" s="33"/>
      <c r="AE9084" s="33"/>
      <c r="AF9084" s="33"/>
      <c r="AG9084" s="35"/>
      <c r="AH9084" s="32"/>
      <c r="AI9084" s="33"/>
      <c r="AJ9084" s="33"/>
      <c r="AK9084" s="33"/>
      <c r="AL9084" s="33"/>
      <c r="AM9084" s="33"/>
      <c r="AN9084" s="33"/>
      <c r="AO9084" s="33"/>
      <c r="AP9084" s="33"/>
      <c r="AQ9084" s="33"/>
      <c r="AR9084" s="33"/>
      <c r="AS9084" s="33"/>
      <c r="AT9084" s="33"/>
      <c r="AU9084" s="33"/>
      <c r="AV9084" s="33"/>
      <c r="AW9084" s="33"/>
      <c r="AX9084" s="33"/>
      <c r="AY9084" s="33"/>
    </row>
    <row r="9085" spans="1:51" s="12" customFormat="1" ht="39.950000000000003" customHeight="1">
      <c r="A9085" s="3"/>
      <c r="B9085" s="16"/>
      <c r="C9085" s="33"/>
      <c r="D9085" s="33"/>
      <c r="E9085" s="33"/>
      <c r="F9085" s="33"/>
      <c r="G9085" s="33"/>
      <c r="H9085" s="33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  <c r="Y9085" s="33"/>
      <c r="Z9085" s="33"/>
      <c r="AA9085" s="33"/>
      <c r="AB9085" s="33"/>
      <c r="AC9085" s="33"/>
      <c r="AD9085" s="33"/>
      <c r="AE9085" s="33"/>
      <c r="AF9085" s="33"/>
      <c r="AG9085" s="35"/>
      <c r="AH9085" s="32"/>
      <c r="AI9085" s="33"/>
      <c r="AJ9085" s="33"/>
      <c r="AK9085" s="33"/>
      <c r="AL9085" s="33"/>
      <c r="AM9085" s="33"/>
      <c r="AN9085" s="33"/>
      <c r="AO9085" s="33"/>
      <c r="AP9085" s="33"/>
      <c r="AQ9085" s="33"/>
      <c r="AR9085" s="33"/>
      <c r="AS9085" s="33"/>
      <c r="AT9085" s="33"/>
      <c r="AU9085" s="33"/>
      <c r="AV9085" s="33"/>
      <c r="AW9085" s="33"/>
      <c r="AX9085" s="33"/>
      <c r="AY9085" s="33"/>
    </row>
    <row r="9086" spans="1:51" s="12" customFormat="1" ht="39.950000000000003" customHeight="1">
      <c r="A9086" s="3"/>
      <c r="B9086" s="16"/>
      <c r="C9086" s="33"/>
      <c r="D9086" s="33"/>
      <c r="E9086" s="33"/>
      <c r="F9086" s="33"/>
      <c r="G9086" s="33"/>
      <c r="H9086" s="33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  <c r="Y9086" s="33"/>
      <c r="Z9086" s="33"/>
      <c r="AA9086" s="33"/>
      <c r="AB9086" s="33"/>
      <c r="AC9086" s="33"/>
      <c r="AD9086" s="33"/>
      <c r="AE9086" s="33"/>
      <c r="AF9086" s="33"/>
      <c r="AG9086" s="35"/>
      <c r="AH9086" s="32"/>
      <c r="AI9086" s="33"/>
      <c r="AJ9086" s="33"/>
      <c r="AK9086" s="33"/>
      <c r="AL9086" s="33"/>
      <c r="AM9086" s="33"/>
      <c r="AN9086" s="33"/>
      <c r="AO9086" s="33"/>
      <c r="AP9086" s="33"/>
      <c r="AQ9086" s="33"/>
      <c r="AR9086" s="33"/>
      <c r="AS9086" s="33"/>
      <c r="AT9086" s="33"/>
      <c r="AU9086" s="33"/>
      <c r="AV9086" s="33"/>
      <c r="AW9086" s="33"/>
      <c r="AX9086" s="33"/>
      <c r="AY9086" s="33"/>
    </row>
    <row r="9087" spans="1:51" s="12" customFormat="1" ht="39.950000000000003" customHeight="1">
      <c r="A9087" s="3"/>
      <c r="B9087" s="16"/>
      <c r="C9087" s="33"/>
      <c r="D9087" s="33"/>
      <c r="E9087" s="33"/>
      <c r="F9087" s="33"/>
      <c r="G9087" s="33"/>
      <c r="H9087" s="33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  <c r="Y9087" s="33"/>
      <c r="Z9087" s="33"/>
      <c r="AA9087" s="33"/>
      <c r="AB9087" s="33"/>
      <c r="AC9087" s="33"/>
      <c r="AD9087" s="33"/>
      <c r="AE9087" s="33"/>
      <c r="AF9087" s="33"/>
      <c r="AG9087" s="35"/>
      <c r="AH9087" s="32"/>
      <c r="AI9087" s="33"/>
      <c r="AJ9087" s="33"/>
      <c r="AK9087" s="33"/>
      <c r="AL9087" s="33"/>
      <c r="AM9087" s="33"/>
      <c r="AN9087" s="33"/>
      <c r="AO9087" s="33"/>
      <c r="AP9087" s="33"/>
      <c r="AQ9087" s="33"/>
      <c r="AR9087" s="33"/>
      <c r="AS9087" s="33"/>
      <c r="AT9087" s="33"/>
      <c r="AU9087" s="33"/>
      <c r="AV9087" s="33"/>
      <c r="AW9087" s="33"/>
      <c r="AX9087" s="33"/>
      <c r="AY9087" s="33"/>
    </row>
    <row r="9088" spans="1:51" s="12" customFormat="1" ht="39.950000000000003" customHeight="1">
      <c r="A9088" s="3"/>
      <c r="B9088" s="16"/>
      <c r="C9088" s="33"/>
      <c r="D9088" s="33"/>
      <c r="E9088" s="33"/>
      <c r="F9088" s="33"/>
      <c r="G9088" s="33"/>
      <c r="H9088" s="33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  <c r="Y9088" s="33"/>
      <c r="Z9088" s="33"/>
      <c r="AA9088" s="33"/>
      <c r="AB9088" s="33"/>
      <c r="AC9088" s="33"/>
      <c r="AD9088" s="33"/>
      <c r="AE9088" s="33"/>
      <c r="AF9088" s="33"/>
      <c r="AG9088" s="35"/>
      <c r="AH9088" s="32"/>
      <c r="AI9088" s="33"/>
      <c r="AJ9088" s="33"/>
      <c r="AK9088" s="33"/>
      <c r="AL9088" s="33"/>
      <c r="AM9088" s="33"/>
      <c r="AN9088" s="33"/>
      <c r="AO9088" s="33"/>
      <c r="AP9088" s="33"/>
      <c r="AQ9088" s="33"/>
      <c r="AR9088" s="33"/>
      <c r="AS9088" s="33"/>
      <c r="AT9088" s="33"/>
      <c r="AU9088" s="33"/>
      <c r="AV9088" s="33"/>
      <c r="AW9088" s="33"/>
      <c r="AX9088" s="33"/>
      <c r="AY9088" s="33"/>
    </row>
    <row r="9089" spans="1:51" s="12" customFormat="1" ht="39.950000000000003" customHeight="1">
      <c r="A9089" s="3"/>
      <c r="B9089" s="16"/>
      <c r="C9089" s="33"/>
      <c r="D9089" s="33"/>
      <c r="E9089" s="33"/>
      <c r="F9089" s="33"/>
      <c r="G9089" s="33"/>
      <c r="H9089" s="33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  <c r="Y9089" s="33"/>
      <c r="Z9089" s="33"/>
      <c r="AA9089" s="33"/>
      <c r="AB9089" s="33"/>
      <c r="AC9089" s="33"/>
      <c r="AD9089" s="33"/>
      <c r="AE9089" s="33"/>
      <c r="AF9089" s="33"/>
      <c r="AG9089" s="35"/>
      <c r="AH9089" s="32"/>
      <c r="AI9089" s="33"/>
      <c r="AJ9089" s="33"/>
      <c r="AK9089" s="33"/>
      <c r="AL9089" s="33"/>
      <c r="AM9089" s="33"/>
      <c r="AN9089" s="33"/>
      <c r="AO9089" s="33"/>
      <c r="AP9089" s="33"/>
      <c r="AQ9089" s="33"/>
      <c r="AR9089" s="33"/>
      <c r="AS9089" s="33"/>
      <c r="AT9089" s="33"/>
      <c r="AU9089" s="33"/>
      <c r="AV9089" s="33"/>
      <c r="AW9089" s="33"/>
      <c r="AX9089" s="33"/>
      <c r="AY9089" s="33"/>
    </row>
    <row r="9090" spans="1:51" s="12" customFormat="1" ht="39.950000000000003" customHeight="1">
      <c r="A9090" s="3"/>
      <c r="B9090" s="16"/>
      <c r="C9090" s="33"/>
      <c r="D9090" s="33"/>
      <c r="E9090" s="33"/>
      <c r="F9090" s="33"/>
      <c r="G9090" s="33"/>
      <c r="H9090" s="33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  <c r="Y9090" s="33"/>
      <c r="Z9090" s="33"/>
      <c r="AA9090" s="33"/>
      <c r="AB9090" s="33"/>
      <c r="AC9090" s="33"/>
      <c r="AD9090" s="33"/>
      <c r="AE9090" s="33"/>
      <c r="AF9090" s="33"/>
      <c r="AG9090" s="35"/>
      <c r="AH9090" s="32"/>
      <c r="AI9090" s="33"/>
      <c r="AJ9090" s="33"/>
      <c r="AK9090" s="33"/>
      <c r="AL9090" s="33"/>
      <c r="AM9090" s="33"/>
      <c r="AN9090" s="33"/>
      <c r="AO9090" s="33"/>
      <c r="AP9090" s="33"/>
      <c r="AQ9090" s="33"/>
      <c r="AR9090" s="33"/>
      <c r="AS9090" s="33"/>
      <c r="AT9090" s="33"/>
      <c r="AU9090" s="33"/>
      <c r="AV9090" s="33"/>
      <c r="AW9090" s="33"/>
      <c r="AX9090" s="33"/>
      <c r="AY9090" s="33"/>
    </row>
    <row r="9091" spans="1:51" s="12" customFormat="1" ht="39.950000000000003" customHeight="1">
      <c r="A9091" s="3"/>
      <c r="B9091" s="16"/>
      <c r="C9091" s="33"/>
      <c r="D9091" s="33"/>
      <c r="E9091" s="33"/>
      <c r="F9091" s="33"/>
      <c r="G9091" s="33"/>
      <c r="H9091" s="33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  <c r="Y9091" s="33"/>
      <c r="Z9091" s="33"/>
      <c r="AA9091" s="33"/>
      <c r="AB9091" s="33"/>
      <c r="AC9091" s="33"/>
      <c r="AD9091" s="33"/>
      <c r="AE9091" s="33"/>
      <c r="AF9091" s="33"/>
      <c r="AG9091" s="35"/>
      <c r="AH9091" s="32"/>
      <c r="AI9091" s="33"/>
      <c r="AJ9091" s="33"/>
      <c r="AK9091" s="33"/>
      <c r="AL9091" s="33"/>
      <c r="AM9091" s="33"/>
      <c r="AN9091" s="33"/>
      <c r="AO9091" s="33"/>
      <c r="AP9091" s="33"/>
      <c r="AQ9091" s="33"/>
      <c r="AR9091" s="33"/>
      <c r="AS9091" s="33"/>
      <c r="AT9091" s="33"/>
      <c r="AU9091" s="33"/>
      <c r="AV9091" s="33"/>
      <c r="AW9091" s="33"/>
      <c r="AX9091" s="33"/>
      <c r="AY9091" s="33"/>
    </row>
    <row r="9092" spans="1:51" s="12" customFormat="1" ht="39.950000000000003" customHeight="1">
      <c r="A9092" s="3"/>
      <c r="B9092" s="16"/>
      <c r="C9092" s="33"/>
      <c r="D9092" s="33"/>
      <c r="E9092" s="33"/>
      <c r="F9092" s="33"/>
      <c r="G9092" s="33"/>
      <c r="H9092" s="33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  <c r="Y9092" s="33"/>
      <c r="Z9092" s="33"/>
      <c r="AA9092" s="33"/>
      <c r="AB9092" s="33"/>
      <c r="AC9092" s="33"/>
      <c r="AD9092" s="33"/>
      <c r="AE9092" s="33"/>
      <c r="AF9092" s="33"/>
      <c r="AG9092" s="35"/>
      <c r="AH9092" s="32"/>
      <c r="AI9092" s="33"/>
      <c r="AJ9092" s="33"/>
      <c r="AK9092" s="33"/>
      <c r="AL9092" s="33"/>
      <c r="AM9092" s="33"/>
      <c r="AN9092" s="33"/>
      <c r="AO9092" s="33"/>
      <c r="AP9092" s="33"/>
      <c r="AQ9092" s="33"/>
      <c r="AR9092" s="33"/>
      <c r="AS9092" s="33"/>
      <c r="AT9092" s="33"/>
      <c r="AU9092" s="33"/>
      <c r="AV9092" s="33"/>
      <c r="AW9092" s="33"/>
      <c r="AX9092" s="33"/>
      <c r="AY9092" s="33"/>
    </row>
    <row r="9093" spans="1:51" s="12" customFormat="1" ht="39.950000000000003" customHeight="1">
      <c r="A9093" s="3"/>
      <c r="B9093" s="16"/>
      <c r="C9093" s="33"/>
      <c r="D9093" s="33"/>
      <c r="E9093" s="33"/>
      <c r="F9093" s="33"/>
      <c r="G9093" s="33"/>
      <c r="H9093" s="33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  <c r="Y9093" s="33"/>
      <c r="Z9093" s="33"/>
      <c r="AA9093" s="33"/>
      <c r="AB9093" s="33"/>
      <c r="AC9093" s="33"/>
      <c r="AD9093" s="33"/>
      <c r="AE9093" s="33"/>
      <c r="AF9093" s="33"/>
      <c r="AG9093" s="35"/>
      <c r="AH9093" s="32"/>
      <c r="AI9093" s="33"/>
      <c r="AJ9093" s="33"/>
      <c r="AK9093" s="33"/>
      <c r="AL9093" s="33"/>
      <c r="AM9093" s="33"/>
      <c r="AN9093" s="33"/>
      <c r="AO9093" s="33"/>
      <c r="AP9093" s="33"/>
      <c r="AQ9093" s="33"/>
      <c r="AR9093" s="33"/>
      <c r="AS9093" s="33"/>
      <c r="AT9093" s="33"/>
      <c r="AU9093" s="33"/>
      <c r="AV9093" s="33"/>
      <c r="AW9093" s="33"/>
      <c r="AX9093" s="33"/>
      <c r="AY9093" s="33"/>
    </row>
    <row r="9094" spans="1:51" s="12" customFormat="1" ht="39.950000000000003" customHeight="1">
      <c r="A9094" s="3"/>
      <c r="B9094" s="16"/>
      <c r="C9094" s="33"/>
      <c r="D9094" s="33"/>
      <c r="E9094" s="33"/>
      <c r="F9094" s="33"/>
      <c r="G9094" s="33"/>
      <c r="H9094" s="33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  <c r="Y9094" s="33"/>
      <c r="Z9094" s="33"/>
      <c r="AA9094" s="33"/>
      <c r="AB9094" s="33"/>
      <c r="AC9094" s="33"/>
      <c r="AD9094" s="33"/>
      <c r="AE9094" s="33"/>
      <c r="AF9094" s="33"/>
      <c r="AG9094" s="35"/>
      <c r="AH9094" s="32"/>
      <c r="AI9094" s="33"/>
      <c r="AJ9094" s="33"/>
      <c r="AK9094" s="33"/>
      <c r="AL9094" s="33"/>
      <c r="AM9094" s="33"/>
      <c r="AN9094" s="33"/>
      <c r="AO9094" s="33"/>
      <c r="AP9094" s="33"/>
      <c r="AQ9094" s="33"/>
      <c r="AR9094" s="33"/>
      <c r="AS9094" s="33"/>
      <c r="AT9094" s="33"/>
      <c r="AU9094" s="33"/>
      <c r="AV9094" s="33"/>
      <c r="AW9094" s="33"/>
      <c r="AX9094" s="33"/>
      <c r="AY9094" s="33"/>
    </row>
    <row r="9095" spans="1:51" s="12" customFormat="1" ht="39.950000000000003" customHeight="1">
      <c r="A9095" s="3"/>
      <c r="B9095" s="16"/>
      <c r="C9095" s="33"/>
      <c r="D9095" s="33"/>
      <c r="E9095" s="33"/>
      <c r="F9095" s="33"/>
      <c r="G9095" s="33"/>
      <c r="H9095" s="33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  <c r="Y9095" s="33"/>
      <c r="Z9095" s="33"/>
      <c r="AA9095" s="33"/>
      <c r="AB9095" s="33"/>
      <c r="AC9095" s="33"/>
      <c r="AD9095" s="33"/>
      <c r="AE9095" s="33"/>
      <c r="AF9095" s="33"/>
      <c r="AG9095" s="35"/>
      <c r="AH9095" s="32"/>
      <c r="AI9095" s="33"/>
      <c r="AJ9095" s="33"/>
      <c r="AK9095" s="33"/>
      <c r="AL9095" s="33"/>
      <c r="AM9095" s="33"/>
      <c r="AN9095" s="33"/>
      <c r="AO9095" s="33"/>
      <c r="AP9095" s="33"/>
      <c r="AQ9095" s="33"/>
      <c r="AR9095" s="33"/>
      <c r="AS9095" s="33"/>
      <c r="AT9095" s="33"/>
      <c r="AU9095" s="33"/>
      <c r="AV9095" s="33"/>
      <c r="AW9095" s="33"/>
      <c r="AX9095" s="33"/>
      <c r="AY9095" s="33"/>
    </row>
    <row r="9096" spans="1:51" s="12" customFormat="1" ht="39.950000000000003" customHeight="1">
      <c r="A9096" s="3"/>
      <c r="B9096" s="16"/>
      <c r="C9096" s="33"/>
      <c r="D9096" s="33"/>
      <c r="E9096" s="33"/>
      <c r="F9096" s="33"/>
      <c r="G9096" s="33"/>
      <c r="H9096" s="33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  <c r="Y9096" s="33"/>
      <c r="Z9096" s="33"/>
      <c r="AA9096" s="33"/>
      <c r="AB9096" s="33"/>
      <c r="AC9096" s="33"/>
      <c r="AD9096" s="33"/>
      <c r="AE9096" s="33"/>
      <c r="AF9096" s="33"/>
      <c r="AG9096" s="35"/>
      <c r="AH9096" s="32"/>
      <c r="AI9096" s="33"/>
      <c r="AJ9096" s="33"/>
      <c r="AK9096" s="33"/>
      <c r="AL9096" s="33"/>
      <c r="AM9096" s="33"/>
      <c r="AN9096" s="33"/>
      <c r="AO9096" s="33"/>
      <c r="AP9096" s="33"/>
      <c r="AQ9096" s="33"/>
      <c r="AR9096" s="33"/>
      <c r="AS9096" s="33"/>
      <c r="AT9096" s="33"/>
      <c r="AU9096" s="33"/>
      <c r="AV9096" s="33"/>
      <c r="AW9096" s="33"/>
      <c r="AX9096" s="33"/>
      <c r="AY9096" s="33"/>
    </row>
    <row r="9097" spans="1:51" s="12" customFormat="1" ht="39.950000000000003" customHeight="1">
      <c r="A9097" s="3"/>
      <c r="B9097" s="16"/>
      <c r="C9097" s="33"/>
      <c r="D9097" s="33"/>
      <c r="E9097" s="33"/>
      <c r="F9097" s="33"/>
      <c r="G9097" s="33"/>
      <c r="H9097" s="33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  <c r="Y9097" s="33"/>
      <c r="Z9097" s="33"/>
      <c r="AA9097" s="33"/>
      <c r="AB9097" s="33"/>
      <c r="AC9097" s="33"/>
      <c r="AD9097" s="33"/>
      <c r="AE9097" s="33"/>
      <c r="AF9097" s="33"/>
      <c r="AG9097" s="35"/>
      <c r="AH9097" s="32"/>
      <c r="AI9097" s="33"/>
      <c r="AJ9097" s="33"/>
      <c r="AK9097" s="33"/>
      <c r="AL9097" s="33"/>
      <c r="AM9097" s="33"/>
      <c r="AN9097" s="33"/>
      <c r="AO9097" s="33"/>
      <c r="AP9097" s="33"/>
      <c r="AQ9097" s="33"/>
      <c r="AR9097" s="33"/>
      <c r="AS9097" s="33"/>
      <c r="AT9097" s="33"/>
      <c r="AU9097" s="33"/>
      <c r="AV9097" s="33"/>
      <c r="AW9097" s="33"/>
      <c r="AX9097" s="33"/>
      <c r="AY9097" s="33"/>
    </row>
    <row r="9098" spans="1:51" s="12" customFormat="1" ht="39.950000000000003" customHeight="1">
      <c r="A9098" s="3"/>
      <c r="B9098" s="16"/>
      <c r="C9098" s="33"/>
      <c r="D9098" s="33"/>
      <c r="E9098" s="33"/>
      <c r="F9098" s="33"/>
      <c r="G9098" s="33"/>
      <c r="H9098" s="33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  <c r="Y9098" s="33"/>
      <c r="Z9098" s="33"/>
      <c r="AA9098" s="33"/>
      <c r="AB9098" s="33"/>
      <c r="AC9098" s="33"/>
      <c r="AD9098" s="33"/>
      <c r="AE9098" s="33"/>
      <c r="AF9098" s="33"/>
      <c r="AG9098" s="35"/>
      <c r="AH9098" s="32"/>
      <c r="AI9098" s="33"/>
      <c r="AJ9098" s="33"/>
      <c r="AK9098" s="33"/>
      <c r="AL9098" s="33"/>
      <c r="AM9098" s="33"/>
      <c r="AN9098" s="33"/>
      <c r="AO9098" s="33"/>
      <c r="AP9098" s="33"/>
      <c r="AQ9098" s="33"/>
      <c r="AR9098" s="33"/>
      <c r="AS9098" s="33"/>
      <c r="AT9098" s="33"/>
      <c r="AU9098" s="33"/>
      <c r="AV9098" s="33"/>
      <c r="AW9098" s="33"/>
      <c r="AX9098" s="33"/>
      <c r="AY9098" s="33"/>
    </row>
    <row r="9099" spans="1:51" s="12" customFormat="1" ht="39.950000000000003" customHeight="1">
      <c r="A9099" s="3"/>
      <c r="B9099" s="16"/>
      <c r="C9099" s="33"/>
      <c r="D9099" s="33"/>
      <c r="E9099" s="33"/>
      <c r="F9099" s="33"/>
      <c r="G9099" s="33"/>
      <c r="H9099" s="33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  <c r="Y9099" s="33"/>
      <c r="Z9099" s="33"/>
      <c r="AA9099" s="33"/>
      <c r="AB9099" s="33"/>
      <c r="AC9099" s="33"/>
      <c r="AD9099" s="33"/>
      <c r="AE9099" s="33"/>
      <c r="AF9099" s="33"/>
      <c r="AG9099" s="35"/>
      <c r="AH9099" s="32"/>
      <c r="AI9099" s="33"/>
      <c r="AJ9099" s="33"/>
      <c r="AK9099" s="33"/>
      <c r="AL9099" s="33"/>
      <c r="AM9099" s="33"/>
      <c r="AN9099" s="33"/>
      <c r="AO9099" s="33"/>
      <c r="AP9099" s="33"/>
      <c r="AQ9099" s="33"/>
      <c r="AR9099" s="33"/>
      <c r="AS9099" s="33"/>
      <c r="AT9099" s="33"/>
      <c r="AU9099" s="33"/>
      <c r="AV9099" s="33"/>
      <c r="AW9099" s="33"/>
      <c r="AX9099" s="33"/>
      <c r="AY9099" s="33"/>
    </row>
    <row r="9100" spans="1:51" s="12" customFormat="1" ht="39.950000000000003" customHeight="1">
      <c r="A9100" s="3"/>
      <c r="B9100" s="16"/>
      <c r="C9100" s="33"/>
      <c r="D9100" s="33"/>
      <c r="E9100" s="33"/>
      <c r="F9100" s="33"/>
      <c r="G9100" s="33"/>
      <c r="H9100" s="33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  <c r="Y9100" s="33"/>
      <c r="Z9100" s="33"/>
      <c r="AA9100" s="33"/>
      <c r="AB9100" s="33"/>
      <c r="AC9100" s="33"/>
      <c r="AD9100" s="33"/>
      <c r="AE9100" s="33"/>
      <c r="AF9100" s="33"/>
      <c r="AG9100" s="35"/>
      <c r="AH9100" s="32"/>
      <c r="AI9100" s="33"/>
      <c r="AJ9100" s="33"/>
      <c r="AK9100" s="33"/>
      <c r="AL9100" s="33"/>
      <c r="AM9100" s="33"/>
      <c r="AN9100" s="33"/>
      <c r="AO9100" s="33"/>
      <c r="AP9100" s="33"/>
      <c r="AQ9100" s="33"/>
      <c r="AR9100" s="33"/>
      <c r="AS9100" s="33"/>
      <c r="AT9100" s="33"/>
      <c r="AU9100" s="33"/>
      <c r="AV9100" s="33"/>
      <c r="AW9100" s="33"/>
      <c r="AX9100" s="33"/>
      <c r="AY9100" s="33"/>
    </row>
    <row r="9101" spans="1:51" s="12" customFormat="1" ht="39.950000000000003" customHeight="1">
      <c r="A9101" s="3"/>
      <c r="B9101" s="16"/>
      <c r="C9101" s="33"/>
      <c r="D9101" s="33"/>
      <c r="E9101" s="33"/>
      <c r="F9101" s="33"/>
      <c r="G9101" s="33"/>
      <c r="H9101" s="33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  <c r="Y9101" s="33"/>
      <c r="Z9101" s="33"/>
      <c r="AA9101" s="33"/>
      <c r="AB9101" s="33"/>
      <c r="AC9101" s="33"/>
      <c r="AD9101" s="33"/>
      <c r="AE9101" s="33"/>
      <c r="AF9101" s="33"/>
      <c r="AG9101" s="35"/>
      <c r="AH9101" s="32"/>
      <c r="AI9101" s="33"/>
      <c r="AJ9101" s="33"/>
      <c r="AK9101" s="33"/>
      <c r="AL9101" s="33"/>
      <c r="AM9101" s="33"/>
      <c r="AN9101" s="33"/>
      <c r="AO9101" s="33"/>
      <c r="AP9101" s="33"/>
      <c r="AQ9101" s="33"/>
      <c r="AR9101" s="33"/>
      <c r="AS9101" s="33"/>
      <c r="AT9101" s="33"/>
      <c r="AU9101" s="33"/>
      <c r="AV9101" s="33"/>
      <c r="AW9101" s="33"/>
      <c r="AX9101" s="33"/>
      <c r="AY9101" s="33"/>
    </row>
    <row r="9102" spans="1:51" s="12" customFormat="1" ht="39.950000000000003" customHeight="1">
      <c r="A9102" s="3"/>
      <c r="B9102" s="16"/>
      <c r="C9102" s="33"/>
      <c r="D9102" s="33"/>
      <c r="E9102" s="33"/>
      <c r="F9102" s="33"/>
      <c r="G9102" s="33"/>
      <c r="H9102" s="33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  <c r="Y9102" s="33"/>
      <c r="Z9102" s="33"/>
      <c r="AA9102" s="33"/>
      <c r="AB9102" s="33"/>
      <c r="AC9102" s="33"/>
      <c r="AD9102" s="33"/>
      <c r="AE9102" s="33"/>
      <c r="AF9102" s="33"/>
      <c r="AG9102" s="35"/>
      <c r="AH9102" s="32"/>
      <c r="AI9102" s="33"/>
      <c r="AJ9102" s="33"/>
      <c r="AK9102" s="33"/>
      <c r="AL9102" s="33"/>
      <c r="AM9102" s="33"/>
      <c r="AN9102" s="33"/>
      <c r="AO9102" s="33"/>
      <c r="AP9102" s="33"/>
      <c r="AQ9102" s="33"/>
      <c r="AR9102" s="33"/>
      <c r="AS9102" s="33"/>
      <c r="AT9102" s="33"/>
      <c r="AU9102" s="33"/>
      <c r="AV9102" s="33"/>
      <c r="AW9102" s="33"/>
      <c r="AX9102" s="33"/>
      <c r="AY9102" s="33"/>
    </row>
    <row r="9103" spans="1:51" s="12" customFormat="1" ht="39.950000000000003" customHeight="1">
      <c r="A9103" s="3"/>
      <c r="B9103" s="16"/>
      <c r="C9103" s="33"/>
      <c r="D9103" s="33"/>
      <c r="E9103" s="33"/>
      <c r="F9103" s="33"/>
      <c r="G9103" s="33"/>
      <c r="H9103" s="33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  <c r="Y9103" s="33"/>
      <c r="Z9103" s="33"/>
      <c r="AA9103" s="33"/>
      <c r="AB9103" s="33"/>
      <c r="AC9103" s="33"/>
      <c r="AD9103" s="33"/>
      <c r="AE9103" s="33"/>
      <c r="AF9103" s="33"/>
      <c r="AG9103" s="35"/>
      <c r="AH9103" s="32"/>
      <c r="AI9103" s="33"/>
      <c r="AJ9103" s="33"/>
      <c r="AK9103" s="33"/>
      <c r="AL9103" s="33"/>
      <c r="AM9103" s="33"/>
      <c r="AN9103" s="33"/>
      <c r="AO9103" s="33"/>
      <c r="AP9103" s="33"/>
      <c r="AQ9103" s="33"/>
      <c r="AR9103" s="33"/>
      <c r="AS9103" s="33"/>
      <c r="AT9103" s="33"/>
      <c r="AU9103" s="33"/>
      <c r="AV9103" s="33"/>
      <c r="AW9103" s="33"/>
      <c r="AX9103" s="33"/>
      <c r="AY9103" s="33"/>
    </row>
    <row r="9104" spans="1:51" s="12" customFormat="1" ht="39.950000000000003" customHeight="1">
      <c r="A9104" s="3"/>
      <c r="B9104" s="16"/>
      <c r="C9104" s="33"/>
      <c r="D9104" s="33"/>
      <c r="E9104" s="33"/>
      <c r="F9104" s="33"/>
      <c r="G9104" s="33"/>
      <c r="H9104" s="33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  <c r="Y9104" s="33"/>
      <c r="Z9104" s="33"/>
      <c r="AA9104" s="33"/>
      <c r="AB9104" s="33"/>
      <c r="AC9104" s="33"/>
      <c r="AD9104" s="33"/>
      <c r="AE9104" s="33"/>
      <c r="AF9104" s="33"/>
      <c r="AG9104" s="35"/>
      <c r="AH9104" s="32"/>
      <c r="AI9104" s="33"/>
      <c r="AJ9104" s="33"/>
      <c r="AK9104" s="33"/>
      <c r="AL9104" s="33"/>
      <c r="AM9104" s="33"/>
      <c r="AN9104" s="33"/>
      <c r="AO9104" s="33"/>
      <c r="AP9104" s="33"/>
      <c r="AQ9104" s="33"/>
      <c r="AR9104" s="33"/>
      <c r="AS9104" s="33"/>
      <c r="AT9104" s="33"/>
      <c r="AU9104" s="33"/>
      <c r="AV9104" s="33"/>
      <c r="AW9104" s="33"/>
      <c r="AX9104" s="33"/>
      <c r="AY9104" s="33"/>
    </row>
    <row r="9105" spans="1:51" s="12" customFormat="1" ht="39.950000000000003" customHeight="1">
      <c r="A9105" s="3"/>
      <c r="B9105" s="16"/>
      <c r="C9105" s="33"/>
      <c r="D9105" s="33"/>
      <c r="E9105" s="33"/>
      <c r="F9105" s="33"/>
      <c r="G9105" s="33"/>
      <c r="H9105" s="33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  <c r="Y9105" s="33"/>
      <c r="Z9105" s="33"/>
      <c r="AA9105" s="33"/>
      <c r="AB9105" s="33"/>
      <c r="AC9105" s="33"/>
      <c r="AD9105" s="33"/>
      <c r="AE9105" s="33"/>
      <c r="AF9105" s="33"/>
      <c r="AG9105" s="35"/>
      <c r="AH9105" s="32"/>
      <c r="AI9105" s="33"/>
      <c r="AJ9105" s="33"/>
      <c r="AK9105" s="33"/>
      <c r="AL9105" s="33"/>
      <c r="AM9105" s="33"/>
      <c r="AN9105" s="33"/>
      <c r="AO9105" s="33"/>
      <c r="AP9105" s="33"/>
      <c r="AQ9105" s="33"/>
      <c r="AR9105" s="33"/>
      <c r="AS9105" s="33"/>
      <c r="AT9105" s="33"/>
      <c r="AU9105" s="33"/>
      <c r="AV9105" s="33"/>
      <c r="AW9105" s="33"/>
      <c r="AX9105" s="33"/>
      <c r="AY9105" s="33"/>
    </row>
    <row r="9106" spans="1:51" s="12" customFormat="1" ht="39.950000000000003" customHeight="1">
      <c r="A9106" s="3"/>
      <c r="B9106" s="16"/>
      <c r="C9106" s="33"/>
      <c r="D9106" s="33"/>
      <c r="E9106" s="33"/>
      <c r="F9106" s="33"/>
      <c r="G9106" s="33"/>
      <c r="H9106" s="33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  <c r="Y9106" s="33"/>
      <c r="Z9106" s="33"/>
      <c r="AA9106" s="33"/>
      <c r="AB9106" s="33"/>
      <c r="AC9106" s="33"/>
      <c r="AD9106" s="33"/>
      <c r="AE9106" s="33"/>
      <c r="AF9106" s="33"/>
      <c r="AG9106" s="35"/>
      <c r="AH9106" s="32"/>
      <c r="AI9106" s="33"/>
      <c r="AJ9106" s="33"/>
      <c r="AK9106" s="33"/>
      <c r="AL9106" s="33"/>
      <c r="AM9106" s="33"/>
      <c r="AN9106" s="33"/>
      <c r="AO9106" s="33"/>
      <c r="AP9106" s="33"/>
      <c r="AQ9106" s="33"/>
      <c r="AR9106" s="33"/>
      <c r="AS9106" s="33"/>
      <c r="AT9106" s="33"/>
      <c r="AU9106" s="33"/>
      <c r="AV9106" s="33"/>
      <c r="AW9106" s="33"/>
      <c r="AX9106" s="33"/>
      <c r="AY9106" s="33"/>
    </row>
    <row r="9107" spans="1:51" s="12" customFormat="1" ht="39.950000000000003" customHeight="1">
      <c r="A9107" s="3"/>
      <c r="B9107" s="16"/>
      <c r="C9107" s="33"/>
      <c r="D9107" s="33"/>
      <c r="E9107" s="33"/>
      <c r="F9107" s="33"/>
      <c r="G9107" s="33"/>
      <c r="H9107" s="33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  <c r="Y9107" s="33"/>
      <c r="Z9107" s="33"/>
      <c r="AA9107" s="33"/>
      <c r="AB9107" s="33"/>
      <c r="AC9107" s="33"/>
      <c r="AD9107" s="33"/>
      <c r="AE9107" s="33"/>
      <c r="AF9107" s="33"/>
      <c r="AG9107" s="35"/>
      <c r="AH9107" s="32"/>
      <c r="AI9107" s="33"/>
      <c r="AJ9107" s="33"/>
      <c r="AK9107" s="33"/>
      <c r="AL9107" s="33"/>
      <c r="AM9107" s="33"/>
      <c r="AN9107" s="33"/>
      <c r="AO9107" s="33"/>
      <c r="AP9107" s="33"/>
      <c r="AQ9107" s="33"/>
      <c r="AR9107" s="33"/>
      <c r="AS9107" s="33"/>
      <c r="AT9107" s="33"/>
      <c r="AU9107" s="33"/>
      <c r="AV9107" s="33"/>
      <c r="AW9107" s="33"/>
      <c r="AX9107" s="33"/>
      <c r="AY9107" s="33"/>
    </row>
    <row r="9108" spans="1:51" s="12" customFormat="1" ht="39.950000000000003" customHeight="1">
      <c r="A9108" s="3"/>
      <c r="B9108" s="16"/>
      <c r="C9108" s="33"/>
      <c r="D9108" s="33"/>
      <c r="E9108" s="33"/>
      <c r="F9108" s="33"/>
      <c r="G9108" s="33"/>
      <c r="H9108" s="33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  <c r="Y9108" s="33"/>
      <c r="Z9108" s="33"/>
      <c r="AA9108" s="33"/>
      <c r="AB9108" s="33"/>
      <c r="AC9108" s="33"/>
      <c r="AD9108" s="33"/>
      <c r="AE9108" s="33"/>
      <c r="AF9108" s="33"/>
      <c r="AG9108" s="35"/>
      <c r="AH9108" s="32"/>
      <c r="AI9108" s="33"/>
      <c r="AJ9108" s="33"/>
      <c r="AK9108" s="33"/>
      <c r="AL9108" s="33"/>
      <c r="AM9108" s="33"/>
      <c r="AN9108" s="33"/>
      <c r="AO9108" s="33"/>
      <c r="AP9108" s="33"/>
      <c r="AQ9108" s="33"/>
      <c r="AR9108" s="33"/>
      <c r="AS9108" s="33"/>
      <c r="AT9108" s="33"/>
      <c r="AU9108" s="33"/>
      <c r="AV9108" s="33"/>
      <c r="AW9108" s="33"/>
      <c r="AX9108" s="33"/>
      <c r="AY9108" s="33"/>
    </row>
    <row r="9109" spans="1:51" s="12" customFormat="1" ht="39.950000000000003" customHeight="1">
      <c r="A9109" s="3"/>
      <c r="B9109" s="16"/>
      <c r="C9109" s="33"/>
      <c r="D9109" s="33"/>
      <c r="E9109" s="33"/>
      <c r="F9109" s="33"/>
      <c r="G9109" s="33"/>
      <c r="H9109" s="33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  <c r="Y9109" s="33"/>
      <c r="Z9109" s="33"/>
      <c r="AA9109" s="33"/>
      <c r="AB9109" s="33"/>
      <c r="AC9109" s="33"/>
      <c r="AD9109" s="33"/>
      <c r="AE9109" s="33"/>
      <c r="AF9109" s="33"/>
      <c r="AG9109" s="35"/>
      <c r="AH9109" s="32"/>
      <c r="AI9109" s="33"/>
      <c r="AJ9109" s="33"/>
      <c r="AK9109" s="33"/>
      <c r="AL9109" s="33"/>
      <c r="AM9109" s="33"/>
      <c r="AN9109" s="33"/>
      <c r="AO9109" s="33"/>
      <c r="AP9109" s="33"/>
      <c r="AQ9109" s="33"/>
      <c r="AR9109" s="33"/>
      <c r="AS9109" s="33"/>
      <c r="AT9109" s="33"/>
      <c r="AU9109" s="33"/>
      <c r="AV9109" s="33"/>
      <c r="AW9109" s="33"/>
      <c r="AX9109" s="33"/>
      <c r="AY9109" s="33"/>
    </row>
    <row r="9110" spans="1:51" s="12" customFormat="1" ht="39.950000000000003" customHeight="1">
      <c r="A9110" s="3"/>
      <c r="B9110" s="16"/>
      <c r="C9110" s="33"/>
      <c r="D9110" s="33"/>
      <c r="E9110" s="33"/>
      <c r="F9110" s="33"/>
      <c r="G9110" s="33"/>
      <c r="H9110" s="33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  <c r="Y9110" s="33"/>
      <c r="Z9110" s="33"/>
      <c r="AA9110" s="33"/>
      <c r="AB9110" s="33"/>
      <c r="AC9110" s="33"/>
      <c r="AD9110" s="33"/>
      <c r="AE9110" s="33"/>
      <c r="AF9110" s="33"/>
      <c r="AG9110" s="35"/>
      <c r="AH9110" s="32"/>
      <c r="AI9110" s="33"/>
      <c r="AJ9110" s="33"/>
      <c r="AK9110" s="33"/>
      <c r="AL9110" s="33"/>
      <c r="AM9110" s="33"/>
      <c r="AN9110" s="33"/>
      <c r="AO9110" s="33"/>
      <c r="AP9110" s="33"/>
      <c r="AQ9110" s="33"/>
      <c r="AR9110" s="33"/>
      <c r="AS9110" s="33"/>
      <c r="AT9110" s="33"/>
      <c r="AU9110" s="33"/>
      <c r="AV9110" s="33"/>
      <c r="AW9110" s="33"/>
      <c r="AX9110" s="33"/>
      <c r="AY9110" s="33"/>
    </row>
    <row r="9111" spans="1:51" s="12" customFormat="1" ht="39.950000000000003" customHeight="1">
      <c r="A9111" s="3"/>
      <c r="B9111" s="16"/>
      <c r="C9111" s="33"/>
      <c r="D9111" s="33"/>
      <c r="E9111" s="33"/>
      <c r="F9111" s="33"/>
      <c r="G9111" s="33"/>
      <c r="H9111" s="33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  <c r="Y9111" s="33"/>
      <c r="Z9111" s="33"/>
      <c r="AA9111" s="33"/>
      <c r="AB9111" s="33"/>
      <c r="AC9111" s="33"/>
      <c r="AD9111" s="33"/>
      <c r="AE9111" s="33"/>
      <c r="AF9111" s="33"/>
      <c r="AG9111" s="35"/>
      <c r="AH9111" s="32"/>
      <c r="AI9111" s="33"/>
      <c r="AJ9111" s="33"/>
      <c r="AK9111" s="33"/>
      <c r="AL9111" s="33"/>
      <c r="AM9111" s="33"/>
      <c r="AN9111" s="33"/>
      <c r="AO9111" s="33"/>
      <c r="AP9111" s="33"/>
      <c r="AQ9111" s="33"/>
      <c r="AR9111" s="33"/>
      <c r="AS9111" s="33"/>
      <c r="AT9111" s="33"/>
      <c r="AU9111" s="33"/>
      <c r="AV9111" s="33"/>
      <c r="AW9111" s="33"/>
      <c r="AX9111" s="33"/>
      <c r="AY9111" s="33"/>
    </row>
    <row r="9112" spans="1:51" s="12" customFormat="1" ht="39.950000000000003" customHeight="1">
      <c r="A9112" s="3"/>
      <c r="B9112" s="16"/>
      <c r="C9112" s="33"/>
      <c r="D9112" s="33"/>
      <c r="E9112" s="33"/>
      <c r="F9112" s="33"/>
      <c r="G9112" s="33"/>
      <c r="H9112" s="33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  <c r="Y9112" s="33"/>
      <c r="Z9112" s="33"/>
      <c r="AA9112" s="33"/>
      <c r="AB9112" s="33"/>
      <c r="AC9112" s="33"/>
      <c r="AD9112" s="33"/>
      <c r="AE9112" s="33"/>
      <c r="AF9112" s="33"/>
      <c r="AG9112" s="35"/>
      <c r="AH9112" s="32"/>
      <c r="AI9112" s="33"/>
      <c r="AJ9112" s="33"/>
      <c r="AK9112" s="33"/>
      <c r="AL9112" s="33"/>
      <c r="AM9112" s="33"/>
      <c r="AN9112" s="33"/>
      <c r="AO9112" s="33"/>
      <c r="AP9112" s="33"/>
      <c r="AQ9112" s="33"/>
      <c r="AR9112" s="33"/>
      <c r="AS9112" s="33"/>
      <c r="AT9112" s="33"/>
      <c r="AU9112" s="33"/>
      <c r="AV9112" s="33"/>
      <c r="AW9112" s="33"/>
      <c r="AX9112" s="33"/>
      <c r="AY9112" s="33"/>
    </row>
    <row r="9113" spans="1:51" s="12" customFormat="1" ht="39.950000000000003" customHeight="1">
      <c r="A9113" s="3"/>
      <c r="B9113" s="16"/>
      <c r="C9113" s="33"/>
      <c r="D9113" s="33"/>
      <c r="E9113" s="33"/>
      <c r="F9113" s="33"/>
      <c r="G9113" s="33"/>
      <c r="H9113" s="33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  <c r="Y9113" s="33"/>
      <c r="Z9113" s="33"/>
      <c r="AA9113" s="33"/>
      <c r="AB9113" s="33"/>
      <c r="AC9113" s="33"/>
      <c r="AD9113" s="33"/>
      <c r="AE9113" s="33"/>
      <c r="AF9113" s="33"/>
      <c r="AG9113" s="35"/>
      <c r="AH9113" s="32"/>
      <c r="AI9113" s="33"/>
      <c r="AJ9113" s="33"/>
      <c r="AK9113" s="33"/>
      <c r="AL9113" s="33"/>
      <c r="AM9113" s="33"/>
      <c r="AN9113" s="33"/>
      <c r="AO9113" s="33"/>
      <c r="AP9113" s="33"/>
      <c r="AQ9113" s="33"/>
      <c r="AR9113" s="33"/>
      <c r="AS9113" s="33"/>
      <c r="AT9113" s="33"/>
      <c r="AU9113" s="33"/>
      <c r="AV9113" s="33"/>
      <c r="AW9113" s="33"/>
      <c r="AX9113" s="33"/>
      <c r="AY9113" s="33"/>
    </row>
    <row r="9114" spans="1:51" s="12" customFormat="1" ht="39.950000000000003" customHeight="1">
      <c r="A9114" s="3"/>
      <c r="B9114" s="16"/>
      <c r="C9114" s="33"/>
      <c r="D9114" s="33"/>
      <c r="E9114" s="33"/>
      <c r="F9114" s="33"/>
      <c r="G9114" s="33"/>
      <c r="H9114" s="33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  <c r="Y9114" s="33"/>
      <c r="Z9114" s="33"/>
      <c r="AA9114" s="33"/>
      <c r="AB9114" s="33"/>
      <c r="AC9114" s="33"/>
      <c r="AD9114" s="33"/>
      <c r="AE9114" s="33"/>
      <c r="AF9114" s="33"/>
      <c r="AG9114" s="35"/>
      <c r="AH9114" s="32"/>
      <c r="AI9114" s="33"/>
      <c r="AJ9114" s="33"/>
      <c r="AK9114" s="33"/>
      <c r="AL9114" s="33"/>
      <c r="AM9114" s="33"/>
      <c r="AN9114" s="33"/>
      <c r="AO9114" s="33"/>
      <c r="AP9114" s="33"/>
      <c r="AQ9114" s="33"/>
      <c r="AR9114" s="33"/>
      <c r="AS9114" s="33"/>
      <c r="AT9114" s="33"/>
      <c r="AU9114" s="33"/>
      <c r="AV9114" s="33"/>
      <c r="AW9114" s="33"/>
      <c r="AX9114" s="33"/>
      <c r="AY9114" s="33"/>
    </row>
    <row r="9115" spans="1:51" s="12" customFormat="1" ht="39.950000000000003" customHeight="1">
      <c r="A9115" s="3"/>
      <c r="B9115" s="16"/>
      <c r="C9115" s="33"/>
      <c r="D9115" s="33"/>
      <c r="E9115" s="33"/>
      <c r="F9115" s="33"/>
      <c r="G9115" s="33"/>
      <c r="H9115" s="33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  <c r="Y9115" s="33"/>
      <c r="Z9115" s="33"/>
      <c r="AA9115" s="33"/>
      <c r="AB9115" s="33"/>
      <c r="AC9115" s="33"/>
      <c r="AD9115" s="33"/>
      <c r="AE9115" s="33"/>
      <c r="AF9115" s="33"/>
      <c r="AG9115" s="35"/>
      <c r="AH9115" s="32"/>
      <c r="AI9115" s="33"/>
      <c r="AJ9115" s="33"/>
      <c r="AK9115" s="33"/>
      <c r="AL9115" s="33"/>
      <c r="AM9115" s="33"/>
      <c r="AN9115" s="33"/>
      <c r="AO9115" s="33"/>
      <c r="AP9115" s="33"/>
      <c r="AQ9115" s="33"/>
      <c r="AR9115" s="33"/>
      <c r="AS9115" s="33"/>
      <c r="AT9115" s="33"/>
      <c r="AU9115" s="33"/>
      <c r="AV9115" s="33"/>
      <c r="AW9115" s="33"/>
      <c r="AX9115" s="33"/>
      <c r="AY9115" s="33"/>
    </row>
    <row r="9116" spans="1:51" s="12" customFormat="1" ht="39.950000000000003" customHeight="1">
      <c r="A9116" s="3"/>
      <c r="B9116" s="16"/>
      <c r="C9116" s="33"/>
      <c r="D9116" s="33"/>
      <c r="E9116" s="33"/>
      <c r="F9116" s="33"/>
      <c r="G9116" s="33"/>
      <c r="H9116" s="33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  <c r="Y9116" s="33"/>
      <c r="Z9116" s="33"/>
      <c r="AA9116" s="33"/>
      <c r="AB9116" s="33"/>
      <c r="AC9116" s="33"/>
      <c r="AD9116" s="33"/>
      <c r="AE9116" s="33"/>
      <c r="AF9116" s="33"/>
      <c r="AG9116" s="35"/>
      <c r="AH9116" s="32"/>
      <c r="AI9116" s="33"/>
      <c r="AJ9116" s="33"/>
      <c r="AK9116" s="33"/>
      <c r="AL9116" s="33"/>
      <c r="AM9116" s="33"/>
      <c r="AN9116" s="33"/>
      <c r="AO9116" s="33"/>
      <c r="AP9116" s="33"/>
      <c r="AQ9116" s="33"/>
      <c r="AR9116" s="33"/>
      <c r="AS9116" s="33"/>
      <c r="AT9116" s="33"/>
      <c r="AU9116" s="33"/>
      <c r="AV9116" s="33"/>
      <c r="AW9116" s="33"/>
      <c r="AX9116" s="33"/>
      <c r="AY9116" s="33"/>
    </row>
    <row r="9117" spans="1:51" s="12" customFormat="1" ht="39.950000000000003" customHeight="1">
      <c r="A9117" s="3"/>
      <c r="B9117" s="16"/>
      <c r="C9117" s="33"/>
      <c r="D9117" s="33"/>
      <c r="E9117" s="33"/>
      <c r="F9117" s="33"/>
      <c r="G9117" s="33"/>
      <c r="H9117" s="33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  <c r="Y9117" s="33"/>
      <c r="Z9117" s="33"/>
      <c r="AA9117" s="33"/>
      <c r="AB9117" s="33"/>
      <c r="AC9117" s="33"/>
      <c r="AD9117" s="33"/>
      <c r="AE9117" s="33"/>
      <c r="AF9117" s="33"/>
      <c r="AG9117" s="35"/>
      <c r="AH9117" s="32"/>
      <c r="AI9117" s="33"/>
      <c r="AJ9117" s="33"/>
      <c r="AK9117" s="33"/>
      <c r="AL9117" s="33"/>
      <c r="AM9117" s="33"/>
      <c r="AN9117" s="33"/>
      <c r="AO9117" s="33"/>
      <c r="AP9117" s="33"/>
      <c r="AQ9117" s="33"/>
      <c r="AR9117" s="33"/>
      <c r="AS9117" s="33"/>
      <c r="AT9117" s="33"/>
      <c r="AU9117" s="33"/>
      <c r="AV9117" s="33"/>
      <c r="AW9117" s="33"/>
      <c r="AX9117" s="33"/>
      <c r="AY9117" s="33"/>
    </row>
    <row r="9118" spans="1:51" s="12" customFormat="1" ht="39.950000000000003" customHeight="1">
      <c r="A9118" s="3"/>
      <c r="B9118" s="16"/>
      <c r="C9118" s="33"/>
      <c r="D9118" s="33"/>
      <c r="E9118" s="33"/>
      <c r="F9118" s="33"/>
      <c r="G9118" s="33"/>
      <c r="H9118" s="33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  <c r="Y9118" s="33"/>
      <c r="Z9118" s="33"/>
      <c r="AA9118" s="33"/>
      <c r="AB9118" s="33"/>
      <c r="AC9118" s="33"/>
      <c r="AD9118" s="33"/>
      <c r="AE9118" s="33"/>
      <c r="AF9118" s="33"/>
      <c r="AG9118" s="35"/>
      <c r="AH9118" s="32"/>
      <c r="AI9118" s="33"/>
      <c r="AJ9118" s="33"/>
      <c r="AK9118" s="33"/>
      <c r="AL9118" s="33"/>
      <c r="AM9118" s="33"/>
      <c r="AN9118" s="33"/>
      <c r="AO9118" s="33"/>
      <c r="AP9118" s="33"/>
      <c r="AQ9118" s="33"/>
      <c r="AR9118" s="33"/>
      <c r="AS9118" s="33"/>
      <c r="AT9118" s="33"/>
      <c r="AU9118" s="33"/>
      <c r="AV9118" s="33"/>
      <c r="AW9118" s="33"/>
      <c r="AX9118" s="33"/>
      <c r="AY9118" s="33"/>
    </row>
    <row r="9119" spans="1:51" s="12" customFormat="1" ht="39.950000000000003" customHeight="1">
      <c r="A9119" s="3"/>
      <c r="B9119" s="16"/>
      <c r="C9119" s="33"/>
      <c r="D9119" s="33"/>
      <c r="E9119" s="33"/>
      <c r="F9119" s="33"/>
      <c r="G9119" s="33"/>
      <c r="H9119" s="33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  <c r="Y9119" s="33"/>
      <c r="Z9119" s="33"/>
      <c r="AA9119" s="33"/>
      <c r="AB9119" s="33"/>
      <c r="AC9119" s="33"/>
      <c r="AD9119" s="33"/>
      <c r="AE9119" s="33"/>
      <c r="AF9119" s="33"/>
      <c r="AG9119" s="35"/>
      <c r="AH9119" s="32"/>
      <c r="AI9119" s="33"/>
      <c r="AJ9119" s="33"/>
      <c r="AK9119" s="33"/>
      <c r="AL9119" s="33"/>
      <c r="AM9119" s="33"/>
      <c r="AN9119" s="33"/>
      <c r="AO9119" s="33"/>
      <c r="AP9119" s="33"/>
      <c r="AQ9119" s="33"/>
      <c r="AR9119" s="33"/>
      <c r="AS9119" s="33"/>
      <c r="AT9119" s="33"/>
      <c r="AU9119" s="33"/>
      <c r="AV9119" s="33"/>
      <c r="AW9119" s="33"/>
      <c r="AX9119" s="33"/>
      <c r="AY9119" s="33"/>
    </row>
    <row r="9120" spans="1:51" s="12" customFormat="1" ht="39.950000000000003" customHeight="1">
      <c r="A9120" s="3"/>
      <c r="B9120" s="16"/>
      <c r="C9120" s="33"/>
      <c r="D9120" s="33"/>
      <c r="E9120" s="33"/>
      <c r="F9120" s="33"/>
      <c r="G9120" s="33"/>
      <c r="H9120" s="33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  <c r="Y9120" s="33"/>
      <c r="Z9120" s="33"/>
      <c r="AA9120" s="33"/>
      <c r="AB9120" s="33"/>
      <c r="AC9120" s="33"/>
      <c r="AD9120" s="33"/>
      <c r="AE9120" s="33"/>
      <c r="AF9120" s="33"/>
      <c r="AG9120" s="35"/>
      <c r="AH9120" s="32"/>
      <c r="AI9120" s="33"/>
      <c r="AJ9120" s="33"/>
      <c r="AK9120" s="33"/>
      <c r="AL9120" s="33"/>
      <c r="AM9120" s="33"/>
      <c r="AN9120" s="33"/>
      <c r="AO9120" s="33"/>
      <c r="AP9120" s="33"/>
      <c r="AQ9120" s="33"/>
      <c r="AR9120" s="33"/>
      <c r="AS9120" s="33"/>
      <c r="AT9120" s="33"/>
      <c r="AU9120" s="33"/>
      <c r="AV9120" s="33"/>
      <c r="AW9120" s="33"/>
      <c r="AX9120" s="33"/>
      <c r="AY9120" s="33"/>
    </row>
    <row r="9121" spans="1:51" s="12" customFormat="1" ht="39.950000000000003" customHeight="1">
      <c r="A9121" s="3"/>
      <c r="B9121" s="16"/>
      <c r="C9121" s="33"/>
      <c r="D9121" s="33"/>
      <c r="E9121" s="33"/>
      <c r="F9121" s="33"/>
      <c r="G9121" s="33"/>
      <c r="H9121" s="33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  <c r="Y9121" s="33"/>
      <c r="Z9121" s="33"/>
      <c r="AA9121" s="33"/>
      <c r="AB9121" s="33"/>
      <c r="AC9121" s="33"/>
      <c r="AD9121" s="33"/>
      <c r="AE9121" s="33"/>
      <c r="AF9121" s="33"/>
      <c r="AG9121" s="35"/>
      <c r="AH9121" s="32"/>
      <c r="AI9121" s="33"/>
      <c r="AJ9121" s="33"/>
      <c r="AK9121" s="33"/>
      <c r="AL9121" s="33"/>
      <c r="AM9121" s="33"/>
      <c r="AN9121" s="33"/>
      <c r="AO9121" s="33"/>
      <c r="AP9121" s="33"/>
      <c r="AQ9121" s="33"/>
      <c r="AR9121" s="33"/>
      <c r="AS9121" s="33"/>
      <c r="AT9121" s="33"/>
      <c r="AU9121" s="33"/>
      <c r="AV9121" s="33"/>
      <c r="AW9121" s="33"/>
      <c r="AX9121" s="33"/>
      <c r="AY9121" s="33"/>
    </row>
    <row r="9122" spans="1:51" s="12" customFormat="1" ht="39.950000000000003" customHeight="1">
      <c r="A9122" s="3"/>
      <c r="B9122" s="16"/>
      <c r="C9122" s="33"/>
      <c r="D9122" s="33"/>
      <c r="E9122" s="33"/>
      <c r="F9122" s="33"/>
      <c r="G9122" s="33"/>
      <c r="H9122" s="33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  <c r="Y9122" s="33"/>
      <c r="Z9122" s="33"/>
      <c r="AA9122" s="33"/>
      <c r="AB9122" s="33"/>
      <c r="AC9122" s="33"/>
      <c r="AD9122" s="33"/>
      <c r="AE9122" s="33"/>
      <c r="AF9122" s="33"/>
      <c r="AG9122" s="35"/>
      <c r="AH9122" s="32"/>
      <c r="AI9122" s="33"/>
      <c r="AJ9122" s="33"/>
      <c r="AK9122" s="33"/>
      <c r="AL9122" s="33"/>
      <c r="AM9122" s="33"/>
      <c r="AN9122" s="33"/>
      <c r="AO9122" s="33"/>
      <c r="AP9122" s="33"/>
      <c r="AQ9122" s="33"/>
      <c r="AR9122" s="33"/>
      <c r="AS9122" s="33"/>
      <c r="AT9122" s="33"/>
      <c r="AU9122" s="33"/>
      <c r="AV9122" s="33"/>
      <c r="AW9122" s="33"/>
      <c r="AX9122" s="33"/>
      <c r="AY9122" s="33"/>
    </row>
    <row r="9123" spans="1:51" s="12" customFormat="1" ht="39.950000000000003" customHeight="1">
      <c r="A9123" s="3"/>
      <c r="B9123" s="16"/>
      <c r="C9123" s="33"/>
      <c r="D9123" s="33"/>
      <c r="E9123" s="33"/>
      <c r="F9123" s="33"/>
      <c r="G9123" s="33"/>
      <c r="H9123" s="33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  <c r="Y9123" s="33"/>
      <c r="Z9123" s="33"/>
      <c r="AA9123" s="33"/>
      <c r="AB9123" s="33"/>
      <c r="AC9123" s="33"/>
      <c r="AD9123" s="33"/>
      <c r="AE9123" s="33"/>
      <c r="AF9123" s="33"/>
      <c r="AG9123" s="35"/>
      <c r="AH9123" s="32"/>
      <c r="AI9123" s="33"/>
      <c r="AJ9123" s="33"/>
      <c r="AK9123" s="33"/>
      <c r="AL9123" s="33"/>
      <c r="AM9123" s="33"/>
      <c r="AN9123" s="33"/>
      <c r="AO9123" s="33"/>
      <c r="AP9123" s="33"/>
      <c r="AQ9123" s="33"/>
      <c r="AR9123" s="33"/>
      <c r="AS9123" s="33"/>
      <c r="AT9123" s="33"/>
      <c r="AU9123" s="33"/>
      <c r="AV9123" s="33"/>
      <c r="AW9123" s="33"/>
      <c r="AX9123" s="33"/>
      <c r="AY9123" s="33"/>
    </row>
    <row r="9124" spans="1:51" s="12" customFormat="1" ht="39.950000000000003" customHeight="1">
      <c r="A9124" s="3"/>
      <c r="B9124" s="16"/>
      <c r="C9124" s="33"/>
      <c r="D9124" s="33"/>
      <c r="E9124" s="33"/>
      <c r="F9124" s="33"/>
      <c r="G9124" s="33"/>
      <c r="H9124" s="33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  <c r="Y9124" s="33"/>
      <c r="Z9124" s="33"/>
      <c r="AA9124" s="33"/>
      <c r="AB9124" s="33"/>
      <c r="AC9124" s="33"/>
      <c r="AD9124" s="33"/>
      <c r="AE9124" s="33"/>
      <c r="AF9124" s="33"/>
      <c r="AG9124" s="35"/>
      <c r="AH9124" s="32"/>
      <c r="AI9124" s="33"/>
      <c r="AJ9124" s="33"/>
      <c r="AK9124" s="33"/>
      <c r="AL9124" s="33"/>
      <c r="AM9124" s="33"/>
      <c r="AN9124" s="33"/>
      <c r="AO9124" s="33"/>
      <c r="AP9124" s="33"/>
      <c r="AQ9124" s="33"/>
      <c r="AR9124" s="33"/>
      <c r="AS9124" s="33"/>
      <c r="AT9124" s="33"/>
      <c r="AU9124" s="33"/>
      <c r="AV9124" s="33"/>
      <c r="AW9124" s="33"/>
      <c r="AX9124" s="33"/>
      <c r="AY9124" s="33"/>
    </row>
    <row r="9125" spans="1:51" s="12" customFormat="1" ht="39.950000000000003" customHeight="1">
      <c r="A9125" s="3"/>
      <c r="B9125" s="16"/>
      <c r="C9125" s="33"/>
      <c r="D9125" s="33"/>
      <c r="E9125" s="33"/>
      <c r="F9125" s="33"/>
      <c r="G9125" s="33"/>
      <c r="H9125" s="33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  <c r="Y9125" s="33"/>
      <c r="Z9125" s="33"/>
      <c r="AA9125" s="33"/>
      <c r="AB9125" s="33"/>
      <c r="AC9125" s="33"/>
      <c r="AD9125" s="33"/>
      <c r="AE9125" s="33"/>
      <c r="AF9125" s="33"/>
      <c r="AG9125" s="35"/>
      <c r="AH9125" s="32"/>
      <c r="AI9125" s="33"/>
      <c r="AJ9125" s="33"/>
      <c r="AK9125" s="33"/>
      <c r="AL9125" s="33"/>
      <c r="AM9125" s="33"/>
      <c r="AN9125" s="33"/>
      <c r="AO9125" s="33"/>
      <c r="AP9125" s="33"/>
      <c r="AQ9125" s="33"/>
      <c r="AR9125" s="33"/>
      <c r="AS9125" s="33"/>
      <c r="AT9125" s="33"/>
      <c r="AU9125" s="33"/>
      <c r="AV9125" s="33"/>
      <c r="AW9125" s="33"/>
      <c r="AX9125" s="33"/>
      <c r="AY9125" s="33"/>
    </row>
    <row r="9126" spans="1:51" s="12" customFormat="1" ht="39.950000000000003" customHeight="1">
      <c r="A9126" s="3"/>
      <c r="B9126" s="16"/>
      <c r="C9126" s="33"/>
      <c r="D9126" s="33"/>
      <c r="E9126" s="33"/>
      <c r="F9126" s="33"/>
      <c r="G9126" s="33"/>
      <c r="H9126" s="33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  <c r="Y9126" s="33"/>
      <c r="Z9126" s="33"/>
      <c r="AA9126" s="33"/>
      <c r="AB9126" s="33"/>
      <c r="AC9126" s="33"/>
      <c r="AD9126" s="33"/>
      <c r="AE9126" s="33"/>
      <c r="AF9126" s="33"/>
      <c r="AG9126" s="35"/>
      <c r="AH9126" s="32"/>
      <c r="AI9126" s="33"/>
      <c r="AJ9126" s="33"/>
      <c r="AK9126" s="33"/>
      <c r="AL9126" s="33"/>
      <c r="AM9126" s="33"/>
      <c r="AN9126" s="33"/>
      <c r="AO9126" s="33"/>
      <c r="AP9126" s="33"/>
      <c r="AQ9126" s="33"/>
      <c r="AR9126" s="33"/>
      <c r="AS9126" s="33"/>
      <c r="AT9126" s="33"/>
      <c r="AU9126" s="33"/>
      <c r="AV9126" s="33"/>
      <c r="AW9126" s="33"/>
      <c r="AX9126" s="33"/>
      <c r="AY9126" s="33"/>
    </row>
    <row r="9127" spans="1:51" s="12" customFormat="1" ht="39.950000000000003" customHeight="1">
      <c r="A9127" s="3"/>
      <c r="B9127" s="16"/>
      <c r="C9127" s="33"/>
      <c r="D9127" s="33"/>
      <c r="E9127" s="33"/>
      <c r="F9127" s="33"/>
      <c r="G9127" s="33"/>
      <c r="H9127" s="33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  <c r="Y9127" s="33"/>
      <c r="Z9127" s="33"/>
      <c r="AA9127" s="33"/>
      <c r="AB9127" s="33"/>
      <c r="AC9127" s="33"/>
      <c r="AD9127" s="33"/>
      <c r="AE9127" s="33"/>
      <c r="AF9127" s="33"/>
      <c r="AG9127" s="35"/>
      <c r="AH9127" s="32"/>
      <c r="AI9127" s="33"/>
      <c r="AJ9127" s="33"/>
      <c r="AK9127" s="33"/>
      <c r="AL9127" s="33"/>
      <c r="AM9127" s="33"/>
      <c r="AN9127" s="33"/>
      <c r="AO9127" s="33"/>
      <c r="AP9127" s="33"/>
      <c r="AQ9127" s="33"/>
      <c r="AR9127" s="33"/>
      <c r="AS9127" s="33"/>
      <c r="AT9127" s="33"/>
      <c r="AU9127" s="33"/>
      <c r="AV9127" s="33"/>
      <c r="AW9127" s="33"/>
      <c r="AX9127" s="33"/>
      <c r="AY9127" s="33"/>
    </row>
    <row r="9128" spans="1:51" s="12" customFormat="1" ht="39.950000000000003" customHeight="1">
      <c r="A9128" s="3"/>
      <c r="B9128" s="16"/>
      <c r="C9128" s="33"/>
      <c r="D9128" s="33"/>
      <c r="E9128" s="33"/>
      <c r="F9128" s="33"/>
      <c r="G9128" s="33"/>
      <c r="H9128" s="33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  <c r="Y9128" s="33"/>
      <c r="Z9128" s="33"/>
      <c r="AA9128" s="33"/>
      <c r="AB9128" s="33"/>
      <c r="AC9128" s="33"/>
      <c r="AD9128" s="33"/>
      <c r="AE9128" s="33"/>
      <c r="AF9128" s="33"/>
      <c r="AG9128" s="35"/>
      <c r="AH9128" s="32"/>
      <c r="AI9128" s="33"/>
      <c r="AJ9128" s="33"/>
      <c r="AK9128" s="33"/>
      <c r="AL9128" s="33"/>
      <c r="AM9128" s="33"/>
      <c r="AN9128" s="33"/>
      <c r="AO9128" s="33"/>
      <c r="AP9128" s="33"/>
      <c r="AQ9128" s="33"/>
      <c r="AR9128" s="33"/>
      <c r="AS9128" s="33"/>
      <c r="AT9128" s="33"/>
      <c r="AU9128" s="33"/>
      <c r="AV9128" s="33"/>
      <c r="AW9128" s="33"/>
      <c r="AX9128" s="33"/>
      <c r="AY9128" s="33"/>
    </row>
    <row r="9129" spans="1:51" s="12" customFormat="1" ht="39.950000000000003" customHeight="1">
      <c r="A9129" s="3"/>
      <c r="B9129" s="16"/>
      <c r="C9129" s="33"/>
      <c r="D9129" s="33"/>
      <c r="E9129" s="33"/>
      <c r="F9129" s="33"/>
      <c r="G9129" s="33"/>
      <c r="H9129" s="33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  <c r="Y9129" s="33"/>
      <c r="Z9129" s="33"/>
      <c r="AA9129" s="33"/>
      <c r="AB9129" s="33"/>
      <c r="AC9129" s="33"/>
      <c r="AD9129" s="33"/>
      <c r="AE9129" s="33"/>
      <c r="AF9129" s="33"/>
      <c r="AG9129" s="35"/>
      <c r="AH9129" s="32"/>
      <c r="AI9129" s="33"/>
      <c r="AJ9129" s="33"/>
      <c r="AK9129" s="33"/>
      <c r="AL9129" s="33"/>
      <c r="AM9129" s="33"/>
      <c r="AN9129" s="33"/>
      <c r="AO9129" s="33"/>
      <c r="AP9129" s="33"/>
      <c r="AQ9129" s="33"/>
      <c r="AR9129" s="33"/>
      <c r="AS9129" s="33"/>
      <c r="AT9129" s="33"/>
      <c r="AU9129" s="33"/>
      <c r="AV9129" s="33"/>
      <c r="AW9129" s="33"/>
      <c r="AX9129" s="33"/>
      <c r="AY9129" s="33"/>
    </row>
    <row r="9130" spans="1:51" s="12" customFormat="1" ht="39.950000000000003" customHeight="1">
      <c r="A9130" s="3"/>
      <c r="B9130" s="16"/>
      <c r="C9130" s="33"/>
      <c r="D9130" s="33"/>
      <c r="E9130" s="33"/>
      <c r="F9130" s="33"/>
      <c r="G9130" s="33"/>
      <c r="H9130" s="33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  <c r="Y9130" s="33"/>
      <c r="Z9130" s="33"/>
      <c r="AA9130" s="33"/>
      <c r="AB9130" s="33"/>
      <c r="AC9130" s="33"/>
      <c r="AD9130" s="33"/>
      <c r="AE9130" s="33"/>
      <c r="AF9130" s="33"/>
      <c r="AG9130" s="35"/>
      <c r="AH9130" s="32"/>
      <c r="AI9130" s="33"/>
      <c r="AJ9130" s="33"/>
      <c r="AK9130" s="33"/>
      <c r="AL9130" s="33"/>
      <c r="AM9130" s="33"/>
      <c r="AN9130" s="33"/>
      <c r="AO9130" s="33"/>
      <c r="AP9130" s="33"/>
      <c r="AQ9130" s="33"/>
      <c r="AR9130" s="33"/>
      <c r="AS9130" s="33"/>
      <c r="AT9130" s="33"/>
      <c r="AU9130" s="33"/>
      <c r="AV9130" s="33"/>
      <c r="AW9130" s="33"/>
      <c r="AX9130" s="33"/>
      <c r="AY9130" s="33"/>
    </row>
    <row r="9131" spans="1:51" s="12" customFormat="1" ht="39.950000000000003" customHeight="1">
      <c r="A9131" s="3"/>
      <c r="B9131" s="16"/>
      <c r="C9131" s="33"/>
      <c r="D9131" s="33"/>
      <c r="E9131" s="33"/>
      <c r="F9131" s="33"/>
      <c r="G9131" s="33"/>
      <c r="H9131" s="33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  <c r="Y9131" s="33"/>
      <c r="Z9131" s="33"/>
      <c r="AA9131" s="33"/>
      <c r="AB9131" s="33"/>
      <c r="AC9131" s="33"/>
      <c r="AD9131" s="33"/>
      <c r="AE9131" s="33"/>
      <c r="AF9131" s="33"/>
      <c r="AG9131" s="35"/>
      <c r="AH9131" s="32"/>
      <c r="AI9131" s="33"/>
      <c r="AJ9131" s="33"/>
      <c r="AK9131" s="33"/>
      <c r="AL9131" s="33"/>
      <c r="AM9131" s="33"/>
      <c r="AN9131" s="33"/>
      <c r="AO9131" s="33"/>
      <c r="AP9131" s="33"/>
      <c r="AQ9131" s="33"/>
      <c r="AR9131" s="33"/>
      <c r="AS9131" s="33"/>
      <c r="AT9131" s="33"/>
      <c r="AU9131" s="33"/>
      <c r="AV9131" s="33"/>
      <c r="AW9131" s="33"/>
      <c r="AX9131" s="33"/>
      <c r="AY9131" s="33"/>
    </row>
    <row r="9132" spans="1:51" s="12" customFormat="1" ht="39.950000000000003" customHeight="1">
      <c r="A9132" s="3"/>
      <c r="B9132" s="16"/>
      <c r="C9132" s="33"/>
      <c r="D9132" s="33"/>
      <c r="E9132" s="33"/>
      <c r="F9132" s="33"/>
      <c r="G9132" s="33"/>
      <c r="H9132" s="33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  <c r="Y9132" s="33"/>
      <c r="Z9132" s="33"/>
      <c r="AA9132" s="33"/>
      <c r="AB9132" s="33"/>
      <c r="AC9132" s="33"/>
      <c r="AD9132" s="33"/>
      <c r="AE9132" s="33"/>
      <c r="AF9132" s="33"/>
      <c r="AG9132" s="35"/>
      <c r="AH9132" s="32"/>
      <c r="AI9132" s="33"/>
      <c r="AJ9132" s="33"/>
      <c r="AK9132" s="33"/>
      <c r="AL9132" s="33"/>
      <c r="AM9132" s="33"/>
      <c r="AN9132" s="33"/>
      <c r="AO9132" s="33"/>
      <c r="AP9132" s="33"/>
      <c r="AQ9132" s="33"/>
      <c r="AR9132" s="33"/>
      <c r="AS9132" s="33"/>
      <c r="AT9132" s="33"/>
      <c r="AU9132" s="33"/>
      <c r="AV9132" s="33"/>
      <c r="AW9132" s="33"/>
      <c r="AX9132" s="33"/>
      <c r="AY9132" s="33"/>
    </row>
    <row r="9133" spans="1:51" s="12" customFormat="1" ht="39.950000000000003" customHeight="1">
      <c r="A9133" s="3"/>
      <c r="B9133" s="16"/>
      <c r="C9133" s="33"/>
      <c r="D9133" s="33"/>
      <c r="E9133" s="33"/>
      <c r="F9133" s="33"/>
      <c r="G9133" s="33"/>
      <c r="H9133" s="33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  <c r="Y9133" s="33"/>
      <c r="Z9133" s="33"/>
      <c r="AA9133" s="33"/>
      <c r="AB9133" s="33"/>
      <c r="AC9133" s="33"/>
      <c r="AD9133" s="33"/>
      <c r="AE9133" s="33"/>
      <c r="AF9133" s="33"/>
      <c r="AG9133" s="35"/>
      <c r="AH9133" s="32"/>
      <c r="AI9133" s="33"/>
      <c r="AJ9133" s="33"/>
      <c r="AK9133" s="33"/>
      <c r="AL9133" s="33"/>
      <c r="AM9133" s="33"/>
      <c r="AN9133" s="33"/>
      <c r="AO9133" s="33"/>
      <c r="AP9133" s="33"/>
      <c r="AQ9133" s="33"/>
      <c r="AR9133" s="33"/>
      <c r="AS9133" s="33"/>
      <c r="AT9133" s="33"/>
      <c r="AU9133" s="33"/>
      <c r="AV9133" s="33"/>
      <c r="AW9133" s="33"/>
      <c r="AX9133" s="33"/>
      <c r="AY9133" s="33"/>
    </row>
    <row r="9134" spans="1:51" s="12" customFormat="1" ht="39.950000000000003" customHeight="1">
      <c r="A9134" s="3"/>
      <c r="B9134" s="16"/>
      <c r="C9134" s="33"/>
      <c r="D9134" s="33"/>
      <c r="E9134" s="33"/>
      <c r="F9134" s="33"/>
      <c r="G9134" s="33"/>
      <c r="H9134" s="33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  <c r="Y9134" s="33"/>
      <c r="Z9134" s="33"/>
      <c r="AA9134" s="33"/>
      <c r="AB9134" s="33"/>
      <c r="AC9134" s="33"/>
      <c r="AD9134" s="33"/>
      <c r="AE9134" s="33"/>
      <c r="AF9134" s="33"/>
      <c r="AG9134" s="35"/>
      <c r="AH9134" s="32"/>
      <c r="AI9134" s="33"/>
      <c r="AJ9134" s="33"/>
      <c r="AK9134" s="33"/>
      <c r="AL9134" s="33"/>
      <c r="AM9134" s="33"/>
      <c r="AN9134" s="33"/>
      <c r="AO9134" s="33"/>
      <c r="AP9134" s="33"/>
      <c r="AQ9134" s="33"/>
      <c r="AR9134" s="33"/>
      <c r="AS9134" s="33"/>
      <c r="AT9134" s="33"/>
      <c r="AU9134" s="33"/>
      <c r="AV9134" s="33"/>
      <c r="AW9134" s="33"/>
      <c r="AX9134" s="33"/>
      <c r="AY9134" s="33"/>
    </row>
    <row r="9135" spans="1:51" s="12" customFormat="1" ht="39.950000000000003" customHeight="1">
      <c r="A9135" s="3"/>
      <c r="B9135" s="16"/>
      <c r="C9135" s="33"/>
      <c r="D9135" s="33"/>
      <c r="E9135" s="33"/>
      <c r="F9135" s="33"/>
      <c r="G9135" s="33"/>
      <c r="H9135" s="33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  <c r="Y9135" s="33"/>
      <c r="Z9135" s="33"/>
      <c r="AA9135" s="33"/>
      <c r="AB9135" s="33"/>
      <c r="AC9135" s="33"/>
      <c r="AD9135" s="33"/>
      <c r="AE9135" s="33"/>
      <c r="AF9135" s="33"/>
      <c r="AG9135" s="35"/>
      <c r="AH9135" s="32"/>
      <c r="AI9135" s="33"/>
      <c r="AJ9135" s="33"/>
      <c r="AK9135" s="33"/>
      <c r="AL9135" s="33"/>
      <c r="AM9135" s="33"/>
      <c r="AN9135" s="33"/>
      <c r="AO9135" s="33"/>
      <c r="AP9135" s="33"/>
      <c r="AQ9135" s="33"/>
      <c r="AR9135" s="33"/>
      <c r="AS9135" s="33"/>
      <c r="AT9135" s="33"/>
      <c r="AU9135" s="33"/>
      <c r="AV9135" s="33"/>
      <c r="AW9135" s="33"/>
      <c r="AX9135" s="33"/>
      <c r="AY9135" s="33"/>
    </row>
    <row r="9136" spans="1:51" s="12" customFormat="1" ht="39.950000000000003" customHeight="1">
      <c r="A9136" s="3"/>
      <c r="B9136" s="16"/>
      <c r="C9136" s="33"/>
      <c r="D9136" s="33"/>
      <c r="E9136" s="33"/>
      <c r="F9136" s="33"/>
      <c r="G9136" s="33"/>
      <c r="H9136" s="33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  <c r="Y9136" s="33"/>
      <c r="Z9136" s="33"/>
      <c r="AA9136" s="33"/>
      <c r="AB9136" s="33"/>
      <c r="AC9136" s="33"/>
      <c r="AD9136" s="33"/>
      <c r="AE9136" s="33"/>
      <c r="AF9136" s="33"/>
      <c r="AG9136" s="35"/>
      <c r="AH9136" s="32"/>
      <c r="AI9136" s="33"/>
      <c r="AJ9136" s="33"/>
      <c r="AK9136" s="33"/>
      <c r="AL9136" s="33"/>
      <c r="AM9136" s="33"/>
      <c r="AN9136" s="33"/>
      <c r="AO9136" s="33"/>
      <c r="AP9136" s="33"/>
      <c r="AQ9136" s="33"/>
      <c r="AR9136" s="33"/>
      <c r="AS9136" s="33"/>
      <c r="AT9136" s="33"/>
      <c r="AU9136" s="33"/>
      <c r="AV9136" s="33"/>
      <c r="AW9136" s="33"/>
      <c r="AX9136" s="33"/>
      <c r="AY9136" s="33"/>
    </row>
    <row r="9137" spans="1:51" s="12" customFormat="1" ht="39.950000000000003" customHeight="1">
      <c r="A9137" s="3"/>
      <c r="B9137" s="16"/>
      <c r="C9137" s="33"/>
      <c r="D9137" s="33"/>
      <c r="E9137" s="33"/>
      <c r="F9137" s="33"/>
      <c r="G9137" s="33"/>
      <c r="H9137" s="33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  <c r="Y9137" s="33"/>
      <c r="Z9137" s="33"/>
      <c r="AA9137" s="33"/>
      <c r="AB9137" s="33"/>
      <c r="AC9137" s="33"/>
      <c r="AD9137" s="33"/>
      <c r="AE9137" s="33"/>
      <c r="AF9137" s="33"/>
      <c r="AG9137" s="35"/>
      <c r="AH9137" s="32"/>
      <c r="AI9137" s="33"/>
      <c r="AJ9137" s="33"/>
      <c r="AK9137" s="33"/>
      <c r="AL9137" s="33"/>
      <c r="AM9137" s="33"/>
      <c r="AN9137" s="33"/>
      <c r="AO9137" s="33"/>
      <c r="AP9137" s="33"/>
      <c r="AQ9137" s="33"/>
      <c r="AR9137" s="33"/>
      <c r="AS9137" s="33"/>
      <c r="AT9137" s="33"/>
      <c r="AU9137" s="33"/>
      <c r="AV9137" s="33"/>
      <c r="AW9137" s="33"/>
      <c r="AX9137" s="33"/>
      <c r="AY9137" s="33"/>
    </row>
    <row r="9138" spans="1:51" s="12" customFormat="1" ht="39.950000000000003" customHeight="1">
      <c r="A9138" s="3"/>
      <c r="B9138" s="16"/>
      <c r="C9138" s="33"/>
      <c r="D9138" s="33"/>
      <c r="E9138" s="33"/>
      <c r="F9138" s="33"/>
      <c r="G9138" s="33"/>
      <c r="H9138" s="33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  <c r="Y9138" s="33"/>
      <c r="Z9138" s="33"/>
      <c r="AA9138" s="33"/>
      <c r="AB9138" s="33"/>
      <c r="AC9138" s="33"/>
      <c r="AD9138" s="33"/>
      <c r="AE9138" s="33"/>
      <c r="AF9138" s="33"/>
      <c r="AG9138" s="35"/>
      <c r="AH9138" s="32"/>
      <c r="AI9138" s="33"/>
      <c r="AJ9138" s="33"/>
      <c r="AK9138" s="33"/>
      <c r="AL9138" s="33"/>
      <c r="AM9138" s="33"/>
      <c r="AN9138" s="33"/>
      <c r="AO9138" s="33"/>
      <c r="AP9138" s="33"/>
      <c r="AQ9138" s="33"/>
      <c r="AR9138" s="33"/>
      <c r="AS9138" s="33"/>
      <c r="AT9138" s="33"/>
      <c r="AU9138" s="33"/>
      <c r="AV9138" s="33"/>
      <c r="AW9138" s="33"/>
      <c r="AX9138" s="33"/>
      <c r="AY9138" s="33"/>
    </row>
    <row r="9139" spans="1:51" s="12" customFormat="1" ht="39.950000000000003" customHeight="1">
      <c r="A9139" s="3"/>
      <c r="B9139" s="16"/>
      <c r="C9139" s="33"/>
      <c r="D9139" s="33"/>
      <c r="E9139" s="33"/>
      <c r="F9139" s="33"/>
      <c r="G9139" s="33"/>
      <c r="H9139" s="33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  <c r="Y9139" s="33"/>
      <c r="Z9139" s="33"/>
      <c r="AA9139" s="33"/>
      <c r="AB9139" s="33"/>
      <c r="AC9139" s="33"/>
      <c r="AD9139" s="33"/>
      <c r="AE9139" s="33"/>
      <c r="AF9139" s="33"/>
      <c r="AG9139" s="35"/>
      <c r="AH9139" s="32"/>
      <c r="AI9139" s="33"/>
      <c r="AJ9139" s="33"/>
      <c r="AK9139" s="33"/>
      <c r="AL9139" s="33"/>
      <c r="AM9139" s="33"/>
      <c r="AN9139" s="33"/>
      <c r="AO9139" s="33"/>
      <c r="AP9139" s="33"/>
      <c r="AQ9139" s="33"/>
      <c r="AR9139" s="33"/>
      <c r="AS9139" s="33"/>
      <c r="AT9139" s="33"/>
      <c r="AU9139" s="33"/>
      <c r="AV9139" s="33"/>
      <c r="AW9139" s="33"/>
      <c r="AX9139" s="33"/>
      <c r="AY9139" s="33"/>
    </row>
    <row r="9140" spans="1:51" s="12" customFormat="1" ht="39.950000000000003" customHeight="1">
      <c r="A9140" s="3"/>
      <c r="B9140" s="16"/>
      <c r="C9140" s="33"/>
      <c r="D9140" s="33"/>
      <c r="E9140" s="33"/>
      <c r="F9140" s="33"/>
      <c r="G9140" s="33"/>
      <c r="H9140" s="33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  <c r="Y9140" s="33"/>
      <c r="Z9140" s="33"/>
      <c r="AA9140" s="33"/>
      <c r="AB9140" s="33"/>
      <c r="AC9140" s="33"/>
      <c r="AD9140" s="33"/>
      <c r="AE9140" s="33"/>
      <c r="AF9140" s="33"/>
      <c r="AG9140" s="35"/>
      <c r="AH9140" s="32"/>
      <c r="AI9140" s="33"/>
      <c r="AJ9140" s="33"/>
      <c r="AK9140" s="33"/>
      <c r="AL9140" s="33"/>
      <c r="AM9140" s="33"/>
      <c r="AN9140" s="33"/>
      <c r="AO9140" s="33"/>
      <c r="AP9140" s="33"/>
      <c r="AQ9140" s="33"/>
      <c r="AR9140" s="33"/>
      <c r="AS9140" s="33"/>
      <c r="AT9140" s="33"/>
      <c r="AU9140" s="33"/>
      <c r="AV9140" s="33"/>
      <c r="AW9140" s="33"/>
      <c r="AX9140" s="33"/>
      <c r="AY9140" s="33"/>
    </row>
    <row r="9141" spans="1:51" s="12" customFormat="1" ht="39.950000000000003" customHeight="1">
      <c r="A9141" s="3"/>
      <c r="B9141" s="16"/>
      <c r="C9141" s="33"/>
      <c r="D9141" s="33"/>
      <c r="E9141" s="33"/>
      <c r="F9141" s="33"/>
      <c r="G9141" s="33"/>
      <c r="H9141" s="33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  <c r="Y9141" s="33"/>
      <c r="Z9141" s="33"/>
      <c r="AA9141" s="33"/>
      <c r="AB9141" s="33"/>
      <c r="AC9141" s="33"/>
      <c r="AD9141" s="33"/>
      <c r="AE9141" s="33"/>
      <c r="AF9141" s="33"/>
      <c r="AG9141" s="35"/>
      <c r="AH9141" s="32"/>
      <c r="AI9141" s="33"/>
      <c r="AJ9141" s="33"/>
      <c r="AK9141" s="33"/>
      <c r="AL9141" s="33"/>
      <c r="AM9141" s="33"/>
      <c r="AN9141" s="33"/>
      <c r="AO9141" s="33"/>
      <c r="AP9141" s="33"/>
      <c r="AQ9141" s="33"/>
      <c r="AR9141" s="33"/>
      <c r="AS9141" s="33"/>
      <c r="AT9141" s="33"/>
      <c r="AU9141" s="33"/>
      <c r="AV9141" s="33"/>
      <c r="AW9141" s="33"/>
      <c r="AX9141" s="33"/>
      <c r="AY9141" s="33"/>
    </row>
    <row r="9142" spans="1:51" s="12" customFormat="1" ht="39.950000000000003" customHeight="1">
      <c r="A9142" s="3"/>
      <c r="B9142" s="16"/>
      <c r="C9142" s="33"/>
      <c r="D9142" s="33"/>
      <c r="E9142" s="33"/>
      <c r="F9142" s="33"/>
      <c r="G9142" s="33"/>
      <c r="H9142" s="33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  <c r="Y9142" s="33"/>
      <c r="Z9142" s="33"/>
      <c r="AA9142" s="33"/>
      <c r="AB9142" s="33"/>
      <c r="AC9142" s="33"/>
      <c r="AD9142" s="33"/>
      <c r="AE9142" s="33"/>
      <c r="AF9142" s="33"/>
      <c r="AG9142" s="35"/>
      <c r="AH9142" s="32"/>
      <c r="AI9142" s="33"/>
      <c r="AJ9142" s="33"/>
      <c r="AK9142" s="33"/>
      <c r="AL9142" s="33"/>
      <c r="AM9142" s="33"/>
      <c r="AN9142" s="33"/>
      <c r="AO9142" s="33"/>
      <c r="AP9142" s="33"/>
      <c r="AQ9142" s="33"/>
      <c r="AR9142" s="33"/>
      <c r="AS9142" s="33"/>
      <c r="AT9142" s="33"/>
      <c r="AU9142" s="33"/>
      <c r="AV9142" s="33"/>
      <c r="AW9142" s="33"/>
      <c r="AX9142" s="33"/>
      <c r="AY9142" s="33"/>
    </row>
    <row r="9143" spans="1:51" s="12" customFormat="1" ht="39.950000000000003" customHeight="1">
      <c r="A9143" s="3"/>
      <c r="B9143" s="16"/>
      <c r="C9143" s="33"/>
      <c r="D9143" s="33"/>
      <c r="E9143" s="33"/>
      <c r="F9143" s="33"/>
      <c r="G9143" s="33"/>
      <c r="H9143" s="33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  <c r="Y9143" s="33"/>
      <c r="Z9143" s="33"/>
      <c r="AA9143" s="33"/>
      <c r="AB9143" s="33"/>
      <c r="AC9143" s="33"/>
      <c r="AD9143" s="33"/>
      <c r="AE9143" s="33"/>
      <c r="AF9143" s="33"/>
      <c r="AG9143" s="35"/>
      <c r="AH9143" s="32"/>
      <c r="AI9143" s="33"/>
      <c r="AJ9143" s="33"/>
      <c r="AK9143" s="33"/>
      <c r="AL9143" s="33"/>
      <c r="AM9143" s="33"/>
      <c r="AN9143" s="33"/>
      <c r="AO9143" s="33"/>
      <c r="AP9143" s="33"/>
      <c r="AQ9143" s="33"/>
      <c r="AR9143" s="33"/>
      <c r="AS9143" s="33"/>
      <c r="AT9143" s="33"/>
      <c r="AU9143" s="33"/>
      <c r="AV9143" s="33"/>
      <c r="AW9143" s="33"/>
      <c r="AX9143" s="33"/>
      <c r="AY9143" s="33"/>
    </row>
    <row r="9144" spans="1:51" s="12" customFormat="1" ht="39.950000000000003" customHeight="1">
      <c r="A9144" s="3"/>
      <c r="B9144" s="16"/>
      <c r="C9144" s="33"/>
      <c r="D9144" s="33"/>
      <c r="E9144" s="33"/>
      <c r="F9144" s="33"/>
      <c r="G9144" s="33"/>
      <c r="H9144" s="33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  <c r="Y9144" s="33"/>
      <c r="Z9144" s="33"/>
      <c r="AA9144" s="33"/>
      <c r="AB9144" s="33"/>
      <c r="AC9144" s="33"/>
      <c r="AD9144" s="33"/>
      <c r="AE9144" s="33"/>
      <c r="AF9144" s="33"/>
      <c r="AG9144" s="35"/>
      <c r="AH9144" s="32"/>
      <c r="AI9144" s="33"/>
      <c r="AJ9144" s="33"/>
      <c r="AK9144" s="33"/>
      <c r="AL9144" s="33"/>
      <c r="AM9144" s="33"/>
      <c r="AN9144" s="33"/>
      <c r="AO9144" s="33"/>
      <c r="AP9144" s="33"/>
      <c r="AQ9144" s="33"/>
      <c r="AR9144" s="33"/>
      <c r="AS9144" s="33"/>
      <c r="AT9144" s="33"/>
      <c r="AU9144" s="33"/>
      <c r="AV9144" s="33"/>
      <c r="AW9144" s="33"/>
      <c r="AX9144" s="33"/>
      <c r="AY9144" s="33"/>
    </row>
    <row r="9145" spans="1:51" s="12" customFormat="1" ht="39.950000000000003" customHeight="1">
      <c r="A9145" s="3"/>
      <c r="B9145" s="16"/>
      <c r="C9145" s="33"/>
      <c r="D9145" s="33"/>
      <c r="E9145" s="33"/>
      <c r="F9145" s="33"/>
      <c r="G9145" s="33"/>
      <c r="H9145" s="33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  <c r="Y9145" s="33"/>
      <c r="Z9145" s="33"/>
      <c r="AA9145" s="33"/>
      <c r="AB9145" s="33"/>
      <c r="AC9145" s="33"/>
      <c r="AD9145" s="33"/>
      <c r="AE9145" s="33"/>
      <c r="AF9145" s="33"/>
      <c r="AG9145" s="35"/>
      <c r="AH9145" s="32"/>
      <c r="AI9145" s="33"/>
      <c r="AJ9145" s="33"/>
      <c r="AK9145" s="33"/>
      <c r="AL9145" s="33"/>
      <c r="AM9145" s="33"/>
      <c r="AN9145" s="33"/>
      <c r="AO9145" s="33"/>
      <c r="AP9145" s="33"/>
      <c r="AQ9145" s="33"/>
      <c r="AR9145" s="33"/>
      <c r="AS9145" s="33"/>
      <c r="AT9145" s="33"/>
      <c r="AU9145" s="33"/>
      <c r="AV9145" s="33"/>
      <c r="AW9145" s="33"/>
      <c r="AX9145" s="33"/>
      <c r="AY9145" s="33"/>
    </row>
    <row r="9146" spans="1:51" s="12" customFormat="1" ht="39.950000000000003" customHeight="1">
      <c r="A9146" s="3"/>
      <c r="B9146" s="16"/>
      <c r="C9146" s="33"/>
      <c r="D9146" s="33"/>
      <c r="E9146" s="33"/>
      <c r="F9146" s="33"/>
      <c r="G9146" s="33"/>
      <c r="H9146" s="33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  <c r="Y9146" s="33"/>
      <c r="Z9146" s="33"/>
      <c r="AA9146" s="33"/>
      <c r="AB9146" s="33"/>
      <c r="AC9146" s="33"/>
      <c r="AD9146" s="33"/>
      <c r="AE9146" s="33"/>
      <c r="AF9146" s="33"/>
      <c r="AG9146" s="35"/>
      <c r="AH9146" s="32"/>
      <c r="AI9146" s="33"/>
      <c r="AJ9146" s="33"/>
      <c r="AK9146" s="33"/>
      <c r="AL9146" s="33"/>
      <c r="AM9146" s="33"/>
      <c r="AN9146" s="33"/>
      <c r="AO9146" s="33"/>
      <c r="AP9146" s="33"/>
      <c r="AQ9146" s="33"/>
      <c r="AR9146" s="33"/>
      <c r="AS9146" s="33"/>
      <c r="AT9146" s="33"/>
      <c r="AU9146" s="33"/>
      <c r="AV9146" s="33"/>
      <c r="AW9146" s="33"/>
      <c r="AX9146" s="33"/>
      <c r="AY9146" s="33"/>
    </row>
    <row r="9147" spans="1:51" s="12" customFormat="1" ht="39.950000000000003" customHeight="1">
      <c r="A9147" s="3"/>
      <c r="B9147" s="16"/>
      <c r="C9147" s="33"/>
      <c r="D9147" s="33"/>
      <c r="E9147" s="33"/>
      <c r="F9147" s="33"/>
      <c r="G9147" s="33"/>
      <c r="H9147" s="33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  <c r="Y9147" s="33"/>
      <c r="Z9147" s="33"/>
      <c r="AA9147" s="33"/>
      <c r="AB9147" s="33"/>
      <c r="AC9147" s="33"/>
      <c r="AD9147" s="33"/>
      <c r="AE9147" s="33"/>
      <c r="AF9147" s="33"/>
      <c r="AG9147" s="35"/>
      <c r="AH9147" s="32"/>
      <c r="AI9147" s="33"/>
      <c r="AJ9147" s="33"/>
      <c r="AK9147" s="33"/>
      <c r="AL9147" s="33"/>
      <c r="AM9147" s="33"/>
      <c r="AN9147" s="33"/>
      <c r="AO9147" s="33"/>
      <c r="AP9147" s="33"/>
      <c r="AQ9147" s="33"/>
      <c r="AR9147" s="33"/>
      <c r="AS9147" s="33"/>
      <c r="AT9147" s="33"/>
      <c r="AU9147" s="33"/>
      <c r="AV9147" s="33"/>
      <c r="AW9147" s="33"/>
      <c r="AX9147" s="33"/>
      <c r="AY9147" s="33"/>
    </row>
    <row r="9148" spans="1:51" s="12" customFormat="1" ht="39.950000000000003" customHeight="1">
      <c r="A9148" s="3"/>
      <c r="B9148" s="16"/>
      <c r="C9148" s="33"/>
      <c r="D9148" s="33"/>
      <c r="E9148" s="33"/>
      <c r="F9148" s="33"/>
      <c r="G9148" s="33"/>
      <c r="H9148" s="33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  <c r="Y9148" s="33"/>
      <c r="Z9148" s="33"/>
      <c r="AA9148" s="33"/>
      <c r="AB9148" s="33"/>
      <c r="AC9148" s="33"/>
      <c r="AD9148" s="33"/>
      <c r="AE9148" s="33"/>
      <c r="AF9148" s="33"/>
      <c r="AG9148" s="35"/>
      <c r="AH9148" s="32"/>
      <c r="AI9148" s="33"/>
      <c r="AJ9148" s="33"/>
      <c r="AK9148" s="33"/>
      <c r="AL9148" s="33"/>
      <c r="AM9148" s="33"/>
      <c r="AN9148" s="33"/>
      <c r="AO9148" s="33"/>
      <c r="AP9148" s="33"/>
      <c r="AQ9148" s="33"/>
      <c r="AR9148" s="33"/>
      <c r="AS9148" s="33"/>
      <c r="AT9148" s="33"/>
      <c r="AU9148" s="33"/>
      <c r="AV9148" s="33"/>
      <c r="AW9148" s="33"/>
      <c r="AX9148" s="33"/>
      <c r="AY9148" s="33"/>
    </row>
    <row r="9149" spans="1:51" s="12" customFormat="1" ht="39.950000000000003" customHeight="1">
      <c r="A9149" s="3"/>
      <c r="B9149" s="16"/>
      <c r="C9149" s="33"/>
      <c r="D9149" s="33"/>
      <c r="E9149" s="33"/>
      <c r="F9149" s="33"/>
      <c r="G9149" s="33"/>
      <c r="H9149" s="33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  <c r="Y9149" s="33"/>
      <c r="Z9149" s="33"/>
      <c r="AA9149" s="33"/>
      <c r="AB9149" s="33"/>
      <c r="AC9149" s="33"/>
      <c r="AD9149" s="33"/>
      <c r="AE9149" s="33"/>
      <c r="AF9149" s="33"/>
      <c r="AG9149" s="35"/>
      <c r="AH9149" s="32"/>
      <c r="AI9149" s="33"/>
      <c r="AJ9149" s="33"/>
      <c r="AK9149" s="33"/>
      <c r="AL9149" s="33"/>
      <c r="AM9149" s="33"/>
      <c r="AN9149" s="33"/>
      <c r="AO9149" s="33"/>
      <c r="AP9149" s="33"/>
      <c r="AQ9149" s="33"/>
      <c r="AR9149" s="33"/>
      <c r="AS9149" s="33"/>
      <c r="AT9149" s="33"/>
      <c r="AU9149" s="33"/>
      <c r="AV9149" s="33"/>
      <c r="AW9149" s="33"/>
      <c r="AX9149" s="33"/>
      <c r="AY9149" s="33"/>
    </row>
    <row r="9150" spans="1:51" s="12" customFormat="1" ht="39.950000000000003" customHeight="1">
      <c r="A9150" s="3"/>
      <c r="B9150" s="16"/>
      <c r="C9150" s="33"/>
      <c r="D9150" s="33"/>
      <c r="E9150" s="33"/>
      <c r="F9150" s="33"/>
      <c r="G9150" s="33"/>
      <c r="H9150" s="33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  <c r="Y9150" s="33"/>
      <c r="Z9150" s="33"/>
      <c r="AA9150" s="33"/>
      <c r="AB9150" s="33"/>
      <c r="AC9150" s="33"/>
      <c r="AD9150" s="33"/>
      <c r="AE9150" s="33"/>
      <c r="AF9150" s="33"/>
      <c r="AG9150" s="35"/>
      <c r="AH9150" s="32"/>
      <c r="AI9150" s="33"/>
      <c r="AJ9150" s="33"/>
      <c r="AK9150" s="33"/>
      <c r="AL9150" s="33"/>
      <c r="AM9150" s="33"/>
      <c r="AN9150" s="33"/>
      <c r="AO9150" s="33"/>
      <c r="AP9150" s="33"/>
      <c r="AQ9150" s="33"/>
      <c r="AR9150" s="33"/>
      <c r="AS9150" s="33"/>
      <c r="AT9150" s="33"/>
      <c r="AU9150" s="33"/>
      <c r="AV9150" s="33"/>
      <c r="AW9150" s="33"/>
      <c r="AX9150" s="33"/>
      <c r="AY9150" s="33"/>
    </row>
    <row r="9151" spans="1:51" s="12" customFormat="1" ht="39.950000000000003" customHeight="1">
      <c r="A9151" s="3"/>
      <c r="B9151" s="16"/>
      <c r="C9151" s="33"/>
      <c r="D9151" s="33"/>
      <c r="E9151" s="33"/>
      <c r="F9151" s="33"/>
      <c r="G9151" s="33"/>
      <c r="H9151" s="33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  <c r="Y9151" s="33"/>
      <c r="Z9151" s="33"/>
      <c r="AA9151" s="33"/>
      <c r="AB9151" s="33"/>
      <c r="AC9151" s="33"/>
      <c r="AD9151" s="33"/>
      <c r="AE9151" s="33"/>
      <c r="AF9151" s="33"/>
      <c r="AG9151" s="35"/>
      <c r="AH9151" s="32"/>
      <c r="AI9151" s="33"/>
      <c r="AJ9151" s="33"/>
      <c r="AK9151" s="33"/>
      <c r="AL9151" s="33"/>
      <c r="AM9151" s="33"/>
      <c r="AN9151" s="33"/>
      <c r="AO9151" s="33"/>
      <c r="AP9151" s="33"/>
      <c r="AQ9151" s="33"/>
      <c r="AR9151" s="33"/>
      <c r="AS9151" s="33"/>
      <c r="AT9151" s="33"/>
      <c r="AU9151" s="33"/>
      <c r="AV9151" s="33"/>
      <c r="AW9151" s="33"/>
      <c r="AX9151" s="33"/>
      <c r="AY9151" s="33"/>
    </row>
    <row r="9152" spans="1:51" s="12" customFormat="1" ht="39.950000000000003" customHeight="1">
      <c r="A9152" s="3"/>
      <c r="B9152" s="16"/>
      <c r="C9152" s="33"/>
      <c r="D9152" s="33"/>
      <c r="E9152" s="33"/>
      <c r="F9152" s="33"/>
      <c r="G9152" s="33"/>
      <c r="H9152" s="33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  <c r="Y9152" s="33"/>
      <c r="Z9152" s="33"/>
      <c r="AA9152" s="33"/>
      <c r="AB9152" s="33"/>
      <c r="AC9152" s="33"/>
      <c r="AD9152" s="33"/>
      <c r="AE9152" s="33"/>
      <c r="AF9152" s="33"/>
      <c r="AG9152" s="35"/>
      <c r="AH9152" s="32"/>
      <c r="AI9152" s="33"/>
      <c r="AJ9152" s="33"/>
      <c r="AK9152" s="33"/>
      <c r="AL9152" s="33"/>
      <c r="AM9152" s="33"/>
      <c r="AN9152" s="33"/>
      <c r="AO9152" s="33"/>
      <c r="AP9152" s="33"/>
      <c r="AQ9152" s="33"/>
      <c r="AR9152" s="33"/>
      <c r="AS9152" s="33"/>
      <c r="AT9152" s="33"/>
      <c r="AU9152" s="33"/>
      <c r="AV9152" s="33"/>
      <c r="AW9152" s="33"/>
      <c r="AX9152" s="33"/>
      <c r="AY9152" s="33"/>
    </row>
    <row r="9153" spans="1:51" s="12" customFormat="1" ht="39.950000000000003" customHeight="1">
      <c r="A9153" s="3"/>
      <c r="B9153" s="16"/>
      <c r="C9153" s="33"/>
      <c r="D9153" s="33"/>
      <c r="E9153" s="33"/>
      <c r="F9153" s="33"/>
      <c r="G9153" s="33"/>
      <c r="H9153" s="33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  <c r="Y9153" s="33"/>
      <c r="Z9153" s="33"/>
      <c r="AA9153" s="33"/>
      <c r="AB9153" s="33"/>
      <c r="AC9153" s="33"/>
      <c r="AD9153" s="33"/>
      <c r="AE9153" s="33"/>
      <c r="AF9153" s="33"/>
      <c r="AG9153" s="35"/>
      <c r="AH9153" s="32"/>
      <c r="AI9153" s="33"/>
      <c r="AJ9153" s="33"/>
      <c r="AK9153" s="33"/>
      <c r="AL9153" s="33"/>
      <c r="AM9153" s="33"/>
      <c r="AN9153" s="33"/>
      <c r="AO9153" s="33"/>
      <c r="AP9153" s="33"/>
      <c r="AQ9153" s="33"/>
      <c r="AR9153" s="33"/>
      <c r="AS9153" s="33"/>
      <c r="AT9153" s="33"/>
      <c r="AU9153" s="33"/>
      <c r="AV9153" s="33"/>
      <c r="AW9153" s="33"/>
      <c r="AX9153" s="33"/>
      <c r="AY9153" s="33"/>
    </row>
    <row r="9154" spans="1:51" s="12" customFormat="1" ht="39.950000000000003" customHeight="1">
      <c r="A9154" s="3"/>
      <c r="B9154" s="16"/>
      <c r="C9154" s="33"/>
      <c r="D9154" s="33"/>
      <c r="E9154" s="33"/>
      <c r="F9154" s="33"/>
      <c r="G9154" s="33"/>
      <c r="H9154" s="33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  <c r="Y9154" s="33"/>
      <c r="Z9154" s="33"/>
      <c r="AA9154" s="33"/>
      <c r="AB9154" s="33"/>
      <c r="AC9154" s="33"/>
      <c r="AD9154" s="33"/>
      <c r="AE9154" s="33"/>
      <c r="AF9154" s="33"/>
      <c r="AG9154" s="35"/>
      <c r="AH9154" s="32"/>
      <c r="AI9154" s="33"/>
      <c r="AJ9154" s="33"/>
      <c r="AK9154" s="33"/>
      <c r="AL9154" s="33"/>
      <c r="AM9154" s="33"/>
      <c r="AN9154" s="33"/>
      <c r="AO9154" s="33"/>
      <c r="AP9154" s="33"/>
      <c r="AQ9154" s="33"/>
      <c r="AR9154" s="33"/>
      <c r="AS9154" s="33"/>
      <c r="AT9154" s="33"/>
      <c r="AU9154" s="33"/>
      <c r="AV9154" s="33"/>
      <c r="AW9154" s="33"/>
      <c r="AX9154" s="33"/>
      <c r="AY9154" s="33"/>
    </row>
    <row r="9155" spans="1:51" s="12" customFormat="1" ht="39.950000000000003" customHeight="1">
      <c r="A9155" s="3"/>
      <c r="B9155" s="16"/>
      <c r="C9155" s="33"/>
      <c r="D9155" s="33"/>
      <c r="E9155" s="33"/>
      <c r="F9155" s="33"/>
      <c r="G9155" s="33"/>
      <c r="H9155" s="33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  <c r="Y9155" s="33"/>
      <c r="Z9155" s="33"/>
      <c r="AA9155" s="33"/>
      <c r="AB9155" s="33"/>
      <c r="AC9155" s="33"/>
      <c r="AD9155" s="33"/>
      <c r="AE9155" s="33"/>
      <c r="AF9155" s="33"/>
      <c r="AG9155" s="35"/>
      <c r="AH9155" s="32"/>
      <c r="AI9155" s="33"/>
      <c r="AJ9155" s="33"/>
      <c r="AK9155" s="33"/>
      <c r="AL9155" s="33"/>
      <c r="AM9155" s="33"/>
      <c r="AN9155" s="33"/>
      <c r="AO9155" s="33"/>
      <c r="AP9155" s="33"/>
      <c r="AQ9155" s="33"/>
      <c r="AR9155" s="33"/>
      <c r="AS9155" s="33"/>
      <c r="AT9155" s="33"/>
      <c r="AU9155" s="33"/>
      <c r="AV9155" s="33"/>
      <c r="AW9155" s="33"/>
      <c r="AX9155" s="33"/>
      <c r="AY9155" s="33"/>
    </row>
    <row r="9156" spans="1:51" s="12" customFormat="1" ht="39.950000000000003" customHeight="1">
      <c r="A9156" s="3"/>
      <c r="B9156" s="16"/>
      <c r="C9156" s="33"/>
      <c r="D9156" s="33"/>
      <c r="E9156" s="33"/>
      <c r="F9156" s="33"/>
      <c r="G9156" s="33"/>
      <c r="H9156" s="33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  <c r="Y9156" s="33"/>
      <c r="Z9156" s="33"/>
      <c r="AA9156" s="33"/>
      <c r="AB9156" s="33"/>
      <c r="AC9156" s="33"/>
      <c r="AD9156" s="33"/>
      <c r="AE9156" s="33"/>
      <c r="AF9156" s="33"/>
      <c r="AG9156" s="35"/>
      <c r="AH9156" s="32"/>
      <c r="AI9156" s="33"/>
      <c r="AJ9156" s="33"/>
      <c r="AK9156" s="33"/>
      <c r="AL9156" s="33"/>
      <c r="AM9156" s="33"/>
      <c r="AN9156" s="33"/>
      <c r="AO9156" s="33"/>
      <c r="AP9156" s="33"/>
      <c r="AQ9156" s="33"/>
      <c r="AR9156" s="33"/>
      <c r="AS9156" s="33"/>
      <c r="AT9156" s="33"/>
      <c r="AU9156" s="33"/>
      <c r="AV9156" s="33"/>
      <c r="AW9156" s="33"/>
      <c r="AX9156" s="33"/>
      <c r="AY9156" s="33"/>
    </row>
    <row r="9157" spans="1:51" s="12" customFormat="1" ht="39.950000000000003" customHeight="1">
      <c r="A9157" s="3"/>
      <c r="B9157" s="16"/>
      <c r="C9157" s="33"/>
      <c r="D9157" s="33"/>
      <c r="E9157" s="33"/>
      <c r="F9157" s="33"/>
      <c r="G9157" s="33"/>
      <c r="H9157" s="33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  <c r="Y9157" s="33"/>
      <c r="Z9157" s="33"/>
      <c r="AA9157" s="33"/>
      <c r="AB9157" s="33"/>
      <c r="AC9157" s="33"/>
      <c r="AD9157" s="33"/>
      <c r="AE9157" s="33"/>
      <c r="AF9157" s="33"/>
      <c r="AG9157" s="35"/>
      <c r="AH9157" s="32"/>
      <c r="AI9157" s="33"/>
      <c r="AJ9157" s="33"/>
      <c r="AK9157" s="33"/>
      <c r="AL9157" s="33"/>
      <c r="AM9157" s="33"/>
      <c r="AN9157" s="33"/>
      <c r="AO9157" s="33"/>
      <c r="AP9157" s="33"/>
      <c r="AQ9157" s="33"/>
      <c r="AR9157" s="33"/>
      <c r="AS9157" s="33"/>
      <c r="AT9157" s="33"/>
      <c r="AU9157" s="33"/>
      <c r="AV9157" s="33"/>
      <c r="AW9157" s="33"/>
      <c r="AX9157" s="33"/>
      <c r="AY9157" s="33"/>
    </row>
    <row r="9158" spans="1:51" s="12" customFormat="1" ht="39.950000000000003" customHeight="1">
      <c r="A9158" s="3"/>
      <c r="B9158" s="16"/>
      <c r="C9158" s="33"/>
      <c r="D9158" s="33"/>
      <c r="E9158" s="33"/>
      <c r="F9158" s="33"/>
      <c r="G9158" s="33"/>
      <c r="H9158" s="33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  <c r="Y9158" s="33"/>
      <c r="Z9158" s="33"/>
      <c r="AA9158" s="33"/>
      <c r="AB9158" s="33"/>
      <c r="AC9158" s="33"/>
      <c r="AD9158" s="33"/>
      <c r="AE9158" s="33"/>
      <c r="AF9158" s="33"/>
      <c r="AG9158" s="35"/>
      <c r="AH9158" s="32"/>
      <c r="AI9158" s="33"/>
      <c r="AJ9158" s="33"/>
      <c r="AK9158" s="33"/>
      <c r="AL9158" s="33"/>
      <c r="AM9158" s="33"/>
      <c r="AN9158" s="33"/>
      <c r="AO9158" s="33"/>
      <c r="AP9158" s="33"/>
      <c r="AQ9158" s="33"/>
      <c r="AR9158" s="33"/>
      <c r="AS9158" s="33"/>
      <c r="AT9158" s="33"/>
      <c r="AU9158" s="33"/>
      <c r="AV9158" s="33"/>
      <c r="AW9158" s="33"/>
      <c r="AX9158" s="33"/>
      <c r="AY9158" s="33"/>
    </row>
    <row r="9159" spans="1:51" s="12" customFormat="1" ht="39.950000000000003" customHeight="1">
      <c r="A9159" s="3"/>
      <c r="B9159" s="16"/>
      <c r="C9159" s="33"/>
      <c r="D9159" s="33"/>
      <c r="E9159" s="33"/>
      <c r="F9159" s="33"/>
      <c r="G9159" s="33"/>
      <c r="H9159" s="33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  <c r="Y9159" s="33"/>
      <c r="Z9159" s="33"/>
      <c r="AA9159" s="33"/>
      <c r="AB9159" s="33"/>
      <c r="AC9159" s="33"/>
      <c r="AD9159" s="33"/>
      <c r="AE9159" s="33"/>
      <c r="AF9159" s="33"/>
      <c r="AG9159" s="35"/>
      <c r="AH9159" s="32"/>
      <c r="AI9159" s="33"/>
      <c r="AJ9159" s="33"/>
      <c r="AK9159" s="33"/>
      <c r="AL9159" s="33"/>
      <c r="AM9159" s="33"/>
      <c r="AN9159" s="33"/>
      <c r="AO9159" s="33"/>
      <c r="AP9159" s="33"/>
      <c r="AQ9159" s="33"/>
      <c r="AR9159" s="33"/>
      <c r="AS9159" s="33"/>
      <c r="AT9159" s="33"/>
      <c r="AU9159" s="33"/>
      <c r="AV9159" s="33"/>
      <c r="AW9159" s="33"/>
      <c r="AX9159" s="33"/>
      <c r="AY9159" s="33"/>
    </row>
    <row r="9160" spans="1:51" s="12" customFormat="1" ht="39.950000000000003" customHeight="1">
      <c r="A9160" s="3"/>
      <c r="B9160" s="16"/>
      <c r="C9160" s="33"/>
      <c r="D9160" s="33"/>
      <c r="E9160" s="33"/>
      <c r="F9160" s="33"/>
      <c r="G9160" s="33"/>
      <c r="H9160" s="33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  <c r="Y9160" s="33"/>
      <c r="Z9160" s="33"/>
      <c r="AA9160" s="33"/>
      <c r="AB9160" s="33"/>
      <c r="AC9160" s="33"/>
      <c r="AD9160" s="33"/>
      <c r="AE9160" s="33"/>
      <c r="AF9160" s="33"/>
      <c r="AG9160" s="35"/>
      <c r="AH9160" s="32"/>
      <c r="AI9160" s="33"/>
      <c r="AJ9160" s="33"/>
      <c r="AK9160" s="33"/>
      <c r="AL9160" s="33"/>
      <c r="AM9160" s="33"/>
      <c r="AN9160" s="33"/>
      <c r="AO9160" s="33"/>
      <c r="AP9160" s="33"/>
      <c r="AQ9160" s="33"/>
      <c r="AR9160" s="33"/>
      <c r="AS9160" s="33"/>
      <c r="AT9160" s="33"/>
      <c r="AU9160" s="33"/>
      <c r="AV9160" s="33"/>
      <c r="AW9160" s="33"/>
      <c r="AX9160" s="33"/>
      <c r="AY9160" s="33"/>
    </row>
    <row r="9161" spans="1:51" s="12" customFormat="1" ht="39.950000000000003" customHeight="1">
      <c r="A9161" s="3"/>
      <c r="B9161" s="16"/>
      <c r="C9161" s="33"/>
      <c r="D9161" s="33"/>
      <c r="E9161" s="33"/>
      <c r="F9161" s="33"/>
      <c r="G9161" s="33"/>
      <c r="H9161" s="33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  <c r="Y9161" s="33"/>
      <c r="Z9161" s="33"/>
      <c r="AA9161" s="33"/>
      <c r="AB9161" s="33"/>
      <c r="AC9161" s="33"/>
      <c r="AD9161" s="33"/>
      <c r="AE9161" s="33"/>
      <c r="AF9161" s="33"/>
      <c r="AG9161" s="35"/>
      <c r="AH9161" s="32"/>
      <c r="AI9161" s="33"/>
      <c r="AJ9161" s="33"/>
      <c r="AK9161" s="33"/>
      <c r="AL9161" s="33"/>
      <c r="AM9161" s="33"/>
      <c r="AN9161" s="33"/>
      <c r="AO9161" s="33"/>
      <c r="AP9161" s="33"/>
      <c r="AQ9161" s="33"/>
      <c r="AR9161" s="33"/>
      <c r="AS9161" s="33"/>
      <c r="AT9161" s="33"/>
      <c r="AU9161" s="33"/>
      <c r="AV9161" s="33"/>
      <c r="AW9161" s="33"/>
      <c r="AX9161" s="33"/>
      <c r="AY9161" s="33"/>
    </row>
    <row r="9162" spans="1:51" s="12" customFormat="1" ht="39.950000000000003" customHeight="1">
      <c r="A9162" s="3"/>
      <c r="B9162" s="16"/>
      <c r="C9162" s="33"/>
      <c r="D9162" s="33"/>
      <c r="E9162" s="33"/>
      <c r="F9162" s="33"/>
      <c r="G9162" s="33"/>
      <c r="H9162" s="33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  <c r="Y9162" s="33"/>
      <c r="Z9162" s="33"/>
      <c r="AA9162" s="33"/>
      <c r="AB9162" s="33"/>
      <c r="AC9162" s="33"/>
      <c r="AD9162" s="33"/>
      <c r="AE9162" s="33"/>
      <c r="AF9162" s="33"/>
      <c r="AG9162" s="35"/>
      <c r="AH9162" s="32"/>
      <c r="AI9162" s="33"/>
      <c r="AJ9162" s="33"/>
      <c r="AK9162" s="33"/>
      <c r="AL9162" s="33"/>
      <c r="AM9162" s="33"/>
      <c r="AN9162" s="33"/>
      <c r="AO9162" s="33"/>
      <c r="AP9162" s="33"/>
      <c r="AQ9162" s="33"/>
      <c r="AR9162" s="33"/>
      <c r="AS9162" s="33"/>
      <c r="AT9162" s="33"/>
      <c r="AU9162" s="33"/>
      <c r="AV9162" s="33"/>
      <c r="AW9162" s="33"/>
      <c r="AX9162" s="33"/>
      <c r="AY9162" s="33"/>
    </row>
    <row r="9163" spans="1:51" s="12" customFormat="1" ht="39.950000000000003" customHeight="1">
      <c r="A9163" s="3"/>
      <c r="B9163" s="16"/>
      <c r="C9163" s="33"/>
      <c r="D9163" s="33"/>
      <c r="E9163" s="33"/>
      <c r="F9163" s="33"/>
      <c r="G9163" s="33"/>
      <c r="H9163" s="33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  <c r="Y9163" s="33"/>
      <c r="Z9163" s="33"/>
      <c r="AA9163" s="33"/>
      <c r="AB9163" s="33"/>
      <c r="AC9163" s="33"/>
      <c r="AD9163" s="33"/>
      <c r="AE9163" s="33"/>
      <c r="AF9163" s="33"/>
      <c r="AG9163" s="35"/>
      <c r="AH9163" s="32"/>
      <c r="AI9163" s="33"/>
      <c r="AJ9163" s="33"/>
      <c r="AK9163" s="33"/>
      <c r="AL9163" s="33"/>
      <c r="AM9163" s="33"/>
      <c r="AN9163" s="33"/>
      <c r="AO9163" s="33"/>
      <c r="AP9163" s="33"/>
      <c r="AQ9163" s="33"/>
      <c r="AR9163" s="33"/>
      <c r="AS9163" s="33"/>
      <c r="AT9163" s="33"/>
      <c r="AU9163" s="33"/>
      <c r="AV9163" s="33"/>
      <c r="AW9163" s="33"/>
      <c r="AX9163" s="33"/>
      <c r="AY9163" s="33"/>
    </row>
    <row r="9164" spans="1:51" s="12" customFormat="1" ht="39.950000000000003" customHeight="1">
      <c r="A9164" s="3"/>
      <c r="B9164" s="16"/>
      <c r="C9164" s="33"/>
      <c r="D9164" s="33"/>
      <c r="E9164" s="33"/>
      <c r="F9164" s="33"/>
      <c r="G9164" s="33"/>
      <c r="H9164" s="33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  <c r="Y9164" s="33"/>
      <c r="Z9164" s="33"/>
      <c r="AA9164" s="33"/>
      <c r="AB9164" s="33"/>
      <c r="AC9164" s="33"/>
      <c r="AD9164" s="33"/>
      <c r="AE9164" s="33"/>
      <c r="AF9164" s="33"/>
      <c r="AG9164" s="35"/>
      <c r="AH9164" s="32"/>
      <c r="AI9164" s="33"/>
      <c r="AJ9164" s="33"/>
      <c r="AK9164" s="33"/>
      <c r="AL9164" s="33"/>
      <c r="AM9164" s="33"/>
      <c r="AN9164" s="33"/>
      <c r="AO9164" s="33"/>
      <c r="AP9164" s="33"/>
      <c r="AQ9164" s="33"/>
      <c r="AR9164" s="33"/>
      <c r="AS9164" s="33"/>
      <c r="AT9164" s="33"/>
      <c r="AU9164" s="33"/>
      <c r="AV9164" s="33"/>
      <c r="AW9164" s="33"/>
      <c r="AX9164" s="33"/>
      <c r="AY9164" s="33"/>
    </row>
    <row r="9165" spans="1:51" s="12" customFormat="1" ht="39.950000000000003" customHeight="1">
      <c r="A9165" s="3"/>
      <c r="B9165" s="16"/>
      <c r="C9165" s="33"/>
      <c r="D9165" s="33"/>
      <c r="E9165" s="33"/>
      <c r="F9165" s="33"/>
      <c r="G9165" s="33"/>
      <c r="H9165" s="33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  <c r="Y9165" s="33"/>
      <c r="Z9165" s="33"/>
      <c r="AA9165" s="33"/>
      <c r="AB9165" s="33"/>
      <c r="AC9165" s="33"/>
      <c r="AD9165" s="33"/>
      <c r="AE9165" s="33"/>
      <c r="AF9165" s="33"/>
      <c r="AG9165" s="35"/>
      <c r="AH9165" s="32"/>
      <c r="AI9165" s="33"/>
      <c r="AJ9165" s="33"/>
      <c r="AK9165" s="33"/>
      <c r="AL9165" s="33"/>
      <c r="AM9165" s="33"/>
      <c r="AN9165" s="33"/>
      <c r="AO9165" s="33"/>
      <c r="AP9165" s="33"/>
      <c r="AQ9165" s="33"/>
      <c r="AR9165" s="33"/>
      <c r="AS9165" s="33"/>
      <c r="AT9165" s="33"/>
      <c r="AU9165" s="33"/>
      <c r="AV9165" s="33"/>
      <c r="AW9165" s="33"/>
      <c r="AX9165" s="33"/>
      <c r="AY9165" s="33"/>
    </row>
    <row r="9166" spans="1:51" s="12" customFormat="1" ht="39.950000000000003" customHeight="1">
      <c r="A9166" s="3"/>
      <c r="B9166" s="16"/>
      <c r="C9166" s="33"/>
      <c r="D9166" s="33"/>
      <c r="E9166" s="33"/>
      <c r="F9166" s="33"/>
      <c r="G9166" s="33"/>
      <c r="H9166" s="33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  <c r="Y9166" s="33"/>
      <c r="Z9166" s="33"/>
      <c r="AA9166" s="33"/>
      <c r="AB9166" s="33"/>
      <c r="AC9166" s="33"/>
      <c r="AD9166" s="33"/>
      <c r="AE9166" s="33"/>
      <c r="AF9166" s="33"/>
      <c r="AG9166" s="35"/>
      <c r="AH9166" s="32"/>
      <c r="AI9166" s="33"/>
      <c r="AJ9166" s="33"/>
      <c r="AK9166" s="33"/>
      <c r="AL9166" s="33"/>
      <c r="AM9166" s="33"/>
      <c r="AN9166" s="33"/>
      <c r="AO9166" s="33"/>
      <c r="AP9166" s="33"/>
      <c r="AQ9166" s="33"/>
      <c r="AR9166" s="33"/>
      <c r="AS9166" s="33"/>
      <c r="AT9166" s="33"/>
      <c r="AU9166" s="33"/>
      <c r="AV9166" s="33"/>
      <c r="AW9166" s="33"/>
      <c r="AX9166" s="33"/>
      <c r="AY9166" s="33"/>
    </row>
    <row r="9167" spans="1:51" s="12" customFormat="1" ht="39.950000000000003" customHeight="1">
      <c r="A9167" s="3"/>
      <c r="B9167" s="16"/>
      <c r="C9167" s="33"/>
      <c r="D9167" s="33"/>
      <c r="E9167" s="33"/>
      <c r="F9167" s="33"/>
      <c r="G9167" s="33"/>
      <c r="H9167" s="33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  <c r="Y9167" s="33"/>
      <c r="Z9167" s="33"/>
      <c r="AA9167" s="33"/>
      <c r="AB9167" s="33"/>
      <c r="AC9167" s="33"/>
      <c r="AD9167" s="33"/>
      <c r="AE9167" s="33"/>
      <c r="AF9167" s="33"/>
      <c r="AG9167" s="35"/>
      <c r="AH9167" s="32"/>
      <c r="AI9167" s="33"/>
      <c r="AJ9167" s="33"/>
      <c r="AK9167" s="33"/>
      <c r="AL9167" s="33"/>
      <c r="AM9167" s="33"/>
      <c r="AN9167" s="33"/>
      <c r="AO9167" s="33"/>
      <c r="AP9167" s="33"/>
      <c r="AQ9167" s="33"/>
      <c r="AR9167" s="33"/>
      <c r="AS9167" s="33"/>
      <c r="AT9167" s="33"/>
      <c r="AU9167" s="33"/>
      <c r="AV9167" s="33"/>
      <c r="AW9167" s="33"/>
      <c r="AX9167" s="33"/>
      <c r="AY9167" s="33"/>
    </row>
    <row r="9168" spans="1:51" s="12" customFormat="1" ht="39.950000000000003" customHeight="1">
      <c r="A9168" s="3"/>
      <c r="B9168" s="16"/>
      <c r="C9168" s="33"/>
      <c r="D9168" s="33"/>
      <c r="E9168" s="33"/>
      <c r="F9168" s="33"/>
      <c r="G9168" s="33"/>
      <c r="H9168" s="33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  <c r="Y9168" s="33"/>
      <c r="Z9168" s="33"/>
      <c r="AA9168" s="33"/>
      <c r="AB9168" s="33"/>
      <c r="AC9168" s="33"/>
      <c r="AD9168" s="33"/>
      <c r="AE9168" s="33"/>
      <c r="AF9168" s="33"/>
      <c r="AG9168" s="35"/>
      <c r="AH9168" s="32"/>
      <c r="AI9168" s="33"/>
      <c r="AJ9168" s="33"/>
      <c r="AK9168" s="33"/>
      <c r="AL9168" s="33"/>
      <c r="AM9168" s="33"/>
      <c r="AN9168" s="33"/>
      <c r="AO9168" s="33"/>
      <c r="AP9168" s="33"/>
      <c r="AQ9168" s="33"/>
      <c r="AR9168" s="33"/>
      <c r="AS9168" s="33"/>
      <c r="AT9168" s="33"/>
      <c r="AU9168" s="33"/>
      <c r="AV9168" s="33"/>
      <c r="AW9168" s="33"/>
      <c r="AX9168" s="33"/>
      <c r="AY9168" s="33"/>
    </row>
    <row r="9169" spans="1:51" s="12" customFormat="1" ht="39.950000000000003" customHeight="1">
      <c r="A9169" s="3"/>
      <c r="B9169" s="16"/>
      <c r="C9169" s="33"/>
      <c r="D9169" s="33"/>
      <c r="E9169" s="33"/>
      <c r="F9169" s="33"/>
      <c r="G9169" s="33"/>
      <c r="H9169" s="33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  <c r="Y9169" s="33"/>
      <c r="Z9169" s="33"/>
      <c r="AA9169" s="33"/>
      <c r="AB9169" s="33"/>
      <c r="AC9169" s="33"/>
      <c r="AD9169" s="33"/>
      <c r="AE9169" s="33"/>
      <c r="AF9169" s="33"/>
      <c r="AG9169" s="35"/>
      <c r="AH9169" s="32"/>
      <c r="AI9169" s="33"/>
      <c r="AJ9169" s="33"/>
      <c r="AK9169" s="33"/>
      <c r="AL9169" s="33"/>
      <c r="AM9169" s="33"/>
      <c r="AN9169" s="33"/>
      <c r="AO9169" s="33"/>
      <c r="AP9169" s="33"/>
      <c r="AQ9169" s="33"/>
      <c r="AR9169" s="33"/>
      <c r="AS9169" s="33"/>
      <c r="AT9169" s="33"/>
      <c r="AU9169" s="33"/>
      <c r="AV9169" s="33"/>
      <c r="AW9169" s="33"/>
      <c r="AX9169" s="33"/>
      <c r="AY9169" s="33"/>
    </row>
    <row r="9170" spans="1:51" s="12" customFormat="1" ht="39.950000000000003" customHeight="1">
      <c r="A9170" s="3"/>
      <c r="B9170" s="16"/>
      <c r="C9170" s="33"/>
      <c r="D9170" s="33"/>
      <c r="E9170" s="33"/>
      <c r="F9170" s="33"/>
      <c r="G9170" s="33"/>
      <c r="H9170" s="33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  <c r="Y9170" s="33"/>
      <c r="Z9170" s="33"/>
      <c r="AA9170" s="33"/>
      <c r="AB9170" s="33"/>
      <c r="AC9170" s="33"/>
      <c r="AD9170" s="33"/>
      <c r="AE9170" s="33"/>
      <c r="AF9170" s="33"/>
      <c r="AG9170" s="35"/>
      <c r="AH9170" s="32"/>
      <c r="AI9170" s="33"/>
      <c r="AJ9170" s="33"/>
      <c r="AK9170" s="33"/>
      <c r="AL9170" s="33"/>
      <c r="AM9170" s="33"/>
      <c r="AN9170" s="33"/>
      <c r="AO9170" s="33"/>
      <c r="AP9170" s="33"/>
      <c r="AQ9170" s="33"/>
      <c r="AR9170" s="33"/>
      <c r="AS9170" s="33"/>
      <c r="AT9170" s="33"/>
      <c r="AU9170" s="33"/>
      <c r="AV9170" s="33"/>
      <c r="AW9170" s="33"/>
      <c r="AX9170" s="33"/>
      <c r="AY9170" s="33"/>
    </row>
    <row r="9171" spans="1:51" s="12" customFormat="1" ht="39.950000000000003" customHeight="1">
      <c r="A9171" s="3"/>
      <c r="B9171" s="16"/>
      <c r="C9171" s="33"/>
      <c r="D9171" s="33"/>
      <c r="E9171" s="33"/>
      <c r="F9171" s="33"/>
      <c r="G9171" s="33"/>
      <c r="H9171" s="33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  <c r="Y9171" s="33"/>
      <c r="Z9171" s="33"/>
      <c r="AA9171" s="33"/>
      <c r="AB9171" s="33"/>
      <c r="AC9171" s="33"/>
      <c r="AD9171" s="33"/>
      <c r="AE9171" s="33"/>
      <c r="AF9171" s="33"/>
      <c r="AG9171" s="35"/>
      <c r="AH9171" s="32"/>
      <c r="AI9171" s="33"/>
      <c r="AJ9171" s="33"/>
      <c r="AK9171" s="33"/>
      <c r="AL9171" s="33"/>
      <c r="AM9171" s="33"/>
      <c r="AN9171" s="33"/>
      <c r="AO9171" s="33"/>
      <c r="AP9171" s="33"/>
      <c r="AQ9171" s="33"/>
      <c r="AR9171" s="33"/>
      <c r="AS9171" s="33"/>
      <c r="AT9171" s="33"/>
      <c r="AU9171" s="33"/>
      <c r="AV9171" s="33"/>
      <c r="AW9171" s="33"/>
      <c r="AX9171" s="33"/>
      <c r="AY9171" s="33"/>
    </row>
    <row r="9172" spans="1:51" s="12" customFormat="1" ht="39.950000000000003" customHeight="1">
      <c r="A9172" s="3"/>
      <c r="B9172" s="16"/>
      <c r="C9172" s="33"/>
      <c r="D9172" s="33"/>
      <c r="E9172" s="33"/>
      <c r="F9172" s="33"/>
      <c r="G9172" s="33"/>
      <c r="H9172" s="33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  <c r="Y9172" s="33"/>
      <c r="Z9172" s="33"/>
      <c r="AA9172" s="33"/>
      <c r="AB9172" s="33"/>
      <c r="AC9172" s="33"/>
      <c r="AD9172" s="33"/>
      <c r="AE9172" s="33"/>
      <c r="AF9172" s="33"/>
      <c r="AG9172" s="35"/>
      <c r="AH9172" s="32"/>
      <c r="AI9172" s="33"/>
      <c r="AJ9172" s="33"/>
      <c r="AK9172" s="33"/>
      <c r="AL9172" s="33"/>
      <c r="AM9172" s="33"/>
      <c r="AN9172" s="33"/>
      <c r="AO9172" s="33"/>
      <c r="AP9172" s="33"/>
      <c r="AQ9172" s="33"/>
      <c r="AR9172" s="33"/>
      <c r="AS9172" s="33"/>
      <c r="AT9172" s="33"/>
      <c r="AU9172" s="33"/>
      <c r="AV9172" s="33"/>
      <c r="AW9172" s="33"/>
      <c r="AX9172" s="33"/>
      <c r="AY9172" s="33"/>
    </row>
    <row r="9173" spans="1:51" s="12" customFormat="1" ht="39.950000000000003" customHeight="1">
      <c r="A9173" s="3"/>
      <c r="B9173" s="16"/>
      <c r="C9173" s="33"/>
      <c r="D9173" s="33"/>
      <c r="E9173" s="33"/>
      <c r="F9173" s="33"/>
      <c r="G9173" s="33"/>
      <c r="H9173" s="33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  <c r="Y9173" s="33"/>
      <c r="Z9173" s="33"/>
      <c r="AA9173" s="33"/>
      <c r="AB9173" s="33"/>
      <c r="AC9173" s="33"/>
      <c r="AD9173" s="33"/>
      <c r="AE9173" s="33"/>
      <c r="AF9173" s="33"/>
      <c r="AG9173" s="35"/>
      <c r="AH9173" s="32"/>
      <c r="AI9173" s="33"/>
      <c r="AJ9173" s="33"/>
      <c r="AK9173" s="33"/>
      <c r="AL9173" s="33"/>
      <c r="AM9173" s="33"/>
      <c r="AN9173" s="33"/>
      <c r="AO9173" s="33"/>
      <c r="AP9173" s="33"/>
      <c r="AQ9173" s="33"/>
      <c r="AR9173" s="33"/>
      <c r="AS9173" s="33"/>
      <c r="AT9173" s="33"/>
      <c r="AU9173" s="33"/>
      <c r="AV9173" s="33"/>
      <c r="AW9173" s="33"/>
      <c r="AX9173" s="33"/>
      <c r="AY9173" s="33"/>
    </row>
    <row r="9174" spans="1:51" s="12" customFormat="1" ht="39.950000000000003" customHeight="1">
      <c r="A9174" s="3"/>
      <c r="B9174" s="16"/>
      <c r="C9174" s="33"/>
      <c r="D9174" s="33"/>
      <c r="E9174" s="33"/>
      <c r="F9174" s="33"/>
      <c r="G9174" s="33"/>
      <c r="H9174" s="33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  <c r="Y9174" s="33"/>
      <c r="Z9174" s="33"/>
      <c r="AA9174" s="33"/>
      <c r="AB9174" s="33"/>
      <c r="AC9174" s="33"/>
      <c r="AD9174" s="33"/>
      <c r="AE9174" s="33"/>
      <c r="AF9174" s="33"/>
      <c r="AG9174" s="35"/>
      <c r="AH9174" s="32"/>
      <c r="AI9174" s="33"/>
      <c r="AJ9174" s="33"/>
      <c r="AK9174" s="33"/>
      <c r="AL9174" s="33"/>
      <c r="AM9174" s="33"/>
      <c r="AN9174" s="33"/>
      <c r="AO9174" s="33"/>
      <c r="AP9174" s="33"/>
      <c r="AQ9174" s="33"/>
      <c r="AR9174" s="33"/>
      <c r="AS9174" s="33"/>
      <c r="AT9174" s="33"/>
      <c r="AU9174" s="33"/>
      <c r="AV9174" s="33"/>
      <c r="AW9174" s="33"/>
      <c r="AX9174" s="33"/>
      <c r="AY9174" s="33"/>
    </row>
    <row r="9175" spans="1:51" s="12" customFormat="1" ht="39.950000000000003" customHeight="1">
      <c r="A9175" s="3"/>
      <c r="B9175" s="16"/>
      <c r="C9175" s="33"/>
      <c r="D9175" s="33"/>
      <c r="E9175" s="33"/>
      <c r="F9175" s="33"/>
      <c r="G9175" s="33"/>
      <c r="H9175" s="33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  <c r="Y9175" s="33"/>
      <c r="Z9175" s="33"/>
      <c r="AA9175" s="33"/>
      <c r="AB9175" s="33"/>
      <c r="AC9175" s="33"/>
      <c r="AD9175" s="33"/>
      <c r="AE9175" s="33"/>
      <c r="AF9175" s="33"/>
      <c r="AG9175" s="35"/>
      <c r="AH9175" s="32"/>
      <c r="AI9175" s="33"/>
      <c r="AJ9175" s="33"/>
      <c r="AK9175" s="33"/>
      <c r="AL9175" s="33"/>
      <c r="AM9175" s="33"/>
      <c r="AN9175" s="33"/>
      <c r="AO9175" s="33"/>
      <c r="AP9175" s="33"/>
      <c r="AQ9175" s="33"/>
      <c r="AR9175" s="33"/>
      <c r="AS9175" s="33"/>
      <c r="AT9175" s="33"/>
      <c r="AU9175" s="33"/>
      <c r="AV9175" s="33"/>
      <c r="AW9175" s="33"/>
      <c r="AX9175" s="33"/>
      <c r="AY9175" s="33"/>
    </row>
    <row r="9176" spans="1:51" s="12" customFormat="1" ht="39.950000000000003" customHeight="1">
      <c r="A9176" s="3"/>
      <c r="B9176" s="16"/>
      <c r="C9176" s="33"/>
      <c r="D9176" s="33"/>
      <c r="E9176" s="33"/>
      <c r="F9176" s="33"/>
      <c r="G9176" s="33"/>
      <c r="H9176" s="33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  <c r="Y9176" s="33"/>
      <c r="Z9176" s="33"/>
      <c r="AA9176" s="33"/>
      <c r="AB9176" s="33"/>
      <c r="AC9176" s="33"/>
      <c r="AD9176" s="33"/>
      <c r="AE9176" s="33"/>
      <c r="AF9176" s="33"/>
      <c r="AG9176" s="35"/>
      <c r="AH9176" s="32"/>
      <c r="AI9176" s="33"/>
      <c r="AJ9176" s="33"/>
      <c r="AK9176" s="33"/>
      <c r="AL9176" s="33"/>
      <c r="AM9176" s="33"/>
      <c r="AN9176" s="33"/>
      <c r="AO9176" s="33"/>
      <c r="AP9176" s="33"/>
      <c r="AQ9176" s="33"/>
      <c r="AR9176" s="33"/>
      <c r="AS9176" s="33"/>
      <c r="AT9176" s="33"/>
      <c r="AU9176" s="33"/>
      <c r="AV9176" s="33"/>
      <c r="AW9176" s="33"/>
      <c r="AX9176" s="33"/>
      <c r="AY9176" s="33"/>
    </row>
    <row r="9177" spans="1:51" s="12" customFormat="1" ht="39.950000000000003" customHeight="1">
      <c r="A9177" s="3"/>
      <c r="B9177" s="16"/>
      <c r="C9177" s="33"/>
      <c r="D9177" s="33"/>
      <c r="E9177" s="33"/>
      <c r="F9177" s="33"/>
      <c r="G9177" s="33"/>
      <c r="H9177" s="33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  <c r="Y9177" s="33"/>
      <c r="Z9177" s="33"/>
      <c r="AA9177" s="33"/>
      <c r="AB9177" s="33"/>
      <c r="AC9177" s="33"/>
      <c r="AD9177" s="33"/>
      <c r="AE9177" s="33"/>
      <c r="AF9177" s="33"/>
      <c r="AG9177" s="35"/>
      <c r="AH9177" s="32"/>
      <c r="AI9177" s="33"/>
      <c r="AJ9177" s="33"/>
      <c r="AK9177" s="33"/>
      <c r="AL9177" s="33"/>
      <c r="AM9177" s="33"/>
      <c r="AN9177" s="33"/>
      <c r="AO9177" s="33"/>
      <c r="AP9177" s="33"/>
      <c r="AQ9177" s="33"/>
      <c r="AR9177" s="33"/>
      <c r="AS9177" s="33"/>
      <c r="AT9177" s="33"/>
      <c r="AU9177" s="33"/>
      <c r="AV9177" s="33"/>
      <c r="AW9177" s="33"/>
      <c r="AX9177" s="33"/>
      <c r="AY9177" s="33"/>
    </row>
    <row r="9178" spans="1:51" s="12" customFormat="1" ht="39.950000000000003" customHeight="1">
      <c r="A9178" s="3"/>
      <c r="B9178" s="16"/>
      <c r="C9178" s="33"/>
      <c r="D9178" s="33"/>
      <c r="E9178" s="33"/>
      <c r="F9178" s="33"/>
      <c r="G9178" s="33"/>
      <c r="H9178" s="33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  <c r="Y9178" s="33"/>
      <c r="Z9178" s="33"/>
      <c r="AA9178" s="33"/>
      <c r="AB9178" s="33"/>
      <c r="AC9178" s="33"/>
      <c r="AD9178" s="33"/>
      <c r="AE9178" s="33"/>
      <c r="AF9178" s="33"/>
      <c r="AG9178" s="35"/>
      <c r="AH9178" s="32"/>
      <c r="AI9178" s="33"/>
      <c r="AJ9178" s="33"/>
      <c r="AK9178" s="33"/>
      <c r="AL9178" s="33"/>
      <c r="AM9178" s="33"/>
      <c r="AN9178" s="33"/>
      <c r="AO9178" s="33"/>
      <c r="AP9178" s="33"/>
      <c r="AQ9178" s="33"/>
      <c r="AR9178" s="33"/>
      <c r="AS9178" s="33"/>
      <c r="AT9178" s="33"/>
      <c r="AU9178" s="33"/>
      <c r="AV9178" s="33"/>
      <c r="AW9178" s="33"/>
      <c r="AX9178" s="33"/>
      <c r="AY9178" s="33"/>
    </row>
    <row r="9179" spans="1:51" s="12" customFormat="1" ht="39.950000000000003" customHeight="1">
      <c r="A9179" s="3"/>
      <c r="B9179" s="16"/>
      <c r="C9179" s="33"/>
      <c r="D9179" s="33"/>
      <c r="E9179" s="33"/>
      <c r="F9179" s="33"/>
      <c r="G9179" s="33"/>
      <c r="H9179" s="33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  <c r="Y9179" s="33"/>
      <c r="Z9179" s="33"/>
      <c r="AA9179" s="33"/>
      <c r="AB9179" s="33"/>
      <c r="AC9179" s="33"/>
      <c r="AD9179" s="33"/>
      <c r="AE9179" s="33"/>
      <c r="AF9179" s="33"/>
      <c r="AG9179" s="35"/>
      <c r="AH9179" s="32"/>
      <c r="AI9179" s="33"/>
      <c r="AJ9179" s="33"/>
      <c r="AK9179" s="33"/>
      <c r="AL9179" s="33"/>
      <c r="AM9179" s="33"/>
      <c r="AN9179" s="33"/>
      <c r="AO9179" s="33"/>
      <c r="AP9179" s="33"/>
      <c r="AQ9179" s="33"/>
      <c r="AR9179" s="33"/>
      <c r="AS9179" s="33"/>
      <c r="AT9179" s="33"/>
      <c r="AU9179" s="33"/>
      <c r="AV9179" s="33"/>
      <c r="AW9179" s="33"/>
      <c r="AX9179" s="33"/>
      <c r="AY9179" s="33"/>
    </row>
    <row r="9180" spans="1:51" s="12" customFormat="1" ht="39.950000000000003" customHeight="1">
      <c r="A9180" s="3"/>
      <c r="B9180" s="16"/>
      <c r="C9180" s="33"/>
      <c r="D9180" s="33"/>
      <c r="E9180" s="33"/>
      <c r="F9180" s="33"/>
      <c r="G9180" s="33"/>
      <c r="H9180" s="33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  <c r="Y9180" s="33"/>
      <c r="Z9180" s="33"/>
      <c r="AA9180" s="33"/>
      <c r="AB9180" s="33"/>
      <c r="AC9180" s="33"/>
      <c r="AD9180" s="33"/>
      <c r="AE9180" s="33"/>
      <c r="AF9180" s="33"/>
      <c r="AG9180" s="35"/>
      <c r="AH9180" s="32"/>
      <c r="AI9180" s="33"/>
      <c r="AJ9180" s="33"/>
      <c r="AK9180" s="33"/>
      <c r="AL9180" s="33"/>
      <c r="AM9180" s="33"/>
      <c r="AN9180" s="33"/>
      <c r="AO9180" s="33"/>
      <c r="AP9180" s="33"/>
      <c r="AQ9180" s="33"/>
      <c r="AR9180" s="33"/>
      <c r="AS9180" s="33"/>
      <c r="AT9180" s="33"/>
      <c r="AU9180" s="33"/>
      <c r="AV9180" s="33"/>
      <c r="AW9180" s="33"/>
      <c r="AX9180" s="33"/>
      <c r="AY9180" s="33"/>
    </row>
    <row r="9181" spans="1:51" s="12" customFormat="1" ht="39.950000000000003" customHeight="1">
      <c r="A9181" s="3"/>
      <c r="B9181" s="16"/>
      <c r="C9181" s="33"/>
      <c r="D9181" s="33"/>
      <c r="E9181" s="33"/>
      <c r="F9181" s="33"/>
      <c r="G9181" s="33"/>
      <c r="H9181" s="33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  <c r="Y9181" s="33"/>
      <c r="Z9181" s="33"/>
      <c r="AA9181" s="33"/>
      <c r="AB9181" s="33"/>
      <c r="AC9181" s="33"/>
      <c r="AD9181" s="33"/>
      <c r="AE9181" s="33"/>
      <c r="AF9181" s="33"/>
      <c r="AG9181" s="35"/>
      <c r="AH9181" s="32"/>
      <c r="AI9181" s="33"/>
      <c r="AJ9181" s="33"/>
      <c r="AK9181" s="33"/>
      <c r="AL9181" s="33"/>
      <c r="AM9181" s="33"/>
      <c r="AN9181" s="33"/>
      <c r="AO9181" s="33"/>
      <c r="AP9181" s="33"/>
      <c r="AQ9181" s="33"/>
      <c r="AR9181" s="33"/>
      <c r="AS9181" s="33"/>
      <c r="AT9181" s="33"/>
      <c r="AU9181" s="33"/>
      <c r="AV9181" s="33"/>
      <c r="AW9181" s="33"/>
      <c r="AX9181" s="33"/>
      <c r="AY9181" s="33"/>
    </row>
    <row r="9182" spans="1:51" s="12" customFormat="1" ht="39.950000000000003" customHeight="1">
      <c r="A9182" s="3"/>
      <c r="B9182" s="16"/>
      <c r="C9182" s="33"/>
      <c r="D9182" s="33"/>
      <c r="E9182" s="33"/>
      <c r="F9182" s="33"/>
      <c r="G9182" s="33"/>
      <c r="H9182" s="33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  <c r="Y9182" s="33"/>
      <c r="Z9182" s="33"/>
      <c r="AA9182" s="33"/>
      <c r="AB9182" s="33"/>
      <c r="AC9182" s="33"/>
      <c r="AD9182" s="33"/>
      <c r="AE9182" s="33"/>
      <c r="AF9182" s="33"/>
      <c r="AG9182" s="35"/>
      <c r="AH9182" s="32"/>
      <c r="AI9182" s="33"/>
      <c r="AJ9182" s="33"/>
      <c r="AK9182" s="33"/>
      <c r="AL9182" s="33"/>
      <c r="AM9182" s="33"/>
      <c r="AN9182" s="33"/>
      <c r="AO9182" s="33"/>
      <c r="AP9182" s="33"/>
      <c r="AQ9182" s="33"/>
      <c r="AR9182" s="33"/>
      <c r="AS9182" s="33"/>
      <c r="AT9182" s="33"/>
      <c r="AU9182" s="33"/>
      <c r="AV9182" s="33"/>
      <c r="AW9182" s="33"/>
      <c r="AX9182" s="33"/>
      <c r="AY9182" s="33"/>
    </row>
    <row r="9183" spans="1:51" s="12" customFormat="1" ht="39.950000000000003" customHeight="1">
      <c r="A9183" s="3"/>
      <c r="B9183" s="16"/>
      <c r="C9183" s="33"/>
      <c r="D9183" s="33"/>
      <c r="E9183" s="33"/>
      <c r="F9183" s="33"/>
      <c r="G9183" s="33"/>
      <c r="H9183" s="33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  <c r="Y9183" s="33"/>
      <c r="Z9183" s="33"/>
      <c r="AA9183" s="33"/>
      <c r="AB9183" s="33"/>
      <c r="AC9183" s="33"/>
      <c r="AD9183" s="33"/>
      <c r="AE9183" s="33"/>
      <c r="AF9183" s="33"/>
      <c r="AG9183" s="35"/>
      <c r="AH9183" s="32"/>
      <c r="AI9183" s="33"/>
      <c r="AJ9183" s="33"/>
      <c r="AK9183" s="33"/>
      <c r="AL9183" s="33"/>
      <c r="AM9183" s="33"/>
      <c r="AN9183" s="33"/>
      <c r="AO9183" s="33"/>
      <c r="AP9183" s="33"/>
      <c r="AQ9183" s="33"/>
      <c r="AR9183" s="33"/>
      <c r="AS9183" s="33"/>
      <c r="AT9183" s="33"/>
      <c r="AU9183" s="33"/>
      <c r="AV9183" s="33"/>
      <c r="AW9183" s="33"/>
      <c r="AX9183" s="33"/>
      <c r="AY9183" s="33"/>
    </row>
    <row r="9184" spans="1:51" s="12" customFormat="1" ht="39.950000000000003" customHeight="1">
      <c r="A9184" s="3"/>
      <c r="B9184" s="16"/>
      <c r="C9184" s="33"/>
      <c r="D9184" s="33"/>
      <c r="E9184" s="33"/>
      <c r="F9184" s="33"/>
      <c r="G9184" s="33"/>
      <c r="H9184" s="33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  <c r="Y9184" s="33"/>
      <c r="Z9184" s="33"/>
      <c r="AA9184" s="33"/>
      <c r="AB9184" s="33"/>
      <c r="AC9184" s="33"/>
      <c r="AD9184" s="33"/>
      <c r="AE9184" s="33"/>
      <c r="AF9184" s="33"/>
      <c r="AG9184" s="35"/>
      <c r="AH9184" s="32"/>
      <c r="AI9184" s="33"/>
      <c r="AJ9184" s="33"/>
      <c r="AK9184" s="33"/>
      <c r="AL9184" s="33"/>
      <c r="AM9184" s="33"/>
      <c r="AN9184" s="33"/>
      <c r="AO9184" s="33"/>
      <c r="AP9184" s="33"/>
      <c r="AQ9184" s="33"/>
      <c r="AR9184" s="33"/>
      <c r="AS9184" s="33"/>
      <c r="AT9184" s="33"/>
      <c r="AU9184" s="33"/>
      <c r="AV9184" s="33"/>
      <c r="AW9184" s="33"/>
      <c r="AX9184" s="33"/>
      <c r="AY9184" s="33"/>
    </row>
    <row r="9185" spans="1:51" s="12" customFormat="1" ht="39.950000000000003" customHeight="1">
      <c r="A9185" s="3"/>
      <c r="B9185" s="16"/>
      <c r="C9185" s="33"/>
      <c r="D9185" s="33"/>
      <c r="E9185" s="33"/>
      <c r="F9185" s="33"/>
      <c r="G9185" s="33"/>
      <c r="H9185" s="33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  <c r="Y9185" s="33"/>
      <c r="Z9185" s="33"/>
      <c r="AA9185" s="33"/>
      <c r="AB9185" s="33"/>
      <c r="AC9185" s="33"/>
      <c r="AD9185" s="33"/>
      <c r="AE9185" s="33"/>
      <c r="AF9185" s="33"/>
      <c r="AG9185" s="35"/>
      <c r="AH9185" s="32"/>
      <c r="AI9185" s="33"/>
      <c r="AJ9185" s="33"/>
      <c r="AK9185" s="33"/>
      <c r="AL9185" s="33"/>
      <c r="AM9185" s="33"/>
      <c r="AN9185" s="33"/>
      <c r="AO9185" s="33"/>
      <c r="AP9185" s="33"/>
      <c r="AQ9185" s="33"/>
      <c r="AR9185" s="33"/>
      <c r="AS9185" s="33"/>
      <c r="AT9185" s="33"/>
      <c r="AU9185" s="33"/>
      <c r="AV9185" s="33"/>
      <c r="AW9185" s="33"/>
      <c r="AX9185" s="33"/>
      <c r="AY9185" s="33"/>
    </row>
    <row r="9186" spans="1:51" s="12" customFormat="1" ht="39.950000000000003" customHeight="1">
      <c r="A9186" s="3"/>
      <c r="B9186" s="16"/>
      <c r="C9186" s="33"/>
      <c r="D9186" s="33"/>
      <c r="E9186" s="33"/>
      <c r="F9186" s="33"/>
      <c r="G9186" s="33"/>
      <c r="H9186" s="33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  <c r="Y9186" s="33"/>
      <c r="Z9186" s="33"/>
      <c r="AA9186" s="33"/>
      <c r="AB9186" s="33"/>
      <c r="AC9186" s="33"/>
      <c r="AD9186" s="33"/>
      <c r="AE9186" s="33"/>
      <c r="AF9186" s="33"/>
      <c r="AG9186" s="35"/>
      <c r="AH9186" s="32"/>
      <c r="AI9186" s="33"/>
      <c r="AJ9186" s="33"/>
      <c r="AK9186" s="33"/>
      <c r="AL9186" s="33"/>
      <c r="AM9186" s="33"/>
      <c r="AN9186" s="33"/>
      <c r="AO9186" s="33"/>
      <c r="AP9186" s="33"/>
      <c r="AQ9186" s="33"/>
      <c r="AR9186" s="33"/>
      <c r="AS9186" s="33"/>
      <c r="AT9186" s="33"/>
      <c r="AU9186" s="33"/>
      <c r="AV9186" s="33"/>
      <c r="AW9186" s="33"/>
      <c r="AX9186" s="33"/>
      <c r="AY9186" s="33"/>
    </row>
    <row r="9187" spans="1:51" s="12" customFormat="1" ht="39.950000000000003" customHeight="1">
      <c r="A9187" s="3"/>
      <c r="B9187" s="16"/>
      <c r="C9187" s="33"/>
      <c r="D9187" s="33"/>
      <c r="E9187" s="33"/>
      <c r="F9187" s="33"/>
      <c r="G9187" s="33"/>
      <c r="H9187" s="33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  <c r="Y9187" s="33"/>
      <c r="Z9187" s="33"/>
      <c r="AA9187" s="33"/>
      <c r="AB9187" s="33"/>
      <c r="AC9187" s="33"/>
      <c r="AD9187" s="33"/>
      <c r="AE9187" s="33"/>
      <c r="AF9187" s="33"/>
      <c r="AG9187" s="35"/>
      <c r="AH9187" s="32"/>
      <c r="AI9187" s="33"/>
      <c r="AJ9187" s="33"/>
      <c r="AK9187" s="33"/>
      <c r="AL9187" s="33"/>
      <c r="AM9187" s="33"/>
      <c r="AN9187" s="33"/>
      <c r="AO9187" s="33"/>
      <c r="AP9187" s="33"/>
      <c r="AQ9187" s="33"/>
      <c r="AR9187" s="33"/>
      <c r="AS9187" s="33"/>
      <c r="AT9187" s="33"/>
      <c r="AU9187" s="33"/>
      <c r="AV9187" s="33"/>
      <c r="AW9187" s="33"/>
      <c r="AX9187" s="33"/>
      <c r="AY9187" s="33"/>
    </row>
    <row r="9188" spans="1:51" s="12" customFormat="1" ht="39.950000000000003" customHeight="1">
      <c r="A9188" s="3"/>
      <c r="B9188" s="16"/>
      <c r="C9188" s="33"/>
      <c r="D9188" s="33"/>
      <c r="E9188" s="33"/>
      <c r="F9188" s="33"/>
      <c r="G9188" s="33"/>
      <c r="H9188" s="33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  <c r="Y9188" s="33"/>
      <c r="Z9188" s="33"/>
      <c r="AA9188" s="33"/>
      <c r="AB9188" s="33"/>
      <c r="AC9188" s="33"/>
      <c r="AD9188" s="33"/>
      <c r="AE9188" s="33"/>
      <c r="AF9188" s="33"/>
      <c r="AG9188" s="35"/>
      <c r="AH9188" s="32"/>
      <c r="AI9188" s="33"/>
      <c r="AJ9188" s="33"/>
      <c r="AK9188" s="33"/>
      <c r="AL9188" s="33"/>
      <c r="AM9188" s="33"/>
      <c r="AN9188" s="33"/>
      <c r="AO9188" s="33"/>
      <c r="AP9188" s="33"/>
      <c r="AQ9188" s="33"/>
      <c r="AR9188" s="33"/>
      <c r="AS9188" s="33"/>
      <c r="AT9188" s="33"/>
      <c r="AU9188" s="33"/>
      <c r="AV9188" s="33"/>
      <c r="AW9188" s="33"/>
      <c r="AX9188" s="33"/>
      <c r="AY9188" s="33"/>
    </row>
    <row r="9189" spans="1:51" s="12" customFormat="1" ht="39.950000000000003" customHeight="1">
      <c r="A9189" s="3"/>
      <c r="B9189" s="16"/>
      <c r="C9189" s="33"/>
      <c r="D9189" s="33"/>
      <c r="E9189" s="33"/>
      <c r="F9189" s="33"/>
      <c r="G9189" s="33"/>
      <c r="H9189" s="33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  <c r="Y9189" s="33"/>
      <c r="Z9189" s="33"/>
      <c r="AA9189" s="33"/>
      <c r="AB9189" s="33"/>
      <c r="AC9189" s="33"/>
      <c r="AD9189" s="33"/>
      <c r="AE9189" s="33"/>
      <c r="AF9189" s="33"/>
      <c r="AG9189" s="35"/>
      <c r="AH9189" s="32"/>
      <c r="AI9189" s="33"/>
      <c r="AJ9189" s="33"/>
      <c r="AK9189" s="33"/>
      <c r="AL9189" s="33"/>
      <c r="AM9189" s="33"/>
      <c r="AN9189" s="33"/>
      <c r="AO9189" s="33"/>
      <c r="AP9189" s="33"/>
      <c r="AQ9189" s="33"/>
      <c r="AR9189" s="33"/>
      <c r="AS9189" s="33"/>
      <c r="AT9189" s="33"/>
      <c r="AU9189" s="33"/>
      <c r="AV9189" s="33"/>
      <c r="AW9189" s="33"/>
      <c r="AX9189" s="33"/>
      <c r="AY9189" s="33"/>
    </row>
    <row r="9190" spans="1:51" s="12" customFormat="1" ht="39.950000000000003" customHeight="1">
      <c r="A9190" s="3"/>
      <c r="B9190" s="16"/>
      <c r="C9190" s="33"/>
      <c r="D9190" s="33"/>
      <c r="E9190" s="33"/>
      <c r="F9190" s="33"/>
      <c r="G9190" s="33"/>
      <c r="H9190" s="33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  <c r="Y9190" s="33"/>
      <c r="Z9190" s="33"/>
      <c r="AA9190" s="33"/>
      <c r="AB9190" s="33"/>
      <c r="AC9190" s="33"/>
      <c r="AD9190" s="33"/>
      <c r="AE9190" s="33"/>
      <c r="AF9190" s="33"/>
      <c r="AG9190" s="35"/>
      <c r="AH9190" s="32"/>
      <c r="AI9190" s="33"/>
      <c r="AJ9190" s="33"/>
      <c r="AK9190" s="33"/>
      <c r="AL9190" s="33"/>
      <c r="AM9190" s="33"/>
      <c r="AN9190" s="33"/>
      <c r="AO9190" s="33"/>
      <c r="AP9190" s="33"/>
      <c r="AQ9190" s="33"/>
      <c r="AR9190" s="33"/>
      <c r="AS9190" s="33"/>
      <c r="AT9190" s="33"/>
      <c r="AU9190" s="33"/>
      <c r="AV9190" s="33"/>
      <c r="AW9190" s="33"/>
      <c r="AX9190" s="33"/>
      <c r="AY9190" s="33"/>
    </row>
    <row r="9191" spans="1:51" s="12" customFormat="1" ht="39.950000000000003" customHeight="1">
      <c r="A9191" s="3"/>
      <c r="B9191" s="16"/>
      <c r="C9191" s="33"/>
      <c r="D9191" s="33"/>
      <c r="E9191" s="33"/>
      <c r="F9191" s="33"/>
      <c r="G9191" s="33"/>
      <c r="H9191" s="33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  <c r="Y9191" s="33"/>
      <c r="Z9191" s="33"/>
      <c r="AA9191" s="33"/>
      <c r="AB9191" s="33"/>
      <c r="AC9191" s="33"/>
      <c r="AD9191" s="33"/>
      <c r="AE9191" s="33"/>
      <c r="AF9191" s="33"/>
      <c r="AG9191" s="35"/>
      <c r="AH9191" s="32"/>
      <c r="AI9191" s="33"/>
      <c r="AJ9191" s="33"/>
      <c r="AK9191" s="33"/>
      <c r="AL9191" s="33"/>
      <c r="AM9191" s="33"/>
      <c r="AN9191" s="33"/>
      <c r="AO9191" s="33"/>
      <c r="AP9191" s="33"/>
      <c r="AQ9191" s="33"/>
      <c r="AR9191" s="33"/>
      <c r="AS9191" s="33"/>
      <c r="AT9191" s="33"/>
      <c r="AU9191" s="33"/>
      <c r="AV9191" s="33"/>
      <c r="AW9191" s="33"/>
      <c r="AX9191" s="33"/>
      <c r="AY9191" s="33"/>
    </row>
    <row r="9192" spans="1:51" s="12" customFormat="1" ht="39.950000000000003" customHeight="1">
      <c r="A9192" s="3"/>
      <c r="B9192" s="16"/>
      <c r="C9192" s="33"/>
      <c r="D9192" s="33"/>
      <c r="E9192" s="33"/>
      <c r="F9192" s="33"/>
      <c r="G9192" s="33"/>
      <c r="H9192" s="33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  <c r="Y9192" s="33"/>
      <c r="Z9192" s="33"/>
      <c r="AA9192" s="33"/>
      <c r="AB9192" s="33"/>
      <c r="AC9192" s="33"/>
      <c r="AD9192" s="33"/>
      <c r="AE9192" s="33"/>
      <c r="AF9192" s="33"/>
      <c r="AG9192" s="35"/>
      <c r="AH9192" s="32"/>
      <c r="AI9192" s="33"/>
      <c r="AJ9192" s="33"/>
      <c r="AK9192" s="33"/>
      <c r="AL9192" s="33"/>
      <c r="AM9192" s="33"/>
      <c r="AN9192" s="33"/>
      <c r="AO9192" s="33"/>
      <c r="AP9192" s="33"/>
      <c r="AQ9192" s="33"/>
      <c r="AR9192" s="33"/>
      <c r="AS9192" s="33"/>
      <c r="AT9192" s="33"/>
      <c r="AU9192" s="33"/>
      <c r="AV9192" s="33"/>
      <c r="AW9192" s="33"/>
      <c r="AX9192" s="33"/>
      <c r="AY9192" s="33"/>
    </row>
    <row r="9193" spans="1:51" s="12" customFormat="1" ht="39.950000000000003" customHeight="1">
      <c r="A9193" s="3"/>
      <c r="B9193" s="16"/>
      <c r="C9193" s="33"/>
      <c r="D9193" s="33"/>
      <c r="E9193" s="33"/>
      <c r="F9193" s="33"/>
      <c r="G9193" s="33"/>
      <c r="H9193" s="33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  <c r="Y9193" s="33"/>
      <c r="Z9193" s="33"/>
      <c r="AA9193" s="33"/>
      <c r="AB9193" s="33"/>
      <c r="AC9193" s="33"/>
      <c r="AD9193" s="33"/>
      <c r="AE9193" s="33"/>
      <c r="AF9193" s="33"/>
      <c r="AG9193" s="35"/>
      <c r="AH9193" s="32"/>
      <c r="AI9193" s="33"/>
      <c r="AJ9193" s="33"/>
      <c r="AK9193" s="33"/>
      <c r="AL9193" s="33"/>
      <c r="AM9193" s="33"/>
      <c r="AN9193" s="33"/>
      <c r="AO9193" s="33"/>
      <c r="AP9193" s="33"/>
      <c r="AQ9193" s="33"/>
      <c r="AR9193" s="33"/>
      <c r="AS9193" s="33"/>
      <c r="AT9193" s="33"/>
      <c r="AU9193" s="33"/>
      <c r="AV9193" s="33"/>
      <c r="AW9193" s="33"/>
      <c r="AX9193" s="33"/>
      <c r="AY9193" s="33"/>
    </row>
    <row r="9194" spans="1:51" s="12" customFormat="1" ht="39.950000000000003" customHeight="1">
      <c r="A9194" s="3"/>
      <c r="B9194" s="16"/>
      <c r="C9194" s="33"/>
      <c r="D9194" s="33"/>
      <c r="E9194" s="33"/>
      <c r="F9194" s="33"/>
      <c r="G9194" s="33"/>
      <c r="H9194" s="33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  <c r="Y9194" s="33"/>
      <c r="Z9194" s="33"/>
      <c r="AA9194" s="33"/>
      <c r="AB9194" s="33"/>
      <c r="AC9194" s="33"/>
      <c r="AD9194" s="33"/>
      <c r="AE9194" s="33"/>
      <c r="AF9194" s="33"/>
      <c r="AG9194" s="35"/>
      <c r="AH9194" s="32"/>
      <c r="AI9194" s="33"/>
      <c r="AJ9194" s="33"/>
      <c r="AK9194" s="33"/>
      <c r="AL9194" s="33"/>
      <c r="AM9194" s="33"/>
      <c r="AN9194" s="33"/>
      <c r="AO9194" s="33"/>
      <c r="AP9194" s="33"/>
      <c r="AQ9194" s="33"/>
      <c r="AR9194" s="33"/>
      <c r="AS9194" s="33"/>
      <c r="AT9194" s="33"/>
      <c r="AU9194" s="33"/>
      <c r="AV9194" s="33"/>
      <c r="AW9194" s="33"/>
      <c r="AX9194" s="33"/>
      <c r="AY9194" s="33"/>
    </row>
    <row r="9195" spans="1:51" s="12" customFormat="1" ht="39.950000000000003" customHeight="1">
      <c r="A9195" s="3"/>
      <c r="B9195" s="16"/>
      <c r="C9195" s="33"/>
      <c r="D9195" s="33"/>
      <c r="E9195" s="33"/>
      <c r="F9195" s="33"/>
      <c r="G9195" s="33"/>
      <c r="H9195" s="33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  <c r="Y9195" s="33"/>
      <c r="Z9195" s="33"/>
      <c r="AA9195" s="33"/>
      <c r="AB9195" s="33"/>
      <c r="AC9195" s="33"/>
      <c r="AD9195" s="33"/>
      <c r="AE9195" s="33"/>
      <c r="AF9195" s="33"/>
      <c r="AG9195" s="35"/>
      <c r="AH9195" s="32"/>
      <c r="AI9195" s="33"/>
      <c r="AJ9195" s="33"/>
      <c r="AK9195" s="33"/>
      <c r="AL9195" s="33"/>
      <c r="AM9195" s="33"/>
      <c r="AN9195" s="33"/>
      <c r="AO9195" s="33"/>
      <c r="AP9195" s="33"/>
      <c r="AQ9195" s="33"/>
      <c r="AR9195" s="33"/>
      <c r="AS9195" s="33"/>
      <c r="AT9195" s="33"/>
      <c r="AU9195" s="33"/>
      <c r="AV9195" s="33"/>
      <c r="AW9195" s="33"/>
      <c r="AX9195" s="33"/>
      <c r="AY9195" s="33"/>
    </row>
    <row r="9196" spans="1:51" s="12" customFormat="1" ht="39.950000000000003" customHeight="1">
      <c r="A9196" s="3"/>
      <c r="B9196" s="16"/>
      <c r="C9196" s="33"/>
      <c r="D9196" s="33"/>
      <c r="E9196" s="33"/>
      <c r="F9196" s="33"/>
      <c r="G9196" s="33"/>
      <c r="H9196" s="33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  <c r="Y9196" s="33"/>
      <c r="Z9196" s="33"/>
      <c r="AA9196" s="33"/>
      <c r="AB9196" s="33"/>
      <c r="AC9196" s="33"/>
      <c r="AD9196" s="33"/>
      <c r="AE9196" s="33"/>
      <c r="AF9196" s="33"/>
      <c r="AG9196" s="35"/>
      <c r="AH9196" s="32"/>
      <c r="AI9196" s="33"/>
      <c r="AJ9196" s="33"/>
      <c r="AK9196" s="33"/>
      <c r="AL9196" s="33"/>
      <c r="AM9196" s="33"/>
      <c r="AN9196" s="33"/>
      <c r="AO9196" s="33"/>
      <c r="AP9196" s="33"/>
      <c r="AQ9196" s="33"/>
      <c r="AR9196" s="33"/>
      <c r="AS9196" s="33"/>
      <c r="AT9196" s="33"/>
      <c r="AU9196" s="33"/>
      <c r="AV9196" s="33"/>
      <c r="AW9196" s="33"/>
      <c r="AX9196" s="33"/>
      <c r="AY9196" s="33"/>
    </row>
    <row r="9197" spans="1:51" s="12" customFormat="1" ht="39.950000000000003" customHeight="1">
      <c r="A9197" s="3"/>
      <c r="B9197" s="16"/>
      <c r="C9197" s="33"/>
      <c r="D9197" s="33"/>
      <c r="E9197" s="33"/>
      <c r="F9197" s="33"/>
      <c r="G9197" s="33"/>
      <c r="H9197" s="33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  <c r="Y9197" s="33"/>
      <c r="Z9197" s="33"/>
      <c r="AA9197" s="33"/>
      <c r="AB9197" s="33"/>
      <c r="AC9197" s="33"/>
      <c r="AD9197" s="33"/>
      <c r="AE9197" s="33"/>
      <c r="AF9197" s="33"/>
      <c r="AG9197" s="35"/>
      <c r="AH9197" s="32"/>
      <c r="AI9197" s="33"/>
      <c r="AJ9197" s="33"/>
      <c r="AK9197" s="33"/>
      <c r="AL9197" s="33"/>
      <c r="AM9197" s="33"/>
      <c r="AN9197" s="33"/>
      <c r="AO9197" s="33"/>
      <c r="AP9197" s="33"/>
      <c r="AQ9197" s="33"/>
      <c r="AR9197" s="33"/>
      <c r="AS9197" s="33"/>
      <c r="AT9197" s="33"/>
      <c r="AU9197" s="33"/>
      <c r="AV9197" s="33"/>
      <c r="AW9197" s="33"/>
      <c r="AX9197" s="33"/>
      <c r="AY9197" s="33"/>
    </row>
    <row r="9198" spans="1:51" s="12" customFormat="1" ht="39.950000000000003" customHeight="1">
      <c r="A9198" s="3"/>
      <c r="B9198" s="16"/>
      <c r="C9198" s="33"/>
      <c r="D9198" s="33"/>
      <c r="E9198" s="33"/>
      <c r="F9198" s="33"/>
      <c r="G9198" s="33"/>
      <c r="H9198" s="33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  <c r="Y9198" s="33"/>
      <c r="Z9198" s="33"/>
      <c r="AA9198" s="33"/>
      <c r="AB9198" s="33"/>
      <c r="AC9198" s="33"/>
      <c r="AD9198" s="33"/>
      <c r="AE9198" s="33"/>
      <c r="AF9198" s="33"/>
      <c r="AG9198" s="35"/>
      <c r="AH9198" s="32"/>
      <c r="AI9198" s="33"/>
      <c r="AJ9198" s="33"/>
      <c r="AK9198" s="33"/>
      <c r="AL9198" s="33"/>
      <c r="AM9198" s="33"/>
      <c r="AN9198" s="33"/>
      <c r="AO9198" s="33"/>
      <c r="AP9198" s="33"/>
      <c r="AQ9198" s="33"/>
      <c r="AR9198" s="33"/>
      <c r="AS9198" s="33"/>
      <c r="AT9198" s="33"/>
      <c r="AU9198" s="33"/>
      <c r="AV9198" s="33"/>
      <c r="AW9198" s="33"/>
      <c r="AX9198" s="33"/>
      <c r="AY9198" s="33"/>
    </row>
    <row r="9199" spans="1:51" s="12" customFormat="1" ht="39.950000000000003" customHeight="1">
      <c r="A9199" s="3"/>
      <c r="B9199" s="16"/>
      <c r="C9199" s="33"/>
      <c r="D9199" s="33"/>
      <c r="E9199" s="33"/>
      <c r="F9199" s="33"/>
      <c r="G9199" s="33"/>
      <c r="H9199" s="33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  <c r="Y9199" s="33"/>
      <c r="Z9199" s="33"/>
      <c r="AA9199" s="33"/>
      <c r="AB9199" s="33"/>
      <c r="AC9199" s="33"/>
      <c r="AD9199" s="33"/>
      <c r="AE9199" s="33"/>
      <c r="AF9199" s="33"/>
      <c r="AG9199" s="35"/>
      <c r="AH9199" s="32"/>
      <c r="AI9199" s="33"/>
      <c r="AJ9199" s="33"/>
      <c r="AK9199" s="33"/>
      <c r="AL9199" s="33"/>
      <c r="AM9199" s="33"/>
      <c r="AN9199" s="33"/>
      <c r="AO9199" s="33"/>
      <c r="AP9199" s="33"/>
      <c r="AQ9199" s="33"/>
      <c r="AR9199" s="33"/>
      <c r="AS9199" s="33"/>
      <c r="AT9199" s="33"/>
      <c r="AU9199" s="33"/>
      <c r="AV9199" s="33"/>
      <c r="AW9199" s="33"/>
      <c r="AX9199" s="33"/>
      <c r="AY9199" s="33"/>
    </row>
    <row r="9200" spans="1:51" s="12" customFormat="1" ht="39.950000000000003" customHeight="1">
      <c r="A9200" s="3"/>
      <c r="B9200" s="16"/>
      <c r="C9200" s="33"/>
      <c r="D9200" s="33"/>
      <c r="E9200" s="33"/>
      <c r="F9200" s="33"/>
      <c r="G9200" s="33"/>
      <c r="H9200" s="33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  <c r="Y9200" s="33"/>
      <c r="Z9200" s="33"/>
      <c r="AA9200" s="33"/>
      <c r="AB9200" s="33"/>
      <c r="AC9200" s="33"/>
      <c r="AD9200" s="33"/>
      <c r="AE9200" s="33"/>
      <c r="AF9200" s="33"/>
      <c r="AG9200" s="35"/>
      <c r="AH9200" s="32"/>
      <c r="AI9200" s="33"/>
      <c r="AJ9200" s="33"/>
      <c r="AK9200" s="33"/>
      <c r="AL9200" s="33"/>
      <c r="AM9200" s="33"/>
      <c r="AN9200" s="33"/>
      <c r="AO9200" s="33"/>
      <c r="AP9200" s="33"/>
      <c r="AQ9200" s="33"/>
      <c r="AR9200" s="33"/>
      <c r="AS9200" s="33"/>
      <c r="AT9200" s="33"/>
      <c r="AU9200" s="33"/>
      <c r="AV9200" s="33"/>
      <c r="AW9200" s="33"/>
      <c r="AX9200" s="33"/>
      <c r="AY9200" s="33"/>
    </row>
    <row r="9201" spans="1:51" s="12" customFormat="1" ht="39.950000000000003" customHeight="1">
      <c r="A9201" s="3"/>
      <c r="B9201" s="16"/>
      <c r="C9201" s="33"/>
      <c r="D9201" s="33"/>
      <c r="E9201" s="33"/>
      <c r="F9201" s="33"/>
      <c r="G9201" s="33"/>
      <c r="H9201" s="33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  <c r="Y9201" s="33"/>
      <c r="Z9201" s="33"/>
      <c r="AA9201" s="33"/>
      <c r="AB9201" s="33"/>
      <c r="AC9201" s="33"/>
      <c r="AD9201" s="33"/>
      <c r="AE9201" s="33"/>
      <c r="AF9201" s="33"/>
      <c r="AG9201" s="35"/>
      <c r="AH9201" s="32"/>
      <c r="AI9201" s="33"/>
      <c r="AJ9201" s="33"/>
      <c r="AK9201" s="33"/>
      <c r="AL9201" s="33"/>
      <c r="AM9201" s="33"/>
      <c r="AN9201" s="33"/>
      <c r="AO9201" s="33"/>
      <c r="AP9201" s="33"/>
      <c r="AQ9201" s="33"/>
      <c r="AR9201" s="33"/>
      <c r="AS9201" s="33"/>
      <c r="AT9201" s="33"/>
      <c r="AU9201" s="33"/>
      <c r="AV9201" s="33"/>
      <c r="AW9201" s="33"/>
      <c r="AX9201" s="33"/>
      <c r="AY9201" s="33"/>
    </row>
    <row r="9202" spans="1:51" s="12" customFormat="1" ht="39.950000000000003" customHeight="1">
      <c r="A9202" s="3"/>
      <c r="B9202" s="16"/>
      <c r="C9202" s="33"/>
      <c r="D9202" s="33"/>
      <c r="E9202" s="33"/>
      <c r="F9202" s="33"/>
      <c r="G9202" s="33"/>
      <c r="H9202" s="33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  <c r="Y9202" s="33"/>
      <c r="Z9202" s="33"/>
      <c r="AA9202" s="33"/>
      <c r="AB9202" s="33"/>
      <c r="AC9202" s="33"/>
      <c r="AD9202" s="33"/>
      <c r="AE9202" s="33"/>
      <c r="AF9202" s="33"/>
      <c r="AG9202" s="35"/>
      <c r="AH9202" s="32"/>
      <c r="AI9202" s="33"/>
      <c r="AJ9202" s="33"/>
      <c r="AK9202" s="33"/>
      <c r="AL9202" s="33"/>
      <c r="AM9202" s="33"/>
      <c r="AN9202" s="33"/>
      <c r="AO9202" s="33"/>
      <c r="AP9202" s="33"/>
      <c r="AQ9202" s="33"/>
      <c r="AR9202" s="33"/>
      <c r="AS9202" s="33"/>
      <c r="AT9202" s="33"/>
      <c r="AU9202" s="33"/>
      <c r="AV9202" s="33"/>
      <c r="AW9202" s="33"/>
      <c r="AX9202" s="33"/>
      <c r="AY9202" s="33"/>
    </row>
    <row r="9203" spans="1:51" s="12" customFormat="1" ht="39.950000000000003" customHeight="1">
      <c r="A9203" s="3"/>
      <c r="B9203" s="16"/>
      <c r="C9203" s="33"/>
      <c r="D9203" s="33"/>
      <c r="E9203" s="33"/>
      <c r="F9203" s="33"/>
      <c r="G9203" s="33"/>
      <c r="H9203" s="33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  <c r="Y9203" s="33"/>
      <c r="Z9203" s="33"/>
      <c r="AA9203" s="33"/>
      <c r="AB9203" s="33"/>
      <c r="AC9203" s="33"/>
      <c r="AD9203" s="33"/>
      <c r="AE9203" s="33"/>
      <c r="AF9203" s="33"/>
      <c r="AG9203" s="35"/>
      <c r="AH9203" s="32"/>
      <c r="AI9203" s="33"/>
      <c r="AJ9203" s="33"/>
      <c r="AK9203" s="33"/>
      <c r="AL9203" s="33"/>
      <c r="AM9203" s="33"/>
      <c r="AN9203" s="33"/>
      <c r="AO9203" s="33"/>
      <c r="AP9203" s="33"/>
      <c r="AQ9203" s="33"/>
      <c r="AR9203" s="33"/>
      <c r="AS9203" s="33"/>
      <c r="AT9203" s="33"/>
      <c r="AU9203" s="33"/>
      <c r="AV9203" s="33"/>
      <c r="AW9203" s="33"/>
      <c r="AX9203" s="33"/>
      <c r="AY9203" s="33"/>
    </row>
    <row r="9204" spans="1:51" s="12" customFormat="1" ht="39.950000000000003" customHeight="1">
      <c r="A9204" s="3"/>
      <c r="B9204" s="16"/>
      <c r="C9204" s="33"/>
      <c r="D9204" s="33"/>
      <c r="E9204" s="33"/>
      <c r="F9204" s="33"/>
      <c r="G9204" s="33"/>
      <c r="H9204" s="33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  <c r="Y9204" s="33"/>
      <c r="Z9204" s="33"/>
      <c r="AA9204" s="33"/>
      <c r="AB9204" s="33"/>
      <c r="AC9204" s="33"/>
      <c r="AD9204" s="33"/>
      <c r="AE9204" s="33"/>
      <c r="AF9204" s="33"/>
      <c r="AG9204" s="35"/>
      <c r="AH9204" s="32"/>
      <c r="AI9204" s="33"/>
      <c r="AJ9204" s="33"/>
      <c r="AK9204" s="33"/>
      <c r="AL9204" s="33"/>
      <c r="AM9204" s="33"/>
      <c r="AN9204" s="33"/>
      <c r="AO9204" s="33"/>
      <c r="AP9204" s="33"/>
      <c r="AQ9204" s="33"/>
      <c r="AR9204" s="33"/>
      <c r="AS9204" s="33"/>
      <c r="AT9204" s="33"/>
      <c r="AU9204" s="33"/>
      <c r="AV9204" s="33"/>
      <c r="AW9204" s="33"/>
      <c r="AX9204" s="33"/>
      <c r="AY9204" s="33"/>
    </row>
    <row r="9205" spans="1:51" s="12" customFormat="1" ht="39.950000000000003" customHeight="1">
      <c r="A9205" s="3"/>
      <c r="B9205" s="16"/>
      <c r="C9205" s="33"/>
      <c r="D9205" s="33"/>
      <c r="E9205" s="33"/>
      <c r="F9205" s="33"/>
      <c r="G9205" s="33"/>
      <c r="H9205" s="33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  <c r="Y9205" s="33"/>
      <c r="Z9205" s="33"/>
      <c r="AA9205" s="33"/>
      <c r="AB9205" s="33"/>
      <c r="AC9205" s="33"/>
      <c r="AD9205" s="33"/>
      <c r="AE9205" s="33"/>
      <c r="AF9205" s="33"/>
      <c r="AG9205" s="35"/>
      <c r="AH9205" s="32"/>
      <c r="AI9205" s="33"/>
      <c r="AJ9205" s="33"/>
      <c r="AK9205" s="33"/>
      <c r="AL9205" s="33"/>
      <c r="AM9205" s="33"/>
      <c r="AN9205" s="33"/>
      <c r="AO9205" s="33"/>
      <c r="AP9205" s="33"/>
      <c r="AQ9205" s="33"/>
      <c r="AR9205" s="33"/>
      <c r="AS9205" s="33"/>
      <c r="AT9205" s="33"/>
      <c r="AU9205" s="33"/>
      <c r="AV9205" s="33"/>
      <c r="AW9205" s="33"/>
      <c r="AX9205" s="33"/>
      <c r="AY9205" s="33"/>
    </row>
    <row r="9206" spans="1:51" s="12" customFormat="1" ht="39.950000000000003" customHeight="1">
      <c r="A9206" s="3"/>
      <c r="B9206" s="16"/>
      <c r="C9206" s="33"/>
      <c r="D9206" s="33"/>
      <c r="E9206" s="33"/>
      <c r="F9206" s="33"/>
      <c r="G9206" s="33"/>
      <c r="H9206" s="33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  <c r="Y9206" s="33"/>
      <c r="Z9206" s="33"/>
      <c r="AA9206" s="33"/>
      <c r="AB9206" s="33"/>
      <c r="AC9206" s="33"/>
      <c r="AD9206" s="33"/>
      <c r="AE9206" s="33"/>
      <c r="AF9206" s="33"/>
      <c r="AG9206" s="35"/>
      <c r="AH9206" s="32"/>
      <c r="AI9206" s="33"/>
      <c r="AJ9206" s="33"/>
      <c r="AK9206" s="33"/>
      <c r="AL9206" s="33"/>
      <c r="AM9206" s="33"/>
      <c r="AN9206" s="33"/>
      <c r="AO9206" s="33"/>
      <c r="AP9206" s="33"/>
      <c r="AQ9206" s="33"/>
      <c r="AR9206" s="33"/>
      <c r="AS9206" s="33"/>
      <c r="AT9206" s="33"/>
      <c r="AU9206" s="33"/>
      <c r="AV9206" s="33"/>
      <c r="AW9206" s="33"/>
      <c r="AX9206" s="33"/>
      <c r="AY9206" s="33"/>
    </row>
    <row r="9207" spans="1:51" s="12" customFormat="1" ht="39.950000000000003" customHeight="1">
      <c r="A9207" s="3"/>
      <c r="B9207" s="16"/>
      <c r="C9207" s="33"/>
      <c r="D9207" s="33"/>
      <c r="E9207" s="33"/>
      <c r="F9207" s="33"/>
      <c r="G9207" s="33"/>
      <c r="H9207" s="33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  <c r="Y9207" s="33"/>
      <c r="Z9207" s="33"/>
      <c r="AA9207" s="33"/>
      <c r="AB9207" s="33"/>
      <c r="AC9207" s="33"/>
      <c r="AD9207" s="33"/>
      <c r="AE9207" s="33"/>
      <c r="AF9207" s="33"/>
      <c r="AG9207" s="35"/>
      <c r="AH9207" s="32"/>
      <c r="AI9207" s="33"/>
      <c r="AJ9207" s="33"/>
      <c r="AK9207" s="33"/>
      <c r="AL9207" s="33"/>
      <c r="AM9207" s="33"/>
      <c r="AN9207" s="33"/>
      <c r="AO9207" s="33"/>
      <c r="AP9207" s="33"/>
      <c r="AQ9207" s="33"/>
      <c r="AR9207" s="33"/>
      <c r="AS9207" s="33"/>
      <c r="AT9207" s="33"/>
      <c r="AU9207" s="33"/>
      <c r="AV9207" s="33"/>
      <c r="AW9207" s="33"/>
      <c r="AX9207" s="33"/>
      <c r="AY9207" s="33"/>
    </row>
    <row r="9208" spans="1:51" s="12" customFormat="1" ht="39.950000000000003" customHeight="1">
      <c r="A9208" s="3"/>
      <c r="B9208" s="16"/>
      <c r="C9208" s="33"/>
      <c r="D9208" s="33"/>
      <c r="E9208" s="33"/>
      <c r="F9208" s="33"/>
      <c r="G9208" s="33"/>
      <c r="H9208" s="33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  <c r="Y9208" s="33"/>
      <c r="Z9208" s="33"/>
      <c r="AA9208" s="33"/>
      <c r="AB9208" s="33"/>
      <c r="AC9208" s="33"/>
      <c r="AD9208" s="33"/>
      <c r="AE9208" s="33"/>
      <c r="AF9208" s="33"/>
      <c r="AG9208" s="35"/>
      <c r="AH9208" s="32"/>
      <c r="AI9208" s="33"/>
      <c r="AJ9208" s="33"/>
      <c r="AK9208" s="33"/>
      <c r="AL9208" s="33"/>
      <c r="AM9208" s="33"/>
      <c r="AN9208" s="33"/>
      <c r="AO9208" s="33"/>
      <c r="AP9208" s="33"/>
      <c r="AQ9208" s="33"/>
      <c r="AR9208" s="33"/>
      <c r="AS9208" s="33"/>
      <c r="AT9208" s="33"/>
      <c r="AU9208" s="33"/>
      <c r="AV9208" s="33"/>
      <c r="AW9208" s="33"/>
      <c r="AX9208" s="33"/>
      <c r="AY9208" s="33"/>
    </row>
    <row r="9209" spans="1:51" s="12" customFormat="1" ht="39.950000000000003" customHeight="1">
      <c r="A9209" s="3"/>
      <c r="B9209" s="16"/>
      <c r="C9209" s="33"/>
      <c r="D9209" s="33"/>
      <c r="E9209" s="33"/>
      <c r="F9209" s="33"/>
      <c r="G9209" s="33"/>
      <c r="H9209" s="33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  <c r="Y9209" s="33"/>
      <c r="Z9209" s="33"/>
      <c r="AA9209" s="33"/>
      <c r="AB9209" s="33"/>
      <c r="AC9209" s="33"/>
      <c r="AD9209" s="33"/>
      <c r="AE9209" s="33"/>
      <c r="AF9209" s="33"/>
      <c r="AG9209" s="35"/>
      <c r="AH9209" s="32"/>
      <c r="AI9209" s="33"/>
      <c r="AJ9209" s="33"/>
      <c r="AK9209" s="33"/>
      <c r="AL9209" s="33"/>
      <c r="AM9209" s="33"/>
      <c r="AN9209" s="33"/>
      <c r="AO9209" s="33"/>
      <c r="AP9209" s="33"/>
      <c r="AQ9209" s="33"/>
      <c r="AR9209" s="33"/>
      <c r="AS9209" s="33"/>
      <c r="AT9209" s="33"/>
      <c r="AU9209" s="33"/>
      <c r="AV9209" s="33"/>
      <c r="AW9209" s="33"/>
      <c r="AX9209" s="33"/>
      <c r="AY9209" s="33"/>
    </row>
    <row r="9210" spans="1:51" s="12" customFormat="1" ht="39.950000000000003" customHeight="1">
      <c r="A9210" s="3"/>
      <c r="B9210" s="16"/>
      <c r="C9210" s="33"/>
      <c r="D9210" s="33"/>
      <c r="E9210" s="33"/>
      <c r="F9210" s="33"/>
      <c r="G9210" s="33"/>
      <c r="H9210" s="33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  <c r="Y9210" s="33"/>
      <c r="Z9210" s="33"/>
      <c r="AA9210" s="33"/>
      <c r="AB9210" s="33"/>
      <c r="AC9210" s="33"/>
      <c r="AD9210" s="33"/>
      <c r="AE9210" s="33"/>
      <c r="AF9210" s="33"/>
      <c r="AG9210" s="35"/>
      <c r="AH9210" s="32"/>
      <c r="AI9210" s="33"/>
      <c r="AJ9210" s="33"/>
      <c r="AK9210" s="33"/>
      <c r="AL9210" s="33"/>
      <c r="AM9210" s="33"/>
      <c r="AN9210" s="33"/>
      <c r="AO9210" s="33"/>
      <c r="AP9210" s="33"/>
      <c r="AQ9210" s="33"/>
      <c r="AR9210" s="33"/>
      <c r="AS9210" s="33"/>
      <c r="AT9210" s="33"/>
      <c r="AU9210" s="33"/>
      <c r="AV9210" s="33"/>
      <c r="AW9210" s="33"/>
      <c r="AX9210" s="33"/>
      <c r="AY9210" s="33"/>
    </row>
    <row r="9211" spans="1:51" s="12" customFormat="1" ht="39.950000000000003" customHeight="1">
      <c r="A9211" s="3"/>
      <c r="B9211" s="16"/>
      <c r="C9211" s="33"/>
      <c r="D9211" s="33"/>
      <c r="E9211" s="33"/>
      <c r="F9211" s="33"/>
      <c r="G9211" s="33"/>
      <c r="H9211" s="33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  <c r="Y9211" s="33"/>
      <c r="Z9211" s="33"/>
      <c r="AA9211" s="33"/>
      <c r="AB9211" s="33"/>
      <c r="AC9211" s="33"/>
      <c r="AD9211" s="33"/>
      <c r="AE9211" s="33"/>
      <c r="AF9211" s="33"/>
      <c r="AG9211" s="35"/>
      <c r="AH9211" s="32"/>
      <c r="AI9211" s="33"/>
      <c r="AJ9211" s="33"/>
      <c r="AK9211" s="33"/>
      <c r="AL9211" s="33"/>
      <c r="AM9211" s="33"/>
      <c r="AN9211" s="33"/>
      <c r="AO9211" s="33"/>
      <c r="AP9211" s="33"/>
      <c r="AQ9211" s="33"/>
      <c r="AR9211" s="33"/>
      <c r="AS9211" s="33"/>
      <c r="AT9211" s="33"/>
      <c r="AU9211" s="33"/>
      <c r="AV9211" s="33"/>
      <c r="AW9211" s="33"/>
      <c r="AX9211" s="33"/>
      <c r="AY9211" s="33"/>
    </row>
    <row r="9212" spans="1:51" s="12" customFormat="1" ht="39.950000000000003" customHeight="1">
      <c r="A9212" s="3"/>
      <c r="B9212" s="16"/>
      <c r="C9212" s="33"/>
      <c r="D9212" s="33"/>
      <c r="E9212" s="33"/>
      <c r="F9212" s="33"/>
      <c r="G9212" s="33"/>
      <c r="H9212" s="33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  <c r="Y9212" s="33"/>
      <c r="Z9212" s="33"/>
      <c r="AA9212" s="33"/>
      <c r="AB9212" s="33"/>
      <c r="AC9212" s="33"/>
      <c r="AD9212" s="33"/>
      <c r="AE9212" s="33"/>
      <c r="AF9212" s="33"/>
      <c r="AG9212" s="35"/>
      <c r="AH9212" s="32"/>
      <c r="AI9212" s="33"/>
      <c r="AJ9212" s="33"/>
      <c r="AK9212" s="33"/>
      <c r="AL9212" s="33"/>
      <c r="AM9212" s="33"/>
      <c r="AN9212" s="33"/>
      <c r="AO9212" s="33"/>
      <c r="AP9212" s="33"/>
      <c r="AQ9212" s="33"/>
      <c r="AR9212" s="33"/>
      <c r="AS9212" s="33"/>
      <c r="AT9212" s="33"/>
      <c r="AU9212" s="33"/>
      <c r="AV9212" s="33"/>
      <c r="AW9212" s="33"/>
      <c r="AX9212" s="33"/>
      <c r="AY9212" s="33"/>
    </row>
    <row r="9213" spans="1:51" s="12" customFormat="1" ht="39.950000000000003" customHeight="1">
      <c r="A9213" s="3"/>
      <c r="B9213" s="16"/>
      <c r="C9213" s="33"/>
      <c r="D9213" s="33"/>
      <c r="E9213" s="33"/>
      <c r="F9213" s="33"/>
      <c r="G9213" s="33"/>
      <c r="H9213" s="33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  <c r="Y9213" s="33"/>
      <c r="Z9213" s="33"/>
      <c r="AA9213" s="33"/>
      <c r="AB9213" s="33"/>
      <c r="AC9213" s="33"/>
      <c r="AD9213" s="33"/>
      <c r="AE9213" s="33"/>
      <c r="AF9213" s="33"/>
      <c r="AG9213" s="35"/>
      <c r="AH9213" s="32"/>
      <c r="AI9213" s="33"/>
      <c r="AJ9213" s="33"/>
      <c r="AK9213" s="33"/>
      <c r="AL9213" s="33"/>
      <c r="AM9213" s="33"/>
      <c r="AN9213" s="33"/>
      <c r="AO9213" s="33"/>
      <c r="AP9213" s="33"/>
      <c r="AQ9213" s="33"/>
      <c r="AR9213" s="33"/>
      <c r="AS9213" s="33"/>
      <c r="AT9213" s="33"/>
      <c r="AU9213" s="33"/>
      <c r="AV9213" s="33"/>
      <c r="AW9213" s="33"/>
      <c r="AX9213" s="33"/>
      <c r="AY9213" s="33"/>
    </row>
    <row r="9214" spans="1:51" s="12" customFormat="1" ht="39.950000000000003" customHeight="1">
      <c r="A9214" s="3"/>
      <c r="B9214" s="16"/>
      <c r="C9214" s="33"/>
      <c r="D9214" s="33"/>
      <c r="E9214" s="33"/>
      <c r="F9214" s="33"/>
      <c r="G9214" s="33"/>
      <c r="H9214" s="33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  <c r="Y9214" s="33"/>
      <c r="Z9214" s="33"/>
      <c r="AA9214" s="33"/>
      <c r="AB9214" s="33"/>
      <c r="AC9214" s="33"/>
      <c r="AD9214" s="33"/>
      <c r="AE9214" s="33"/>
      <c r="AF9214" s="33"/>
      <c r="AG9214" s="35"/>
      <c r="AH9214" s="32"/>
      <c r="AI9214" s="33"/>
      <c r="AJ9214" s="33"/>
      <c r="AK9214" s="33"/>
      <c r="AL9214" s="33"/>
      <c r="AM9214" s="33"/>
      <c r="AN9214" s="33"/>
      <c r="AO9214" s="33"/>
      <c r="AP9214" s="33"/>
      <c r="AQ9214" s="33"/>
      <c r="AR9214" s="33"/>
      <c r="AS9214" s="33"/>
      <c r="AT9214" s="33"/>
      <c r="AU9214" s="33"/>
      <c r="AV9214" s="33"/>
      <c r="AW9214" s="33"/>
      <c r="AX9214" s="33"/>
      <c r="AY9214" s="33"/>
    </row>
    <row r="9215" spans="1:51" s="12" customFormat="1" ht="39.950000000000003" customHeight="1">
      <c r="A9215" s="3"/>
      <c r="B9215" s="16"/>
      <c r="C9215" s="33"/>
      <c r="D9215" s="33"/>
      <c r="E9215" s="33"/>
      <c r="F9215" s="33"/>
      <c r="G9215" s="33"/>
      <c r="H9215" s="33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  <c r="Y9215" s="33"/>
      <c r="Z9215" s="33"/>
      <c r="AA9215" s="33"/>
      <c r="AB9215" s="33"/>
      <c r="AC9215" s="33"/>
      <c r="AD9215" s="33"/>
      <c r="AE9215" s="33"/>
      <c r="AF9215" s="33"/>
      <c r="AG9215" s="35"/>
      <c r="AH9215" s="32"/>
      <c r="AI9215" s="33"/>
      <c r="AJ9215" s="33"/>
      <c r="AK9215" s="33"/>
      <c r="AL9215" s="33"/>
      <c r="AM9215" s="33"/>
      <c r="AN9215" s="33"/>
      <c r="AO9215" s="33"/>
      <c r="AP9215" s="33"/>
      <c r="AQ9215" s="33"/>
      <c r="AR9215" s="33"/>
      <c r="AS9215" s="33"/>
      <c r="AT9215" s="33"/>
      <c r="AU9215" s="33"/>
      <c r="AV9215" s="33"/>
      <c r="AW9215" s="33"/>
      <c r="AX9215" s="33"/>
      <c r="AY9215" s="33"/>
    </row>
    <row r="9216" spans="1:51" s="12" customFormat="1" ht="39.950000000000003" customHeight="1">
      <c r="A9216" s="3"/>
      <c r="B9216" s="16"/>
      <c r="C9216" s="33"/>
      <c r="D9216" s="33"/>
      <c r="E9216" s="33"/>
      <c r="F9216" s="33"/>
      <c r="G9216" s="33"/>
      <c r="H9216" s="33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  <c r="Y9216" s="33"/>
      <c r="Z9216" s="33"/>
      <c r="AA9216" s="33"/>
      <c r="AB9216" s="33"/>
      <c r="AC9216" s="33"/>
      <c r="AD9216" s="33"/>
      <c r="AE9216" s="33"/>
      <c r="AF9216" s="33"/>
      <c r="AG9216" s="35"/>
      <c r="AH9216" s="32"/>
      <c r="AI9216" s="33"/>
      <c r="AJ9216" s="33"/>
      <c r="AK9216" s="33"/>
      <c r="AL9216" s="33"/>
      <c r="AM9216" s="33"/>
      <c r="AN9216" s="33"/>
      <c r="AO9216" s="33"/>
      <c r="AP9216" s="33"/>
      <c r="AQ9216" s="33"/>
      <c r="AR9216" s="33"/>
      <c r="AS9216" s="33"/>
      <c r="AT9216" s="33"/>
      <c r="AU9216" s="33"/>
      <c r="AV9216" s="33"/>
      <c r="AW9216" s="33"/>
      <c r="AX9216" s="33"/>
      <c r="AY9216" s="33"/>
    </row>
    <row r="9217" spans="1:51" s="12" customFormat="1" ht="39.950000000000003" customHeight="1">
      <c r="A9217" s="3"/>
      <c r="B9217" s="16"/>
      <c r="C9217" s="33"/>
      <c r="D9217" s="33"/>
      <c r="E9217" s="33"/>
      <c r="F9217" s="33"/>
      <c r="G9217" s="33"/>
      <c r="H9217" s="33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  <c r="Y9217" s="33"/>
      <c r="Z9217" s="33"/>
      <c r="AA9217" s="33"/>
      <c r="AB9217" s="33"/>
      <c r="AC9217" s="33"/>
      <c r="AD9217" s="33"/>
      <c r="AE9217" s="33"/>
      <c r="AF9217" s="33"/>
      <c r="AG9217" s="35"/>
      <c r="AH9217" s="32"/>
      <c r="AI9217" s="33"/>
      <c r="AJ9217" s="33"/>
      <c r="AK9217" s="33"/>
      <c r="AL9217" s="33"/>
      <c r="AM9217" s="33"/>
      <c r="AN9217" s="33"/>
      <c r="AO9217" s="33"/>
      <c r="AP9217" s="33"/>
      <c r="AQ9217" s="33"/>
      <c r="AR9217" s="33"/>
      <c r="AS9217" s="33"/>
      <c r="AT9217" s="33"/>
      <c r="AU9217" s="33"/>
      <c r="AV9217" s="33"/>
      <c r="AW9217" s="33"/>
      <c r="AX9217" s="33"/>
      <c r="AY9217" s="33"/>
    </row>
    <row r="9218" spans="1:51" s="12" customFormat="1" ht="39.950000000000003" customHeight="1">
      <c r="A9218" s="3"/>
      <c r="B9218" s="16"/>
      <c r="C9218" s="33"/>
      <c r="D9218" s="33"/>
      <c r="E9218" s="33"/>
      <c r="F9218" s="33"/>
      <c r="G9218" s="33"/>
      <c r="H9218" s="33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  <c r="Y9218" s="33"/>
      <c r="Z9218" s="33"/>
      <c r="AA9218" s="33"/>
      <c r="AB9218" s="33"/>
      <c r="AC9218" s="33"/>
      <c r="AD9218" s="33"/>
      <c r="AE9218" s="33"/>
      <c r="AF9218" s="33"/>
      <c r="AG9218" s="35"/>
      <c r="AH9218" s="32"/>
      <c r="AI9218" s="33"/>
      <c r="AJ9218" s="33"/>
      <c r="AK9218" s="33"/>
      <c r="AL9218" s="33"/>
      <c r="AM9218" s="33"/>
      <c r="AN9218" s="33"/>
      <c r="AO9218" s="33"/>
      <c r="AP9218" s="33"/>
      <c r="AQ9218" s="33"/>
      <c r="AR9218" s="33"/>
      <c r="AS9218" s="33"/>
      <c r="AT9218" s="33"/>
      <c r="AU9218" s="33"/>
      <c r="AV9218" s="33"/>
      <c r="AW9218" s="33"/>
      <c r="AX9218" s="33"/>
      <c r="AY9218" s="33"/>
    </row>
    <row r="9219" spans="1:51" s="12" customFormat="1" ht="39.950000000000003" customHeight="1">
      <c r="A9219" s="3"/>
      <c r="B9219" s="16"/>
      <c r="C9219" s="33"/>
      <c r="D9219" s="33"/>
      <c r="E9219" s="33"/>
      <c r="F9219" s="33"/>
      <c r="G9219" s="33"/>
      <c r="H9219" s="33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  <c r="Y9219" s="33"/>
      <c r="Z9219" s="33"/>
      <c r="AA9219" s="33"/>
      <c r="AB9219" s="33"/>
      <c r="AC9219" s="33"/>
      <c r="AD9219" s="33"/>
      <c r="AE9219" s="33"/>
      <c r="AF9219" s="33"/>
      <c r="AG9219" s="35"/>
      <c r="AH9219" s="32"/>
      <c r="AI9219" s="33"/>
      <c r="AJ9219" s="33"/>
      <c r="AK9219" s="33"/>
      <c r="AL9219" s="33"/>
      <c r="AM9219" s="33"/>
      <c r="AN9219" s="33"/>
      <c r="AO9219" s="33"/>
      <c r="AP9219" s="33"/>
      <c r="AQ9219" s="33"/>
      <c r="AR9219" s="33"/>
      <c r="AS9219" s="33"/>
      <c r="AT9219" s="33"/>
      <c r="AU9219" s="33"/>
      <c r="AV9219" s="33"/>
      <c r="AW9219" s="33"/>
      <c r="AX9219" s="33"/>
      <c r="AY9219" s="33"/>
    </row>
    <row r="9220" spans="1:51" s="12" customFormat="1" ht="39.950000000000003" customHeight="1">
      <c r="A9220" s="3"/>
      <c r="B9220" s="16"/>
      <c r="C9220" s="33"/>
      <c r="D9220" s="33"/>
      <c r="E9220" s="33"/>
      <c r="F9220" s="33"/>
      <c r="G9220" s="33"/>
      <c r="H9220" s="33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  <c r="Y9220" s="33"/>
      <c r="Z9220" s="33"/>
      <c r="AA9220" s="33"/>
      <c r="AB9220" s="33"/>
      <c r="AC9220" s="33"/>
      <c r="AD9220" s="33"/>
      <c r="AE9220" s="33"/>
      <c r="AF9220" s="33"/>
      <c r="AG9220" s="35"/>
      <c r="AH9220" s="32"/>
      <c r="AI9220" s="33"/>
      <c r="AJ9220" s="33"/>
      <c r="AK9220" s="33"/>
      <c r="AL9220" s="33"/>
      <c r="AM9220" s="33"/>
      <c r="AN9220" s="33"/>
      <c r="AO9220" s="33"/>
      <c r="AP9220" s="33"/>
      <c r="AQ9220" s="33"/>
      <c r="AR9220" s="33"/>
      <c r="AS9220" s="33"/>
      <c r="AT9220" s="33"/>
      <c r="AU9220" s="33"/>
      <c r="AV9220" s="33"/>
      <c r="AW9220" s="33"/>
      <c r="AX9220" s="33"/>
      <c r="AY9220" s="33"/>
    </row>
    <row r="9221" spans="1:51" s="12" customFormat="1" ht="39.950000000000003" customHeight="1">
      <c r="A9221" s="3"/>
      <c r="B9221" s="16"/>
      <c r="C9221" s="33"/>
      <c r="D9221" s="33"/>
      <c r="E9221" s="33"/>
      <c r="F9221" s="33"/>
      <c r="G9221" s="33"/>
      <c r="H9221" s="33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  <c r="Y9221" s="33"/>
      <c r="Z9221" s="33"/>
      <c r="AA9221" s="33"/>
      <c r="AB9221" s="33"/>
      <c r="AC9221" s="33"/>
      <c r="AD9221" s="33"/>
      <c r="AE9221" s="33"/>
      <c r="AF9221" s="33"/>
      <c r="AG9221" s="35"/>
      <c r="AH9221" s="32"/>
      <c r="AI9221" s="33"/>
      <c r="AJ9221" s="33"/>
      <c r="AK9221" s="33"/>
      <c r="AL9221" s="33"/>
      <c r="AM9221" s="33"/>
      <c r="AN9221" s="33"/>
      <c r="AO9221" s="33"/>
      <c r="AP9221" s="33"/>
      <c r="AQ9221" s="33"/>
      <c r="AR9221" s="33"/>
      <c r="AS9221" s="33"/>
      <c r="AT9221" s="33"/>
      <c r="AU9221" s="33"/>
      <c r="AV9221" s="33"/>
      <c r="AW9221" s="33"/>
      <c r="AX9221" s="33"/>
      <c r="AY9221" s="33"/>
    </row>
    <row r="9222" spans="1:51" s="12" customFormat="1" ht="39.950000000000003" customHeight="1">
      <c r="A9222" s="3"/>
      <c r="B9222" s="16"/>
      <c r="C9222" s="33"/>
      <c r="D9222" s="33"/>
      <c r="E9222" s="33"/>
      <c r="F9222" s="33"/>
      <c r="G9222" s="33"/>
      <c r="H9222" s="33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  <c r="Y9222" s="33"/>
      <c r="Z9222" s="33"/>
      <c r="AA9222" s="33"/>
      <c r="AB9222" s="33"/>
      <c r="AC9222" s="33"/>
      <c r="AD9222" s="33"/>
      <c r="AE9222" s="33"/>
      <c r="AF9222" s="33"/>
      <c r="AG9222" s="35"/>
      <c r="AH9222" s="32"/>
      <c r="AI9222" s="33"/>
      <c r="AJ9222" s="33"/>
      <c r="AK9222" s="33"/>
      <c r="AL9222" s="33"/>
      <c r="AM9222" s="33"/>
      <c r="AN9222" s="33"/>
      <c r="AO9222" s="33"/>
      <c r="AP9222" s="33"/>
      <c r="AQ9222" s="33"/>
      <c r="AR9222" s="33"/>
      <c r="AS9222" s="33"/>
      <c r="AT9222" s="33"/>
      <c r="AU9222" s="33"/>
      <c r="AV9222" s="33"/>
      <c r="AW9222" s="33"/>
      <c r="AX9222" s="33"/>
      <c r="AY9222" s="33"/>
    </row>
    <row r="9223" spans="1:51" s="12" customFormat="1" ht="39.950000000000003" customHeight="1">
      <c r="A9223" s="3"/>
      <c r="B9223" s="16"/>
      <c r="C9223" s="33"/>
      <c r="D9223" s="33"/>
      <c r="E9223" s="33"/>
      <c r="F9223" s="33"/>
      <c r="G9223" s="33"/>
      <c r="H9223" s="33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  <c r="Y9223" s="33"/>
      <c r="Z9223" s="33"/>
      <c r="AA9223" s="33"/>
      <c r="AB9223" s="33"/>
      <c r="AC9223" s="33"/>
      <c r="AD9223" s="33"/>
      <c r="AE9223" s="33"/>
      <c r="AF9223" s="33"/>
      <c r="AG9223" s="35"/>
      <c r="AH9223" s="32"/>
      <c r="AI9223" s="33"/>
      <c r="AJ9223" s="33"/>
      <c r="AK9223" s="33"/>
      <c r="AL9223" s="33"/>
      <c r="AM9223" s="33"/>
      <c r="AN9223" s="33"/>
      <c r="AO9223" s="33"/>
      <c r="AP9223" s="33"/>
      <c r="AQ9223" s="33"/>
      <c r="AR9223" s="33"/>
      <c r="AS9223" s="33"/>
      <c r="AT9223" s="33"/>
      <c r="AU9223" s="33"/>
      <c r="AV9223" s="33"/>
      <c r="AW9223" s="33"/>
      <c r="AX9223" s="33"/>
      <c r="AY9223" s="33"/>
    </row>
    <row r="9224" spans="1:51" s="12" customFormat="1" ht="39.950000000000003" customHeight="1">
      <c r="A9224" s="3"/>
      <c r="B9224" s="16"/>
      <c r="C9224" s="33"/>
      <c r="D9224" s="33"/>
      <c r="E9224" s="33"/>
      <c r="F9224" s="33"/>
      <c r="G9224" s="33"/>
      <c r="H9224" s="33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  <c r="Y9224" s="33"/>
      <c r="Z9224" s="33"/>
      <c r="AA9224" s="33"/>
      <c r="AB9224" s="33"/>
      <c r="AC9224" s="33"/>
      <c r="AD9224" s="33"/>
      <c r="AE9224" s="33"/>
      <c r="AF9224" s="33"/>
      <c r="AG9224" s="35"/>
      <c r="AH9224" s="32"/>
      <c r="AI9224" s="33"/>
      <c r="AJ9224" s="33"/>
      <c r="AK9224" s="33"/>
      <c r="AL9224" s="33"/>
      <c r="AM9224" s="33"/>
      <c r="AN9224" s="33"/>
      <c r="AO9224" s="33"/>
      <c r="AP9224" s="33"/>
      <c r="AQ9224" s="33"/>
      <c r="AR9224" s="33"/>
      <c r="AS9224" s="33"/>
      <c r="AT9224" s="33"/>
      <c r="AU9224" s="33"/>
      <c r="AV9224" s="33"/>
      <c r="AW9224" s="33"/>
      <c r="AX9224" s="33"/>
      <c r="AY9224" s="33"/>
    </row>
    <row r="9225" spans="1:51" s="12" customFormat="1" ht="39.950000000000003" customHeight="1">
      <c r="A9225" s="3"/>
      <c r="B9225" s="16"/>
      <c r="C9225" s="33"/>
      <c r="D9225" s="33"/>
      <c r="E9225" s="33"/>
      <c r="F9225" s="33"/>
      <c r="G9225" s="33"/>
      <c r="H9225" s="33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  <c r="Y9225" s="33"/>
      <c r="Z9225" s="33"/>
      <c r="AA9225" s="33"/>
      <c r="AB9225" s="33"/>
      <c r="AC9225" s="33"/>
      <c r="AD9225" s="33"/>
      <c r="AE9225" s="33"/>
      <c r="AF9225" s="33"/>
      <c r="AG9225" s="35"/>
      <c r="AH9225" s="32"/>
      <c r="AI9225" s="33"/>
      <c r="AJ9225" s="33"/>
      <c r="AK9225" s="33"/>
      <c r="AL9225" s="33"/>
      <c r="AM9225" s="33"/>
      <c r="AN9225" s="33"/>
      <c r="AO9225" s="33"/>
      <c r="AP9225" s="33"/>
      <c r="AQ9225" s="33"/>
      <c r="AR9225" s="33"/>
      <c r="AS9225" s="33"/>
      <c r="AT9225" s="33"/>
      <c r="AU9225" s="33"/>
      <c r="AV9225" s="33"/>
      <c r="AW9225" s="33"/>
      <c r="AX9225" s="33"/>
      <c r="AY9225" s="33"/>
    </row>
    <row r="9226" spans="1:51" s="12" customFormat="1" ht="39.950000000000003" customHeight="1">
      <c r="A9226" s="3"/>
      <c r="B9226" s="16"/>
      <c r="C9226" s="33"/>
      <c r="D9226" s="33"/>
      <c r="E9226" s="33"/>
      <c r="F9226" s="33"/>
      <c r="G9226" s="33"/>
      <c r="H9226" s="33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  <c r="Y9226" s="33"/>
      <c r="Z9226" s="33"/>
      <c r="AA9226" s="33"/>
      <c r="AB9226" s="33"/>
      <c r="AC9226" s="33"/>
      <c r="AD9226" s="33"/>
      <c r="AE9226" s="33"/>
      <c r="AF9226" s="33"/>
      <c r="AG9226" s="35"/>
      <c r="AH9226" s="32"/>
      <c r="AI9226" s="33"/>
      <c r="AJ9226" s="33"/>
      <c r="AK9226" s="33"/>
      <c r="AL9226" s="33"/>
      <c r="AM9226" s="33"/>
      <c r="AN9226" s="33"/>
      <c r="AO9226" s="33"/>
      <c r="AP9226" s="33"/>
      <c r="AQ9226" s="33"/>
      <c r="AR9226" s="33"/>
      <c r="AS9226" s="33"/>
      <c r="AT9226" s="33"/>
      <c r="AU9226" s="33"/>
      <c r="AV9226" s="33"/>
      <c r="AW9226" s="33"/>
      <c r="AX9226" s="33"/>
      <c r="AY9226" s="33"/>
    </row>
    <row r="9227" spans="1:51" s="12" customFormat="1" ht="39.950000000000003" customHeight="1">
      <c r="A9227" s="3"/>
      <c r="B9227" s="16"/>
      <c r="C9227" s="33"/>
      <c r="D9227" s="33"/>
      <c r="E9227" s="33"/>
      <c r="F9227" s="33"/>
      <c r="G9227" s="33"/>
      <c r="H9227" s="33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  <c r="Y9227" s="33"/>
      <c r="Z9227" s="33"/>
      <c r="AA9227" s="33"/>
      <c r="AB9227" s="33"/>
      <c r="AC9227" s="33"/>
      <c r="AD9227" s="33"/>
      <c r="AE9227" s="33"/>
      <c r="AF9227" s="33"/>
      <c r="AG9227" s="35"/>
      <c r="AH9227" s="32"/>
      <c r="AI9227" s="33"/>
      <c r="AJ9227" s="33"/>
      <c r="AK9227" s="33"/>
      <c r="AL9227" s="33"/>
      <c r="AM9227" s="33"/>
      <c r="AN9227" s="33"/>
      <c r="AO9227" s="33"/>
      <c r="AP9227" s="33"/>
      <c r="AQ9227" s="33"/>
      <c r="AR9227" s="33"/>
      <c r="AS9227" s="33"/>
      <c r="AT9227" s="33"/>
      <c r="AU9227" s="33"/>
      <c r="AV9227" s="33"/>
      <c r="AW9227" s="33"/>
      <c r="AX9227" s="33"/>
      <c r="AY9227" s="33"/>
    </row>
    <row r="9228" spans="1:51" s="12" customFormat="1" ht="39.950000000000003" customHeight="1">
      <c r="A9228" s="3"/>
      <c r="B9228" s="16"/>
      <c r="C9228" s="33"/>
      <c r="D9228" s="33"/>
      <c r="E9228" s="33"/>
      <c r="F9228" s="33"/>
      <c r="G9228" s="33"/>
      <c r="H9228" s="33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  <c r="Y9228" s="33"/>
      <c r="Z9228" s="33"/>
      <c r="AA9228" s="33"/>
      <c r="AB9228" s="33"/>
      <c r="AC9228" s="33"/>
      <c r="AD9228" s="33"/>
      <c r="AE9228" s="33"/>
      <c r="AF9228" s="33"/>
      <c r="AG9228" s="35"/>
      <c r="AH9228" s="32"/>
      <c r="AI9228" s="33"/>
      <c r="AJ9228" s="33"/>
      <c r="AK9228" s="33"/>
      <c r="AL9228" s="33"/>
      <c r="AM9228" s="33"/>
      <c r="AN9228" s="33"/>
      <c r="AO9228" s="33"/>
      <c r="AP9228" s="33"/>
      <c r="AQ9228" s="33"/>
      <c r="AR9228" s="33"/>
      <c r="AS9228" s="33"/>
      <c r="AT9228" s="33"/>
      <c r="AU9228" s="33"/>
      <c r="AV9228" s="33"/>
      <c r="AW9228" s="33"/>
      <c r="AX9228" s="33"/>
      <c r="AY9228" s="33"/>
    </row>
    <row r="9229" spans="1:51" s="12" customFormat="1" ht="39.950000000000003" customHeight="1">
      <c r="A9229" s="3"/>
      <c r="B9229" s="16"/>
      <c r="C9229" s="33"/>
      <c r="D9229" s="33"/>
      <c r="E9229" s="33"/>
      <c r="F9229" s="33"/>
      <c r="G9229" s="33"/>
      <c r="H9229" s="33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  <c r="Y9229" s="33"/>
      <c r="Z9229" s="33"/>
      <c r="AA9229" s="33"/>
      <c r="AB9229" s="33"/>
      <c r="AC9229" s="33"/>
      <c r="AD9229" s="33"/>
      <c r="AE9229" s="33"/>
      <c r="AF9229" s="33"/>
      <c r="AG9229" s="35"/>
      <c r="AH9229" s="32"/>
      <c r="AI9229" s="33"/>
      <c r="AJ9229" s="33"/>
      <c r="AK9229" s="33"/>
      <c r="AL9229" s="33"/>
      <c r="AM9229" s="33"/>
      <c r="AN9229" s="33"/>
      <c r="AO9229" s="33"/>
      <c r="AP9229" s="33"/>
      <c r="AQ9229" s="33"/>
      <c r="AR9229" s="33"/>
      <c r="AS9229" s="33"/>
      <c r="AT9229" s="33"/>
      <c r="AU9229" s="33"/>
      <c r="AV9229" s="33"/>
      <c r="AW9229" s="33"/>
      <c r="AX9229" s="33"/>
      <c r="AY9229" s="33"/>
    </row>
    <row r="9230" spans="1:51" s="12" customFormat="1" ht="39.950000000000003" customHeight="1">
      <c r="A9230" s="3"/>
      <c r="B9230" s="16"/>
      <c r="C9230" s="33"/>
      <c r="D9230" s="33"/>
      <c r="E9230" s="33"/>
      <c r="F9230" s="33"/>
      <c r="G9230" s="33"/>
      <c r="H9230" s="33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  <c r="Y9230" s="33"/>
      <c r="Z9230" s="33"/>
      <c r="AA9230" s="33"/>
      <c r="AB9230" s="33"/>
      <c r="AC9230" s="33"/>
      <c r="AD9230" s="33"/>
      <c r="AE9230" s="33"/>
      <c r="AF9230" s="33"/>
      <c r="AG9230" s="35"/>
      <c r="AH9230" s="32"/>
      <c r="AI9230" s="33"/>
      <c r="AJ9230" s="33"/>
      <c r="AK9230" s="33"/>
      <c r="AL9230" s="33"/>
      <c r="AM9230" s="33"/>
      <c r="AN9230" s="33"/>
      <c r="AO9230" s="33"/>
      <c r="AP9230" s="33"/>
      <c r="AQ9230" s="33"/>
      <c r="AR9230" s="33"/>
      <c r="AS9230" s="33"/>
      <c r="AT9230" s="33"/>
      <c r="AU9230" s="33"/>
      <c r="AV9230" s="33"/>
      <c r="AW9230" s="33"/>
      <c r="AX9230" s="33"/>
      <c r="AY9230" s="33"/>
    </row>
    <row r="9231" spans="1:51" s="12" customFormat="1" ht="39.950000000000003" customHeight="1">
      <c r="A9231" s="3"/>
      <c r="B9231" s="16"/>
      <c r="C9231" s="33"/>
      <c r="D9231" s="33"/>
      <c r="E9231" s="33"/>
      <c r="F9231" s="33"/>
      <c r="G9231" s="33"/>
      <c r="H9231" s="33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  <c r="Y9231" s="33"/>
      <c r="Z9231" s="33"/>
      <c r="AA9231" s="33"/>
      <c r="AB9231" s="33"/>
      <c r="AC9231" s="33"/>
      <c r="AD9231" s="33"/>
      <c r="AE9231" s="33"/>
      <c r="AF9231" s="33"/>
      <c r="AG9231" s="35"/>
      <c r="AH9231" s="32"/>
      <c r="AI9231" s="33"/>
      <c r="AJ9231" s="33"/>
      <c r="AK9231" s="33"/>
      <c r="AL9231" s="33"/>
      <c r="AM9231" s="33"/>
      <c r="AN9231" s="33"/>
      <c r="AO9231" s="33"/>
      <c r="AP9231" s="33"/>
      <c r="AQ9231" s="33"/>
      <c r="AR9231" s="33"/>
      <c r="AS9231" s="33"/>
      <c r="AT9231" s="33"/>
      <c r="AU9231" s="33"/>
      <c r="AV9231" s="33"/>
      <c r="AW9231" s="33"/>
      <c r="AX9231" s="33"/>
      <c r="AY9231" s="33"/>
    </row>
    <row r="9232" spans="1:51" s="12" customFormat="1" ht="39.950000000000003" customHeight="1">
      <c r="A9232" s="3"/>
      <c r="B9232" s="16"/>
      <c r="C9232" s="33"/>
      <c r="D9232" s="33"/>
      <c r="E9232" s="33"/>
      <c r="F9232" s="33"/>
      <c r="G9232" s="33"/>
      <c r="H9232" s="33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  <c r="Y9232" s="33"/>
      <c r="Z9232" s="33"/>
      <c r="AA9232" s="33"/>
      <c r="AB9232" s="33"/>
      <c r="AC9232" s="33"/>
      <c r="AD9232" s="33"/>
      <c r="AE9232" s="33"/>
      <c r="AF9232" s="33"/>
      <c r="AG9232" s="35"/>
      <c r="AH9232" s="32"/>
      <c r="AI9232" s="33"/>
      <c r="AJ9232" s="33"/>
      <c r="AK9232" s="33"/>
      <c r="AL9232" s="33"/>
      <c r="AM9232" s="33"/>
      <c r="AN9232" s="33"/>
      <c r="AO9232" s="33"/>
      <c r="AP9232" s="33"/>
      <c r="AQ9232" s="33"/>
      <c r="AR9232" s="33"/>
      <c r="AS9232" s="33"/>
      <c r="AT9232" s="33"/>
      <c r="AU9232" s="33"/>
      <c r="AV9232" s="33"/>
      <c r="AW9232" s="33"/>
      <c r="AX9232" s="33"/>
      <c r="AY9232" s="33"/>
    </row>
    <row r="9233" spans="1:51" s="12" customFormat="1" ht="39.950000000000003" customHeight="1">
      <c r="A9233" s="3"/>
      <c r="B9233" s="16"/>
      <c r="C9233" s="33"/>
      <c r="D9233" s="33"/>
      <c r="E9233" s="33"/>
      <c r="F9233" s="33"/>
      <c r="G9233" s="33"/>
      <c r="H9233" s="33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  <c r="Y9233" s="33"/>
      <c r="Z9233" s="33"/>
      <c r="AA9233" s="33"/>
      <c r="AB9233" s="33"/>
      <c r="AC9233" s="33"/>
      <c r="AD9233" s="33"/>
      <c r="AE9233" s="33"/>
      <c r="AF9233" s="33"/>
      <c r="AG9233" s="35"/>
      <c r="AH9233" s="32"/>
      <c r="AI9233" s="33"/>
      <c r="AJ9233" s="33"/>
      <c r="AK9233" s="33"/>
      <c r="AL9233" s="33"/>
      <c r="AM9233" s="33"/>
      <c r="AN9233" s="33"/>
      <c r="AO9233" s="33"/>
      <c r="AP9233" s="33"/>
      <c r="AQ9233" s="33"/>
      <c r="AR9233" s="33"/>
      <c r="AS9233" s="33"/>
      <c r="AT9233" s="33"/>
      <c r="AU9233" s="33"/>
      <c r="AV9233" s="33"/>
      <c r="AW9233" s="33"/>
      <c r="AX9233" s="33"/>
      <c r="AY9233" s="33"/>
    </row>
    <row r="9234" spans="1:51" s="12" customFormat="1" ht="39.950000000000003" customHeight="1">
      <c r="A9234" s="3"/>
      <c r="B9234" s="16"/>
      <c r="C9234" s="33"/>
      <c r="D9234" s="33"/>
      <c r="E9234" s="33"/>
      <c r="F9234" s="33"/>
      <c r="G9234" s="33"/>
      <c r="H9234" s="33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  <c r="Y9234" s="33"/>
      <c r="Z9234" s="33"/>
      <c r="AA9234" s="33"/>
      <c r="AB9234" s="33"/>
      <c r="AC9234" s="33"/>
      <c r="AD9234" s="33"/>
      <c r="AE9234" s="33"/>
      <c r="AF9234" s="33"/>
      <c r="AG9234" s="35"/>
      <c r="AH9234" s="32"/>
      <c r="AI9234" s="33"/>
      <c r="AJ9234" s="33"/>
      <c r="AK9234" s="33"/>
      <c r="AL9234" s="33"/>
      <c r="AM9234" s="33"/>
      <c r="AN9234" s="33"/>
      <c r="AO9234" s="33"/>
      <c r="AP9234" s="33"/>
      <c r="AQ9234" s="33"/>
      <c r="AR9234" s="33"/>
      <c r="AS9234" s="33"/>
      <c r="AT9234" s="33"/>
      <c r="AU9234" s="33"/>
      <c r="AV9234" s="33"/>
      <c r="AW9234" s="33"/>
      <c r="AX9234" s="33"/>
      <c r="AY9234" s="33"/>
    </row>
    <row r="9235" spans="1:51" s="12" customFormat="1" ht="39.950000000000003" customHeight="1">
      <c r="A9235" s="3"/>
      <c r="B9235" s="16"/>
      <c r="C9235" s="33"/>
      <c r="D9235" s="33"/>
      <c r="E9235" s="33"/>
      <c r="F9235" s="33"/>
      <c r="G9235" s="33"/>
      <c r="H9235" s="33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  <c r="Y9235" s="33"/>
      <c r="Z9235" s="33"/>
      <c r="AA9235" s="33"/>
      <c r="AB9235" s="33"/>
      <c r="AC9235" s="33"/>
      <c r="AD9235" s="33"/>
      <c r="AE9235" s="33"/>
      <c r="AF9235" s="33"/>
      <c r="AG9235" s="35"/>
      <c r="AH9235" s="32"/>
      <c r="AI9235" s="33"/>
      <c r="AJ9235" s="33"/>
      <c r="AK9235" s="33"/>
      <c r="AL9235" s="33"/>
      <c r="AM9235" s="33"/>
      <c r="AN9235" s="33"/>
      <c r="AO9235" s="33"/>
      <c r="AP9235" s="33"/>
      <c r="AQ9235" s="33"/>
      <c r="AR9235" s="33"/>
      <c r="AS9235" s="33"/>
      <c r="AT9235" s="33"/>
      <c r="AU9235" s="33"/>
      <c r="AV9235" s="33"/>
      <c r="AW9235" s="33"/>
      <c r="AX9235" s="33"/>
      <c r="AY9235" s="33"/>
    </row>
    <row r="9236" spans="1:51" s="12" customFormat="1" ht="39.950000000000003" customHeight="1">
      <c r="A9236" s="3"/>
      <c r="B9236" s="16"/>
      <c r="C9236" s="33"/>
      <c r="D9236" s="33"/>
      <c r="E9236" s="33"/>
      <c r="F9236" s="33"/>
      <c r="G9236" s="33"/>
      <c r="H9236" s="33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  <c r="Y9236" s="33"/>
      <c r="Z9236" s="33"/>
      <c r="AA9236" s="33"/>
      <c r="AB9236" s="33"/>
      <c r="AC9236" s="33"/>
      <c r="AD9236" s="33"/>
      <c r="AE9236" s="33"/>
      <c r="AF9236" s="33"/>
      <c r="AG9236" s="35"/>
      <c r="AH9236" s="32"/>
      <c r="AI9236" s="33"/>
      <c r="AJ9236" s="33"/>
      <c r="AK9236" s="33"/>
      <c r="AL9236" s="33"/>
      <c r="AM9236" s="33"/>
      <c r="AN9236" s="33"/>
      <c r="AO9236" s="33"/>
      <c r="AP9236" s="33"/>
      <c r="AQ9236" s="33"/>
      <c r="AR9236" s="33"/>
      <c r="AS9236" s="33"/>
      <c r="AT9236" s="33"/>
      <c r="AU9236" s="33"/>
      <c r="AV9236" s="33"/>
      <c r="AW9236" s="33"/>
      <c r="AX9236" s="33"/>
      <c r="AY9236" s="33"/>
    </row>
    <row r="9237" spans="1:51" s="12" customFormat="1" ht="39.950000000000003" customHeight="1">
      <c r="A9237" s="3"/>
      <c r="B9237" s="16"/>
      <c r="C9237" s="33"/>
      <c r="D9237" s="33"/>
      <c r="E9237" s="33"/>
      <c r="F9237" s="33"/>
      <c r="G9237" s="33"/>
      <c r="H9237" s="33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  <c r="Y9237" s="33"/>
      <c r="Z9237" s="33"/>
      <c r="AA9237" s="33"/>
      <c r="AB9237" s="33"/>
      <c r="AC9237" s="33"/>
      <c r="AD9237" s="33"/>
      <c r="AE9237" s="33"/>
      <c r="AF9237" s="33"/>
      <c r="AG9237" s="35"/>
      <c r="AH9237" s="32"/>
      <c r="AI9237" s="33"/>
      <c r="AJ9237" s="33"/>
      <c r="AK9237" s="33"/>
      <c r="AL9237" s="33"/>
      <c r="AM9237" s="33"/>
      <c r="AN9237" s="33"/>
      <c r="AO9237" s="33"/>
      <c r="AP9237" s="33"/>
      <c r="AQ9237" s="33"/>
      <c r="AR9237" s="33"/>
      <c r="AS9237" s="33"/>
      <c r="AT9237" s="33"/>
      <c r="AU9237" s="33"/>
      <c r="AV9237" s="33"/>
      <c r="AW9237" s="33"/>
      <c r="AX9237" s="33"/>
      <c r="AY9237" s="33"/>
    </row>
    <row r="9238" spans="1:51" s="12" customFormat="1" ht="39.950000000000003" customHeight="1">
      <c r="A9238" s="3"/>
      <c r="B9238" s="16"/>
      <c r="C9238" s="33"/>
      <c r="D9238" s="33"/>
      <c r="E9238" s="33"/>
      <c r="F9238" s="33"/>
      <c r="G9238" s="33"/>
      <c r="H9238" s="33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  <c r="Y9238" s="33"/>
      <c r="Z9238" s="33"/>
      <c r="AA9238" s="33"/>
      <c r="AB9238" s="33"/>
      <c r="AC9238" s="33"/>
      <c r="AD9238" s="33"/>
      <c r="AE9238" s="33"/>
      <c r="AF9238" s="33"/>
      <c r="AG9238" s="35"/>
      <c r="AH9238" s="32"/>
      <c r="AI9238" s="33"/>
      <c r="AJ9238" s="33"/>
      <c r="AK9238" s="33"/>
      <c r="AL9238" s="33"/>
      <c r="AM9238" s="33"/>
      <c r="AN9238" s="33"/>
      <c r="AO9238" s="33"/>
      <c r="AP9238" s="33"/>
      <c r="AQ9238" s="33"/>
      <c r="AR9238" s="33"/>
      <c r="AS9238" s="33"/>
      <c r="AT9238" s="33"/>
      <c r="AU9238" s="33"/>
      <c r="AV9238" s="33"/>
      <c r="AW9238" s="33"/>
      <c r="AX9238" s="33"/>
      <c r="AY9238" s="33"/>
    </row>
    <row r="9239" spans="1:51" s="12" customFormat="1" ht="39.950000000000003" customHeight="1">
      <c r="A9239" s="3"/>
      <c r="B9239" s="16"/>
      <c r="C9239" s="33"/>
      <c r="D9239" s="33"/>
      <c r="E9239" s="33"/>
      <c r="F9239" s="33"/>
      <c r="G9239" s="33"/>
      <c r="H9239" s="33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  <c r="Y9239" s="33"/>
      <c r="Z9239" s="33"/>
      <c r="AA9239" s="33"/>
      <c r="AB9239" s="33"/>
      <c r="AC9239" s="33"/>
      <c r="AD9239" s="33"/>
      <c r="AE9239" s="33"/>
      <c r="AF9239" s="33"/>
      <c r="AG9239" s="35"/>
      <c r="AH9239" s="32"/>
      <c r="AI9239" s="33"/>
      <c r="AJ9239" s="33"/>
      <c r="AK9239" s="33"/>
      <c r="AL9239" s="33"/>
      <c r="AM9239" s="33"/>
      <c r="AN9239" s="33"/>
      <c r="AO9239" s="33"/>
      <c r="AP9239" s="33"/>
      <c r="AQ9239" s="33"/>
      <c r="AR9239" s="33"/>
      <c r="AS9239" s="33"/>
      <c r="AT9239" s="33"/>
      <c r="AU9239" s="33"/>
      <c r="AV9239" s="33"/>
      <c r="AW9239" s="33"/>
      <c r="AX9239" s="33"/>
      <c r="AY9239" s="33"/>
    </row>
    <row r="9240" spans="1:51" s="12" customFormat="1" ht="39.950000000000003" customHeight="1">
      <c r="A9240" s="3"/>
      <c r="B9240" s="16"/>
      <c r="C9240" s="33"/>
      <c r="D9240" s="33"/>
      <c r="E9240" s="33"/>
      <c r="F9240" s="33"/>
      <c r="G9240" s="33"/>
      <c r="H9240" s="33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  <c r="Y9240" s="33"/>
      <c r="Z9240" s="33"/>
      <c r="AA9240" s="33"/>
      <c r="AB9240" s="33"/>
      <c r="AC9240" s="33"/>
      <c r="AD9240" s="33"/>
      <c r="AE9240" s="33"/>
      <c r="AF9240" s="33"/>
      <c r="AG9240" s="35"/>
      <c r="AH9240" s="32"/>
      <c r="AI9240" s="33"/>
      <c r="AJ9240" s="33"/>
      <c r="AK9240" s="33"/>
      <c r="AL9240" s="33"/>
      <c r="AM9240" s="33"/>
      <c r="AN9240" s="33"/>
      <c r="AO9240" s="33"/>
      <c r="AP9240" s="33"/>
      <c r="AQ9240" s="33"/>
      <c r="AR9240" s="33"/>
      <c r="AS9240" s="33"/>
      <c r="AT9240" s="33"/>
      <c r="AU9240" s="33"/>
      <c r="AV9240" s="33"/>
      <c r="AW9240" s="33"/>
      <c r="AX9240" s="33"/>
      <c r="AY9240" s="33"/>
    </row>
    <row r="9241" spans="1:51" s="12" customFormat="1" ht="39.950000000000003" customHeight="1">
      <c r="A9241" s="3"/>
      <c r="B9241" s="16"/>
      <c r="C9241" s="33"/>
      <c r="D9241" s="33"/>
      <c r="E9241" s="33"/>
      <c r="F9241" s="33"/>
      <c r="G9241" s="33"/>
      <c r="H9241" s="33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  <c r="Y9241" s="33"/>
      <c r="Z9241" s="33"/>
      <c r="AA9241" s="33"/>
      <c r="AB9241" s="33"/>
      <c r="AC9241" s="33"/>
      <c r="AD9241" s="33"/>
      <c r="AE9241" s="33"/>
      <c r="AF9241" s="33"/>
      <c r="AG9241" s="35"/>
      <c r="AH9241" s="32"/>
      <c r="AI9241" s="33"/>
      <c r="AJ9241" s="33"/>
      <c r="AK9241" s="33"/>
      <c r="AL9241" s="33"/>
      <c r="AM9241" s="33"/>
      <c r="AN9241" s="33"/>
      <c r="AO9241" s="33"/>
      <c r="AP9241" s="33"/>
      <c r="AQ9241" s="33"/>
      <c r="AR9241" s="33"/>
      <c r="AS9241" s="33"/>
      <c r="AT9241" s="33"/>
      <c r="AU9241" s="33"/>
      <c r="AV9241" s="33"/>
      <c r="AW9241" s="33"/>
      <c r="AX9241" s="33"/>
      <c r="AY9241" s="33"/>
    </row>
    <row r="9242" spans="1:51" s="12" customFormat="1" ht="39.950000000000003" customHeight="1">
      <c r="A9242" s="3"/>
      <c r="B9242" s="16"/>
      <c r="C9242" s="33"/>
      <c r="D9242" s="33"/>
      <c r="E9242" s="33"/>
      <c r="F9242" s="33"/>
      <c r="G9242" s="33"/>
      <c r="H9242" s="33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  <c r="Y9242" s="33"/>
      <c r="Z9242" s="33"/>
      <c r="AA9242" s="33"/>
      <c r="AB9242" s="33"/>
      <c r="AC9242" s="33"/>
      <c r="AD9242" s="33"/>
      <c r="AE9242" s="33"/>
      <c r="AF9242" s="33"/>
      <c r="AG9242" s="35"/>
      <c r="AH9242" s="32"/>
      <c r="AI9242" s="33"/>
      <c r="AJ9242" s="33"/>
      <c r="AK9242" s="33"/>
      <c r="AL9242" s="33"/>
      <c r="AM9242" s="33"/>
      <c r="AN9242" s="33"/>
      <c r="AO9242" s="33"/>
      <c r="AP9242" s="33"/>
      <c r="AQ9242" s="33"/>
      <c r="AR9242" s="33"/>
      <c r="AS9242" s="33"/>
      <c r="AT9242" s="33"/>
      <c r="AU9242" s="33"/>
      <c r="AV9242" s="33"/>
      <c r="AW9242" s="33"/>
      <c r="AX9242" s="33"/>
      <c r="AY9242" s="33"/>
    </row>
    <row r="9243" spans="1:51" s="12" customFormat="1" ht="39.950000000000003" customHeight="1">
      <c r="A9243" s="3"/>
      <c r="B9243" s="16"/>
      <c r="C9243" s="33"/>
      <c r="D9243" s="33"/>
      <c r="E9243" s="33"/>
      <c r="F9243" s="33"/>
      <c r="G9243" s="33"/>
      <c r="H9243" s="33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  <c r="Y9243" s="33"/>
      <c r="Z9243" s="33"/>
      <c r="AA9243" s="33"/>
      <c r="AB9243" s="33"/>
      <c r="AC9243" s="33"/>
      <c r="AD9243" s="33"/>
      <c r="AE9243" s="33"/>
      <c r="AF9243" s="33"/>
      <c r="AG9243" s="35"/>
      <c r="AH9243" s="32"/>
      <c r="AI9243" s="33"/>
      <c r="AJ9243" s="33"/>
      <c r="AK9243" s="33"/>
      <c r="AL9243" s="33"/>
      <c r="AM9243" s="33"/>
      <c r="AN9243" s="33"/>
      <c r="AO9243" s="33"/>
      <c r="AP9243" s="33"/>
      <c r="AQ9243" s="33"/>
      <c r="AR9243" s="33"/>
      <c r="AS9243" s="33"/>
      <c r="AT9243" s="33"/>
      <c r="AU9243" s="33"/>
      <c r="AV9243" s="33"/>
      <c r="AW9243" s="33"/>
      <c r="AX9243" s="33"/>
      <c r="AY9243" s="33"/>
    </row>
    <row r="9244" spans="1:51" s="12" customFormat="1" ht="39.950000000000003" customHeight="1">
      <c r="A9244" s="3"/>
      <c r="B9244" s="16"/>
      <c r="C9244" s="33"/>
      <c r="D9244" s="33"/>
      <c r="E9244" s="33"/>
      <c r="F9244" s="33"/>
      <c r="G9244" s="33"/>
      <c r="H9244" s="33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  <c r="Y9244" s="33"/>
      <c r="Z9244" s="33"/>
      <c r="AA9244" s="33"/>
      <c r="AB9244" s="33"/>
      <c r="AC9244" s="33"/>
      <c r="AD9244" s="33"/>
      <c r="AE9244" s="33"/>
      <c r="AF9244" s="33"/>
      <c r="AG9244" s="35"/>
      <c r="AH9244" s="32"/>
      <c r="AI9244" s="33"/>
      <c r="AJ9244" s="33"/>
      <c r="AK9244" s="33"/>
      <c r="AL9244" s="33"/>
      <c r="AM9244" s="33"/>
      <c r="AN9244" s="33"/>
      <c r="AO9244" s="33"/>
      <c r="AP9244" s="33"/>
      <c r="AQ9244" s="33"/>
      <c r="AR9244" s="33"/>
      <c r="AS9244" s="33"/>
      <c r="AT9244" s="33"/>
      <c r="AU9244" s="33"/>
      <c r="AV9244" s="33"/>
      <c r="AW9244" s="33"/>
      <c r="AX9244" s="33"/>
      <c r="AY9244" s="33"/>
    </row>
    <row r="9245" spans="1:51" s="12" customFormat="1" ht="39.950000000000003" customHeight="1">
      <c r="A9245" s="3"/>
      <c r="B9245" s="16"/>
      <c r="C9245" s="33"/>
      <c r="D9245" s="33"/>
      <c r="E9245" s="33"/>
      <c r="F9245" s="33"/>
      <c r="G9245" s="33"/>
      <c r="H9245" s="33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  <c r="Y9245" s="33"/>
      <c r="Z9245" s="33"/>
      <c r="AA9245" s="33"/>
      <c r="AB9245" s="33"/>
      <c r="AC9245" s="33"/>
      <c r="AD9245" s="33"/>
      <c r="AE9245" s="33"/>
      <c r="AF9245" s="33"/>
      <c r="AG9245" s="35"/>
      <c r="AH9245" s="32"/>
      <c r="AI9245" s="33"/>
      <c r="AJ9245" s="33"/>
      <c r="AK9245" s="33"/>
      <c r="AL9245" s="33"/>
      <c r="AM9245" s="33"/>
      <c r="AN9245" s="33"/>
      <c r="AO9245" s="33"/>
      <c r="AP9245" s="33"/>
      <c r="AQ9245" s="33"/>
      <c r="AR9245" s="33"/>
      <c r="AS9245" s="33"/>
      <c r="AT9245" s="33"/>
      <c r="AU9245" s="33"/>
      <c r="AV9245" s="33"/>
      <c r="AW9245" s="33"/>
      <c r="AX9245" s="33"/>
      <c r="AY9245" s="33"/>
    </row>
    <row r="9246" spans="1:51" s="12" customFormat="1" ht="39.950000000000003" customHeight="1">
      <c r="A9246" s="3"/>
      <c r="B9246" s="16"/>
      <c r="C9246" s="33"/>
      <c r="D9246" s="33"/>
      <c r="E9246" s="33"/>
      <c r="F9246" s="33"/>
      <c r="G9246" s="33"/>
      <c r="H9246" s="33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  <c r="Y9246" s="33"/>
      <c r="Z9246" s="33"/>
      <c r="AA9246" s="33"/>
      <c r="AB9246" s="33"/>
      <c r="AC9246" s="33"/>
      <c r="AD9246" s="33"/>
      <c r="AE9246" s="33"/>
      <c r="AF9246" s="33"/>
      <c r="AG9246" s="35"/>
      <c r="AH9246" s="32"/>
      <c r="AI9246" s="33"/>
      <c r="AJ9246" s="33"/>
      <c r="AK9246" s="33"/>
      <c r="AL9246" s="33"/>
      <c r="AM9246" s="33"/>
      <c r="AN9246" s="33"/>
      <c r="AO9246" s="33"/>
      <c r="AP9246" s="33"/>
      <c r="AQ9246" s="33"/>
      <c r="AR9246" s="33"/>
      <c r="AS9246" s="33"/>
      <c r="AT9246" s="33"/>
      <c r="AU9246" s="33"/>
      <c r="AV9246" s="33"/>
      <c r="AW9246" s="33"/>
      <c r="AX9246" s="33"/>
      <c r="AY9246" s="33"/>
    </row>
    <row r="9247" spans="1:51" s="12" customFormat="1" ht="39.950000000000003" customHeight="1">
      <c r="A9247" s="3"/>
      <c r="B9247" s="16"/>
      <c r="C9247" s="33"/>
      <c r="D9247" s="33"/>
      <c r="E9247" s="33"/>
      <c r="F9247" s="33"/>
      <c r="G9247" s="33"/>
      <c r="H9247" s="33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  <c r="Y9247" s="33"/>
      <c r="Z9247" s="33"/>
      <c r="AA9247" s="33"/>
      <c r="AB9247" s="33"/>
      <c r="AC9247" s="33"/>
      <c r="AD9247" s="33"/>
      <c r="AE9247" s="33"/>
      <c r="AF9247" s="33"/>
      <c r="AG9247" s="35"/>
      <c r="AH9247" s="32"/>
      <c r="AI9247" s="33"/>
      <c r="AJ9247" s="33"/>
      <c r="AK9247" s="33"/>
      <c r="AL9247" s="33"/>
      <c r="AM9247" s="33"/>
      <c r="AN9247" s="33"/>
      <c r="AO9247" s="33"/>
      <c r="AP9247" s="33"/>
      <c r="AQ9247" s="33"/>
      <c r="AR9247" s="33"/>
      <c r="AS9247" s="33"/>
      <c r="AT9247" s="33"/>
      <c r="AU9247" s="33"/>
      <c r="AV9247" s="33"/>
      <c r="AW9247" s="33"/>
      <c r="AX9247" s="33"/>
      <c r="AY9247" s="33"/>
    </row>
    <row r="9248" spans="1:51" s="12" customFormat="1" ht="39.950000000000003" customHeight="1">
      <c r="A9248" s="3"/>
      <c r="B9248" s="16"/>
      <c r="C9248" s="33"/>
      <c r="D9248" s="33"/>
      <c r="E9248" s="33"/>
      <c r="F9248" s="33"/>
      <c r="G9248" s="33"/>
      <c r="H9248" s="33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  <c r="Y9248" s="33"/>
      <c r="Z9248" s="33"/>
      <c r="AA9248" s="33"/>
      <c r="AB9248" s="33"/>
      <c r="AC9248" s="33"/>
      <c r="AD9248" s="33"/>
      <c r="AE9248" s="33"/>
      <c r="AF9248" s="33"/>
      <c r="AG9248" s="35"/>
      <c r="AH9248" s="32"/>
      <c r="AI9248" s="33"/>
      <c r="AJ9248" s="33"/>
      <c r="AK9248" s="33"/>
      <c r="AL9248" s="33"/>
      <c r="AM9248" s="33"/>
      <c r="AN9248" s="33"/>
      <c r="AO9248" s="33"/>
      <c r="AP9248" s="33"/>
      <c r="AQ9248" s="33"/>
      <c r="AR9248" s="33"/>
      <c r="AS9248" s="33"/>
      <c r="AT9248" s="33"/>
      <c r="AU9248" s="33"/>
      <c r="AV9248" s="33"/>
      <c r="AW9248" s="33"/>
      <c r="AX9248" s="33"/>
      <c r="AY9248" s="33"/>
    </row>
    <row r="9249" spans="1:51" s="12" customFormat="1" ht="39.950000000000003" customHeight="1">
      <c r="A9249" s="3"/>
      <c r="B9249" s="16"/>
      <c r="C9249" s="33"/>
      <c r="D9249" s="33"/>
      <c r="E9249" s="33"/>
      <c r="F9249" s="33"/>
      <c r="G9249" s="33"/>
      <c r="H9249" s="33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  <c r="Y9249" s="33"/>
      <c r="Z9249" s="33"/>
      <c r="AA9249" s="33"/>
      <c r="AB9249" s="33"/>
      <c r="AC9249" s="33"/>
      <c r="AD9249" s="33"/>
      <c r="AE9249" s="33"/>
      <c r="AF9249" s="33"/>
      <c r="AG9249" s="35"/>
      <c r="AH9249" s="32"/>
      <c r="AI9249" s="33"/>
      <c r="AJ9249" s="33"/>
      <c r="AK9249" s="33"/>
      <c r="AL9249" s="33"/>
      <c r="AM9249" s="33"/>
      <c r="AN9249" s="33"/>
      <c r="AO9249" s="33"/>
      <c r="AP9249" s="33"/>
      <c r="AQ9249" s="33"/>
      <c r="AR9249" s="33"/>
      <c r="AS9249" s="33"/>
      <c r="AT9249" s="33"/>
      <c r="AU9249" s="33"/>
      <c r="AV9249" s="33"/>
      <c r="AW9249" s="33"/>
      <c r="AX9249" s="33"/>
      <c r="AY9249" s="33"/>
    </row>
    <row r="9250" spans="1:51" s="12" customFormat="1" ht="39.950000000000003" customHeight="1">
      <c r="A9250" s="3"/>
      <c r="B9250" s="16"/>
      <c r="C9250" s="33"/>
      <c r="D9250" s="33"/>
      <c r="E9250" s="33"/>
      <c r="F9250" s="33"/>
      <c r="G9250" s="33"/>
      <c r="H9250" s="33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  <c r="Y9250" s="33"/>
      <c r="Z9250" s="33"/>
      <c r="AA9250" s="33"/>
      <c r="AB9250" s="33"/>
      <c r="AC9250" s="33"/>
      <c r="AD9250" s="33"/>
      <c r="AE9250" s="33"/>
      <c r="AF9250" s="33"/>
      <c r="AG9250" s="35"/>
      <c r="AH9250" s="32"/>
      <c r="AI9250" s="33"/>
      <c r="AJ9250" s="33"/>
      <c r="AK9250" s="33"/>
      <c r="AL9250" s="33"/>
      <c r="AM9250" s="33"/>
      <c r="AN9250" s="33"/>
      <c r="AO9250" s="33"/>
      <c r="AP9250" s="33"/>
      <c r="AQ9250" s="33"/>
      <c r="AR9250" s="33"/>
      <c r="AS9250" s="33"/>
      <c r="AT9250" s="33"/>
      <c r="AU9250" s="33"/>
      <c r="AV9250" s="33"/>
      <c r="AW9250" s="33"/>
      <c r="AX9250" s="33"/>
      <c r="AY9250" s="33"/>
    </row>
    <row r="9251" spans="1:51" s="12" customFormat="1" ht="39.950000000000003" customHeight="1">
      <c r="A9251" s="3"/>
      <c r="B9251" s="16"/>
      <c r="C9251" s="33"/>
      <c r="D9251" s="33"/>
      <c r="E9251" s="33"/>
      <c r="F9251" s="33"/>
      <c r="G9251" s="33"/>
      <c r="H9251" s="33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  <c r="Y9251" s="33"/>
      <c r="Z9251" s="33"/>
      <c r="AA9251" s="33"/>
      <c r="AB9251" s="33"/>
      <c r="AC9251" s="33"/>
      <c r="AD9251" s="33"/>
      <c r="AE9251" s="33"/>
      <c r="AF9251" s="33"/>
      <c r="AG9251" s="35"/>
      <c r="AH9251" s="32"/>
      <c r="AI9251" s="33"/>
      <c r="AJ9251" s="33"/>
      <c r="AK9251" s="33"/>
      <c r="AL9251" s="33"/>
      <c r="AM9251" s="33"/>
      <c r="AN9251" s="33"/>
      <c r="AO9251" s="33"/>
      <c r="AP9251" s="33"/>
      <c r="AQ9251" s="33"/>
      <c r="AR9251" s="33"/>
      <c r="AS9251" s="33"/>
      <c r="AT9251" s="33"/>
      <c r="AU9251" s="33"/>
      <c r="AV9251" s="33"/>
      <c r="AW9251" s="33"/>
      <c r="AX9251" s="33"/>
      <c r="AY9251" s="33"/>
    </row>
    <row r="9252" spans="1:51" s="12" customFormat="1" ht="39.950000000000003" customHeight="1">
      <c r="A9252" s="3"/>
      <c r="B9252" s="16"/>
      <c r="C9252" s="33"/>
      <c r="D9252" s="33"/>
      <c r="E9252" s="33"/>
      <c r="F9252" s="33"/>
      <c r="G9252" s="33"/>
      <c r="H9252" s="33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  <c r="Y9252" s="33"/>
      <c r="Z9252" s="33"/>
      <c r="AA9252" s="33"/>
      <c r="AB9252" s="33"/>
      <c r="AC9252" s="33"/>
      <c r="AD9252" s="33"/>
      <c r="AE9252" s="33"/>
      <c r="AF9252" s="33"/>
      <c r="AG9252" s="35"/>
      <c r="AH9252" s="32"/>
      <c r="AI9252" s="33"/>
      <c r="AJ9252" s="33"/>
      <c r="AK9252" s="33"/>
      <c r="AL9252" s="33"/>
      <c r="AM9252" s="33"/>
      <c r="AN9252" s="33"/>
      <c r="AO9252" s="33"/>
      <c r="AP9252" s="33"/>
      <c r="AQ9252" s="33"/>
      <c r="AR9252" s="33"/>
      <c r="AS9252" s="33"/>
      <c r="AT9252" s="33"/>
      <c r="AU9252" s="33"/>
      <c r="AV9252" s="33"/>
      <c r="AW9252" s="33"/>
      <c r="AX9252" s="33"/>
      <c r="AY9252" s="33"/>
    </row>
    <row r="9253" spans="1:51" s="12" customFormat="1" ht="39.950000000000003" customHeight="1">
      <c r="A9253" s="3"/>
      <c r="B9253" s="16"/>
      <c r="C9253" s="33"/>
      <c r="D9253" s="33"/>
      <c r="E9253" s="33"/>
      <c r="F9253" s="33"/>
      <c r="G9253" s="33"/>
      <c r="H9253" s="33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  <c r="Y9253" s="33"/>
      <c r="Z9253" s="33"/>
      <c r="AA9253" s="33"/>
      <c r="AB9253" s="33"/>
      <c r="AC9253" s="33"/>
      <c r="AD9253" s="33"/>
      <c r="AE9253" s="33"/>
      <c r="AF9253" s="33"/>
      <c r="AG9253" s="35"/>
      <c r="AH9253" s="32"/>
      <c r="AI9253" s="33"/>
      <c r="AJ9253" s="33"/>
      <c r="AK9253" s="33"/>
      <c r="AL9253" s="33"/>
      <c r="AM9253" s="33"/>
      <c r="AN9253" s="33"/>
      <c r="AO9253" s="33"/>
      <c r="AP9253" s="33"/>
      <c r="AQ9253" s="33"/>
      <c r="AR9253" s="33"/>
      <c r="AS9253" s="33"/>
      <c r="AT9253" s="33"/>
      <c r="AU9253" s="33"/>
      <c r="AV9253" s="33"/>
      <c r="AW9253" s="33"/>
      <c r="AX9253" s="33"/>
      <c r="AY9253" s="33"/>
    </row>
    <row r="9254" spans="1:51" s="12" customFormat="1" ht="39.950000000000003" customHeight="1">
      <c r="A9254" s="3"/>
      <c r="B9254" s="16"/>
      <c r="C9254" s="33"/>
      <c r="D9254" s="33"/>
      <c r="E9254" s="33"/>
      <c r="F9254" s="33"/>
      <c r="G9254" s="33"/>
      <c r="H9254" s="33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  <c r="Y9254" s="33"/>
      <c r="Z9254" s="33"/>
      <c r="AA9254" s="33"/>
      <c r="AB9254" s="33"/>
      <c r="AC9254" s="33"/>
      <c r="AD9254" s="33"/>
      <c r="AE9254" s="33"/>
      <c r="AF9254" s="33"/>
      <c r="AG9254" s="35"/>
      <c r="AH9254" s="32"/>
      <c r="AI9254" s="33"/>
      <c r="AJ9254" s="33"/>
      <c r="AK9254" s="33"/>
      <c r="AL9254" s="33"/>
      <c r="AM9254" s="33"/>
      <c r="AN9254" s="33"/>
      <c r="AO9254" s="33"/>
      <c r="AP9254" s="33"/>
      <c r="AQ9254" s="33"/>
      <c r="AR9254" s="33"/>
      <c r="AS9254" s="33"/>
      <c r="AT9254" s="33"/>
      <c r="AU9254" s="33"/>
      <c r="AV9254" s="33"/>
      <c r="AW9254" s="33"/>
      <c r="AX9254" s="33"/>
      <c r="AY9254" s="33"/>
    </row>
    <row r="9255" spans="1:51" s="12" customFormat="1" ht="39.950000000000003" customHeight="1">
      <c r="A9255" s="3"/>
      <c r="B9255" s="16"/>
      <c r="C9255" s="33"/>
      <c r="D9255" s="33"/>
      <c r="E9255" s="33"/>
      <c r="F9255" s="33"/>
      <c r="G9255" s="33"/>
      <c r="H9255" s="33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  <c r="Y9255" s="33"/>
      <c r="Z9255" s="33"/>
      <c r="AA9255" s="33"/>
      <c r="AB9255" s="33"/>
      <c r="AC9255" s="33"/>
      <c r="AD9255" s="33"/>
      <c r="AE9255" s="33"/>
      <c r="AF9255" s="33"/>
      <c r="AG9255" s="35"/>
      <c r="AH9255" s="32"/>
      <c r="AI9255" s="33"/>
      <c r="AJ9255" s="33"/>
      <c r="AK9255" s="33"/>
      <c r="AL9255" s="33"/>
      <c r="AM9255" s="33"/>
      <c r="AN9255" s="33"/>
      <c r="AO9255" s="33"/>
      <c r="AP9255" s="33"/>
      <c r="AQ9255" s="33"/>
      <c r="AR9255" s="33"/>
      <c r="AS9255" s="33"/>
      <c r="AT9255" s="33"/>
      <c r="AU9255" s="33"/>
      <c r="AV9255" s="33"/>
      <c r="AW9255" s="33"/>
      <c r="AX9255" s="33"/>
      <c r="AY9255" s="33"/>
    </row>
    <row r="9256" spans="1:51" s="12" customFormat="1" ht="39.950000000000003" customHeight="1">
      <c r="A9256" s="3"/>
      <c r="B9256" s="16"/>
      <c r="C9256" s="33"/>
      <c r="D9256" s="33"/>
      <c r="E9256" s="33"/>
      <c r="F9256" s="33"/>
      <c r="G9256" s="33"/>
      <c r="H9256" s="33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  <c r="Y9256" s="33"/>
      <c r="Z9256" s="33"/>
      <c r="AA9256" s="33"/>
      <c r="AB9256" s="33"/>
      <c r="AC9256" s="33"/>
      <c r="AD9256" s="33"/>
      <c r="AE9256" s="33"/>
      <c r="AF9256" s="33"/>
      <c r="AG9256" s="35"/>
      <c r="AH9256" s="32"/>
      <c r="AI9256" s="33"/>
      <c r="AJ9256" s="33"/>
      <c r="AK9256" s="33"/>
      <c r="AL9256" s="33"/>
      <c r="AM9256" s="33"/>
      <c r="AN9256" s="33"/>
      <c r="AO9256" s="33"/>
      <c r="AP9256" s="33"/>
      <c r="AQ9256" s="33"/>
      <c r="AR9256" s="33"/>
      <c r="AS9256" s="33"/>
      <c r="AT9256" s="33"/>
      <c r="AU9256" s="33"/>
      <c r="AV9256" s="33"/>
      <c r="AW9256" s="33"/>
      <c r="AX9256" s="33"/>
      <c r="AY9256" s="33"/>
    </row>
    <row r="9257" spans="1:51" s="12" customFormat="1" ht="39.950000000000003" customHeight="1">
      <c r="A9257" s="3"/>
      <c r="B9257" s="16"/>
      <c r="C9257" s="33"/>
      <c r="D9257" s="33"/>
      <c r="E9257" s="33"/>
      <c r="F9257" s="33"/>
      <c r="G9257" s="33"/>
      <c r="H9257" s="33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  <c r="Y9257" s="33"/>
      <c r="Z9257" s="33"/>
      <c r="AA9257" s="33"/>
      <c r="AB9257" s="33"/>
      <c r="AC9257" s="33"/>
      <c r="AD9257" s="33"/>
      <c r="AE9257" s="33"/>
      <c r="AF9257" s="33"/>
      <c r="AG9257" s="35"/>
      <c r="AH9257" s="32"/>
      <c r="AI9257" s="33"/>
      <c r="AJ9257" s="33"/>
      <c r="AK9257" s="33"/>
      <c r="AL9257" s="33"/>
      <c r="AM9257" s="33"/>
      <c r="AN9257" s="33"/>
      <c r="AO9257" s="33"/>
      <c r="AP9257" s="33"/>
      <c r="AQ9257" s="33"/>
      <c r="AR9257" s="33"/>
      <c r="AS9257" s="33"/>
      <c r="AT9257" s="33"/>
      <c r="AU9257" s="33"/>
      <c r="AV9257" s="33"/>
      <c r="AW9257" s="33"/>
      <c r="AX9257" s="33"/>
      <c r="AY9257" s="33"/>
    </row>
    <row r="9258" spans="1:51" s="12" customFormat="1" ht="39.950000000000003" customHeight="1">
      <c r="A9258" s="3"/>
      <c r="B9258" s="16"/>
      <c r="C9258" s="33"/>
      <c r="D9258" s="33"/>
      <c r="E9258" s="33"/>
      <c r="F9258" s="33"/>
      <c r="G9258" s="33"/>
      <c r="H9258" s="33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  <c r="Y9258" s="33"/>
      <c r="Z9258" s="33"/>
      <c r="AA9258" s="33"/>
      <c r="AB9258" s="33"/>
      <c r="AC9258" s="33"/>
      <c r="AD9258" s="33"/>
      <c r="AE9258" s="33"/>
      <c r="AF9258" s="33"/>
      <c r="AG9258" s="35"/>
      <c r="AH9258" s="32"/>
      <c r="AI9258" s="33"/>
      <c r="AJ9258" s="33"/>
      <c r="AK9258" s="33"/>
      <c r="AL9258" s="33"/>
      <c r="AM9258" s="33"/>
      <c r="AN9258" s="33"/>
      <c r="AO9258" s="33"/>
      <c r="AP9258" s="33"/>
      <c r="AQ9258" s="33"/>
      <c r="AR9258" s="33"/>
      <c r="AS9258" s="33"/>
      <c r="AT9258" s="33"/>
      <c r="AU9258" s="33"/>
      <c r="AV9258" s="33"/>
      <c r="AW9258" s="33"/>
      <c r="AX9258" s="33"/>
      <c r="AY9258" s="33"/>
    </row>
    <row r="9259" spans="1:51" s="12" customFormat="1" ht="39.950000000000003" customHeight="1">
      <c r="A9259" s="3"/>
      <c r="B9259" s="16"/>
      <c r="C9259" s="33"/>
      <c r="D9259" s="33"/>
      <c r="E9259" s="33"/>
      <c r="F9259" s="33"/>
      <c r="G9259" s="33"/>
      <c r="H9259" s="33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  <c r="Y9259" s="33"/>
      <c r="Z9259" s="33"/>
      <c r="AA9259" s="33"/>
      <c r="AB9259" s="33"/>
      <c r="AC9259" s="33"/>
      <c r="AD9259" s="33"/>
      <c r="AE9259" s="33"/>
      <c r="AF9259" s="33"/>
      <c r="AG9259" s="35"/>
      <c r="AH9259" s="32"/>
      <c r="AI9259" s="33"/>
      <c r="AJ9259" s="33"/>
      <c r="AK9259" s="33"/>
      <c r="AL9259" s="33"/>
      <c r="AM9259" s="33"/>
      <c r="AN9259" s="33"/>
      <c r="AO9259" s="33"/>
      <c r="AP9259" s="33"/>
      <c r="AQ9259" s="33"/>
      <c r="AR9259" s="33"/>
      <c r="AS9259" s="33"/>
      <c r="AT9259" s="33"/>
      <c r="AU9259" s="33"/>
      <c r="AV9259" s="33"/>
      <c r="AW9259" s="33"/>
      <c r="AX9259" s="33"/>
      <c r="AY9259" s="33"/>
    </row>
    <row r="9260" spans="1:51" s="12" customFormat="1" ht="39.950000000000003" customHeight="1">
      <c r="A9260" s="3"/>
      <c r="B9260" s="16"/>
      <c r="C9260" s="33"/>
      <c r="D9260" s="33"/>
      <c r="E9260" s="33"/>
      <c r="F9260" s="33"/>
      <c r="G9260" s="33"/>
      <c r="H9260" s="33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  <c r="Y9260" s="33"/>
      <c r="Z9260" s="33"/>
      <c r="AA9260" s="33"/>
      <c r="AB9260" s="33"/>
      <c r="AC9260" s="33"/>
      <c r="AD9260" s="33"/>
      <c r="AE9260" s="33"/>
      <c r="AF9260" s="33"/>
      <c r="AG9260" s="35"/>
      <c r="AH9260" s="32"/>
      <c r="AI9260" s="33"/>
      <c r="AJ9260" s="33"/>
      <c r="AK9260" s="33"/>
      <c r="AL9260" s="33"/>
      <c r="AM9260" s="33"/>
      <c r="AN9260" s="33"/>
      <c r="AO9260" s="33"/>
      <c r="AP9260" s="33"/>
      <c r="AQ9260" s="33"/>
      <c r="AR9260" s="33"/>
      <c r="AS9260" s="33"/>
      <c r="AT9260" s="33"/>
      <c r="AU9260" s="33"/>
      <c r="AV9260" s="33"/>
      <c r="AW9260" s="33"/>
      <c r="AX9260" s="33"/>
      <c r="AY9260" s="33"/>
    </row>
    <row r="9261" spans="1:51" s="12" customFormat="1" ht="39.950000000000003" customHeight="1">
      <c r="A9261" s="3"/>
      <c r="B9261" s="16"/>
      <c r="C9261" s="33"/>
      <c r="D9261" s="33"/>
      <c r="E9261" s="33"/>
      <c r="F9261" s="33"/>
      <c r="G9261" s="33"/>
      <c r="H9261" s="33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  <c r="Y9261" s="33"/>
      <c r="Z9261" s="33"/>
      <c r="AA9261" s="33"/>
      <c r="AB9261" s="33"/>
      <c r="AC9261" s="33"/>
      <c r="AD9261" s="33"/>
      <c r="AE9261" s="33"/>
      <c r="AF9261" s="33"/>
      <c r="AG9261" s="35"/>
      <c r="AH9261" s="32"/>
      <c r="AI9261" s="33"/>
      <c r="AJ9261" s="33"/>
      <c r="AK9261" s="33"/>
      <c r="AL9261" s="33"/>
      <c r="AM9261" s="33"/>
      <c r="AN9261" s="33"/>
      <c r="AO9261" s="33"/>
      <c r="AP9261" s="33"/>
      <c r="AQ9261" s="33"/>
      <c r="AR9261" s="33"/>
      <c r="AS9261" s="33"/>
      <c r="AT9261" s="33"/>
      <c r="AU9261" s="33"/>
      <c r="AV9261" s="33"/>
      <c r="AW9261" s="33"/>
      <c r="AX9261" s="33"/>
      <c r="AY9261" s="33"/>
    </row>
    <row r="9262" spans="1:51" s="12" customFormat="1" ht="39.950000000000003" customHeight="1">
      <c r="A9262" s="3"/>
      <c r="B9262" s="16"/>
      <c r="C9262" s="33"/>
      <c r="D9262" s="33"/>
      <c r="E9262" s="33"/>
      <c r="F9262" s="33"/>
      <c r="G9262" s="33"/>
      <c r="H9262" s="33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  <c r="Y9262" s="33"/>
      <c r="Z9262" s="33"/>
      <c r="AA9262" s="33"/>
      <c r="AB9262" s="33"/>
      <c r="AC9262" s="33"/>
      <c r="AD9262" s="33"/>
      <c r="AE9262" s="33"/>
      <c r="AF9262" s="33"/>
      <c r="AG9262" s="35"/>
      <c r="AH9262" s="32"/>
      <c r="AI9262" s="33"/>
      <c r="AJ9262" s="33"/>
      <c r="AK9262" s="33"/>
      <c r="AL9262" s="33"/>
      <c r="AM9262" s="33"/>
      <c r="AN9262" s="33"/>
      <c r="AO9262" s="33"/>
      <c r="AP9262" s="33"/>
      <c r="AQ9262" s="33"/>
      <c r="AR9262" s="33"/>
      <c r="AS9262" s="33"/>
      <c r="AT9262" s="33"/>
      <c r="AU9262" s="33"/>
      <c r="AV9262" s="33"/>
      <c r="AW9262" s="33"/>
      <c r="AX9262" s="33"/>
      <c r="AY9262" s="33"/>
    </row>
    <row r="9263" spans="1:51" s="12" customFormat="1" ht="39.950000000000003" customHeight="1">
      <c r="A9263" s="3"/>
      <c r="B9263" s="16"/>
      <c r="C9263" s="33"/>
      <c r="D9263" s="33"/>
      <c r="E9263" s="33"/>
      <c r="F9263" s="33"/>
      <c r="G9263" s="33"/>
      <c r="H9263" s="33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  <c r="Y9263" s="33"/>
      <c r="Z9263" s="33"/>
      <c r="AA9263" s="33"/>
      <c r="AB9263" s="33"/>
      <c r="AC9263" s="33"/>
      <c r="AD9263" s="33"/>
      <c r="AE9263" s="33"/>
      <c r="AF9263" s="33"/>
      <c r="AG9263" s="35"/>
      <c r="AH9263" s="32"/>
      <c r="AI9263" s="33"/>
      <c r="AJ9263" s="33"/>
      <c r="AK9263" s="33"/>
      <c r="AL9263" s="33"/>
      <c r="AM9263" s="33"/>
      <c r="AN9263" s="33"/>
      <c r="AO9263" s="33"/>
      <c r="AP9263" s="33"/>
      <c r="AQ9263" s="33"/>
      <c r="AR9263" s="33"/>
      <c r="AS9263" s="33"/>
      <c r="AT9263" s="33"/>
      <c r="AU9263" s="33"/>
      <c r="AV9263" s="33"/>
      <c r="AW9263" s="33"/>
      <c r="AX9263" s="33"/>
      <c r="AY9263" s="33"/>
    </row>
    <row r="9264" spans="1:51" s="12" customFormat="1" ht="39.950000000000003" customHeight="1">
      <c r="A9264" s="3"/>
      <c r="B9264" s="16"/>
      <c r="C9264" s="33"/>
      <c r="D9264" s="33"/>
      <c r="E9264" s="33"/>
      <c r="F9264" s="33"/>
      <c r="G9264" s="33"/>
      <c r="H9264" s="33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  <c r="Y9264" s="33"/>
      <c r="Z9264" s="33"/>
      <c r="AA9264" s="33"/>
      <c r="AB9264" s="33"/>
      <c r="AC9264" s="33"/>
      <c r="AD9264" s="33"/>
      <c r="AE9264" s="33"/>
      <c r="AF9264" s="33"/>
      <c r="AG9264" s="35"/>
      <c r="AH9264" s="32"/>
      <c r="AI9264" s="33"/>
      <c r="AJ9264" s="33"/>
      <c r="AK9264" s="33"/>
      <c r="AL9264" s="33"/>
      <c r="AM9264" s="33"/>
      <c r="AN9264" s="33"/>
      <c r="AO9264" s="33"/>
      <c r="AP9264" s="33"/>
      <c r="AQ9264" s="33"/>
      <c r="AR9264" s="33"/>
      <c r="AS9264" s="33"/>
      <c r="AT9264" s="33"/>
      <c r="AU9264" s="33"/>
      <c r="AV9264" s="33"/>
      <c r="AW9264" s="33"/>
      <c r="AX9264" s="33"/>
      <c r="AY9264" s="33"/>
    </row>
    <row r="9265" spans="1:51" s="12" customFormat="1" ht="39.950000000000003" customHeight="1">
      <c r="A9265" s="3"/>
      <c r="B9265" s="16"/>
      <c r="C9265" s="33"/>
      <c r="D9265" s="33"/>
      <c r="E9265" s="33"/>
      <c r="F9265" s="33"/>
      <c r="G9265" s="33"/>
      <c r="H9265" s="33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  <c r="Y9265" s="33"/>
      <c r="Z9265" s="33"/>
      <c r="AA9265" s="33"/>
      <c r="AB9265" s="33"/>
      <c r="AC9265" s="33"/>
      <c r="AD9265" s="33"/>
      <c r="AE9265" s="33"/>
      <c r="AF9265" s="33"/>
      <c r="AG9265" s="35"/>
      <c r="AH9265" s="32"/>
      <c r="AI9265" s="33"/>
      <c r="AJ9265" s="33"/>
      <c r="AK9265" s="33"/>
      <c r="AL9265" s="33"/>
      <c r="AM9265" s="33"/>
      <c r="AN9265" s="33"/>
      <c r="AO9265" s="33"/>
      <c r="AP9265" s="33"/>
      <c r="AQ9265" s="33"/>
      <c r="AR9265" s="33"/>
      <c r="AS9265" s="33"/>
      <c r="AT9265" s="33"/>
      <c r="AU9265" s="33"/>
      <c r="AV9265" s="33"/>
      <c r="AW9265" s="33"/>
      <c r="AX9265" s="33"/>
      <c r="AY9265" s="33"/>
    </row>
    <row r="9266" spans="1:51" s="12" customFormat="1" ht="39.950000000000003" customHeight="1">
      <c r="A9266" s="3"/>
      <c r="B9266" s="16"/>
      <c r="C9266" s="33"/>
      <c r="D9266" s="33"/>
      <c r="E9266" s="33"/>
      <c r="F9266" s="33"/>
      <c r="G9266" s="33"/>
      <c r="H9266" s="33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  <c r="Y9266" s="33"/>
      <c r="Z9266" s="33"/>
      <c r="AA9266" s="33"/>
      <c r="AB9266" s="33"/>
      <c r="AC9266" s="33"/>
      <c r="AD9266" s="33"/>
      <c r="AE9266" s="33"/>
      <c r="AF9266" s="33"/>
      <c r="AG9266" s="35"/>
      <c r="AH9266" s="32"/>
      <c r="AI9266" s="33"/>
      <c r="AJ9266" s="33"/>
      <c r="AK9266" s="33"/>
      <c r="AL9266" s="33"/>
      <c r="AM9266" s="33"/>
      <c r="AN9266" s="33"/>
      <c r="AO9266" s="33"/>
      <c r="AP9266" s="33"/>
      <c r="AQ9266" s="33"/>
      <c r="AR9266" s="33"/>
      <c r="AS9266" s="33"/>
      <c r="AT9266" s="33"/>
      <c r="AU9266" s="33"/>
      <c r="AV9266" s="33"/>
      <c r="AW9266" s="33"/>
      <c r="AX9266" s="33"/>
      <c r="AY9266" s="33"/>
    </row>
    <row r="9267" spans="1:51" s="12" customFormat="1" ht="39.950000000000003" customHeight="1">
      <c r="A9267" s="3"/>
      <c r="B9267" s="16"/>
      <c r="C9267" s="33"/>
      <c r="D9267" s="33"/>
      <c r="E9267" s="33"/>
      <c r="F9267" s="33"/>
      <c r="G9267" s="33"/>
      <c r="H9267" s="33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  <c r="Y9267" s="33"/>
      <c r="Z9267" s="33"/>
      <c r="AA9267" s="33"/>
      <c r="AB9267" s="33"/>
      <c r="AC9267" s="33"/>
      <c r="AD9267" s="33"/>
      <c r="AE9267" s="33"/>
      <c r="AF9267" s="33"/>
      <c r="AG9267" s="35"/>
      <c r="AH9267" s="32"/>
      <c r="AI9267" s="33"/>
      <c r="AJ9267" s="33"/>
      <c r="AK9267" s="33"/>
      <c r="AL9267" s="33"/>
      <c r="AM9267" s="33"/>
      <c r="AN9267" s="33"/>
      <c r="AO9267" s="33"/>
      <c r="AP9267" s="33"/>
      <c r="AQ9267" s="33"/>
      <c r="AR9267" s="33"/>
      <c r="AS9267" s="33"/>
      <c r="AT9267" s="33"/>
      <c r="AU9267" s="33"/>
      <c r="AV9267" s="33"/>
      <c r="AW9267" s="33"/>
      <c r="AX9267" s="33"/>
      <c r="AY9267" s="33"/>
    </row>
    <row r="9268" spans="1:51" s="12" customFormat="1" ht="39.950000000000003" customHeight="1">
      <c r="A9268" s="3"/>
      <c r="B9268" s="16"/>
      <c r="C9268" s="33"/>
      <c r="D9268" s="33"/>
      <c r="E9268" s="33"/>
      <c r="F9268" s="33"/>
      <c r="G9268" s="33"/>
      <c r="H9268" s="33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  <c r="Y9268" s="33"/>
      <c r="Z9268" s="33"/>
      <c r="AA9268" s="33"/>
      <c r="AB9268" s="33"/>
      <c r="AC9268" s="33"/>
      <c r="AD9268" s="33"/>
      <c r="AE9268" s="33"/>
      <c r="AF9268" s="33"/>
      <c r="AG9268" s="35"/>
      <c r="AH9268" s="32"/>
      <c r="AI9268" s="33"/>
      <c r="AJ9268" s="33"/>
      <c r="AK9268" s="33"/>
      <c r="AL9268" s="33"/>
      <c r="AM9268" s="33"/>
      <c r="AN9268" s="33"/>
      <c r="AO9268" s="33"/>
      <c r="AP9268" s="33"/>
      <c r="AQ9268" s="33"/>
      <c r="AR9268" s="33"/>
      <c r="AS9268" s="33"/>
      <c r="AT9268" s="33"/>
      <c r="AU9268" s="33"/>
      <c r="AV9268" s="33"/>
      <c r="AW9268" s="33"/>
      <c r="AX9268" s="33"/>
      <c r="AY9268" s="33"/>
    </row>
    <row r="9269" spans="1:51" s="12" customFormat="1" ht="39.950000000000003" customHeight="1">
      <c r="A9269" s="3"/>
      <c r="B9269" s="16"/>
      <c r="C9269" s="33"/>
      <c r="D9269" s="33"/>
      <c r="E9269" s="33"/>
      <c r="F9269" s="33"/>
      <c r="G9269" s="33"/>
      <c r="H9269" s="33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  <c r="Y9269" s="33"/>
      <c r="Z9269" s="33"/>
      <c r="AA9269" s="33"/>
      <c r="AB9269" s="33"/>
      <c r="AC9269" s="33"/>
      <c r="AD9269" s="33"/>
      <c r="AE9269" s="33"/>
      <c r="AF9269" s="33"/>
      <c r="AG9269" s="35"/>
      <c r="AH9269" s="32"/>
      <c r="AI9269" s="33"/>
      <c r="AJ9269" s="33"/>
      <c r="AK9269" s="33"/>
      <c r="AL9269" s="33"/>
      <c r="AM9269" s="33"/>
      <c r="AN9269" s="33"/>
      <c r="AO9269" s="33"/>
      <c r="AP9269" s="33"/>
      <c r="AQ9269" s="33"/>
      <c r="AR9269" s="33"/>
      <c r="AS9269" s="33"/>
      <c r="AT9269" s="33"/>
      <c r="AU9269" s="33"/>
      <c r="AV9269" s="33"/>
      <c r="AW9269" s="33"/>
      <c r="AX9269" s="33"/>
      <c r="AY9269" s="33"/>
    </row>
    <row r="9270" spans="1:51" s="12" customFormat="1" ht="39.950000000000003" customHeight="1">
      <c r="A9270" s="3"/>
      <c r="B9270" s="16"/>
      <c r="C9270" s="33"/>
      <c r="D9270" s="33"/>
      <c r="E9270" s="33"/>
      <c r="F9270" s="33"/>
      <c r="G9270" s="33"/>
      <c r="H9270" s="33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  <c r="Y9270" s="33"/>
      <c r="Z9270" s="33"/>
      <c r="AA9270" s="33"/>
      <c r="AB9270" s="33"/>
      <c r="AC9270" s="33"/>
      <c r="AD9270" s="33"/>
      <c r="AE9270" s="33"/>
      <c r="AF9270" s="33"/>
      <c r="AG9270" s="35"/>
      <c r="AH9270" s="32"/>
      <c r="AI9270" s="33"/>
      <c r="AJ9270" s="33"/>
      <c r="AK9270" s="33"/>
      <c r="AL9270" s="33"/>
      <c r="AM9270" s="33"/>
      <c r="AN9270" s="33"/>
      <c r="AO9270" s="33"/>
      <c r="AP9270" s="33"/>
      <c r="AQ9270" s="33"/>
      <c r="AR9270" s="33"/>
      <c r="AS9270" s="33"/>
      <c r="AT9270" s="33"/>
      <c r="AU9270" s="33"/>
      <c r="AV9270" s="33"/>
      <c r="AW9270" s="33"/>
      <c r="AX9270" s="33"/>
      <c r="AY9270" s="33"/>
    </row>
    <row r="9271" spans="1:51" s="12" customFormat="1" ht="39.950000000000003" customHeight="1">
      <c r="A9271" s="3"/>
      <c r="B9271" s="16"/>
      <c r="C9271" s="33"/>
      <c r="D9271" s="33"/>
      <c r="E9271" s="33"/>
      <c r="F9271" s="33"/>
      <c r="G9271" s="33"/>
      <c r="H9271" s="33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  <c r="Y9271" s="33"/>
      <c r="Z9271" s="33"/>
      <c r="AA9271" s="33"/>
      <c r="AB9271" s="33"/>
      <c r="AC9271" s="33"/>
      <c r="AD9271" s="33"/>
      <c r="AE9271" s="33"/>
      <c r="AF9271" s="33"/>
      <c r="AG9271" s="35"/>
      <c r="AH9271" s="32"/>
      <c r="AI9271" s="33"/>
      <c r="AJ9271" s="33"/>
      <c r="AK9271" s="33"/>
      <c r="AL9271" s="33"/>
      <c r="AM9271" s="33"/>
      <c r="AN9271" s="33"/>
      <c r="AO9271" s="33"/>
      <c r="AP9271" s="33"/>
      <c r="AQ9271" s="33"/>
      <c r="AR9271" s="33"/>
      <c r="AS9271" s="33"/>
      <c r="AT9271" s="33"/>
      <c r="AU9271" s="33"/>
      <c r="AV9271" s="33"/>
      <c r="AW9271" s="33"/>
      <c r="AX9271" s="33"/>
      <c r="AY9271" s="33"/>
    </row>
    <row r="9272" spans="1:51" s="12" customFormat="1" ht="39.950000000000003" customHeight="1">
      <c r="A9272" s="3"/>
      <c r="B9272" s="16"/>
      <c r="C9272" s="33"/>
      <c r="D9272" s="33"/>
      <c r="E9272" s="33"/>
      <c r="F9272" s="33"/>
      <c r="G9272" s="33"/>
      <c r="H9272" s="33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  <c r="Y9272" s="33"/>
      <c r="Z9272" s="33"/>
      <c r="AA9272" s="33"/>
      <c r="AB9272" s="33"/>
      <c r="AC9272" s="33"/>
      <c r="AD9272" s="33"/>
      <c r="AE9272" s="33"/>
      <c r="AF9272" s="33"/>
      <c r="AG9272" s="35"/>
      <c r="AH9272" s="32"/>
      <c r="AI9272" s="33"/>
      <c r="AJ9272" s="33"/>
      <c r="AK9272" s="33"/>
      <c r="AL9272" s="33"/>
      <c r="AM9272" s="33"/>
      <c r="AN9272" s="33"/>
      <c r="AO9272" s="33"/>
      <c r="AP9272" s="33"/>
      <c r="AQ9272" s="33"/>
      <c r="AR9272" s="33"/>
      <c r="AS9272" s="33"/>
      <c r="AT9272" s="33"/>
      <c r="AU9272" s="33"/>
      <c r="AV9272" s="33"/>
      <c r="AW9272" s="33"/>
      <c r="AX9272" s="33"/>
      <c r="AY9272" s="33"/>
    </row>
    <row r="9273" spans="1:51" s="12" customFormat="1" ht="39.950000000000003" customHeight="1">
      <c r="A9273" s="3"/>
      <c r="B9273" s="16"/>
      <c r="C9273" s="33"/>
      <c r="D9273" s="33"/>
      <c r="E9273" s="33"/>
      <c r="F9273" s="33"/>
      <c r="G9273" s="33"/>
      <c r="H9273" s="33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  <c r="Y9273" s="33"/>
      <c r="Z9273" s="33"/>
      <c r="AA9273" s="33"/>
      <c r="AB9273" s="33"/>
      <c r="AC9273" s="33"/>
      <c r="AD9273" s="33"/>
      <c r="AE9273" s="33"/>
      <c r="AF9273" s="33"/>
      <c r="AG9273" s="35"/>
      <c r="AH9273" s="32"/>
      <c r="AI9273" s="33"/>
      <c r="AJ9273" s="33"/>
      <c r="AK9273" s="33"/>
      <c r="AL9273" s="33"/>
      <c r="AM9273" s="33"/>
      <c r="AN9273" s="33"/>
      <c r="AO9273" s="33"/>
      <c r="AP9273" s="33"/>
      <c r="AQ9273" s="33"/>
      <c r="AR9273" s="33"/>
      <c r="AS9273" s="33"/>
      <c r="AT9273" s="33"/>
      <c r="AU9273" s="33"/>
      <c r="AV9273" s="33"/>
      <c r="AW9273" s="33"/>
      <c r="AX9273" s="33"/>
      <c r="AY9273" s="33"/>
    </row>
    <row r="9274" spans="1:51" s="12" customFormat="1" ht="39.950000000000003" customHeight="1">
      <c r="A9274" s="3"/>
      <c r="B9274" s="16"/>
      <c r="C9274" s="33"/>
      <c r="D9274" s="33"/>
      <c r="E9274" s="33"/>
      <c r="F9274" s="33"/>
      <c r="G9274" s="33"/>
      <c r="H9274" s="33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  <c r="Y9274" s="33"/>
      <c r="Z9274" s="33"/>
      <c r="AA9274" s="33"/>
      <c r="AB9274" s="33"/>
      <c r="AC9274" s="33"/>
      <c r="AD9274" s="33"/>
      <c r="AE9274" s="33"/>
      <c r="AF9274" s="33"/>
      <c r="AG9274" s="35"/>
      <c r="AH9274" s="32"/>
      <c r="AI9274" s="33"/>
      <c r="AJ9274" s="33"/>
      <c r="AK9274" s="33"/>
      <c r="AL9274" s="33"/>
      <c r="AM9274" s="33"/>
      <c r="AN9274" s="33"/>
      <c r="AO9274" s="33"/>
      <c r="AP9274" s="33"/>
      <c r="AQ9274" s="33"/>
      <c r="AR9274" s="33"/>
      <c r="AS9274" s="33"/>
      <c r="AT9274" s="33"/>
      <c r="AU9274" s="33"/>
      <c r="AV9274" s="33"/>
      <c r="AW9274" s="33"/>
      <c r="AX9274" s="33"/>
      <c r="AY9274" s="33"/>
    </row>
    <row r="9275" spans="1:51" s="12" customFormat="1" ht="39.950000000000003" customHeight="1">
      <c r="A9275" s="3"/>
      <c r="B9275" s="16"/>
      <c r="C9275" s="33"/>
      <c r="D9275" s="33"/>
      <c r="E9275" s="33"/>
      <c r="F9275" s="33"/>
      <c r="G9275" s="33"/>
      <c r="H9275" s="33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  <c r="Y9275" s="33"/>
      <c r="Z9275" s="33"/>
      <c r="AA9275" s="33"/>
      <c r="AB9275" s="33"/>
      <c r="AC9275" s="33"/>
      <c r="AD9275" s="33"/>
      <c r="AE9275" s="33"/>
      <c r="AF9275" s="33"/>
      <c r="AG9275" s="35"/>
      <c r="AH9275" s="32"/>
      <c r="AI9275" s="33"/>
      <c r="AJ9275" s="33"/>
      <c r="AK9275" s="33"/>
      <c r="AL9275" s="33"/>
      <c r="AM9275" s="33"/>
      <c r="AN9275" s="33"/>
      <c r="AO9275" s="33"/>
      <c r="AP9275" s="33"/>
      <c r="AQ9275" s="33"/>
      <c r="AR9275" s="33"/>
      <c r="AS9275" s="33"/>
      <c r="AT9275" s="33"/>
      <c r="AU9275" s="33"/>
      <c r="AV9275" s="33"/>
      <c r="AW9275" s="33"/>
      <c r="AX9275" s="33"/>
      <c r="AY9275" s="33"/>
    </row>
    <row r="9276" spans="1:51" s="12" customFormat="1" ht="39.950000000000003" customHeight="1">
      <c r="A9276" s="3"/>
      <c r="B9276" s="16"/>
      <c r="C9276" s="33"/>
      <c r="D9276" s="33"/>
      <c r="E9276" s="33"/>
      <c r="F9276" s="33"/>
      <c r="G9276" s="33"/>
      <c r="H9276" s="33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  <c r="Y9276" s="33"/>
      <c r="Z9276" s="33"/>
      <c r="AA9276" s="33"/>
      <c r="AB9276" s="33"/>
      <c r="AC9276" s="33"/>
      <c r="AD9276" s="33"/>
      <c r="AE9276" s="33"/>
      <c r="AF9276" s="33"/>
      <c r="AG9276" s="35"/>
      <c r="AH9276" s="32"/>
      <c r="AI9276" s="33"/>
      <c r="AJ9276" s="33"/>
      <c r="AK9276" s="33"/>
      <c r="AL9276" s="33"/>
      <c r="AM9276" s="33"/>
      <c r="AN9276" s="33"/>
      <c r="AO9276" s="33"/>
      <c r="AP9276" s="33"/>
      <c r="AQ9276" s="33"/>
      <c r="AR9276" s="33"/>
      <c r="AS9276" s="33"/>
      <c r="AT9276" s="33"/>
      <c r="AU9276" s="33"/>
      <c r="AV9276" s="33"/>
      <c r="AW9276" s="33"/>
      <c r="AX9276" s="33"/>
      <c r="AY9276" s="33"/>
    </row>
    <row r="9277" spans="1:51" s="12" customFormat="1" ht="39.950000000000003" customHeight="1">
      <c r="A9277" s="3"/>
      <c r="B9277" s="16"/>
      <c r="C9277" s="33"/>
      <c r="D9277" s="33"/>
      <c r="E9277" s="33"/>
      <c r="F9277" s="33"/>
      <c r="G9277" s="33"/>
      <c r="H9277" s="33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  <c r="Y9277" s="33"/>
      <c r="Z9277" s="33"/>
      <c r="AA9277" s="33"/>
      <c r="AB9277" s="33"/>
      <c r="AC9277" s="33"/>
      <c r="AD9277" s="33"/>
      <c r="AE9277" s="33"/>
      <c r="AF9277" s="33"/>
      <c r="AG9277" s="35"/>
      <c r="AH9277" s="32"/>
      <c r="AI9277" s="33"/>
      <c r="AJ9277" s="33"/>
      <c r="AK9277" s="33"/>
      <c r="AL9277" s="33"/>
      <c r="AM9277" s="33"/>
      <c r="AN9277" s="33"/>
      <c r="AO9277" s="33"/>
      <c r="AP9277" s="33"/>
      <c r="AQ9277" s="33"/>
      <c r="AR9277" s="33"/>
      <c r="AS9277" s="33"/>
      <c r="AT9277" s="33"/>
      <c r="AU9277" s="33"/>
      <c r="AV9277" s="33"/>
      <c r="AW9277" s="33"/>
      <c r="AX9277" s="33"/>
      <c r="AY9277" s="33"/>
    </row>
    <row r="9278" spans="1:51" s="12" customFormat="1" ht="39.950000000000003" customHeight="1">
      <c r="A9278" s="3"/>
      <c r="B9278" s="16"/>
      <c r="C9278" s="33"/>
      <c r="D9278" s="33"/>
      <c r="E9278" s="33"/>
      <c r="F9278" s="33"/>
      <c r="G9278" s="33"/>
      <c r="H9278" s="33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  <c r="Y9278" s="33"/>
      <c r="Z9278" s="33"/>
      <c r="AA9278" s="33"/>
      <c r="AB9278" s="33"/>
      <c r="AC9278" s="33"/>
      <c r="AD9278" s="33"/>
      <c r="AE9278" s="33"/>
      <c r="AF9278" s="33"/>
      <c r="AG9278" s="35"/>
      <c r="AH9278" s="32"/>
      <c r="AI9278" s="33"/>
      <c r="AJ9278" s="33"/>
      <c r="AK9278" s="33"/>
      <c r="AL9278" s="33"/>
      <c r="AM9278" s="33"/>
      <c r="AN9278" s="33"/>
      <c r="AO9278" s="33"/>
      <c r="AP9278" s="33"/>
      <c r="AQ9278" s="33"/>
      <c r="AR9278" s="33"/>
      <c r="AS9278" s="33"/>
      <c r="AT9278" s="33"/>
      <c r="AU9278" s="33"/>
      <c r="AV9278" s="33"/>
      <c r="AW9278" s="33"/>
      <c r="AX9278" s="33"/>
      <c r="AY9278" s="33"/>
    </row>
    <row r="9279" spans="1:51" s="12" customFormat="1" ht="39.950000000000003" customHeight="1">
      <c r="A9279" s="3"/>
      <c r="B9279" s="16"/>
      <c r="C9279" s="33"/>
      <c r="D9279" s="33"/>
      <c r="E9279" s="33"/>
      <c r="F9279" s="33"/>
      <c r="G9279" s="33"/>
      <c r="H9279" s="33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  <c r="Y9279" s="33"/>
      <c r="Z9279" s="33"/>
      <c r="AA9279" s="33"/>
      <c r="AB9279" s="33"/>
      <c r="AC9279" s="33"/>
      <c r="AD9279" s="33"/>
      <c r="AE9279" s="33"/>
      <c r="AF9279" s="33"/>
      <c r="AG9279" s="35"/>
      <c r="AH9279" s="32"/>
      <c r="AI9279" s="33"/>
      <c r="AJ9279" s="33"/>
      <c r="AK9279" s="33"/>
      <c r="AL9279" s="33"/>
      <c r="AM9279" s="33"/>
      <c r="AN9279" s="33"/>
      <c r="AO9279" s="33"/>
      <c r="AP9279" s="33"/>
      <c r="AQ9279" s="33"/>
      <c r="AR9279" s="33"/>
      <c r="AS9279" s="33"/>
      <c r="AT9279" s="33"/>
      <c r="AU9279" s="33"/>
      <c r="AV9279" s="33"/>
      <c r="AW9279" s="33"/>
      <c r="AX9279" s="33"/>
      <c r="AY9279" s="33"/>
    </row>
    <row r="9280" spans="1:51" s="12" customFormat="1" ht="39.950000000000003" customHeight="1">
      <c r="A9280" s="3"/>
      <c r="B9280" s="16"/>
      <c r="C9280" s="33"/>
      <c r="D9280" s="33"/>
      <c r="E9280" s="33"/>
      <c r="F9280" s="33"/>
      <c r="G9280" s="33"/>
      <c r="H9280" s="33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  <c r="Y9280" s="33"/>
      <c r="Z9280" s="33"/>
      <c r="AA9280" s="33"/>
      <c r="AB9280" s="33"/>
      <c r="AC9280" s="33"/>
      <c r="AD9280" s="33"/>
      <c r="AE9280" s="33"/>
      <c r="AF9280" s="33"/>
      <c r="AG9280" s="35"/>
      <c r="AH9280" s="32"/>
      <c r="AI9280" s="33"/>
      <c r="AJ9280" s="33"/>
      <c r="AK9280" s="33"/>
      <c r="AL9280" s="33"/>
      <c r="AM9280" s="33"/>
      <c r="AN9280" s="33"/>
      <c r="AO9280" s="33"/>
      <c r="AP9280" s="33"/>
      <c r="AQ9280" s="33"/>
      <c r="AR9280" s="33"/>
      <c r="AS9280" s="33"/>
      <c r="AT9280" s="33"/>
      <c r="AU9280" s="33"/>
      <c r="AV9280" s="33"/>
      <c r="AW9280" s="33"/>
      <c r="AX9280" s="33"/>
      <c r="AY9280" s="33"/>
    </row>
    <row r="9281" spans="1:51" s="12" customFormat="1" ht="39.950000000000003" customHeight="1">
      <c r="A9281" s="3"/>
      <c r="B9281" s="16"/>
      <c r="C9281" s="33"/>
      <c r="D9281" s="33"/>
      <c r="E9281" s="33"/>
      <c r="F9281" s="33"/>
      <c r="G9281" s="33"/>
      <c r="H9281" s="33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  <c r="Y9281" s="33"/>
      <c r="Z9281" s="33"/>
      <c r="AA9281" s="33"/>
      <c r="AB9281" s="33"/>
      <c r="AC9281" s="33"/>
      <c r="AD9281" s="33"/>
      <c r="AE9281" s="33"/>
      <c r="AF9281" s="33"/>
      <c r="AG9281" s="35"/>
      <c r="AH9281" s="32"/>
      <c r="AI9281" s="33"/>
      <c r="AJ9281" s="33"/>
      <c r="AK9281" s="33"/>
      <c r="AL9281" s="33"/>
      <c r="AM9281" s="33"/>
      <c r="AN9281" s="33"/>
      <c r="AO9281" s="33"/>
      <c r="AP9281" s="33"/>
      <c r="AQ9281" s="33"/>
      <c r="AR9281" s="33"/>
      <c r="AS9281" s="33"/>
      <c r="AT9281" s="33"/>
      <c r="AU9281" s="33"/>
      <c r="AV9281" s="33"/>
      <c r="AW9281" s="33"/>
      <c r="AX9281" s="33"/>
      <c r="AY9281" s="33"/>
    </row>
    <row r="9282" spans="1:51" s="12" customFormat="1" ht="39.950000000000003" customHeight="1">
      <c r="A9282" s="3"/>
      <c r="B9282" s="16"/>
      <c r="C9282" s="33"/>
      <c r="D9282" s="33"/>
      <c r="E9282" s="33"/>
      <c r="F9282" s="33"/>
      <c r="G9282" s="33"/>
      <c r="H9282" s="33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  <c r="Y9282" s="33"/>
      <c r="Z9282" s="33"/>
      <c r="AA9282" s="33"/>
      <c r="AB9282" s="33"/>
      <c r="AC9282" s="33"/>
      <c r="AD9282" s="33"/>
      <c r="AE9282" s="33"/>
      <c r="AF9282" s="33"/>
      <c r="AG9282" s="35"/>
      <c r="AH9282" s="32"/>
      <c r="AI9282" s="33"/>
      <c r="AJ9282" s="33"/>
      <c r="AK9282" s="33"/>
      <c r="AL9282" s="33"/>
      <c r="AM9282" s="33"/>
      <c r="AN9282" s="33"/>
      <c r="AO9282" s="33"/>
      <c r="AP9282" s="33"/>
      <c r="AQ9282" s="33"/>
      <c r="AR9282" s="33"/>
      <c r="AS9282" s="33"/>
      <c r="AT9282" s="33"/>
      <c r="AU9282" s="33"/>
      <c r="AV9282" s="33"/>
      <c r="AW9282" s="33"/>
      <c r="AX9282" s="33"/>
      <c r="AY9282" s="33"/>
    </row>
    <row r="9283" spans="1:51" s="12" customFormat="1" ht="39.950000000000003" customHeight="1">
      <c r="A9283" s="3"/>
      <c r="B9283" s="16"/>
      <c r="C9283" s="33"/>
      <c r="D9283" s="33"/>
      <c r="E9283" s="33"/>
      <c r="F9283" s="33"/>
      <c r="G9283" s="33"/>
      <c r="H9283" s="33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  <c r="Y9283" s="33"/>
      <c r="Z9283" s="33"/>
      <c r="AA9283" s="33"/>
      <c r="AB9283" s="33"/>
      <c r="AC9283" s="33"/>
      <c r="AD9283" s="33"/>
      <c r="AE9283" s="33"/>
      <c r="AF9283" s="33"/>
      <c r="AG9283" s="35"/>
      <c r="AH9283" s="32"/>
      <c r="AI9283" s="33"/>
      <c r="AJ9283" s="33"/>
      <c r="AK9283" s="33"/>
      <c r="AL9283" s="33"/>
      <c r="AM9283" s="33"/>
      <c r="AN9283" s="33"/>
      <c r="AO9283" s="33"/>
      <c r="AP9283" s="33"/>
      <c r="AQ9283" s="33"/>
      <c r="AR9283" s="33"/>
      <c r="AS9283" s="33"/>
      <c r="AT9283" s="33"/>
      <c r="AU9283" s="33"/>
      <c r="AV9283" s="33"/>
      <c r="AW9283" s="33"/>
      <c r="AX9283" s="33"/>
      <c r="AY9283" s="33"/>
    </row>
    <row r="9284" spans="1:51" s="12" customFormat="1" ht="39.950000000000003" customHeight="1">
      <c r="A9284" s="3"/>
      <c r="B9284" s="16"/>
      <c r="C9284" s="33"/>
      <c r="D9284" s="33"/>
      <c r="E9284" s="33"/>
      <c r="F9284" s="33"/>
      <c r="G9284" s="33"/>
      <c r="H9284" s="33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  <c r="Y9284" s="33"/>
      <c r="Z9284" s="33"/>
      <c r="AA9284" s="33"/>
      <c r="AB9284" s="33"/>
      <c r="AC9284" s="33"/>
      <c r="AD9284" s="33"/>
      <c r="AE9284" s="33"/>
      <c r="AF9284" s="33"/>
      <c r="AG9284" s="35"/>
      <c r="AH9284" s="32"/>
      <c r="AI9284" s="33"/>
      <c r="AJ9284" s="33"/>
      <c r="AK9284" s="33"/>
      <c r="AL9284" s="33"/>
      <c r="AM9284" s="33"/>
      <c r="AN9284" s="33"/>
      <c r="AO9284" s="33"/>
      <c r="AP9284" s="33"/>
      <c r="AQ9284" s="33"/>
      <c r="AR9284" s="33"/>
      <c r="AS9284" s="33"/>
      <c r="AT9284" s="33"/>
      <c r="AU9284" s="33"/>
      <c r="AV9284" s="33"/>
      <c r="AW9284" s="33"/>
      <c r="AX9284" s="33"/>
      <c r="AY9284" s="33"/>
    </row>
    <row r="9285" spans="1:51" s="12" customFormat="1" ht="39.950000000000003" customHeight="1">
      <c r="A9285" s="3"/>
      <c r="B9285" s="16"/>
      <c r="C9285" s="33"/>
      <c r="D9285" s="33"/>
      <c r="E9285" s="33"/>
      <c r="F9285" s="33"/>
      <c r="G9285" s="33"/>
      <c r="H9285" s="33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  <c r="Y9285" s="33"/>
      <c r="Z9285" s="33"/>
      <c r="AA9285" s="33"/>
      <c r="AB9285" s="33"/>
      <c r="AC9285" s="33"/>
      <c r="AD9285" s="33"/>
      <c r="AE9285" s="33"/>
      <c r="AF9285" s="33"/>
      <c r="AG9285" s="35"/>
      <c r="AH9285" s="32"/>
      <c r="AI9285" s="33"/>
      <c r="AJ9285" s="33"/>
      <c r="AK9285" s="33"/>
      <c r="AL9285" s="33"/>
      <c r="AM9285" s="33"/>
      <c r="AN9285" s="33"/>
      <c r="AO9285" s="33"/>
      <c r="AP9285" s="33"/>
      <c r="AQ9285" s="33"/>
      <c r="AR9285" s="33"/>
      <c r="AS9285" s="33"/>
      <c r="AT9285" s="33"/>
      <c r="AU9285" s="33"/>
      <c r="AV9285" s="33"/>
      <c r="AW9285" s="33"/>
      <c r="AX9285" s="33"/>
      <c r="AY9285" s="33"/>
    </row>
    <row r="9286" spans="1:51" s="12" customFormat="1" ht="39.950000000000003" customHeight="1">
      <c r="A9286" s="3"/>
      <c r="B9286" s="16"/>
      <c r="C9286" s="33"/>
      <c r="D9286" s="33"/>
      <c r="E9286" s="33"/>
      <c r="F9286" s="33"/>
      <c r="G9286" s="33"/>
      <c r="H9286" s="33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  <c r="Y9286" s="33"/>
      <c r="Z9286" s="33"/>
      <c r="AA9286" s="33"/>
      <c r="AB9286" s="33"/>
      <c r="AC9286" s="33"/>
      <c r="AD9286" s="33"/>
      <c r="AE9286" s="33"/>
      <c r="AF9286" s="33"/>
      <c r="AG9286" s="35"/>
      <c r="AH9286" s="32"/>
      <c r="AI9286" s="33"/>
      <c r="AJ9286" s="33"/>
      <c r="AK9286" s="33"/>
      <c r="AL9286" s="33"/>
      <c r="AM9286" s="33"/>
      <c r="AN9286" s="33"/>
      <c r="AO9286" s="33"/>
      <c r="AP9286" s="33"/>
      <c r="AQ9286" s="33"/>
      <c r="AR9286" s="33"/>
      <c r="AS9286" s="33"/>
      <c r="AT9286" s="33"/>
      <c r="AU9286" s="33"/>
      <c r="AV9286" s="33"/>
      <c r="AW9286" s="33"/>
      <c r="AX9286" s="33"/>
      <c r="AY9286" s="33"/>
    </row>
    <row r="9287" spans="1:51" s="12" customFormat="1" ht="39.950000000000003" customHeight="1">
      <c r="A9287" s="3"/>
      <c r="B9287" s="16"/>
      <c r="C9287" s="33"/>
      <c r="D9287" s="33"/>
      <c r="E9287" s="33"/>
      <c r="F9287" s="33"/>
      <c r="G9287" s="33"/>
      <c r="H9287" s="33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  <c r="Y9287" s="33"/>
      <c r="Z9287" s="33"/>
      <c r="AA9287" s="33"/>
      <c r="AB9287" s="33"/>
      <c r="AC9287" s="33"/>
      <c r="AD9287" s="33"/>
      <c r="AE9287" s="33"/>
      <c r="AF9287" s="33"/>
      <c r="AG9287" s="35"/>
      <c r="AH9287" s="32"/>
      <c r="AI9287" s="33"/>
      <c r="AJ9287" s="33"/>
      <c r="AK9287" s="33"/>
      <c r="AL9287" s="33"/>
      <c r="AM9287" s="33"/>
      <c r="AN9287" s="33"/>
      <c r="AO9287" s="33"/>
      <c r="AP9287" s="33"/>
      <c r="AQ9287" s="33"/>
      <c r="AR9287" s="33"/>
      <c r="AS9287" s="33"/>
      <c r="AT9287" s="33"/>
      <c r="AU9287" s="33"/>
      <c r="AV9287" s="33"/>
      <c r="AW9287" s="33"/>
      <c r="AX9287" s="33"/>
      <c r="AY9287" s="33"/>
    </row>
    <row r="9288" spans="1:51" s="12" customFormat="1" ht="39.950000000000003" customHeight="1">
      <c r="A9288" s="3"/>
      <c r="B9288" s="16"/>
      <c r="C9288" s="33"/>
      <c r="D9288" s="33"/>
      <c r="E9288" s="33"/>
      <c r="F9288" s="33"/>
      <c r="G9288" s="33"/>
      <c r="H9288" s="33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  <c r="Y9288" s="33"/>
      <c r="Z9288" s="33"/>
      <c r="AA9288" s="33"/>
      <c r="AB9288" s="33"/>
      <c r="AC9288" s="33"/>
      <c r="AD9288" s="33"/>
      <c r="AE9288" s="33"/>
      <c r="AF9288" s="33"/>
      <c r="AG9288" s="35"/>
      <c r="AH9288" s="32"/>
      <c r="AI9288" s="33"/>
      <c r="AJ9288" s="33"/>
      <c r="AK9288" s="33"/>
      <c r="AL9288" s="33"/>
      <c r="AM9288" s="33"/>
      <c r="AN9288" s="33"/>
      <c r="AO9288" s="33"/>
      <c r="AP9288" s="33"/>
      <c r="AQ9288" s="33"/>
      <c r="AR9288" s="33"/>
      <c r="AS9288" s="33"/>
      <c r="AT9288" s="33"/>
      <c r="AU9288" s="33"/>
      <c r="AV9288" s="33"/>
      <c r="AW9288" s="33"/>
      <c r="AX9288" s="33"/>
      <c r="AY9288" s="33"/>
    </row>
    <row r="9289" spans="1:51" s="12" customFormat="1" ht="39.950000000000003" customHeight="1">
      <c r="A9289" s="3"/>
      <c r="B9289" s="16"/>
      <c r="C9289" s="33"/>
      <c r="D9289" s="33"/>
      <c r="E9289" s="33"/>
      <c r="F9289" s="33"/>
      <c r="G9289" s="33"/>
      <c r="H9289" s="33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  <c r="Y9289" s="33"/>
      <c r="Z9289" s="33"/>
      <c r="AA9289" s="33"/>
      <c r="AB9289" s="33"/>
      <c r="AC9289" s="33"/>
      <c r="AD9289" s="33"/>
      <c r="AE9289" s="33"/>
      <c r="AF9289" s="33"/>
      <c r="AG9289" s="35"/>
      <c r="AH9289" s="32"/>
      <c r="AI9289" s="33"/>
      <c r="AJ9289" s="33"/>
      <c r="AK9289" s="33"/>
      <c r="AL9289" s="33"/>
      <c r="AM9289" s="33"/>
      <c r="AN9289" s="33"/>
      <c r="AO9289" s="33"/>
      <c r="AP9289" s="33"/>
      <c r="AQ9289" s="33"/>
      <c r="AR9289" s="33"/>
      <c r="AS9289" s="33"/>
      <c r="AT9289" s="33"/>
      <c r="AU9289" s="33"/>
      <c r="AV9289" s="33"/>
      <c r="AW9289" s="33"/>
      <c r="AX9289" s="33"/>
      <c r="AY9289" s="33"/>
    </row>
    <row r="9290" spans="1:51" s="12" customFormat="1" ht="39.950000000000003" customHeight="1">
      <c r="A9290" s="3"/>
      <c r="B9290" s="16"/>
      <c r="C9290" s="33"/>
      <c r="D9290" s="33"/>
      <c r="E9290" s="33"/>
      <c r="F9290" s="33"/>
      <c r="G9290" s="33"/>
      <c r="H9290" s="33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  <c r="Y9290" s="33"/>
      <c r="Z9290" s="33"/>
      <c r="AA9290" s="33"/>
      <c r="AB9290" s="33"/>
      <c r="AC9290" s="33"/>
      <c r="AD9290" s="33"/>
      <c r="AE9290" s="33"/>
      <c r="AF9290" s="33"/>
      <c r="AG9290" s="35"/>
      <c r="AH9290" s="32"/>
      <c r="AI9290" s="33"/>
      <c r="AJ9290" s="33"/>
      <c r="AK9290" s="33"/>
      <c r="AL9290" s="33"/>
      <c r="AM9290" s="33"/>
      <c r="AN9290" s="33"/>
      <c r="AO9290" s="33"/>
      <c r="AP9290" s="33"/>
      <c r="AQ9290" s="33"/>
      <c r="AR9290" s="33"/>
      <c r="AS9290" s="33"/>
      <c r="AT9290" s="33"/>
      <c r="AU9290" s="33"/>
      <c r="AV9290" s="33"/>
      <c r="AW9290" s="33"/>
      <c r="AX9290" s="33"/>
      <c r="AY9290" s="33"/>
    </row>
    <row r="9291" spans="1:51" s="12" customFormat="1" ht="39.950000000000003" customHeight="1">
      <c r="A9291" s="3"/>
      <c r="B9291" s="16"/>
      <c r="C9291" s="33"/>
      <c r="D9291" s="33"/>
      <c r="E9291" s="33"/>
      <c r="F9291" s="33"/>
      <c r="G9291" s="33"/>
      <c r="H9291" s="33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  <c r="Y9291" s="33"/>
      <c r="Z9291" s="33"/>
      <c r="AA9291" s="33"/>
      <c r="AB9291" s="33"/>
      <c r="AC9291" s="33"/>
      <c r="AD9291" s="33"/>
      <c r="AE9291" s="33"/>
      <c r="AF9291" s="33"/>
      <c r="AG9291" s="35"/>
      <c r="AH9291" s="32"/>
      <c r="AI9291" s="33"/>
      <c r="AJ9291" s="33"/>
      <c r="AK9291" s="33"/>
      <c r="AL9291" s="33"/>
      <c r="AM9291" s="33"/>
      <c r="AN9291" s="33"/>
      <c r="AO9291" s="33"/>
      <c r="AP9291" s="33"/>
      <c r="AQ9291" s="33"/>
      <c r="AR9291" s="33"/>
      <c r="AS9291" s="33"/>
      <c r="AT9291" s="33"/>
      <c r="AU9291" s="33"/>
      <c r="AV9291" s="33"/>
      <c r="AW9291" s="33"/>
      <c r="AX9291" s="33"/>
      <c r="AY9291" s="33"/>
    </row>
    <row r="9292" spans="1:51" s="12" customFormat="1" ht="39.950000000000003" customHeight="1">
      <c r="A9292" s="3"/>
      <c r="B9292" s="16"/>
      <c r="C9292" s="33"/>
      <c r="D9292" s="33"/>
      <c r="E9292" s="33"/>
      <c r="F9292" s="33"/>
      <c r="G9292" s="33"/>
      <c r="H9292" s="33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  <c r="Y9292" s="33"/>
      <c r="Z9292" s="33"/>
      <c r="AA9292" s="33"/>
      <c r="AB9292" s="33"/>
      <c r="AC9292" s="33"/>
      <c r="AD9292" s="33"/>
      <c r="AE9292" s="33"/>
      <c r="AF9292" s="33"/>
      <c r="AG9292" s="35"/>
      <c r="AH9292" s="32"/>
      <c r="AI9292" s="33"/>
      <c r="AJ9292" s="33"/>
      <c r="AK9292" s="33"/>
      <c r="AL9292" s="33"/>
      <c r="AM9292" s="33"/>
      <c r="AN9292" s="33"/>
      <c r="AO9292" s="33"/>
      <c r="AP9292" s="33"/>
      <c r="AQ9292" s="33"/>
      <c r="AR9292" s="33"/>
      <c r="AS9292" s="33"/>
      <c r="AT9292" s="33"/>
      <c r="AU9292" s="33"/>
      <c r="AV9292" s="33"/>
      <c r="AW9292" s="33"/>
      <c r="AX9292" s="33"/>
      <c r="AY9292" s="33"/>
    </row>
    <row r="9293" spans="1:51" s="12" customFormat="1" ht="39.950000000000003" customHeight="1">
      <c r="A9293" s="3"/>
      <c r="B9293" s="16"/>
      <c r="C9293" s="33"/>
      <c r="D9293" s="33"/>
      <c r="E9293" s="33"/>
      <c r="F9293" s="33"/>
      <c r="G9293" s="33"/>
      <c r="H9293" s="33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  <c r="Y9293" s="33"/>
      <c r="Z9293" s="33"/>
      <c r="AA9293" s="33"/>
      <c r="AB9293" s="33"/>
      <c r="AC9293" s="33"/>
      <c r="AD9293" s="33"/>
      <c r="AE9293" s="33"/>
      <c r="AF9293" s="33"/>
      <c r="AG9293" s="35"/>
      <c r="AH9293" s="32"/>
      <c r="AI9293" s="33"/>
      <c r="AJ9293" s="33"/>
      <c r="AK9293" s="33"/>
      <c r="AL9293" s="33"/>
      <c r="AM9293" s="33"/>
      <c r="AN9293" s="33"/>
      <c r="AO9293" s="33"/>
      <c r="AP9293" s="33"/>
      <c r="AQ9293" s="33"/>
      <c r="AR9293" s="33"/>
      <c r="AS9293" s="33"/>
      <c r="AT9293" s="33"/>
      <c r="AU9293" s="33"/>
      <c r="AV9293" s="33"/>
      <c r="AW9293" s="33"/>
      <c r="AX9293" s="33"/>
      <c r="AY9293" s="33"/>
    </row>
    <row r="9294" spans="1:51" s="12" customFormat="1" ht="39.950000000000003" customHeight="1">
      <c r="A9294" s="3"/>
      <c r="B9294" s="16"/>
      <c r="C9294" s="33"/>
      <c r="D9294" s="33"/>
      <c r="E9294" s="33"/>
      <c r="F9294" s="33"/>
      <c r="G9294" s="33"/>
      <c r="H9294" s="33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  <c r="Y9294" s="33"/>
      <c r="Z9294" s="33"/>
      <c r="AA9294" s="33"/>
      <c r="AB9294" s="33"/>
      <c r="AC9294" s="33"/>
      <c r="AD9294" s="33"/>
      <c r="AE9294" s="33"/>
      <c r="AF9294" s="33"/>
      <c r="AG9294" s="35"/>
      <c r="AH9294" s="32"/>
      <c r="AI9294" s="33"/>
      <c r="AJ9294" s="33"/>
      <c r="AK9294" s="33"/>
      <c r="AL9294" s="33"/>
      <c r="AM9294" s="33"/>
      <c r="AN9294" s="33"/>
      <c r="AO9294" s="33"/>
      <c r="AP9294" s="33"/>
      <c r="AQ9294" s="33"/>
      <c r="AR9294" s="33"/>
      <c r="AS9294" s="33"/>
      <c r="AT9294" s="33"/>
      <c r="AU9294" s="33"/>
      <c r="AV9294" s="33"/>
      <c r="AW9294" s="33"/>
      <c r="AX9294" s="33"/>
      <c r="AY9294" s="33"/>
    </row>
    <row r="9295" spans="1:51" s="12" customFormat="1" ht="39.950000000000003" customHeight="1">
      <c r="A9295" s="3"/>
      <c r="B9295" s="16"/>
      <c r="C9295" s="33"/>
      <c r="D9295" s="33"/>
      <c r="E9295" s="33"/>
      <c r="F9295" s="33"/>
      <c r="G9295" s="33"/>
      <c r="H9295" s="33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  <c r="Y9295" s="33"/>
      <c r="Z9295" s="33"/>
      <c r="AA9295" s="33"/>
      <c r="AB9295" s="33"/>
      <c r="AC9295" s="33"/>
      <c r="AD9295" s="33"/>
      <c r="AE9295" s="33"/>
      <c r="AF9295" s="33"/>
      <c r="AG9295" s="35"/>
      <c r="AH9295" s="32"/>
      <c r="AI9295" s="33"/>
      <c r="AJ9295" s="33"/>
      <c r="AK9295" s="33"/>
      <c r="AL9295" s="33"/>
      <c r="AM9295" s="33"/>
      <c r="AN9295" s="33"/>
      <c r="AO9295" s="33"/>
      <c r="AP9295" s="33"/>
      <c r="AQ9295" s="33"/>
      <c r="AR9295" s="33"/>
      <c r="AS9295" s="33"/>
      <c r="AT9295" s="33"/>
      <c r="AU9295" s="33"/>
      <c r="AV9295" s="33"/>
      <c r="AW9295" s="33"/>
      <c r="AX9295" s="33"/>
      <c r="AY9295" s="33"/>
    </row>
    <row r="9296" spans="1:51" s="12" customFormat="1" ht="39.950000000000003" customHeight="1">
      <c r="A9296" s="3"/>
      <c r="B9296" s="16"/>
      <c r="C9296" s="33"/>
      <c r="D9296" s="33"/>
      <c r="E9296" s="33"/>
      <c r="F9296" s="33"/>
      <c r="G9296" s="33"/>
      <c r="H9296" s="33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  <c r="Y9296" s="33"/>
      <c r="Z9296" s="33"/>
      <c r="AA9296" s="33"/>
      <c r="AB9296" s="33"/>
      <c r="AC9296" s="33"/>
      <c r="AD9296" s="33"/>
      <c r="AE9296" s="33"/>
      <c r="AF9296" s="33"/>
      <c r="AG9296" s="35"/>
      <c r="AH9296" s="32"/>
      <c r="AI9296" s="33"/>
      <c r="AJ9296" s="33"/>
      <c r="AK9296" s="33"/>
      <c r="AL9296" s="33"/>
      <c r="AM9296" s="33"/>
      <c r="AN9296" s="33"/>
      <c r="AO9296" s="33"/>
      <c r="AP9296" s="33"/>
      <c r="AQ9296" s="33"/>
      <c r="AR9296" s="33"/>
      <c r="AS9296" s="33"/>
      <c r="AT9296" s="33"/>
      <c r="AU9296" s="33"/>
      <c r="AV9296" s="33"/>
      <c r="AW9296" s="33"/>
      <c r="AX9296" s="33"/>
      <c r="AY9296" s="33"/>
    </row>
    <row r="9297" spans="1:51" s="12" customFormat="1" ht="39.950000000000003" customHeight="1">
      <c r="A9297" s="3"/>
      <c r="B9297" s="16"/>
      <c r="C9297" s="33"/>
      <c r="D9297" s="33"/>
      <c r="E9297" s="33"/>
      <c r="F9297" s="33"/>
      <c r="G9297" s="33"/>
      <c r="H9297" s="33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  <c r="Y9297" s="33"/>
      <c r="Z9297" s="33"/>
      <c r="AA9297" s="33"/>
      <c r="AB9297" s="33"/>
      <c r="AC9297" s="33"/>
      <c r="AD9297" s="33"/>
      <c r="AE9297" s="33"/>
      <c r="AF9297" s="33"/>
      <c r="AG9297" s="35"/>
      <c r="AH9297" s="32"/>
      <c r="AI9297" s="33"/>
      <c r="AJ9297" s="33"/>
      <c r="AK9297" s="33"/>
      <c r="AL9297" s="33"/>
      <c r="AM9297" s="33"/>
      <c r="AN9297" s="33"/>
      <c r="AO9297" s="33"/>
      <c r="AP9297" s="33"/>
      <c r="AQ9297" s="33"/>
      <c r="AR9297" s="33"/>
      <c r="AS9297" s="33"/>
      <c r="AT9297" s="33"/>
      <c r="AU9297" s="33"/>
      <c r="AV9297" s="33"/>
      <c r="AW9297" s="33"/>
      <c r="AX9297" s="33"/>
      <c r="AY9297" s="33"/>
    </row>
    <row r="9298" spans="1:51" s="12" customFormat="1" ht="39.950000000000003" customHeight="1">
      <c r="A9298" s="3"/>
      <c r="B9298" s="16"/>
      <c r="C9298" s="33"/>
      <c r="D9298" s="33"/>
      <c r="E9298" s="33"/>
      <c r="F9298" s="33"/>
      <c r="G9298" s="33"/>
      <c r="H9298" s="33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  <c r="Y9298" s="33"/>
      <c r="Z9298" s="33"/>
      <c r="AA9298" s="33"/>
      <c r="AB9298" s="33"/>
      <c r="AC9298" s="33"/>
      <c r="AD9298" s="33"/>
      <c r="AE9298" s="33"/>
      <c r="AF9298" s="33"/>
      <c r="AG9298" s="35"/>
      <c r="AH9298" s="32"/>
      <c r="AI9298" s="33"/>
      <c r="AJ9298" s="33"/>
      <c r="AK9298" s="33"/>
      <c r="AL9298" s="33"/>
      <c r="AM9298" s="33"/>
      <c r="AN9298" s="33"/>
      <c r="AO9298" s="33"/>
      <c r="AP9298" s="33"/>
      <c r="AQ9298" s="33"/>
      <c r="AR9298" s="33"/>
      <c r="AS9298" s="33"/>
      <c r="AT9298" s="33"/>
      <c r="AU9298" s="33"/>
      <c r="AV9298" s="33"/>
      <c r="AW9298" s="33"/>
      <c r="AX9298" s="33"/>
      <c r="AY9298" s="33"/>
    </row>
    <row r="9299" spans="1:51" s="12" customFormat="1" ht="39.950000000000003" customHeight="1">
      <c r="A9299" s="3"/>
      <c r="B9299" s="16"/>
      <c r="C9299" s="33"/>
      <c r="D9299" s="33"/>
      <c r="E9299" s="33"/>
      <c r="F9299" s="33"/>
      <c r="G9299" s="33"/>
      <c r="H9299" s="33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  <c r="Y9299" s="33"/>
      <c r="Z9299" s="33"/>
      <c r="AA9299" s="33"/>
      <c r="AB9299" s="33"/>
      <c r="AC9299" s="33"/>
      <c r="AD9299" s="33"/>
      <c r="AE9299" s="33"/>
      <c r="AF9299" s="33"/>
      <c r="AG9299" s="35"/>
      <c r="AH9299" s="32"/>
      <c r="AI9299" s="33"/>
      <c r="AJ9299" s="33"/>
      <c r="AK9299" s="33"/>
      <c r="AL9299" s="33"/>
      <c r="AM9299" s="33"/>
      <c r="AN9299" s="33"/>
      <c r="AO9299" s="33"/>
      <c r="AP9299" s="33"/>
      <c r="AQ9299" s="33"/>
      <c r="AR9299" s="33"/>
      <c r="AS9299" s="33"/>
      <c r="AT9299" s="33"/>
      <c r="AU9299" s="33"/>
      <c r="AV9299" s="33"/>
      <c r="AW9299" s="33"/>
      <c r="AX9299" s="33"/>
      <c r="AY9299" s="33"/>
    </row>
    <row r="9300" spans="1:51" s="12" customFormat="1" ht="39.950000000000003" customHeight="1">
      <c r="A9300" s="3"/>
      <c r="B9300" s="16"/>
      <c r="C9300" s="33"/>
      <c r="D9300" s="33"/>
      <c r="E9300" s="33"/>
      <c r="F9300" s="33"/>
      <c r="G9300" s="33"/>
      <c r="H9300" s="33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  <c r="Y9300" s="33"/>
      <c r="Z9300" s="33"/>
      <c r="AA9300" s="33"/>
      <c r="AB9300" s="33"/>
      <c r="AC9300" s="33"/>
      <c r="AD9300" s="33"/>
      <c r="AE9300" s="33"/>
      <c r="AF9300" s="33"/>
      <c r="AG9300" s="35"/>
      <c r="AH9300" s="32"/>
      <c r="AI9300" s="33"/>
      <c r="AJ9300" s="33"/>
      <c r="AK9300" s="33"/>
      <c r="AL9300" s="33"/>
      <c r="AM9300" s="33"/>
      <c r="AN9300" s="33"/>
      <c r="AO9300" s="33"/>
      <c r="AP9300" s="33"/>
      <c r="AQ9300" s="33"/>
      <c r="AR9300" s="33"/>
      <c r="AS9300" s="33"/>
      <c r="AT9300" s="33"/>
      <c r="AU9300" s="33"/>
      <c r="AV9300" s="33"/>
      <c r="AW9300" s="33"/>
      <c r="AX9300" s="33"/>
      <c r="AY9300" s="33"/>
    </row>
    <row r="9301" spans="1:51" s="12" customFormat="1" ht="39.950000000000003" customHeight="1">
      <c r="A9301" s="3"/>
      <c r="B9301" s="16"/>
      <c r="C9301" s="33"/>
      <c r="D9301" s="33"/>
      <c r="E9301" s="33"/>
      <c r="F9301" s="33"/>
      <c r="G9301" s="33"/>
      <c r="H9301" s="33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  <c r="Y9301" s="33"/>
      <c r="Z9301" s="33"/>
      <c r="AA9301" s="33"/>
      <c r="AB9301" s="33"/>
      <c r="AC9301" s="33"/>
      <c r="AD9301" s="33"/>
      <c r="AE9301" s="33"/>
      <c r="AF9301" s="33"/>
      <c r="AG9301" s="35"/>
      <c r="AH9301" s="32"/>
      <c r="AI9301" s="33"/>
      <c r="AJ9301" s="33"/>
      <c r="AK9301" s="33"/>
      <c r="AL9301" s="33"/>
      <c r="AM9301" s="33"/>
      <c r="AN9301" s="33"/>
      <c r="AO9301" s="33"/>
      <c r="AP9301" s="33"/>
      <c r="AQ9301" s="33"/>
      <c r="AR9301" s="33"/>
      <c r="AS9301" s="33"/>
      <c r="AT9301" s="33"/>
      <c r="AU9301" s="33"/>
      <c r="AV9301" s="33"/>
      <c r="AW9301" s="33"/>
      <c r="AX9301" s="33"/>
      <c r="AY9301" s="33"/>
    </row>
    <row r="9302" spans="1:51" s="12" customFormat="1" ht="39.950000000000003" customHeight="1">
      <c r="A9302" s="3"/>
      <c r="B9302" s="16"/>
      <c r="C9302" s="33"/>
      <c r="D9302" s="33"/>
      <c r="E9302" s="33"/>
      <c r="F9302" s="33"/>
      <c r="G9302" s="33"/>
      <c r="H9302" s="33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  <c r="Y9302" s="33"/>
      <c r="Z9302" s="33"/>
      <c r="AA9302" s="33"/>
      <c r="AB9302" s="33"/>
      <c r="AC9302" s="33"/>
      <c r="AD9302" s="33"/>
      <c r="AE9302" s="33"/>
      <c r="AF9302" s="33"/>
      <c r="AG9302" s="35"/>
      <c r="AH9302" s="32"/>
      <c r="AI9302" s="33"/>
      <c r="AJ9302" s="33"/>
      <c r="AK9302" s="33"/>
      <c r="AL9302" s="33"/>
      <c r="AM9302" s="33"/>
      <c r="AN9302" s="33"/>
      <c r="AO9302" s="33"/>
      <c r="AP9302" s="33"/>
      <c r="AQ9302" s="33"/>
      <c r="AR9302" s="33"/>
      <c r="AS9302" s="33"/>
      <c r="AT9302" s="33"/>
      <c r="AU9302" s="33"/>
      <c r="AV9302" s="33"/>
      <c r="AW9302" s="33"/>
      <c r="AX9302" s="33"/>
      <c r="AY9302" s="33"/>
    </row>
    <row r="9303" spans="1:51" s="12" customFormat="1" ht="39.950000000000003" customHeight="1">
      <c r="A9303" s="3"/>
      <c r="B9303" s="16"/>
      <c r="C9303" s="33"/>
      <c r="D9303" s="33"/>
      <c r="E9303" s="33"/>
      <c r="F9303" s="33"/>
      <c r="G9303" s="33"/>
      <c r="H9303" s="33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  <c r="Y9303" s="33"/>
      <c r="Z9303" s="33"/>
      <c r="AA9303" s="33"/>
      <c r="AB9303" s="33"/>
      <c r="AC9303" s="33"/>
      <c r="AD9303" s="33"/>
      <c r="AE9303" s="33"/>
      <c r="AF9303" s="33"/>
      <c r="AG9303" s="35"/>
      <c r="AH9303" s="32"/>
      <c r="AI9303" s="33"/>
      <c r="AJ9303" s="33"/>
      <c r="AK9303" s="33"/>
      <c r="AL9303" s="33"/>
      <c r="AM9303" s="33"/>
      <c r="AN9303" s="33"/>
      <c r="AO9303" s="33"/>
      <c r="AP9303" s="33"/>
      <c r="AQ9303" s="33"/>
      <c r="AR9303" s="33"/>
      <c r="AS9303" s="33"/>
      <c r="AT9303" s="33"/>
      <c r="AU9303" s="33"/>
      <c r="AV9303" s="33"/>
      <c r="AW9303" s="33"/>
      <c r="AX9303" s="33"/>
      <c r="AY9303" s="33"/>
    </row>
    <row r="9304" spans="1:51" s="12" customFormat="1" ht="39.950000000000003" customHeight="1">
      <c r="A9304" s="3"/>
      <c r="B9304" s="16"/>
      <c r="C9304" s="33"/>
      <c r="D9304" s="33"/>
      <c r="E9304" s="33"/>
      <c r="F9304" s="33"/>
      <c r="G9304" s="33"/>
      <c r="H9304" s="33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  <c r="Y9304" s="33"/>
      <c r="Z9304" s="33"/>
      <c r="AA9304" s="33"/>
      <c r="AB9304" s="33"/>
      <c r="AC9304" s="33"/>
      <c r="AD9304" s="33"/>
      <c r="AE9304" s="33"/>
      <c r="AF9304" s="33"/>
      <c r="AG9304" s="35"/>
      <c r="AH9304" s="32"/>
      <c r="AI9304" s="33"/>
      <c r="AJ9304" s="33"/>
      <c r="AK9304" s="33"/>
      <c r="AL9304" s="33"/>
      <c r="AM9304" s="33"/>
      <c r="AN9304" s="33"/>
      <c r="AO9304" s="33"/>
      <c r="AP9304" s="33"/>
      <c r="AQ9304" s="33"/>
      <c r="AR9304" s="33"/>
      <c r="AS9304" s="33"/>
      <c r="AT9304" s="33"/>
      <c r="AU9304" s="33"/>
      <c r="AV9304" s="33"/>
      <c r="AW9304" s="33"/>
      <c r="AX9304" s="33"/>
      <c r="AY9304" s="33"/>
    </row>
    <row r="9305" spans="1:51" s="12" customFormat="1" ht="39.950000000000003" customHeight="1">
      <c r="A9305" s="3"/>
      <c r="B9305" s="16"/>
      <c r="C9305" s="33"/>
      <c r="D9305" s="33"/>
      <c r="E9305" s="33"/>
      <c r="F9305" s="33"/>
      <c r="G9305" s="33"/>
      <c r="H9305" s="33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  <c r="Y9305" s="33"/>
      <c r="Z9305" s="33"/>
      <c r="AA9305" s="33"/>
      <c r="AB9305" s="33"/>
      <c r="AC9305" s="33"/>
      <c r="AD9305" s="33"/>
      <c r="AE9305" s="33"/>
      <c r="AF9305" s="33"/>
      <c r="AG9305" s="35"/>
      <c r="AH9305" s="32"/>
      <c r="AI9305" s="33"/>
      <c r="AJ9305" s="33"/>
      <c r="AK9305" s="33"/>
      <c r="AL9305" s="33"/>
      <c r="AM9305" s="33"/>
      <c r="AN9305" s="33"/>
      <c r="AO9305" s="33"/>
      <c r="AP9305" s="33"/>
      <c r="AQ9305" s="33"/>
      <c r="AR9305" s="33"/>
      <c r="AS9305" s="33"/>
      <c r="AT9305" s="33"/>
      <c r="AU9305" s="33"/>
      <c r="AV9305" s="33"/>
      <c r="AW9305" s="33"/>
      <c r="AX9305" s="33"/>
      <c r="AY9305" s="33"/>
    </row>
    <row r="9306" spans="1:51" s="12" customFormat="1" ht="39.950000000000003" customHeight="1">
      <c r="A9306" s="3"/>
      <c r="B9306" s="16"/>
      <c r="C9306" s="33"/>
      <c r="D9306" s="33"/>
      <c r="E9306" s="33"/>
      <c r="F9306" s="33"/>
      <c r="G9306" s="33"/>
      <c r="H9306" s="33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  <c r="Y9306" s="33"/>
      <c r="Z9306" s="33"/>
      <c r="AA9306" s="33"/>
      <c r="AB9306" s="33"/>
      <c r="AC9306" s="33"/>
      <c r="AD9306" s="33"/>
      <c r="AE9306" s="33"/>
      <c r="AF9306" s="33"/>
      <c r="AG9306" s="35"/>
      <c r="AH9306" s="32"/>
      <c r="AI9306" s="33"/>
      <c r="AJ9306" s="33"/>
      <c r="AK9306" s="33"/>
      <c r="AL9306" s="33"/>
      <c r="AM9306" s="33"/>
      <c r="AN9306" s="33"/>
      <c r="AO9306" s="33"/>
      <c r="AP9306" s="33"/>
      <c r="AQ9306" s="33"/>
      <c r="AR9306" s="33"/>
      <c r="AS9306" s="33"/>
      <c r="AT9306" s="33"/>
      <c r="AU9306" s="33"/>
      <c r="AV9306" s="33"/>
      <c r="AW9306" s="33"/>
      <c r="AX9306" s="33"/>
      <c r="AY9306" s="33"/>
    </row>
    <row r="9307" spans="1:51" s="12" customFormat="1" ht="39.950000000000003" customHeight="1">
      <c r="A9307" s="3"/>
      <c r="B9307" s="16"/>
      <c r="C9307" s="33"/>
      <c r="D9307" s="33"/>
      <c r="E9307" s="33"/>
      <c r="F9307" s="33"/>
      <c r="G9307" s="33"/>
      <c r="H9307" s="33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  <c r="Y9307" s="33"/>
      <c r="Z9307" s="33"/>
      <c r="AA9307" s="33"/>
      <c r="AB9307" s="33"/>
      <c r="AC9307" s="33"/>
      <c r="AD9307" s="33"/>
      <c r="AE9307" s="33"/>
      <c r="AF9307" s="33"/>
      <c r="AG9307" s="35"/>
      <c r="AH9307" s="32"/>
      <c r="AI9307" s="33"/>
      <c r="AJ9307" s="33"/>
      <c r="AK9307" s="33"/>
      <c r="AL9307" s="33"/>
      <c r="AM9307" s="33"/>
      <c r="AN9307" s="33"/>
      <c r="AO9307" s="33"/>
      <c r="AP9307" s="33"/>
      <c r="AQ9307" s="33"/>
      <c r="AR9307" s="33"/>
      <c r="AS9307" s="33"/>
      <c r="AT9307" s="33"/>
      <c r="AU9307" s="33"/>
      <c r="AV9307" s="33"/>
      <c r="AW9307" s="33"/>
      <c r="AX9307" s="33"/>
      <c r="AY9307" s="33"/>
    </row>
    <row r="9308" spans="1:51" s="12" customFormat="1" ht="39.950000000000003" customHeight="1">
      <c r="A9308" s="3"/>
      <c r="B9308" s="16"/>
      <c r="C9308" s="33"/>
      <c r="D9308" s="33"/>
      <c r="E9308" s="33"/>
      <c r="F9308" s="33"/>
      <c r="G9308" s="33"/>
      <c r="H9308" s="33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  <c r="Y9308" s="33"/>
      <c r="Z9308" s="33"/>
      <c r="AA9308" s="33"/>
      <c r="AB9308" s="33"/>
      <c r="AC9308" s="33"/>
      <c r="AD9308" s="33"/>
      <c r="AE9308" s="33"/>
      <c r="AF9308" s="33"/>
      <c r="AG9308" s="35"/>
      <c r="AH9308" s="32"/>
      <c r="AI9308" s="33"/>
      <c r="AJ9308" s="33"/>
      <c r="AK9308" s="33"/>
      <c r="AL9308" s="33"/>
      <c r="AM9308" s="33"/>
      <c r="AN9308" s="33"/>
      <c r="AO9308" s="33"/>
      <c r="AP9308" s="33"/>
      <c r="AQ9308" s="33"/>
      <c r="AR9308" s="33"/>
      <c r="AS9308" s="33"/>
      <c r="AT9308" s="33"/>
      <c r="AU9308" s="33"/>
      <c r="AV9308" s="33"/>
      <c r="AW9308" s="33"/>
      <c r="AX9308" s="33"/>
      <c r="AY9308" s="33"/>
    </row>
    <row r="9309" spans="1:51" s="12" customFormat="1" ht="39.950000000000003" customHeight="1">
      <c r="A9309" s="3"/>
      <c r="B9309" s="16"/>
      <c r="C9309" s="33"/>
      <c r="D9309" s="33"/>
      <c r="E9309" s="33"/>
      <c r="F9309" s="33"/>
      <c r="G9309" s="33"/>
      <c r="H9309" s="33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  <c r="Y9309" s="33"/>
      <c r="Z9309" s="33"/>
      <c r="AA9309" s="33"/>
      <c r="AB9309" s="33"/>
      <c r="AC9309" s="33"/>
      <c r="AD9309" s="33"/>
      <c r="AE9309" s="33"/>
      <c r="AF9309" s="33"/>
      <c r="AG9309" s="35"/>
      <c r="AH9309" s="32"/>
      <c r="AI9309" s="33"/>
      <c r="AJ9309" s="33"/>
      <c r="AK9309" s="33"/>
      <c r="AL9309" s="33"/>
      <c r="AM9309" s="33"/>
      <c r="AN9309" s="33"/>
      <c r="AO9309" s="33"/>
      <c r="AP9309" s="33"/>
      <c r="AQ9309" s="33"/>
      <c r="AR9309" s="33"/>
      <c r="AS9309" s="33"/>
      <c r="AT9309" s="33"/>
      <c r="AU9309" s="33"/>
      <c r="AV9309" s="33"/>
      <c r="AW9309" s="33"/>
      <c r="AX9309" s="33"/>
      <c r="AY9309" s="33"/>
    </row>
    <row r="9310" spans="1:51" s="12" customFormat="1" ht="39.950000000000003" customHeight="1">
      <c r="A9310" s="3"/>
      <c r="B9310" s="16"/>
      <c r="C9310" s="33"/>
      <c r="D9310" s="33"/>
      <c r="E9310" s="33"/>
      <c r="F9310" s="33"/>
      <c r="G9310" s="33"/>
      <c r="H9310" s="33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  <c r="Y9310" s="33"/>
      <c r="Z9310" s="33"/>
      <c r="AA9310" s="33"/>
      <c r="AB9310" s="33"/>
      <c r="AC9310" s="33"/>
      <c r="AD9310" s="33"/>
      <c r="AE9310" s="33"/>
      <c r="AF9310" s="33"/>
      <c r="AG9310" s="35"/>
      <c r="AH9310" s="32"/>
      <c r="AI9310" s="33"/>
      <c r="AJ9310" s="33"/>
      <c r="AK9310" s="33"/>
      <c r="AL9310" s="33"/>
      <c r="AM9310" s="33"/>
      <c r="AN9310" s="33"/>
      <c r="AO9310" s="33"/>
      <c r="AP9310" s="33"/>
      <c r="AQ9310" s="33"/>
      <c r="AR9310" s="33"/>
      <c r="AS9310" s="33"/>
      <c r="AT9310" s="33"/>
      <c r="AU9310" s="33"/>
      <c r="AV9310" s="33"/>
      <c r="AW9310" s="33"/>
      <c r="AX9310" s="33"/>
      <c r="AY9310" s="33"/>
    </row>
    <row r="9311" spans="1:51" s="12" customFormat="1" ht="39.950000000000003" customHeight="1">
      <c r="A9311" s="3"/>
      <c r="B9311" s="16"/>
      <c r="C9311" s="33"/>
      <c r="D9311" s="33"/>
      <c r="E9311" s="33"/>
      <c r="F9311" s="33"/>
      <c r="G9311" s="33"/>
      <c r="H9311" s="33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  <c r="Y9311" s="33"/>
      <c r="Z9311" s="33"/>
      <c r="AA9311" s="33"/>
      <c r="AB9311" s="33"/>
      <c r="AC9311" s="33"/>
      <c r="AD9311" s="33"/>
      <c r="AE9311" s="33"/>
      <c r="AF9311" s="33"/>
      <c r="AG9311" s="35"/>
      <c r="AH9311" s="32"/>
      <c r="AI9311" s="33"/>
      <c r="AJ9311" s="33"/>
      <c r="AK9311" s="33"/>
      <c r="AL9311" s="33"/>
      <c r="AM9311" s="33"/>
      <c r="AN9311" s="33"/>
      <c r="AO9311" s="33"/>
      <c r="AP9311" s="33"/>
      <c r="AQ9311" s="33"/>
      <c r="AR9311" s="33"/>
      <c r="AS9311" s="33"/>
      <c r="AT9311" s="33"/>
      <c r="AU9311" s="33"/>
      <c r="AV9311" s="33"/>
      <c r="AW9311" s="33"/>
      <c r="AX9311" s="33"/>
      <c r="AY9311" s="33"/>
    </row>
    <row r="9312" spans="1:51" s="12" customFormat="1" ht="39.950000000000003" customHeight="1">
      <c r="A9312" s="3"/>
      <c r="B9312" s="16"/>
      <c r="C9312" s="33"/>
      <c r="D9312" s="33"/>
      <c r="E9312" s="33"/>
      <c r="F9312" s="33"/>
      <c r="G9312" s="33"/>
      <c r="H9312" s="33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  <c r="Y9312" s="33"/>
      <c r="Z9312" s="33"/>
      <c r="AA9312" s="33"/>
      <c r="AB9312" s="33"/>
      <c r="AC9312" s="33"/>
      <c r="AD9312" s="33"/>
      <c r="AE9312" s="33"/>
      <c r="AF9312" s="33"/>
      <c r="AG9312" s="35"/>
      <c r="AH9312" s="32"/>
      <c r="AI9312" s="33"/>
      <c r="AJ9312" s="33"/>
      <c r="AK9312" s="33"/>
      <c r="AL9312" s="33"/>
      <c r="AM9312" s="33"/>
      <c r="AN9312" s="33"/>
      <c r="AO9312" s="33"/>
      <c r="AP9312" s="33"/>
      <c r="AQ9312" s="33"/>
      <c r="AR9312" s="33"/>
      <c r="AS9312" s="33"/>
      <c r="AT9312" s="33"/>
      <c r="AU9312" s="33"/>
      <c r="AV9312" s="33"/>
      <c r="AW9312" s="33"/>
      <c r="AX9312" s="33"/>
      <c r="AY9312" s="33"/>
    </row>
    <row r="9313" spans="1:51" s="12" customFormat="1" ht="39.950000000000003" customHeight="1">
      <c r="A9313" s="3"/>
      <c r="B9313" s="16"/>
      <c r="C9313" s="33"/>
      <c r="D9313" s="33"/>
      <c r="E9313" s="33"/>
      <c r="F9313" s="33"/>
      <c r="G9313" s="33"/>
      <c r="H9313" s="33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  <c r="Y9313" s="33"/>
      <c r="Z9313" s="33"/>
      <c r="AA9313" s="33"/>
      <c r="AB9313" s="33"/>
      <c r="AC9313" s="33"/>
      <c r="AD9313" s="33"/>
      <c r="AE9313" s="33"/>
      <c r="AF9313" s="33"/>
      <c r="AG9313" s="35"/>
      <c r="AH9313" s="32"/>
      <c r="AI9313" s="33"/>
      <c r="AJ9313" s="33"/>
      <c r="AK9313" s="33"/>
      <c r="AL9313" s="33"/>
      <c r="AM9313" s="33"/>
      <c r="AN9313" s="33"/>
      <c r="AO9313" s="33"/>
      <c r="AP9313" s="33"/>
      <c r="AQ9313" s="33"/>
      <c r="AR9313" s="33"/>
      <c r="AS9313" s="33"/>
      <c r="AT9313" s="33"/>
      <c r="AU9313" s="33"/>
      <c r="AV9313" s="33"/>
      <c r="AW9313" s="33"/>
      <c r="AX9313" s="33"/>
      <c r="AY9313" s="33"/>
    </row>
    <row r="9314" spans="1:51" s="12" customFormat="1" ht="39.950000000000003" customHeight="1">
      <c r="A9314" s="3"/>
      <c r="B9314" s="16"/>
      <c r="C9314" s="33"/>
      <c r="D9314" s="33"/>
      <c r="E9314" s="33"/>
      <c r="F9314" s="33"/>
      <c r="G9314" s="33"/>
      <c r="H9314" s="33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  <c r="Y9314" s="33"/>
      <c r="Z9314" s="33"/>
      <c r="AA9314" s="33"/>
      <c r="AB9314" s="33"/>
      <c r="AC9314" s="33"/>
      <c r="AD9314" s="33"/>
      <c r="AE9314" s="33"/>
      <c r="AF9314" s="33"/>
      <c r="AG9314" s="35"/>
      <c r="AH9314" s="32"/>
      <c r="AI9314" s="33"/>
      <c r="AJ9314" s="33"/>
      <c r="AK9314" s="33"/>
      <c r="AL9314" s="33"/>
      <c r="AM9314" s="33"/>
      <c r="AN9314" s="33"/>
      <c r="AO9314" s="33"/>
      <c r="AP9314" s="33"/>
      <c r="AQ9314" s="33"/>
      <c r="AR9314" s="33"/>
      <c r="AS9314" s="33"/>
      <c r="AT9314" s="33"/>
      <c r="AU9314" s="33"/>
      <c r="AV9314" s="33"/>
      <c r="AW9314" s="33"/>
      <c r="AX9314" s="33"/>
      <c r="AY9314" s="33"/>
    </row>
    <row r="9315" spans="1:51" s="12" customFormat="1" ht="39.950000000000003" customHeight="1">
      <c r="A9315" s="3"/>
      <c r="B9315" s="16"/>
      <c r="C9315" s="33"/>
      <c r="D9315" s="33"/>
      <c r="E9315" s="33"/>
      <c r="F9315" s="33"/>
      <c r="G9315" s="33"/>
      <c r="H9315" s="33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  <c r="Y9315" s="33"/>
      <c r="Z9315" s="33"/>
      <c r="AA9315" s="33"/>
      <c r="AB9315" s="33"/>
      <c r="AC9315" s="33"/>
      <c r="AD9315" s="33"/>
      <c r="AE9315" s="33"/>
      <c r="AF9315" s="33"/>
      <c r="AG9315" s="35"/>
      <c r="AH9315" s="32"/>
      <c r="AI9315" s="33"/>
      <c r="AJ9315" s="33"/>
      <c r="AK9315" s="33"/>
      <c r="AL9315" s="33"/>
      <c r="AM9315" s="33"/>
      <c r="AN9315" s="33"/>
      <c r="AO9315" s="33"/>
      <c r="AP9315" s="33"/>
      <c r="AQ9315" s="33"/>
      <c r="AR9315" s="33"/>
      <c r="AS9315" s="33"/>
      <c r="AT9315" s="33"/>
      <c r="AU9315" s="33"/>
      <c r="AV9315" s="33"/>
      <c r="AW9315" s="33"/>
      <c r="AX9315" s="33"/>
      <c r="AY9315" s="33"/>
    </row>
    <row r="9316" spans="1:51" s="12" customFormat="1" ht="39.950000000000003" customHeight="1">
      <c r="A9316" s="3"/>
      <c r="B9316" s="16"/>
      <c r="C9316" s="33"/>
      <c r="D9316" s="33"/>
      <c r="E9316" s="33"/>
      <c r="F9316" s="33"/>
      <c r="G9316" s="33"/>
      <c r="H9316" s="33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  <c r="Y9316" s="33"/>
      <c r="Z9316" s="33"/>
      <c r="AA9316" s="33"/>
      <c r="AB9316" s="33"/>
      <c r="AC9316" s="33"/>
      <c r="AD9316" s="33"/>
      <c r="AE9316" s="33"/>
      <c r="AF9316" s="33"/>
      <c r="AG9316" s="35"/>
      <c r="AH9316" s="32"/>
      <c r="AI9316" s="33"/>
      <c r="AJ9316" s="33"/>
      <c r="AK9316" s="33"/>
      <c r="AL9316" s="33"/>
      <c r="AM9316" s="33"/>
      <c r="AN9316" s="33"/>
      <c r="AO9316" s="33"/>
      <c r="AP9316" s="33"/>
      <c r="AQ9316" s="33"/>
      <c r="AR9316" s="33"/>
      <c r="AS9316" s="33"/>
      <c r="AT9316" s="33"/>
      <c r="AU9316" s="33"/>
      <c r="AV9316" s="33"/>
      <c r="AW9316" s="33"/>
      <c r="AX9316" s="33"/>
      <c r="AY9316" s="33"/>
    </row>
    <row r="9317" spans="1:51" s="12" customFormat="1" ht="39.950000000000003" customHeight="1">
      <c r="A9317" s="3"/>
      <c r="B9317" s="16"/>
      <c r="C9317" s="33"/>
      <c r="D9317" s="33"/>
      <c r="E9317" s="33"/>
      <c r="F9317" s="33"/>
      <c r="G9317" s="33"/>
      <c r="H9317" s="33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  <c r="Y9317" s="33"/>
      <c r="Z9317" s="33"/>
      <c r="AA9317" s="33"/>
      <c r="AB9317" s="33"/>
      <c r="AC9317" s="33"/>
      <c r="AD9317" s="33"/>
      <c r="AE9317" s="33"/>
      <c r="AF9317" s="33"/>
      <c r="AG9317" s="35"/>
      <c r="AH9317" s="32"/>
      <c r="AI9317" s="33"/>
      <c r="AJ9317" s="33"/>
      <c r="AK9317" s="33"/>
      <c r="AL9317" s="33"/>
      <c r="AM9317" s="33"/>
      <c r="AN9317" s="33"/>
      <c r="AO9317" s="33"/>
      <c r="AP9317" s="33"/>
      <c r="AQ9317" s="33"/>
      <c r="AR9317" s="33"/>
      <c r="AS9317" s="33"/>
      <c r="AT9317" s="33"/>
      <c r="AU9317" s="33"/>
      <c r="AV9317" s="33"/>
      <c r="AW9317" s="33"/>
      <c r="AX9317" s="33"/>
      <c r="AY9317" s="33"/>
    </row>
    <row r="9318" spans="1:51" s="12" customFormat="1" ht="39.950000000000003" customHeight="1">
      <c r="A9318" s="3"/>
      <c r="B9318" s="16"/>
      <c r="C9318" s="33"/>
      <c r="D9318" s="33"/>
      <c r="E9318" s="33"/>
      <c r="F9318" s="33"/>
      <c r="G9318" s="33"/>
      <c r="H9318" s="33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  <c r="Y9318" s="33"/>
      <c r="Z9318" s="33"/>
      <c r="AA9318" s="33"/>
      <c r="AB9318" s="33"/>
      <c r="AC9318" s="33"/>
      <c r="AD9318" s="33"/>
      <c r="AE9318" s="33"/>
      <c r="AF9318" s="33"/>
      <c r="AG9318" s="35"/>
      <c r="AH9318" s="32"/>
      <c r="AI9318" s="33"/>
      <c r="AJ9318" s="33"/>
      <c r="AK9318" s="33"/>
      <c r="AL9318" s="33"/>
      <c r="AM9318" s="33"/>
      <c r="AN9318" s="33"/>
      <c r="AO9318" s="33"/>
      <c r="AP9318" s="33"/>
      <c r="AQ9318" s="33"/>
      <c r="AR9318" s="33"/>
      <c r="AS9318" s="33"/>
      <c r="AT9318" s="33"/>
      <c r="AU9318" s="33"/>
      <c r="AV9318" s="33"/>
      <c r="AW9318" s="33"/>
      <c r="AX9318" s="33"/>
      <c r="AY9318" s="33"/>
    </row>
    <row r="9319" spans="1:51" s="12" customFormat="1" ht="39.950000000000003" customHeight="1">
      <c r="A9319" s="3"/>
      <c r="B9319" s="16"/>
      <c r="C9319" s="33"/>
      <c r="D9319" s="33"/>
      <c r="E9319" s="33"/>
      <c r="F9319" s="33"/>
      <c r="G9319" s="33"/>
      <c r="H9319" s="33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  <c r="Y9319" s="33"/>
      <c r="Z9319" s="33"/>
      <c r="AA9319" s="33"/>
      <c r="AB9319" s="33"/>
      <c r="AC9319" s="33"/>
      <c r="AD9319" s="33"/>
      <c r="AE9319" s="33"/>
      <c r="AF9319" s="33"/>
      <c r="AG9319" s="35"/>
      <c r="AH9319" s="32"/>
      <c r="AI9319" s="33"/>
      <c r="AJ9319" s="33"/>
      <c r="AK9319" s="33"/>
      <c r="AL9319" s="33"/>
      <c r="AM9319" s="33"/>
      <c r="AN9319" s="33"/>
      <c r="AO9319" s="33"/>
      <c r="AP9319" s="33"/>
      <c r="AQ9319" s="33"/>
      <c r="AR9319" s="33"/>
      <c r="AS9319" s="33"/>
      <c r="AT9319" s="33"/>
      <c r="AU9319" s="33"/>
      <c r="AV9319" s="33"/>
      <c r="AW9319" s="33"/>
      <c r="AX9319" s="33"/>
      <c r="AY9319" s="33"/>
    </row>
    <row r="9320" spans="1:51" s="12" customFormat="1" ht="39.950000000000003" customHeight="1">
      <c r="A9320" s="3"/>
      <c r="B9320" s="16"/>
      <c r="C9320" s="33"/>
      <c r="D9320" s="33"/>
      <c r="E9320" s="33"/>
      <c r="F9320" s="33"/>
      <c r="G9320" s="33"/>
      <c r="H9320" s="33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  <c r="Y9320" s="33"/>
      <c r="Z9320" s="33"/>
      <c r="AA9320" s="33"/>
      <c r="AB9320" s="33"/>
      <c r="AC9320" s="33"/>
      <c r="AD9320" s="33"/>
      <c r="AE9320" s="33"/>
      <c r="AF9320" s="33"/>
      <c r="AG9320" s="35"/>
      <c r="AH9320" s="32"/>
      <c r="AI9320" s="33"/>
      <c r="AJ9320" s="33"/>
      <c r="AK9320" s="33"/>
      <c r="AL9320" s="33"/>
      <c r="AM9320" s="33"/>
      <c r="AN9320" s="33"/>
      <c r="AO9320" s="33"/>
      <c r="AP9320" s="33"/>
      <c r="AQ9320" s="33"/>
      <c r="AR9320" s="33"/>
      <c r="AS9320" s="33"/>
      <c r="AT9320" s="33"/>
      <c r="AU9320" s="33"/>
      <c r="AV9320" s="33"/>
      <c r="AW9320" s="33"/>
      <c r="AX9320" s="33"/>
      <c r="AY9320" s="33"/>
    </row>
    <row r="9321" spans="1:51" s="12" customFormat="1" ht="39.950000000000003" customHeight="1">
      <c r="A9321" s="3"/>
      <c r="B9321" s="16"/>
      <c r="C9321" s="33"/>
      <c r="D9321" s="33"/>
      <c r="E9321" s="33"/>
      <c r="F9321" s="33"/>
      <c r="G9321" s="33"/>
      <c r="H9321" s="33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  <c r="Y9321" s="33"/>
      <c r="Z9321" s="33"/>
      <c r="AA9321" s="33"/>
      <c r="AB9321" s="33"/>
      <c r="AC9321" s="33"/>
      <c r="AD9321" s="33"/>
      <c r="AE9321" s="33"/>
      <c r="AF9321" s="33"/>
      <c r="AG9321" s="35"/>
      <c r="AH9321" s="32"/>
      <c r="AI9321" s="33"/>
      <c r="AJ9321" s="33"/>
      <c r="AK9321" s="33"/>
      <c r="AL9321" s="33"/>
      <c r="AM9321" s="33"/>
      <c r="AN9321" s="33"/>
      <c r="AO9321" s="33"/>
      <c r="AP9321" s="33"/>
      <c r="AQ9321" s="33"/>
      <c r="AR9321" s="33"/>
      <c r="AS9321" s="33"/>
      <c r="AT9321" s="33"/>
      <c r="AU9321" s="33"/>
      <c r="AV9321" s="33"/>
      <c r="AW9321" s="33"/>
      <c r="AX9321" s="33"/>
      <c r="AY9321" s="33"/>
    </row>
    <row r="9322" spans="1:51" s="12" customFormat="1" ht="39.950000000000003" customHeight="1">
      <c r="A9322" s="3"/>
      <c r="B9322" s="16"/>
      <c r="C9322" s="33"/>
      <c r="D9322" s="33"/>
      <c r="E9322" s="33"/>
      <c r="F9322" s="33"/>
      <c r="G9322" s="33"/>
      <c r="H9322" s="33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  <c r="Y9322" s="33"/>
      <c r="Z9322" s="33"/>
      <c r="AA9322" s="33"/>
      <c r="AB9322" s="33"/>
      <c r="AC9322" s="33"/>
      <c r="AD9322" s="33"/>
      <c r="AE9322" s="33"/>
      <c r="AF9322" s="33"/>
      <c r="AG9322" s="35"/>
      <c r="AH9322" s="32"/>
      <c r="AI9322" s="33"/>
      <c r="AJ9322" s="33"/>
      <c r="AK9322" s="33"/>
      <c r="AL9322" s="33"/>
      <c r="AM9322" s="33"/>
      <c r="AN9322" s="33"/>
      <c r="AO9322" s="33"/>
      <c r="AP9322" s="33"/>
      <c r="AQ9322" s="33"/>
      <c r="AR9322" s="33"/>
      <c r="AS9322" s="33"/>
      <c r="AT9322" s="33"/>
      <c r="AU9322" s="33"/>
      <c r="AV9322" s="33"/>
      <c r="AW9322" s="33"/>
      <c r="AX9322" s="33"/>
      <c r="AY9322" s="33"/>
    </row>
    <row r="9323" spans="1:51" s="12" customFormat="1" ht="39.950000000000003" customHeight="1">
      <c r="A9323" s="3"/>
      <c r="B9323" s="16"/>
      <c r="C9323" s="33"/>
      <c r="D9323" s="33"/>
      <c r="E9323" s="33"/>
      <c r="F9323" s="33"/>
      <c r="G9323" s="33"/>
      <c r="H9323" s="33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  <c r="Y9323" s="33"/>
      <c r="Z9323" s="33"/>
      <c r="AA9323" s="33"/>
      <c r="AB9323" s="33"/>
      <c r="AC9323" s="33"/>
      <c r="AD9323" s="33"/>
      <c r="AE9323" s="33"/>
      <c r="AF9323" s="33"/>
      <c r="AG9323" s="35"/>
      <c r="AH9323" s="32"/>
      <c r="AI9323" s="33"/>
      <c r="AJ9323" s="33"/>
      <c r="AK9323" s="33"/>
      <c r="AL9323" s="33"/>
      <c r="AM9323" s="33"/>
      <c r="AN9323" s="33"/>
      <c r="AO9323" s="33"/>
      <c r="AP9323" s="33"/>
      <c r="AQ9323" s="33"/>
      <c r="AR9323" s="33"/>
      <c r="AS9323" s="33"/>
      <c r="AT9323" s="33"/>
      <c r="AU9323" s="33"/>
      <c r="AV9323" s="33"/>
      <c r="AW9323" s="33"/>
      <c r="AX9323" s="33"/>
      <c r="AY9323" s="33"/>
    </row>
    <row r="9324" spans="1:51" s="12" customFormat="1" ht="39.950000000000003" customHeight="1">
      <c r="A9324" s="3"/>
      <c r="B9324" s="16"/>
      <c r="C9324" s="33"/>
      <c r="D9324" s="33"/>
      <c r="E9324" s="33"/>
      <c r="F9324" s="33"/>
      <c r="G9324" s="33"/>
      <c r="H9324" s="33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  <c r="Y9324" s="33"/>
      <c r="Z9324" s="33"/>
      <c r="AA9324" s="33"/>
      <c r="AB9324" s="33"/>
      <c r="AC9324" s="33"/>
      <c r="AD9324" s="33"/>
      <c r="AE9324" s="33"/>
      <c r="AF9324" s="33"/>
      <c r="AG9324" s="35"/>
      <c r="AH9324" s="32"/>
      <c r="AI9324" s="33"/>
      <c r="AJ9324" s="33"/>
      <c r="AK9324" s="33"/>
      <c r="AL9324" s="33"/>
      <c r="AM9324" s="33"/>
      <c r="AN9324" s="33"/>
      <c r="AO9324" s="33"/>
      <c r="AP9324" s="33"/>
      <c r="AQ9324" s="33"/>
      <c r="AR9324" s="33"/>
      <c r="AS9324" s="33"/>
      <c r="AT9324" s="33"/>
      <c r="AU9324" s="33"/>
      <c r="AV9324" s="33"/>
      <c r="AW9324" s="33"/>
      <c r="AX9324" s="33"/>
      <c r="AY9324" s="33"/>
    </row>
    <row r="9325" spans="1:51" s="12" customFormat="1" ht="39.950000000000003" customHeight="1">
      <c r="A9325" s="3"/>
      <c r="B9325" s="16"/>
      <c r="C9325" s="33"/>
      <c r="D9325" s="33"/>
      <c r="E9325" s="33"/>
      <c r="F9325" s="33"/>
      <c r="G9325" s="33"/>
      <c r="H9325" s="33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  <c r="Y9325" s="33"/>
      <c r="Z9325" s="33"/>
      <c r="AA9325" s="33"/>
      <c r="AB9325" s="33"/>
      <c r="AC9325" s="33"/>
      <c r="AD9325" s="33"/>
      <c r="AE9325" s="33"/>
      <c r="AF9325" s="33"/>
      <c r="AG9325" s="35"/>
      <c r="AH9325" s="32"/>
      <c r="AI9325" s="33"/>
      <c r="AJ9325" s="33"/>
      <c r="AK9325" s="33"/>
      <c r="AL9325" s="33"/>
      <c r="AM9325" s="33"/>
      <c r="AN9325" s="33"/>
      <c r="AO9325" s="33"/>
      <c r="AP9325" s="33"/>
      <c r="AQ9325" s="33"/>
      <c r="AR9325" s="33"/>
      <c r="AS9325" s="33"/>
      <c r="AT9325" s="33"/>
      <c r="AU9325" s="33"/>
      <c r="AV9325" s="33"/>
      <c r="AW9325" s="33"/>
      <c r="AX9325" s="33"/>
      <c r="AY9325" s="33"/>
    </row>
    <row r="9326" spans="1:51" s="12" customFormat="1" ht="39.950000000000003" customHeight="1">
      <c r="A9326" s="3"/>
      <c r="B9326" s="16"/>
      <c r="C9326" s="33"/>
      <c r="D9326" s="33"/>
      <c r="E9326" s="33"/>
      <c r="F9326" s="33"/>
      <c r="G9326" s="33"/>
      <c r="H9326" s="33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  <c r="Y9326" s="33"/>
      <c r="Z9326" s="33"/>
      <c r="AA9326" s="33"/>
      <c r="AB9326" s="33"/>
      <c r="AC9326" s="33"/>
      <c r="AD9326" s="33"/>
      <c r="AE9326" s="33"/>
      <c r="AF9326" s="33"/>
      <c r="AG9326" s="35"/>
      <c r="AH9326" s="32"/>
      <c r="AI9326" s="33"/>
      <c r="AJ9326" s="33"/>
      <c r="AK9326" s="33"/>
      <c r="AL9326" s="33"/>
      <c r="AM9326" s="33"/>
      <c r="AN9326" s="33"/>
      <c r="AO9326" s="33"/>
      <c r="AP9326" s="33"/>
      <c r="AQ9326" s="33"/>
      <c r="AR9326" s="33"/>
      <c r="AS9326" s="33"/>
      <c r="AT9326" s="33"/>
      <c r="AU9326" s="33"/>
      <c r="AV9326" s="33"/>
      <c r="AW9326" s="33"/>
      <c r="AX9326" s="33"/>
      <c r="AY9326" s="33"/>
    </row>
    <row r="9327" spans="1:51" s="12" customFormat="1" ht="39.950000000000003" customHeight="1">
      <c r="A9327" s="3"/>
      <c r="B9327" s="16"/>
      <c r="C9327" s="33"/>
      <c r="D9327" s="33"/>
      <c r="E9327" s="33"/>
      <c r="F9327" s="33"/>
      <c r="G9327" s="33"/>
      <c r="H9327" s="33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  <c r="Y9327" s="33"/>
      <c r="Z9327" s="33"/>
      <c r="AA9327" s="33"/>
      <c r="AB9327" s="33"/>
      <c r="AC9327" s="33"/>
      <c r="AD9327" s="33"/>
      <c r="AE9327" s="33"/>
      <c r="AF9327" s="33"/>
      <c r="AG9327" s="35"/>
      <c r="AH9327" s="32"/>
      <c r="AI9327" s="33"/>
      <c r="AJ9327" s="33"/>
      <c r="AK9327" s="33"/>
      <c r="AL9327" s="33"/>
      <c r="AM9327" s="33"/>
      <c r="AN9327" s="33"/>
      <c r="AO9327" s="33"/>
      <c r="AP9327" s="33"/>
      <c r="AQ9327" s="33"/>
      <c r="AR9327" s="33"/>
      <c r="AS9327" s="33"/>
      <c r="AT9327" s="33"/>
      <c r="AU9327" s="33"/>
      <c r="AV9327" s="33"/>
      <c r="AW9327" s="33"/>
      <c r="AX9327" s="33"/>
      <c r="AY9327" s="33"/>
    </row>
    <row r="9328" spans="1:51" s="12" customFormat="1" ht="39.950000000000003" customHeight="1">
      <c r="A9328" s="3"/>
      <c r="B9328" s="16"/>
      <c r="C9328" s="33"/>
      <c r="D9328" s="33"/>
      <c r="E9328" s="33"/>
      <c r="F9328" s="33"/>
      <c r="G9328" s="33"/>
      <c r="H9328" s="33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  <c r="Y9328" s="33"/>
      <c r="Z9328" s="33"/>
      <c r="AA9328" s="33"/>
      <c r="AB9328" s="33"/>
      <c r="AC9328" s="33"/>
      <c r="AD9328" s="33"/>
      <c r="AE9328" s="33"/>
      <c r="AF9328" s="33"/>
      <c r="AG9328" s="35"/>
      <c r="AH9328" s="32"/>
      <c r="AI9328" s="33"/>
      <c r="AJ9328" s="33"/>
      <c r="AK9328" s="33"/>
      <c r="AL9328" s="33"/>
      <c r="AM9328" s="33"/>
      <c r="AN9328" s="33"/>
      <c r="AO9328" s="33"/>
      <c r="AP9328" s="33"/>
      <c r="AQ9328" s="33"/>
      <c r="AR9328" s="33"/>
      <c r="AS9328" s="33"/>
      <c r="AT9328" s="33"/>
      <c r="AU9328" s="33"/>
      <c r="AV9328" s="33"/>
      <c r="AW9328" s="33"/>
      <c r="AX9328" s="33"/>
      <c r="AY9328" s="33"/>
    </row>
    <row r="9329" spans="1:51" s="12" customFormat="1" ht="39.950000000000003" customHeight="1">
      <c r="A9329" s="3"/>
      <c r="B9329" s="16"/>
      <c r="C9329" s="33"/>
      <c r="D9329" s="33"/>
      <c r="E9329" s="33"/>
      <c r="F9329" s="33"/>
      <c r="G9329" s="33"/>
      <c r="H9329" s="33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  <c r="Y9329" s="33"/>
      <c r="Z9329" s="33"/>
      <c r="AA9329" s="33"/>
      <c r="AB9329" s="33"/>
      <c r="AC9329" s="33"/>
      <c r="AD9329" s="33"/>
      <c r="AE9329" s="33"/>
      <c r="AF9329" s="33"/>
      <c r="AG9329" s="35"/>
      <c r="AH9329" s="32"/>
      <c r="AI9329" s="33"/>
      <c r="AJ9329" s="33"/>
      <c r="AK9329" s="33"/>
      <c r="AL9329" s="33"/>
      <c r="AM9329" s="33"/>
      <c r="AN9329" s="33"/>
      <c r="AO9329" s="33"/>
      <c r="AP9329" s="33"/>
      <c r="AQ9329" s="33"/>
      <c r="AR9329" s="33"/>
      <c r="AS9329" s="33"/>
      <c r="AT9329" s="33"/>
      <c r="AU9329" s="33"/>
      <c r="AV9329" s="33"/>
      <c r="AW9329" s="33"/>
      <c r="AX9329" s="33"/>
      <c r="AY9329" s="33"/>
    </row>
    <row r="9330" spans="1:51" s="12" customFormat="1" ht="39.950000000000003" customHeight="1">
      <c r="A9330" s="3"/>
      <c r="B9330" s="16"/>
      <c r="C9330" s="33"/>
      <c r="D9330" s="33"/>
      <c r="E9330" s="33"/>
      <c r="F9330" s="33"/>
      <c r="G9330" s="33"/>
      <c r="H9330" s="33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  <c r="Y9330" s="33"/>
      <c r="Z9330" s="33"/>
      <c r="AA9330" s="33"/>
      <c r="AB9330" s="33"/>
      <c r="AC9330" s="33"/>
      <c r="AD9330" s="33"/>
      <c r="AE9330" s="33"/>
      <c r="AF9330" s="33"/>
      <c r="AG9330" s="35"/>
      <c r="AH9330" s="32"/>
      <c r="AI9330" s="33"/>
      <c r="AJ9330" s="33"/>
      <c r="AK9330" s="33"/>
      <c r="AL9330" s="33"/>
      <c r="AM9330" s="33"/>
      <c r="AN9330" s="33"/>
      <c r="AO9330" s="33"/>
      <c r="AP9330" s="33"/>
      <c r="AQ9330" s="33"/>
      <c r="AR9330" s="33"/>
      <c r="AS9330" s="33"/>
      <c r="AT9330" s="33"/>
      <c r="AU9330" s="33"/>
      <c r="AV9330" s="33"/>
      <c r="AW9330" s="33"/>
      <c r="AX9330" s="33"/>
      <c r="AY9330" s="33"/>
    </row>
    <row r="9331" spans="1:51" s="12" customFormat="1" ht="39.950000000000003" customHeight="1">
      <c r="A9331" s="3"/>
      <c r="B9331" s="16"/>
      <c r="C9331" s="33"/>
      <c r="D9331" s="33"/>
      <c r="E9331" s="33"/>
      <c r="F9331" s="33"/>
      <c r="G9331" s="33"/>
      <c r="H9331" s="33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  <c r="Y9331" s="33"/>
      <c r="Z9331" s="33"/>
      <c r="AA9331" s="33"/>
      <c r="AB9331" s="33"/>
      <c r="AC9331" s="33"/>
      <c r="AD9331" s="33"/>
      <c r="AE9331" s="33"/>
      <c r="AF9331" s="33"/>
      <c r="AG9331" s="35"/>
      <c r="AH9331" s="32"/>
      <c r="AI9331" s="33"/>
      <c r="AJ9331" s="33"/>
      <c r="AK9331" s="33"/>
      <c r="AL9331" s="33"/>
      <c r="AM9331" s="33"/>
      <c r="AN9331" s="33"/>
      <c r="AO9331" s="33"/>
      <c r="AP9331" s="33"/>
      <c r="AQ9331" s="33"/>
      <c r="AR9331" s="33"/>
      <c r="AS9331" s="33"/>
      <c r="AT9331" s="33"/>
      <c r="AU9331" s="33"/>
      <c r="AV9331" s="33"/>
      <c r="AW9331" s="33"/>
      <c r="AX9331" s="33"/>
      <c r="AY9331" s="33"/>
    </row>
    <row r="9332" spans="1:51" s="12" customFormat="1" ht="39.950000000000003" customHeight="1">
      <c r="A9332" s="3"/>
      <c r="B9332" s="16"/>
      <c r="C9332" s="33"/>
      <c r="D9332" s="33"/>
      <c r="E9332" s="33"/>
      <c r="F9332" s="33"/>
      <c r="G9332" s="33"/>
      <c r="H9332" s="33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  <c r="Y9332" s="33"/>
      <c r="Z9332" s="33"/>
      <c r="AA9332" s="33"/>
      <c r="AB9332" s="33"/>
      <c r="AC9332" s="33"/>
      <c r="AD9332" s="33"/>
      <c r="AE9332" s="33"/>
      <c r="AF9332" s="33"/>
      <c r="AG9332" s="35"/>
      <c r="AH9332" s="32"/>
      <c r="AI9332" s="33"/>
      <c r="AJ9332" s="33"/>
      <c r="AK9332" s="33"/>
      <c r="AL9332" s="33"/>
      <c r="AM9332" s="33"/>
      <c r="AN9332" s="33"/>
      <c r="AO9332" s="33"/>
      <c r="AP9332" s="33"/>
      <c r="AQ9332" s="33"/>
      <c r="AR9332" s="33"/>
      <c r="AS9332" s="33"/>
      <c r="AT9332" s="33"/>
      <c r="AU9332" s="33"/>
      <c r="AV9332" s="33"/>
      <c r="AW9332" s="33"/>
      <c r="AX9332" s="33"/>
      <c r="AY9332" s="33"/>
    </row>
    <row r="9333" spans="1:51" s="12" customFormat="1" ht="39.950000000000003" customHeight="1">
      <c r="A9333" s="3"/>
      <c r="B9333" s="16"/>
      <c r="C9333" s="33"/>
      <c r="D9333" s="33"/>
      <c r="E9333" s="33"/>
      <c r="F9333" s="33"/>
      <c r="G9333" s="33"/>
      <c r="H9333" s="33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  <c r="Y9333" s="33"/>
      <c r="Z9333" s="33"/>
      <c r="AA9333" s="33"/>
      <c r="AB9333" s="33"/>
      <c r="AC9333" s="33"/>
      <c r="AD9333" s="33"/>
      <c r="AE9333" s="33"/>
      <c r="AF9333" s="33"/>
      <c r="AG9333" s="35"/>
      <c r="AH9333" s="32"/>
      <c r="AI9333" s="33"/>
      <c r="AJ9333" s="33"/>
      <c r="AK9333" s="33"/>
      <c r="AL9333" s="33"/>
      <c r="AM9333" s="33"/>
      <c r="AN9333" s="33"/>
      <c r="AO9333" s="33"/>
      <c r="AP9333" s="33"/>
      <c r="AQ9333" s="33"/>
      <c r="AR9333" s="33"/>
      <c r="AS9333" s="33"/>
      <c r="AT9333" s="33"/>
      <c r="AU9333" s="33"/>
      <c r="AV9333" s="33"/>
      <c r="AW9333" s="33"/>
      <c r="AX9333" s="33"/>
      <c r="AY9333" s="33"/>
    </row>
    <row r="9334" spans="1:51" s="12" customFormat="1" ht="39.950000000000003" customHeight="1">
      <c r="A9334" s="3"/>
      <c r="B9334" s="16"/>
      <c r="C9334" s="33"/>
      <c r="D9334" s="33"/>
      <c r="E9334" s="33"/>
      <c r="F9334" s="33"/>
      <c r="G9334" s="33"/>
      <c r="H9334" s="33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  <c r="Y9334" s="33"/>
      <c r="Z9334" s="33"/>
      <c r="AA9334" s="33"/>
      <c r="AB9334" s="33"/>
      <c r="AC9334" s="33"/>
      <c r="AD9334" s="33"/>
      <c r="AE9334" s="33"/>
      <c r="AF9334" s="33"/>
      <c r="AG9334" s="35"/>
      <c r="AH9334" s="32"/>
      <c r="AI9334" s="33"/>
      <c r="AJ9334" s="33"/>
      <c r="AK9334" s="33"/>
      <c r="AL9334" s="33"/>
      <c r="AM9334" s="33"/>
      <c r="AN9334" s="33"/>
      <c r="AO9334" s="33"/>
      <c r="AP9334" s="33"/>
      <c r="AQ9334" s="33"/>
      <c r="AR9334" s="33"/>
      <c r="AS9334" s="33"/>
      <c r="AT9334" s="33"/>
      <c r="AU9334" s="33"/>
      <c r="AV9334" s="33"/>
      <c r="AW9334" s="33"/>
      <c r="AX9334" s="33"/>
      <c r="AY9334" s="33"/>
    </row>
    <row r="9335" spans="1:51" s="12" customFormat="1" ht="39.950000000000003" customHeight="1">
      <c r="A9335" s="3"/>
      <c r="B9335" s="16"/>
      <c r="C9335" s="33"/>
      <c r="D9335" s="33"/>
      <c r="E9335" s="33"/>
      <c r="F9335" s="33"/>
      <c r="G9335" s="33"/>
      <c r="H9335" s="33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  <c r="Y9335" s="33"/>
      <c r="Z9335" s="33"/>
      <c r="AA9335" s="33"/>
      <c r="AB9335" s="33"/>
      <c r="AC9335" s="33"/>
      <c r="AD9335" s="33"/>
      <c r="AE9335" s="33"/>
      <c r="AF9335" s="33"/>
      <c r="AG9335" s="35"/>
      <c r="AH9335" s="32"/>
      <c r="AI9335" s="33"/>
      <c r="AJ9335" s="33"/>
      <c r="AK9335" s="33"/>
      <c r="AL9335" s="33"/>
      <c r="AM9335" s="33"/>
      <c r="AN9335" s="33"/>
      <c r="AO9335" s="33"/>
      <c r="AP9335" s="33"/>
      <c r="AQ9335" s="33"/>
      <c r="AR9335" s="33"/>
      <c r="AS9335" s="33"/>
      <c r="AT9335" s="33"/>
      <c r="AU9335" s="33"/>
      <c r="AV9335" s="33"/>
      <c r="AW9335" s="33"/>
      <c r="AX9335" s="33"/>
      <c r="AY9335" s="33"/>
    </row>
    <row r="9336" spans="1:51" s="12" customFormat="1" ht="39.950000000000003" customHeight="1">
      <c r="A9336" s="3"/>
      <c r="B9336" s="16"/>
      <c r="C9336" s="33"/>
      <c r="D9336" s="33"/>
      <c r="E9336" s="33"/>
      <c r="F9336" s="33"/>
      <c r="G9336" s="33"/>
      <c r="H9336" s="33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  <c r="Y9336" s="33"/>
      <c r="Z9336" s="33"/>
      <c r="AA9336" s="33"/>
      <c r="AB9336" s="33"/>
      <c r="AC9336" s="33"/>
      <c r="AD9336" s="33"/>
      <c r="AE9336" s="33"/>
      <c r="AF9336" s="33"/>
      <c r="AG9336" s="35"/>
      <c r="AH9336" s="32"/>
      <c r="AI9336" s="33"/>
      <c r="AJ9336" s="33"/>
      <c r="AK9336" s="33"/>
      <c r="AL9336" s="33"/>
      <c r="AM9336" s="33"/>
      <c r="AN9336" s="33"/>
      <c r="AO9336" s="33"/>
      <c r="AP9336" s="33"/>
      <c r="AQ9336" s="33"/>
      <c r="AR9336" s="33"/>
      <c r="AS9336" s="33"/>
      <c r="AT9336" s="33"/>
      <c r="AU9336" s="33"/>
      <c r="AV9336" s="33"/>
      <c r="AW9336" s="33"/>
      <c r="AX9336" s="33"/>
      <c r="AY9336" s="33"/>
    </row>
    <row r="9337" spans="1:51" s="12" customFormat="1" ht="39.950000000000003" customHeight="1">
      <c r="A9337" s="3"/>
      <c r="B9337" s="16"/>
      <c r="C9337" s="33"/>
      <c r="D9337" s="33"/>
      <c r="E9337" s="33"/>
      <c r="F9337" s="33"/>
      <c r="G9337" s="33"/>
      <c r="H9337" s="33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  <c r="Y9337" s="33"/>
      <c r="Z9337" s="33"/>
      <c r="AA9337" s="33"/>
      <c r="AB9337" s="33"/>
      <c r="AC9337" s="33"/>
      <c r="AD9337" s="33"/>
      <c r="AE9337" s="33"/>
      <c r="AF9337" s="33"/>
      <c r="AG9337" s="35"/>
      <c r="AH9337" s="32"/>
      <c r="AI9337" s="33"/>
      <c r="AJ9337" s="33"/>
      <c r="AK9337" s="33"/>
      <c r="AL9337" s="33"/>
      <c r="AM9337" s="33"/>
      <c r="AN9337" s="33"/>
      <c r="AO9337" s="33"/>
      <c r="AP9337" s="33"/>
      <c r="AQ9337" s="33"/>
      <c r="AR9337" s="33"/>
      <c r="AS9337" s="33"/>
      <c r="AT9337" s="33"/>
      <c r="AU9337" s="33"/>
      <c r="AV9337" s="33"/>
      <c r="AW9337" s="33"/>
      <c r="AX9337" s="33"/>
      <c r="AY9337" s="33"/>
    </row>
    <row r="9338" spans="1:51" s="12" customFormat="1" ht="39.950000000000003" customHeight="1">
      <c r="A9338" s="3"/>
      <c r="B9338" s="16"/>
      <c r="C9338" s="33"/>
      <c r="D9338" s="33"/>
      <c r="E9338" s="33"/>
      <c r="F9338" s="33"/>
      <c r="G9338" s="33"/>
      <c r="H9338" s="33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  <c r="Y9338" s="33"/>
      <c r="Z9338" s="33"/>
      <c r="AA9338" s="33"/>
      <c r="AB9338" s="33"/>
      <c r="AC9338" s="33"/>
      <c r="AD9338" s="33"/>
      <c r="AE9338" s="33"/>
      <c r="AF9338" s="33"/>
      <c r="AG9338" s="35"/>
      <c r="AH9338" s="32"/>
      <c r="AI9338" s="33"/>
      <c r="AJ9338" s="33"/>
      <c r="AK9338" s="33"/>
      <c r="AL9338" s="33"/>
      <c r="AM9338" s="33"/>
      <c r="AN9338" s="33"/>
      <c r="AO9338" s="33"/>
      <c r="AP9338" s="33"/>
      <c r="AQ9338" s="33"/>
      <c r="AR9338" s="33"/>
      <c r="AS9338" s="33"/>
      <c r="AT9338" s="33"/>
      <c r="AU9338" s="33"/>
      <c r="AV9338" s="33"/>
      <c r="AW9338" s="33"/>
      <c r="AX9338" s="33"/>
      <c r="AY9338" s="33"/>
    </row>
    <row r="9339" spans="1:51" s="12" customFormat="1" ht="39.950000000000003" customHeight="1">
      <c r="A9339" s="3"/>
      <c r="B9339" s="16"/>
      <c r="C9339" s="33"/>
      <c r="D9339" s="33"/>
      <c r="E9339" s="33"/>
      <c r="F9339" s="33"/>
      <c r="G9339" s="33"/>
      <c r="H9339" s="33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  <c r="Y9339" s="33"/>
      <c r="Z9339" s="33"/>
      <c r="AA9339" s="33"/>
      <c r="AB9339" s="33"/>
      <c r="AC9339" s="33"/>
      <c r="AD9339" s="33"/>
      <c r="AE9339" s="33"/>
      <c r="AF9339" s="33"/>
      <c r="AG9339" s="35"/>
      <c r="AH9339" s="32"/>
      <c r="AI9339" s="33"/>
      <c r="AJ9339" s="33"/>
      <c r="AK9339" s="33"/>
      <c r="AL9339" s="33"/>
      <c r="AM9339" s="33"/>
      <c r="AN9339" s="33"/>
      <c r="AO9339" s="33"/>
      <c r="AP9339" s="33"/>
      <c r="AQ9339" s="33"/>
      <c r="AR9339" s="33"/>
      <c r="AS9339" s="33"/>
      <c r="AT9339" s="33"/>
      <c r="AU9339" s="33"/>
      <c r="AV9339" s="33"/>
      <c r="AW9339" s="33"/>
      <c r="AX9339" s="33"/>
      <c r="AY9339" s="33"/>
    </row>
    <row r="9340" spans="1:51" s="12" customFormat="1" ht="39.950000000000003" customHeight="1">
      <c r="A9340" s="3"/>
      <c r="B9340" s="16"/>
      <c r="C9340" s="33"/>
      <c r="D9340" s="33"/>
      <c r="E9340" s="33"/>
      <c r="F9340" s="33"/>
      <c r="G9340" s="33"/>
      <c r="H9340" s="33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  <c r="Y9340" s="33"/>
      <c r="Z9340" s="33"/>
      <c r="AA9340" s="33"/>
      <c r="AB9340" s="33"/>
      <c r="AC9340" s="33"/>
      <c r="AD9340" s="33"/>
      <c r="AE9340" s="33"/>
      <c r="AF9340" s="33"/>
      <c r="AG9340" s="35"/>
      <c r="AH9340" s="32"/>
      <c r="AI9340" s="33"/>
      <c r="AJ9340" s="33"/>
      <c r="AK9340" s="33"/>
      <c r="AL9340" s="33"/>
      <c r="AM9340" s="33"/>
      <c r="AN9340" s="33"/>
      <c r="AO9340" s="33"/>
      <c r="AP9340" s="33"/>
      <c r="AQ9340" s="33"/>
      <c r="AR9340" s="33"/>
      <c r="AS9340" s="33"/>
      <c r="AT9340" s="33"/>
      <c r="AU9340" s="33"/>
      <c r="AV9340" s="33"/>
      <c r="AW9340" s="33"/>
      <c r="AX9340" s="33"/>
      <c r="AY9340" s="33"/>
    </row>
    <row r="9341" spans="1:51" s="12" customFormat="1" ht="39.950000000000003" customHeight="1">
      <c r="A9341" s="3"/>
      <c r="B9341" s="16"/>
      <c r="C9341" s="33"/>
      <c r="D9341" s="33"/>
      <c r="E9341" s="33"/>
      <c r="F9341" s="33"/>
      <c r="G9341" s="33"/>
      <c r="H9341" s="33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  <c r="Y9341" s="33"/>
      <c r="Z9341" s="33"/>
      <c r="AA9341" s="33"/>
      <c r="AB9341" s="33"/>
      <c r="AC9341" s="33"/>
      <c r="AD9341" s="33"/>
      <c r="AE9341" s="33"/>
      <c r="AF9341" s="33"/>
      <c r="AG9341" s="35"/>
      <c r="AH9341" s="32"/>
      <c r="AI9341" s="33"/>
      <c r="AJ9341" s="33"/>
      <c r="AK9341" s="33"/>
      <c r="AL9341" s="33"/>
      <c r="AM9341" s="33"/>
      <c r="AN9341" s="33"/>
      <c r="AO9341" s="33"/>
      <c r="AP9341" s="33"/>
      <c r="AQ9341" s="33"/>
      <c r="AR9341" s="33"/>
      <c r="AS9341" s="33"/>
      <c r="AT9341" s="33"/>
      <c r="AU9341" s="33"/>
      <c r="AV9341" s="33"/>
      <c r="AW9341" s="33"/>
      <c r="AX9341" s="33"/>
      <c r="AY9341" s="33"/>
    </row>
    <row r="9342" spans="1:51" s="12" customFormat="1" ht="39.950000000000003" customHeight="1">
      <c r="A9342" s="3"/>
      <c r="B9342" s="16"/>
      <c r="C9342" s="33"/>
      <c r="D9342" s="33"/>
      <c r="E9342" s="33"/>
      <c r="F9342" s="33"/>
      <c r="G9342" s="33"/>
      <c r="H9342" s="33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  <c r="Y9342" s="33"/>
      <c r="Z9342" s="33"/>
      <c r="AA9342" s="33"/>
      <c r="AB9342" s="33"/>
      <c r="AC9342" s="33"/>
      <c r="AD9342" s="33"/>
      <c r="AE9342" s="33"/>
      <c r="AF9342" s="33"/>
      <c r="AG9342" s="35"/>
      <c r="AH9342" s="32"/>
      <c r="AI9342" s="33"/>
      <c r="AJ9342" s="33"/>
      <c r="AK9342" s="33"/>
      <c r="AL9342" s="33"/>
      <c r="AM9342" s="33"/>
      <c r="AN9342" s="33"/>
      <c r="AO9342" s="33"/>
      <c r="AP9342" s="33"/>
      <c r="AQ9342" s="33"/>
      <c r="AR9342" s="33"/>
      <c r="AS9342" s="33"/>
      <c r="AT9342" s="33"/>
      <c r="AU9342" s="33"/>
      <c r="AV9342" s="33"/>
      <c r="AW9342" s="33"/>
      <c r="AX9342" s="33"/>
      <c r="AY9342" s="33"/>
    </row>
    <row r="9343" spans="1:51" s="12" customFormat="1" ht="39.950000000000003" customHeight="1">
      <c r="A9343" s="3"/>
      <c r="B9343" s="16"/>
      <c r="C9343" s="33"/>
      <c r="D9343" s="33"/>
      <c r="E9343" s="33"/>
      <c r="F9343" s="33"/>
      <c r="G9343" s="33"/>
      <c r="H9343" s="33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  <c r="Y9343" s="33"/>
      <c r="Z9343" s="33"/>
      <c r="AA9343" s="33"/>
      <c r="AB9343" s="33"/>
      <c r="AC9343" s="33"/>
      <c r="AD9343" s="33"/>
      <c r="AE9343" s="33"/>
      <c r="AF9343" s="33"/>
      <c r="AG9343" s="35"/>
      <c r="AH9343" s="32"/>
      <c r="AI9343" s="33"/>
      <c r="AJ9343" s="33"/>
      <c r="AK9343" s="33"/>
      <c r="AL9343" s="33"/>
      <c r="AM9343" s="33"/>
      <c r="AN9343" s="33"/>
      <c r="AO9343" s="33"/>
      <c r="AP9343" s="33"/>
      <c r="AQ9343" s="33"/>
      <c r="AR9343" s="33"/>
      <c r="AS9343" s="33"/>
      <c r="AT9343" s="33"/>
      <c r="AU9343" s="33"/>
      <c r="AV9343" s="33"/>
      <c r="AW9343" s="33"/>
      <c r="AX9343" s="33"/>
      <c r="AY9343" s="33"/>
    </row>
    <row r="9344" spans="1:51" s="12" customFormat="1" ht="39.950000000000003" customHeight="1">
      <c r="A9344" s="3"/>
      <c r="B9344" s="16"/>
      <c r="C9344" s="33"/>
      <c r="D9344" s="33"/>
      <c r="E9344" s="33"/>
      <c r="F9344" s="33"/>
      <c r="G9344" s="33"/>
      <c r="H9344" s="33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  <c r="Y9344" s="33"/>
      <c r="Z9344" s="33"/>
      <c r="AA9344" s="33"/>
      <c r="AB9344" s="33"/>
      <c r="AC9344" s="33"/>
      <c r="AD9344" s="33"/>
      <c r="AE9344" s="33"/>
      <c r="AF9344" s="33"/>
      <c r="AG9344" s="35"/>
      <c r="AH9344" s="32"/>
      <c r="AI9344" s="33"/>
      <c r="AJ9344" s="33"/>
      <c r="AK9344" s="33"/>
      <c r="AL9344" s="33"/>
      <c r="AM9344" s="33"/>
      <c r="AN9344" s="33"/>
      <c r="AO9344" s="33"/>
      <c r="AP9344" s="33"/>
      <c r="AQ9344" s="33"/>
      <c r="AR9344" s="33"/>
      <c r="AS9344" s="33"/>
      <c r="AT9344" s="33"/>
      <c r="AU9344" s="33"/>
      <c r="AV9344" s="33"/>
      <c r="AW9344" s="33"/>
      <c r="AX9344" s="33"/>
      <c r="AY9344" s="33"/>
    </row>
    <row r="9345" spans="1:51" s="12" customFormat="1" ht="39.950000000000003" customHeight="1">
      <c r="A9345" s="3"/>
      <c r="B9345" s="16"/>
      <c r="C9345" s="33"/>
      <c r="D9345" s="33"/>
      <c r="E9345" s="33"/>
      <c r="F9345" s="33"/>
      <c r="G9345" s="33"/>
      <c r="H9345" s="33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  <c r="Y9345" s="33"/>
      <c r="Z9345" s="33"/>
      <c r="AA9345" s="33"/>
      <c r="AB9345" s="33"/>
      <c r="AC9345" s="33"/>
      <c r="AD9345" s="33"/>
      <c r="AE9345" s="33"/>
      <c r="AF9345" s="33"/>
      <c r="AG9345" s="35"/>
      <c r="AH9345" s="32"/>
      <c r="AI9345" s="33"/>
      <c r="AJ9345" s="33"/>
      <c r="AK9345" s="33"/>
      <c r="AL9345" s="33"/>
      <c r="AM9345" s="33"/>
      <c r="AN9345" s="33"/>
      <c r="AO9345" s="33"/>
      <c r="AP9345" s="33"/>
      <c r="AQ9345" s="33"/>
      <c r="AR9345" s="33"/>
      <c r="AS9345" s="33"/>
      <c r="AT9345" s="33"/>
      <c r="AU9345" s="33"/>
      <c r="AV9345" s="33"/>
      <c r="AW9345" s="33"/>
      <c r="AX9345" s="33"/>
      <c r="AY9345" s="33"/>
    </row>
    <row r="9346" spans="1:51" s="12" customFormat="1" ht="39.950000000000003" customHeight="1">
      <c r="A9346" s="3"/>
      <c r="B9346" s="16"/>
      <c r="C9346" s="33"/>
      <c r="D9346" s="33"/>
      <c r="E9346" s="33"/>
      <c r="F9346" s="33"/>
      <c r="G9346" s="33"/>
      <c r="H9346" s="33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  <c r="Y9346" s="33"/>
      <c r="Z9346" s="33"/>
      <c r="AA9346" s="33"/>
      <c r="AB9346" s="33"/>
      <c r="AC9346" s="33"/>
      <c r="AD9346" s="33"/>
      <c r="AE9346" s="33"/>
      <c r="AF9346" s="33"/>
      <c r="AG9346" s="35"/>
      <c r="AH9346" s="32"/>
      <c r="AI9346" s="33"/>
      <c r="AJ9346" s="33"/>
      <c r="AK9346" s="33"/>
      <c r="AL9346" s="33"/>
      <c r="AM9346" s="33"/>
      <c r="AN9346" s="33"/>
      <c r="AO9346" s="33"/>
      <c r="AP9346" s="33"/>
      <c r="AQ9346" s="33"/>
      <c r="AR9346" s="33"/>
      <c r="AS9346" s="33"/>
      <c r="AT9346" s="33"/>
      <c r="AU9346" s="33"/>
      <c r="AV9346" s="33"/>
      <c r="AW9346" s="33"/>
      <c r="AX9346" s="33"/>
      <c r="AY9346" s="33"/>
    </row>
    <row r="9347" spans="1:51" s="12" customFormat="1" ht="39.950000000000003" customHeight="1">
      <c r="A9347" s="3"/>
      <c r="B9347" s="16"/>
      <c r="C9347" s="33"/>
      <c r="D9347" s="33"/>
      <c r="E9347" s="33"/>
      <c r="F9347" s="33"/>
      <c r="G9347" s="33"/>
      <c r="H9347" s="33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  <c r="Y9347" s="33"/>
      <c r="Z9347" s="33"/>
      <c r="AA9347" s="33"/>
      <c r="AB9347" s="33"/>
      <c r="AC9347" s="33"/>
      <c r="AD9347" s="33"/>
      <c r="AE9347" s="33"/>
      <c r="AF9347" s="33"/>
      <c r="AG9347" s="35"/>
      <c r="AH9347" s="32"/>
      <c r="AI9347" s="33"/>
      <c r="AJ9347" s="33"/>
      <c r="AK9347" s="33"/>
      <c r="AL9347" s="33"/>
      <c r="AM9347" s="33"/>
      <c r="AN9347" s="33"/>
      <c r="AO9347" s="33"/>
      <c r="AP9347" s="33"/>
      <c r="AQ9347" s="33"/>
      <c r="AR9347" s="33"/>
      <c r="AS9347" s="33"/>
      <c r="AT9347" s="33"/>
      <c r="AU9347" s="33"/>
      <c r="AV9347" s="33"/>
      <c r="AW9347" s="33"/>
      <c r="AX9347" s="33"/>
      <c r="AY9347" s="33"/>
    </row>
    <row r="9348" spans="1:51" s="12" customFormat="1" ht="39.950000000000003" customHeight="1">
      <c r="A9348" s="3"/>
      <c r="B9348" s="16"/>
      <c r="C9348" s="33"/>
      <c r="D9348" s="33"/>
      <c r="E9348" s="33"/>
      <c r="F9348" s="33"/>
      <c r="G9348" s="33"/>
      <c r="H9348" s="33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  <c r="Y9348" s="33"/>
      <c r="Z9348" s="33"/>
      <c r="AA9348" s="33"/>
      <c r="AB9348" s="33"/>
      <c r="AC9348" s="33"/>
      <c r="AD9348" s="33"/>
      <c r="AE9348" s="33"/>
      <c r="AF9348" s="33"/>
      <c r="AG9348" s="35"/>
      <c r="AH9348" s="32"/>
      <c r="AI9348" s="33"/>
      <c r="AJ9348" s="33"/>
      <c r="AK9348" s="33"/>
      <c r="AL9348" s="33"/>
      <c r="AM9348" s="33"/>
      <c r="AN9348" s="33"/>
      <c r="AO9348" s="33"/>
      <c r="AP9348" s="33"/>
      <c r="AQ9348" s="33"/>
      <c r="AR9348" s="33"/>
      <c r="AS9348" s="33"/>
      <c r="AT9348" s="33"/>
      <c r="AU9348" s="33"/>
      <c r="AV9348" s="33"/>
      <c r="AW9348" s="33"/>
      <c r="AX9348" s="33"/>
      <c r="AY9348" s="33"/>
    </row>
    <row r="9349" spans="1:51" s="12" customFormat="1" ht="39.950000000000003" customHeight="1">
      <c r="A9349" s="3"/>
      <c r="B9349" s="16"/>
      <c r="C9349" s="33"/>
      <c r="D9349" s="33"/>
      <c r="E9349" s="33"/>
      <c r="F9349" s="33"/>
      <c r="G9349" s="33"/>
      <c r="H9349" s="33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  <c r="Y9349" s="33"/>
      <c r="Z9349" s="33"/>
      <c r="AA9349" s="33"/>
      <c r="AB9349" s="33"/>
      <c r="AC9349" s="33"/>
      <c r="AD9349" s="33"/>
      <c r="AE9349" s="33"/>
      <c r="AF9349" s="33"/>
      <c r="AG9349" s="35"/>
      <c r="AH9349" s="32"/>
      <c r="AI9349" s="33"/>
      <c r="AJ9349" s="33"/>
      <c r="AK9349" s="33"/>
      <c r="AL9349" s="33"/>
      <c r="AM9349" s="33"/>
      <c r="AN9349" s="33"/>
      <c r="AO9349" s="33"/>
      <c r="AP9349" s="33"/>
      <c r="AQ9349" s="33"/>
      <c r="AR9349" s="33"/>
      <c r="AS9349" s="33"/>
      <c r="AT9349" s="33"/>
      <c r="AU9349" s="33"/>
      <c r="AV9349" s="33"/>
      <c r="AW9349" s="33"/>
      <c r="AX9349" s="33"/>
      <c r="AY9349" s="33"/>
    </row>
    <row r="9350" spans="1:51" s="12" customFormat="1" ht="39.950000000000003" customHeight="1">
      <c r="A9350" s="3"/>
      <c r="B9350" s="16"/>
      <c r="C9350" s="33"/>
      <c r="D9350" s="33"/>
      <c r="E9350" s="33"/>
      <c r="F9350" s="33"/>
      <c r="G9350" s="33"/>
      <c r="H9350" s="33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  <c r="Y9350" s="33"/>
      <c r="Z9350" s="33"/>
      <c r="AA9350" s="33"/>
      <c r="AB9350" s="33"/>
      <c r="AC9350" s="33"/>
      <c r="AD9350" s="33"/>
      <c r="AE9350" s="33"/>
      <c r="AF9350" s="33"/>
      <c r="AG9350" s="35"/>
      <c r="AH9350" s="32"/>
      <c r="AI9350" s="33"/>
      <c r="AJ9350" s="33"/>
      <c r="AK9350" s="33"/>
      <c r="AL9350" s="33"/>
      <c r="AM9350" s="33"/>
      <c r="AN9350" s="33"/>
      <c r="AO9350" s="33"/>
      <c r="AP9350" s="33"/>
      <c r="AQ9350" s="33"/>
      <c r="AR9350" s="33"/>
      <c r="AS9350" s="33"/>
      <c r="AT9350" s="33"/>
      <c r="AU9350" s="33"/>
      <c r="AV9350" s="33"/>
      <c r="AW9350" s="33"/>
      <c r="AX9350" s="33"/>
      <c r="AY9350" s="33"/>
    </row>
    <row r="9351" spans="1:51" s="12" customFormat="1" ht="39.950000000000003" customHeight="1">
      <c r="A9351" s="3"/>
      <c r="B9351" s="16"/>
      <c r="C9351" s="33"/>
      <c r="D9351" s="33"/>
      <c r="E9351" s="33"/>
      <c r="F9351" s="33"/>
      <c r="G9351" s="33"/>
      <c r="H9351" s="33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  <c r="Y9351" s="33"/>
      <c r="Z9351" s="33"/>
      <c r="AA9351" s="33"/>
      <c r="AB9351" s="33"/>
      <c r="AC9351" s="33"/>
      <c r="AD9351" s="33"/>
      <c r="AE9351" s="33"/>
      <c r="AF9351" s="33"/>
      <c r="AG9351" s="35"/>
      <c r="AH9351" s="32"/>
      <c r="AI9351" s="33"/>
      <c r="AJ9351" s="33"/>
      <c r="AK9351" s="33"/>
      <c r="AL9351" s="33"/>
      <c r="AM9351" s="33"/>
      <c r="AN9351" s="33"/>
      <c r="AO9351" s="33"/>
      <c r="AP9351" s="33"/>
      <c r="AQ9351" s="33"/>
      <c r="AR9351" s="33"/>
      <c r="AS9351" s="33"/>
      <c r="AT9351" s="33"/>
      <c r="AU9351" s="33"/>
      <c r="AV9351" s="33"/>
      <c r="AW9351" s="33"/>
      <c r="AX9351" s="33"/>
      <c r="AY9351" s="33"/>
    </row>
    <row r="9352" spans="1:51" s="12" customFormat="1" ht="39.950000000000003" customHeight="1">
      <c r="A9352" s="3"/>
      <c r="B9352" s="16"/>
      <c r="C9352" s="33"/>
      <c r="D9352" s="33"/>
      <c r="E9352" s="33"/>
      <c r="F9352" s="33"/>
      <c r="G9352" s="33"/>
      <c r="H9352" s="33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  <c r="Y9352" s="33"/>
      <c r="Z9352" s="33"/>
      <c r="AA9352" s="33"/>
      <c r="AB9352" s="33"/>
      <c r="AC9352" s="33"/>
      <c r="AD9352" s="33"/>
      <c r="AE9352" s="33"/>
      <c r="AF9352" s="33"/>
      <c r="AG9352" s="35"/>
      <c r="AH9352" s="32"/>
      <c r="AI9352" s="33"/>
      <c r="AJ9352" s="33"/>
      <c r="AK9352" s="33"/>
      <c r="AL9352" s="33"/>
      <c r="AM9352" s="33"/>
      <c r="AN9352" s="33"/>
      <c r="AO9352" s="33"/>
      <c r="AP9352" s="33"/>
      <c r="AQ9352" s="33"/>
      <c r="AR9352" s="33"/>
      <c r="AS9352" s="33"/>
      <c r="AT9352" s="33"/>
      <c r="AU9352" s="33"/>
      <c r="AV9352" s="33"/>
      <c r="AW9352" s="33"/>
      <c r="AX9352" s="33"/>
      <c r="AY9352" s="33"/>
    </row>
    <row r="9353" spans="1:51" s="12" customFormat="1" ht="39.950000000000003" customHeight="1">
      <c r="A9353" s="3"/>
      <c r="B9353" s="16"/>
      <c r="C9353" s="33"/>
      <c r="D9353" s="33"/>
      <c r="E9353" s="33"/>
      <c r="F9353" s="33"/>
      <c r="G9353" s="33"/>
      <c r="H9353" s="33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  <c r="Y9353" s="33"/>
      <c r="Z9353" s="33"/>
      <c r="AA9353" s="33"/>
      <c r="AB9353" s="33"/>
      <c r="AC9353" s="33"/>
      <c r="AD9353" s="33"/>
      <c r="AE9353" s="33"/>
      <c r="AF9353" s="33"/>
      <c r="AG9353" s="35"/>
      <c r="AH9353" s="32"/>
      <c r="AI9353" s="33"/>
      <c r="AJ9353" s="33"/>
      <c r="AK9353" s="33"/>
      <c r="AL9353" s="33"/>
      <c r="AM9353" s="33"/>
      <c r="AN9353" s="33"/>
      <c r="AO9353" s="33"/>
      <c r="AP9353" s="33"/>
      <c r="AQ9353" s="33"/>
      <c r="AR9353" s="33"/>
      <c r="AS9353" s="33"/>
      <c r="AT9353" s="33"/>
      <c r="AU9353" s="33"/>
      <c r="AV9353" s="33"/>
      <c r="AW9353" s="33"/>
      <c r="AX9353" s="33"/>
      <c r="AY9353" s="33"/>
    </row>
    <row r="9354" spans="1:51" s="12" customFormat="1" ht="39.950000000000003" customHeight="1">
      <c r="A9354" s="3"/>
      <c r="B9354" s="16"/>
      <c r="C9354" s="33"/>
      <c r="D9354" s="33"/>
      <c r="E9354" s="33"/>
      <c r="F9354" s="33"/>
      <c r="G9354" s="33"/>
      <c r="H9354" s="33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  <c r="Y9354" s="33"/>
      <c r="Z9354" s="33"/>
      <c r="AA9354" s="33"/>
      <c r="AB9354" s="33"/>
      <c r="AC9354" s="33"/>
      <c r="AD9354" s="33"/>
      <c r="AE9354" s="33"/>
      <c r="AF9354" s="33"/>
      <c r="AG9354" s="35"/>
      <c r="AH9354" s="32"/>
      <c r="AI9354" s="33"/>
      <c r="AJ9354" s="33"/>
      <c r="AK9354" s="33"/>
      <c r="AL9354" s="33"/>
      <c r="AM9354" s="33"/>
      <c r="AN9354" s="33"/>
      <c r="AO9354" s="33"/>
      <c r="AP9354" s="33"/>
      <c r="AQ9354" s="33"/>
      <c r="AR9354" s="33"/>
      <c r="AS9354" s="33"/>
      <c r="AT9354" s="33"/>
      <c r="AU9354" s="33"/>
      <c r="AV9354" s="33"/>
      <c r="AW9354" s="33"/>
      <c r="AX9354" s="33"/>
      <c r="AY9354" s="33"/>
    </row>
    <row r="9355" spans="1:51" s="12" customFormat="1" ht="39.950000000000003" customHeight="1">
      <c r="A9355" s="3"/>
      <c r="B9355" s="16"/>
      <c r="C9355" s="33"/>
      <c r="D9355" s="33"/>
      <c r="E9355" s="33"/>
      <c r="F9355" s="33"/>
      <c r="G9355" s="33"/>
      <c r="H9355" s="33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  <c r="Y9355" s="33"/>
      <c r="Z9355" s="33"/>
      <c r="AA9355" s="33"/>
      <c r="AB9355" s="33"/>
      <c r="AC9355" s="33"/>
      <c r="AD9355" s="33"/>
      <c r="AE9355" s="33"/>
      <c r="AF9355" s="33"/>
      <c r="AG9355" s="35"/>
      <c r="AH9355" s="32"/>
      <c r="AI9355" s="33"/>
      <c r="AJ9355" s="33"/>
      <c r="AK9355" s="33"/>
      <c r="AL9355" s="33"/>
      <c r="AM9355" s="33"/>
      <c r="AN9355" s="33"/>
      <c r="AO9355" s="33"/>
      <c r="AP9355" s="33"/>
      <c r="AQ9355" s="33"/>
      <c r="AR9355" s="33"/>
      <c r="AS9355" s="33"/>
      <c r="AT9355" s="33"/>
      <c r="AU9355" s="33"/>
      <c r="AV9355" s="33"/>
      <c r="AW9355" s="33"/>
      <c r="AX9355" s="33"/>
      <c r="AY9355" s="33"/>
    </row>
    <row r="9356" spans="1:51" s="12" customFormat="1" ht="39.950000000000003" customHeight="1">
      <c r="A9356" s="3"/>
      <c r="B9356" s="16"/>
      <c r="C9356" s="33"/>
      <c r="D9356" s="33"/>
      <c r="E9356" s="33"/>
      <c r="F9356" s="33"/>
      <c r="G9356" s="33"/>
      <c r="H9356" s="33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  <c r="Y9356" s="33"/>
      <c r="Z9356" s="33"/>
      <c r="AA9356" s="33"/>
      <c r="AB9356" s="33"/>
      <c r="AC9356" s="33"/>
      <c r="AD9356" s="33"/>
      <c r="AE9356" s="33"/>
      <c r="AF9356" s="33"/>
      <c r="AG9356" s="35"/>
      <c r="AH9356" s="32"/>
      <c r="AI9356" s="33"/>
      <c r="AJ9356" s="33"/>
      <c r="AK9356" s="33"/>
      <c r="AL9356" s="33"/>
      <c r="AM9356" s="33"/>
      <c r="AN9356" s="33"/>
      <c r="AO9356" s="33"/>
      <c r="AP9356" s="33"/>
      <c r="AQ9356" s="33"/>
      <c r="AR9356" s="33"/>
      <c r="AS9356" s="33"/>
      <c r="AT9356" s="33"/>
      <c r="AU9356" s="33"/>
      <c r="AV9356" s="33"/>
      <c r="AW9356" s="33"/>
      <c r="AX9356" s="33"/>
      <c r="AY9356" s="33"/>
    </row>
    <row r="9357" spans="1:51" s="12" customFormat="1" ht="39.950000000000003" customHeight="1">
      <c r="A9357" s="3"/>
      <c r="B9357" s="16"/>
      <c r="C9357" s="33"/>
      <c r="D9357" s="33"/>
      <c r="E9357" s="33"/>
      <c r="F9357" s="33"/>
      <c r="G9357" s="33"/>
      <c r="H9357" s="33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  <c r="Y9357" s="33"/>
      <c r="Z9357" s="33"/>
      <c r="AA9357" s="33"/>
      <c r="AB9357" s="33"/>
      <c r="AC9357" s="33"/>
      <c r="AD9357" s="33"/>
      <c r="AE9357" s="33"/>
      <c r="AF9357" s="33"/>
      <c r="AG9357" s="35"/>
      <c r="AH9357" s="32"/>
      <c r="AI9357" s="33"/>
      <c r="AJ9357" s="33"/>
      <c r="AK9357" s="33"/>
      <c r="AL9357" s="33"/>
      <c r="AM9357" s="33"/>
      <c r="AN9357" s="33"/>
      <c r="AO9357" s="33"/>
      <c r="AP9357" s="33"/>
      <c r="AQ9357" s="33"/>
      <c r="AR9357" s="33"/>
      <c r="AS9357" s="33"/>
      <c r="AT9357" s="33"/>
      <c r="AU9357" s="33"/>
      <c r="AV9357" s="33"/>
      <c r="AW9357" s="33"/>
      <c r="AX9357" s="33"/>
      <c r="AY9357" s="33"/>
    </row>
    <row r="9358" spans="1:51" s="12" customFormat="1" ht="39.950000000000003" customHeight="1">
      <c r="A9358" s="3"/>
      <c r="B9358" s="16"/>
      <c r="C9358" s="33"/>
      <c r="D9358" s="33"/>
      <c r="E9358" s="33"/>
      <c r="F9358" s="33"/>
      <c r="G9358" s="33"/>
      <c r="H9358" s="33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  <c r="Y9358" s="33"/>
      <c r="Z9358" s="33"/>
      <c r="AA9358" s="33"/>
      <c r="AB9358" s="33"/>
      <c r="AC9358" s="33"/>
      <c r="AD9358" s="33"/>
      <c r="AE9358" s="33"/>
      <c r="AF9358" s="33"/>
      <c r="AG9358" s="35"/>
      <c r="AH9358" s="32"/>
      <c r="AI9358" s="33"/>
      <c r="AJ9358" s="33"/>
      <c r="AK9358" s="33"/>
      <c r="AL9358" s="33"/>
      <c r="AM9358" s="33"/>
      <c r="AN9358" s="33"/>
      <c r="AO9358" s="33"/>
      <c r="AP9358" s="33"/>
      <c r="AQ9358" s="33"/>
      <c r="AR9358" s="33"/>
      <c r="AS9358" s="33"/>
      <c r="AT9358" s="33"/>
      <c r="AU9358" s="33"/>
      <c r="AV9358" s="33"/>
      <c r="AW9358" s="33"/>
      <c r="AX9358" s="33"/>
      <c r="AY9358" s="33"/>
    </row>
    <row r="9359" spans="1:51" s="12" customFormat="1" ht="39.950000000000003" customHeight="1">
      <c r="A9359" s="3"/>
      <c r="B9359" s="16"/>
      <c r="C9359" s="33"/>
      <c r="D9359" s="33"/>
      <c r="E9359" s="33"/>
      <c r="F9359" s="33"/>
      <c r="G9359" s="33"/>
      <c r="H9359" s="33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  <c r="Y9359" s="33"/>
      <c r="Z9359" s="33"/>
      <c r="AA9359" s="33"/>
      <c r="AB9359" s="33"/>
      <c r="AC9359" s="33"/>
      <c r="AD9359" s="33"/>
      <c r="AE9359" s="33"/>
      <c r="AF9359" s="33"/>
      <c r="AG9359" s="35"/>
      <c r="AH9359" s="32"/>
      <c r="AI9359" s="33"/>
      <c r="AJ9359" s="33"/>
      <c r="AK9359" s="33"/>
      <c r="AL9359" s="33"/>
      <c r="AM9359" s="33"/>
      <c r="AN9359" s="33"/>
      <c r="AO9359" s="33"/>
      <c r="AP9359" s="33"/>
      <c r="AQ9359" s="33"/>
      <c r="AR9359" s="33"/>
      <c r="AS9359" s="33"/>
      <c r="AT9359" s="33"/>
      <c r="AU9359" s="33"/>
      <c r="AV9359" s="33"/>
      <c r="AW9359" s="33"/>
      <c r="AX9359" s="33"/>
      <c r="AY9359" s="33"/>
    </row>
    <row r="9360" spans="1:51" s="12" customFormat="1" ht="39.950000000000003" customHeight="1">
      <c r="A9360" s="3"/>
      <c r="B9360" s="16"/>
      <c r="C9360" s="33"/>
      <c r="D9360" s="33"/>
      <c r="E9360" s="33"/>
      <c r="F9360" s="33"/>
      <c r="G9360" s="33"/>
      <c r="H9360" s="33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  <c r="Y9360" s="33"/>
      <c r="Z9360" s="33"/>
      <c r="AA9360" s="33"/>
      <c r="AB9360" s="33"/>
      <c r="AC9360" s="33"/>
      <c r="AD9360" s="33"/>
      <c r="AE9360" s="33"/>
      <c r="AF9360" s="33"/>
      <c r="AG9360" s="35"/>
      <c r="AH9360" s="32"/>
      <c r="AI9360" s="33"/>
      <c r="AJ9360" s="33"/>
      <c r="AK9360" s="33"/>
      <c r="AL9360" s="33"/>
      <c r="AM9360" s="33"/>
      <c r="AN9360" s="33"/>
      <c r="AO9360" s="33"/>
      <c r="AP9360" s="33"/>
      <c r="AQ9360" s="33"/>
      <c r="AR9360" s="33"/>
      <c r="AS9360" s="33"/>
      <c r="AT9360" s="33"/>
      <c r="AU9360" s="33"/>
      <c r="AV9360" s="33"/>
      <c r="AW9360" s="33"/>
      <c r="AX9360" s="33"/>
      <c r="AY9360" s="33"/>
    </row>
    <row r="9361" spans="1:51" s="12" customFormat="1" ht="39.950000000000003" customHeight="1">
      <c r="A9361" s="3"/>
      <c r="B9361" s="16"/>
      <c r="C9361" s="33"/>
      <c r="D9361" s="33"/>
      <c r="E9361" s="33"/>
      <c r="F9361" s="33"/>
      <c r="G9361" s="33"/>
      <c r="H9361" s="33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  <c r="Y9361" s="33"/>
      <c r="Z9361" s="33"/>
      <c r="AA9361" s="33"/>
      <c r="AB9361" s="33"/>
      <c r="AC9361" s="33"/>
      <c r="AD9361" s="33"/>
      <c r="AE9361" s="33"/>
      <c r="AF9361" s="33"/>
      <c r="AG9361" s="35"/>
      <c r="AH9361" s="32"/>
      <c r="AI9361" s="33"/>
      <c r="AJ9361" s="33"/>
      <c r="AK9361" s="33"/>
      <c r="AL9361" s="33"/>
      <c r="AM9361" s="33"/>
      <c r="AN9361" s="33"/>
      <c r="AO9361" s="33"/>
      <c r="AP9361" s="33"/>
      <c r="AQ9361" s="33"/>
      <c r="AR9361" s="33"/>
      <c r="AS9361" s="33"/>
      <c r="AT9361" s="33"/>
      <c r="AU9361" s="33"/>
      <c r="AV9361" s="33"/>
      <c r="AW9361" s="33"/>
      <c r="AX9361" s="33"/>
      <c r="AY9361" s="33"/>
    </row>
    <row r="9362" spans="1:51" s="12" customFormat="1" ht="39.950000000000003" customHeight="1">
      <c r="A9362" s="3"/>
      <c r="B9362" s="16"/>
      <c r="C9362" s="33"/>
      <c r="D9362" s="33"/>
      <c r="E9362" s="33"/>
      <c r="F9362" s="33"/>
      <c r="G9362" s="33"/>
      <c r="H9362" s="33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  <c r="Y9362" s="33"/>
      <c r="Z9362" s="33"/>
      <c r="AA9362" s="33"/>
      <c r="AB9362" s="33"/>
      <c r="AC9362" s="33"/>
      <c r="AD9362" s="33"/>
      <c r="AE9362" s="33"/>
      <c r="AF9362" s="33"/>
      <c r="AG9362" s="35"/>
      <c r="AH9362" s="32"/>
      <c r="AI9362" s="33"/>
      <c r="AJ9362" s="33"/>
      <c r="AK9362" s="33"/>
      <c r="AL9362" s="33"/>
      <c r="AM9362" s="33"/>
      <c r="AN9362" s="33"/>
      <c r="AO9362" s="33"/>
      <c r="AP9362" s="33"/>
      <c r="AQ9362" s="33"/>
      <c r="AR9362" s="33"/>
      <c r="AS9362" s="33"/>
      <c r="AT9362" s="33"/>
      <c r="AU9362" s="33"/>
      <c r="AV9362" s="33"/>
      <c r="AW9362" s="33"/>
      <c r="AX9362" s="33"/>
      <c r="AY9362" s="33"/>
    </row>
    <row r="9363" spans="1:51" s="12" customFormat="1" ht="39.950000000000003" customHeight="1">
      <c r="A9363" s="3"/>
      <c r="B9363" s="16"/>
      <c r="C9363" s="33"/>
      <c r="D9363" s="33"/>
      <c r="E9363" s="33"/>
      <c r="F9363" s="33"/>
      <c r="G9363" s="33"/>
      <c r="H9363" s="33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  <c r="Y9363" s="33"/>
      <c r="Z9363" s="33"/>
      <c r="AA9363" s="33"/>
      <c r="AB9363" s="33"/>
      <c r="AC9363" s="33"/>
      <c r="AD9363" s="33"/>
      <c r="AE9363" s="33"/>
      <c r="AF9363" s="33"/>
      <c r="AG9363" s="35"/>
      <c r="AH9363" s="32"/>
      <c r="AI9363" s="33"/>
      <c r="AJ9363" s="33"/>
      <c r="AK9363" s="33"/>
      <c r="AL9363" s="33"/>
      <c r="AM9363" s="33"/>
      <c r="AN9363" s="33"/>
      <c r="AO9363" s="33"/>
      <c r="AP9363" s="33"/>
      <c r="AQ9363" s="33"/>
      <c r="AR9363" s="33"/>
      <c r="AS9363" s="33"/>
      <c r="AT9363" s="33"/>
      <c r="AU9363" s="33"/>
      <c r="AV9363" s="33"/>
      <c r="AW9363" s="33"/>
      <c r="AX9363" s="33"/>
      <c r="AY9363" s="33"/>
    </row>
    <row r="9364" spans="1:51" s="12" customFormat="1" ht="39.950000000000003" customHeight="1">
      <c r="A9364" s="3"/>
      <c r="B9364" s="16"/>
      <c r="C9364" s="33"/>
      <c r="D9364" s="33"/>
      <c r="E9364" s="33"/>
      <c r="F9364" s="33"/>
      <c r="G9364" s="33"/>
      <c r="H9364" s="33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  <c r="Y9364" s="33"/>
      <c r="Z9364" s="33"/>
      <c r="AA9364" s="33"/>
      <c r="AB9364" s="33"/>
      <c r="AC9364" s="33"/>
      <c r="AD9364" s="33"/>
      <c r="AE9364" s="33"/>
      <c r="AF9364" s="33"/>
      <c r="AG9364" s="35"/>
      <c r="AH9364" s="32"/>
      <c r="AI9364" s="33"/>
      <c r="AJ9364" s="33"/>
      <c r="AK9364" s="33"/>
      <c r="AL9364" s="33"/>
      <c r="AM9364" s="33"/>
      <c r="AN9364" s="33"/>
      <c r="AO9364" s="33"/>
      <c r="AP9364" s="33"/>
      <c r="AQ9364" s="33"/>
      <c r="AR9364" s="33"/>
      <c r="AS9364" s="33"/>
      <c r="AT9364" s="33"/>
      <c r="AU9364" s="33"/>
      <c r="AV9364" s="33"/>
      <c r="AW9364" s="33"/>
      <c r="AX9364" s="33"/>
      <c r="AY9364" s="33"/>
    </row>
    <row r="9365" spans="1:51" s="12" customFormat="1" ht="39.950000000000003" customHeight="1">
      <c r="A9365" s="3"/>
      <c r="B9365" s="16"/>
      <c r="C9365" s="33"/>
      <c r="D9365" s="33"/>
      <c r="E9365" s="33"/>
      <c r="F9365" s="33"/>
      <c r="G9365" s="33"/>
      <c r="H9365" s="33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  <c r="Y9365" s="33"/>
      <c r="Z9365" s="33"/>
      <c r="AA9365" s="33"/>
      <c r="AB9365" s="33"/>
      <c r="AC9365" s="33"/>
      <c r="AD9365" s="33"/>
      <c r="AE9365" s="33"/>
      <c r="AF9365" s="33"/>
      <c r="AG9365" s="35"/>
      <c r="AH9365" s="32"/>
      <c r="AI9365" s="33"/>
      <c r="AJ9365" s="33"/>
      <c r="AK9365" s="33"/>
      <c r="AL9365" s="33"/>
      <c r="AM9365" s="33"/>
      <c r="AN9365" s="33"/>
      <c r="AO9365" s="33"/>
      <c r="AP9365" s="33"/>
      <c r="AQ9365" s="33"/>
      <c r="AR9365" s="33"/>
      <c r="AS9365" s="33"/>
      <c r="AT9365" s="33"/>
      <c r="AU9365" s="33"/>
      <c r="AV9365" s="33"/>
      <c r="AW9365" s="33"/>
      <c r="AX9365" s="33"/>
      <c r="AY9365" s="33"/>
    </row>
    <row r="9366" spans="1:51" s="12" customFormat="1" ht="39.950000000000003" customHeight="1">
      <c r="A9366" s="3"/>
      <c r="B9366" s="16"/>
      <c r="C9366" s="33"/>
      <c r="D9366" s="33"/>
      <c r="E9366" s="33"/>
      <c r="F9366" s="33"/>
      <c r="G9366" s="33"/>
      <c r="H9366" s="33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  <c r="Y9366" s="33"/>
      <c r="Z9366" s="33"/>
      <c r="AA9366" s="33"/>
      <c r="AB9366" s="33"/>
      <c r="AC9366" s="33"/>
      <c r="AD9366" s="33"/>
      <c r="AE9366" s="33"/>
      <c r="AF9366" s="33"/>
      <c r="AG9366" s="35"/>
      <c r="AH9366" s="32"/>
      <c r="AI9366" s="33"/>
      <c r="AJ9366" s="33"/>
      <c r="AK9366" s="33"/>
      <c r="AL9366" s="33"/>
      <c r="AM9366" s="33"/>
      <c r="AN9366" s="33"/>
      <c r="AO9366" s="33"/>
      <c r="AP9366" s="33"/>
      <c r="AQ9366" s="33"/>
      <c r="AR9366" s="33"/>
      <c r="AS9366" s="33"/>
      <c r="AT9366" s="33"/>
      <c r="AU9366" s="33"/>
      <c r="AV9366" s="33"/>
      <c r="AW9366" s="33"/>
      <c r="AX9366" s="33"/>
      <c r="AY9366" s="33"/>
    </row>
    <row r="9367" spans="1:51" s="12" customFormat="1" ht="39.950000000000003" customHeight="1">
      <c r="A9367" s="3"/>
      <c r="B9367" s="16"/>
      <c r="C9367" s="33"/>
      <c r="D9367" s="33"/>
      <c r="E9367" s="33"/>
      <c r="F9367" s="33"/>
      <c r="G9367" s="33"/>
      <c r="H9367" s="33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  <c r="Y9367" s="33"/>
      <c r="Z9367" s="33"/>
      <c r="AA9367" s="33"/>
      <c r="AB9367" s="33"/>
      <c r="AC9367" s="33"/>
      <c r="AD9367" s="33"/>
      <c r="AE9367" s="33"/>
      <c r="AF9367" s="33"/>
      <c r="AG9367" s="35"/>
      <c r="AH9367" s="32"/>
      <c r="AI9367" s="33"/>
      <c r="AJ9367" s="33"/>
      <c r="AK9367" s="33"/>
      <c r="AL9367" s="33"/>
      <c r="AM9367" s="33"/>
      <c r="AN9367" s="33"/>
      <c r="AO9367" s="33"/>
      <c r="AP9367" s="33"/>
      <c r="AQ9367" s="33"/>
      <c r="AR9367" s="33"/>
      <c r="AS9367" s="33"/>
      <c r="AT9367" s="33"/>
      <c r="AU9367" s="33"/>
      <c r="AV9367" s="33"/>
      <c r="AW9367" s="33"/>
      <c r="AX9367" s="33"/>
      <c r="AY9367" s="33"/>
    </row>
    <row r="9368" spans="1:51" s="12" customFormat="1" ht="39.950000000000003" customHeight="1">
      <c r="A9368" s="3"/>
      <c r="B9368" s="16"/>
      <c r="C9368" s="33"/>
      <c r="D9368" s="33"/>
      <c r="E9368" s="33"/>
      <c r="F9368" s="33"/>
      <c r="G9368" s="33"/>
      <c r="H9368" s="33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  <c r="Y9368" s="33"/>
      <c r="Z9368" s="33"/>
      <c r="AA9368" s="33"/>
      <c r="AB9368" s="33"/>
      <c r="AC9368" s="33"/>
      <c r="AD9368" s="33"/>
      <c r="AE9368" s="33"/>
      <c r="AF9368" s="33"/>
      <c r="AG9368" s="35"/>
      <c r="AH9368" s="32"/>
      <c r="AI9368" s="33"/>
      <c r="AJ9368" s="33"/>
      <c r="AK9368" s="33"/>
      <c r="AL9368" s="33"/>
      <c r="AM9368" s="33"/>
      <c r="AN9368" s="33"/>
      <c r="AO9368" s="33"/>
      <c r="AP9368" s="33"/>
      <c r="AQ9368" s="33"/>
      <c r="AR9368" s="33"/>
      <c r="AS9368" s="33"/>
      <c r="AT9368" s="33"/>
      <c r="AU9368" s="33"/>
      <c r="AV9368" s="33"/>
      <c r="AW9368" s="33"/>
      <c r="AX9368" s="33"/>
      <c r="AY9368" s="33"/>
    </row>
    <row r="9369" spans="1:51" s="12" customFormat="1" ht="39.950000000000003" customHeight="1">
      <c r="A9369" s="3"/>
      <c r="B9369" s="16"/>
      <c r="C9369" s="33"/>
      <c r="D9369" s="33"/>
      <c r="E9369" s="33"/>
      <c r="F9369" s="33"/>
      <c r="G9369" s="33"/>
      <c r="H9369" s="33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  <c r="Y9369" s="33"/>
      <c r="Z9369" s="33"/>
      <c r="AA9369" s="33"/>
      <c r="AB9369" s="33"/>
      <c r="AC9369" s="33"/>
      <c r="AD9369" s="33"/>
      <c r="AE9369" s="33"/>
      <c r="AF9369" s="33"/>
      <c r="AG9369" s="35"/>
      <c r="AH9369" s="32"/>
      <c r="AI9369" s="33"/>
      <c r="AJ9369" s="33"/>
      <c r="AK9369" s="33"/>
      <c r="AL9369" s="33"/>
      <c r="AM9369" s="33"/>
      <c r="AN9369" s="33"/>
      <c r="AO9369" s="33"/>
      <c r="AP9369" s="33"/>
      <c r="AQ9369" s="33"/>
      <c r="AR9369" s="33"/>
      <c r="AS9369" s="33"/>
      <c r="AT9369" s="33"/>
      <c r="AU9369" s="33"/>
      <c r="AV9369" s="33"/>
      <c r="AW9369" s="33"/>
      <c r="AX9369" s="33"/>
      <c r="AY9369" s="33"/>
    </row>
    <row r="9370" spans="1:51" s="12" customFormat="1" ht="39.950000000000003" customHeight="1">
      <c r="A9370" s="3"/>
      <c r="B9370" s="16"/>
      <c r="C9370" s="33"/>
      <c r="D9370" s="33"/>
      <c r="E9370" s="33"/>
      <c r="F9370" s="33"/>
      <c r="G9370" s="33"/>
      <c r="H9370" s="33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  <c r="Y9370" s="33"/>
      <c r="Z9370" s="33"/>
      <c r="AA9370" s="33"/>
      <c r="AB9370" s="33"/>
      <c r="AC9370" s="33"/>
      <c r="AD9370" s="33"/>
      <c r="AE9370" s="33"/>
      <c r="AF9370" s="33"/>
      <c r="AG9370" s="35"/>
      <c r="AH9370" s="32"/>
      <c r="AI9370" s="33"/>
      <c r="AJ9370" s="33"/>
      <c r="AK9370" s="33"/>
      <c r="AL9370" s="33"/>
      <c r="AM9370" s="33"/>
      <c r="AN9370" s="33"/>
      <c r="AO9370" s="33"/>
      <c r="AP9370" s="33"/>
      <c r="AQ9370" s="33"/>
      <c r="AR9370" s="33"/>
      <c r="AS9370" s="33"/>
      <c r="AT9370" s="33"/>
      <c r="AU9370" s="33"/>
      <c r="AV9370" s="33"/>
      <c r="AW9370" s="33"/>
      <c r="AX9370" s="33"/>
      <c r="AY9370" s="33"/>
    </row>
    <row r="9371" spans="1:51" s="12" customFormat="1" ht="39.950000000000003" customHeight="1">
      <c r="A9371" s="3"/>
      <c r="B9371" s="16"/>
      <c r="C9371" s="33"/>
      <c r="D9371" s="33"/>
      <c r="E9371" s="33"/>
      <c r="F9371" s="33"/>
      <c r="G9371" s="33"/>
      <c r="H9371" s="33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  <c r="Y9371" s="33"/>
      <c r="Z9371" s="33"/>
      <c r="AA9371" s="33"/>
      <c r="AB9371" s="33"/>
      <c r="AC9371" s="33"/>
      <c r="AD9371" s="33"/>
      <c r="AE9371" s="33"/>
      <c r="AF9371" s="33"/>
      <c r="AG9371" s="35"/>
      <c r="AH9371" s="32"/>
      <c r="AI9371" s="33"/>
      <c r="AJ9371" s="33"/>
      <c r="AK9371" s="33"/>
      <c r="AL9371" s="33"/>
      <c r="AM9371" s="33"/>
      <c r="AN9371" s="33"/>
      <c r="AO9371" s="33"/>
      <c r="AP9371" s="33"/>
      <c r="AQ9371" s="33"/>
      <c r="AR9371" s="33"/>
      <c r="AS9371" s="33"/>
      <c r="AT9371" s="33"/>
      <c r="AU9371" s="33"/>
      <c r="AV9371" s="33"/>
      <c r="AW9371" s="33"/>
      <c r="AX9371" s="33"/>
      <c r="AY9371" s="33"/>
    </row>
    <row r="9372" spans="1:51" s="12" customFormat="1" ht="39.950000000000003" customHeight="1">
      <c r="A9372" s="3"/>
      <c r="B9372" s="16"/>
      <c r="C9372" s="33"/>
      <c r="D9372" s="33"/>
      <c r="E9372" s="33"/>
      <c r="F9372" s="33"/>
      <c r="G9372" s="33"/>
      <c r="H9372" s="33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  <c r="Y9372" s="33"/>
      <c r="Z9372" s="33"/>
      <c r="AA9372" s="33"/>
      <c r="AB9372" s="33"/>
      <c r="AC9372" s="33"/>
      <c r="AD9372" s="33"/>
      <c r="AE9372" s="33"/>
      <c r="AF9372" s="33"/>
      <c r="AG9372" s="35"/>
      <c r="AH9372" s="32"/>
      <c r="AI9372" s="33"/>
      <c r="AJ9372" s="33"/>
      <c r="AK9372" s="33"/>
      <c r="AL9372" s="33"/>
      <c r="AM9372" s="33"/>
      <c r="AN9372" s="33"/>
      <c r="AO9372" s="33"/>
      <c r="AP9372" s="33"/>
      <c r="AQ9372" s="33"/>
      <c r="AR9372" s="33"/>
      <c r="AS9372" s="33"/>
      <c r="AT9372" s="33"/>
      <c r="AU9372" s="33"/>
      <c r="AV9372" s="33"/>
      <c r="AW9372" s="33"/>
      <c r="AX9372" s="33"/>
      <c r="AY9372" s="33"/>
    </row>
    <row r="9373" spans="1:51" s="12" customFormat="1" ht="39.950000000000003" customHeight="1">
      <c r="A9373" s="3"/>
      <c r="B9373" s="16"/>
      <c r="C9373" s="33"/>
      <c r="D9373" s="33"/>
      <c r="E9373" s="33"/>
      <c r="F9373" s="33"/>
      <c r="G9373" s="33"/>
      <c r="H9373" s="33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  <c r="Y9373" s="33"/>
      <c r="Z9373" s="33"/>
      <c r="AA9373" s="33"/>
      <c r="AB9373" s="33"/>
      <c r="AC9373" s="33"/>
      <c r="AD9373" s="33"/>
      <c r="AE9373" s="33"/>
      <c r="AF9373" s="33"/>
      <c r="AG9373" s="35"/>
      <c r="AH9373" s="32"/>
      <c r="AI9373" s="33"/>
      <c r="AJ9373" s="33"/>
      <c r="AK9373" s="33"/>
      <c r="AL9373" s="33"/>
      <c r="AM9373" s="33"/>
      <c r="AN9373" s="33"/>
      <c r="AO9373" s="33"/>
      <c r="AP9373" s="33"/>
      <c r="AQ9373" s="33"/>
      <c r="AR9373" s="33"/>
      <c r="AS9373" s="33"/>
      <c r="AT9373" s="33"/>
      <c r="AU9373" s="33"/>
      <c r="AV9373" s="33"/>
      <c r="AW9373" s="33"/>
      <c r="AX9373" s="33"/>
      <c r="AY9373" s="33"/>
    </row>
    <row r="9374" spans="1:51" s="12" customFormat="1" ht="39.950000000000003" customHeight="1">
      <c r="A9374" s="3"/>
      <c r="B9374" s="16"/>
      <c r="C9374" s="33"/>
      <c r="D9374" s="33"/>
      <c r="E9374" s="33"/>
      <c r="F9374" s="33"/>
      <c r="G9374" s="33"/>
      <c r="H9374" s="33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  <c r="Y9374" s="33"/>
      <c r="Z9374" s="33"/>
      <c r="AA9374" s="33"/>
      <c r="AB9374" s="33"/>
      <c r="AC9374" s="33"/>
      <c r="AD9374" s="33"/>
      <c r="AE9374" s="33"/>
      <c r="AF9374" s="33"/>
      <c r="AG9374" s="35"/>
      <c r="AH9374" s="32"/>
      <c r="AI9374" s="33"/>
      <c r="AJ9374" s="33"/>
      <c r="AK9374" s="33"/>
      <c r="AL9374" s="33"/>
      <c r="AM9374" s="33"/>
      <c r="AN9374" s="33"/>
      <c r="AO9374" s="33"/>
      <c r="AP9374" s="33"/>
      <c r="AQ9374" s="33"/>
      <c r="AR9374" s="33"/>
      <c r="AS9374" s="33"/>
      <c r="AT9374" s="33"/>
      <c r="AU9374" s="33"/>
      <c r="AV9374" s="33"/>
      <c r="AW9374" s="33"/>
      <c r="AX9374" s="33"/>
      <c r="AY9374" s="33"/>
    </row>
    <row r="9375" spans="1:51" s="12" customFormat="1" ht="39.950000000000003" customHeight="1">
      <c r="A9375" s="3"/>
      <c r="B9375" s="16"/>
      <c r="C9375" s="33"/>
      <c r="D9375" s="33"/>
      <c r="E9375" s="33"/>
      <c r="F9375" s="33"/>
      <c r="G9375" s="33"/>
      <c r="H9375" s="33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  <c r="Y9375" s="33"/>
      <c r="Z9375" s="33"/>
      <c r="AA9375" s="33"/>
      <c r="AB9375" s="33"/>
      <c r="AC9375" s="33"/>
      <c r="AD9375" s="33"/>
      <c r="AE9375" s="33"/>
      <c r="AF9375" s="33"/>
      <c r="AG9375" s="35"/>
      <c r="AH9375" s="32"/>
      <c r="AI9375" s="33"/>
      <c r="AJ9375" s="33"/>
      <c r="AK9375" s="33"/>
      <c r="AL9375" s="33"/>
      <c r="AM9375" s="33"/>
      <c r="AN9375" s="33"/>
      <c r="AO9375" s="33"/>
      <c r="AP9375" s="33"/>
      <c r="AQ9375" s="33"/>
      <c r="AR9375" s="33"/>
      <c r="AS9375" s="33"/>
      <c r="AT9375" s="33"/>
      <c r="AU9375" s="33"/>
      <c r="AV9375" s="33"/>
      <c r="AW9375" s="33"/>
      <c r="AX9375" s="33"/>
      <c r="AY9375" s="33"/>
    </row>
    <row r="9376" spans="1:51" s="12" customFormat="1" ht="39.950000000000003" customHeight="1">
      <c r="A9376" s="3"/>
      <c r="B9376" s="16"/>
      <c r="C9376" s="33"/>
      <c r="D9376" s="33"/>
      <c r="E9376" s="33"/>
      <c r="F9376" s="33"/>
      <c r="G9376" s="33"/>
      <c r="H9376" s="33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  <c r="Y9376" s="33"/>
      <c r="Z9376" s="33"/>
      <c r="AA9376" s="33"/>
      <c r="AB9376" s="33"/>
      <c r="AC9376" s="33"/>
      <c r="AD9376" s="33"/>
      <c r="AE9376" s="33"/>
      <c r="AF9376" s="33"/>
      <c r="AG9376" s="35"/>
      <c r="AH9376" s="32"/>
      <c r="AI9376" s="33"/>
      <c r="AJ9376" s="33"/>
      <c r="AK9376" s="33"/>
      <c r="AL9376" s="33"/>
      <c r="AM9376" s="33"/>
      <c r="AN9376" s="33"/>
      <c r="AO9376" s="33"/>
      <c r="AP9376" s="33"/>
      <c r="AQ9376" s="33"/>
      <c r="AR9376" s="33"/>
      <c r="AS9376" s="33"/>
      <c r="AT9376" s="33"/>
      <c r="AU9376" s="33"/>
      <c r="AV9376" s="33"/>
      <c r="AW9376" s="33"/>
      <c r="AX9376" s="33"/>
      <c r="AY9376" s="33"/>
    </row>
    <row r="9377" spans="1:51" s="12" customFormat="1" ht="39.950000000000003" customHeight="1">
      <c r="A9377" s="3"/>
      <c r="B9377" s="16"/>
      <c r="C9377" s="33"/>
      <c r="D9377" s="33"/>
      <c r="E9377" s="33"/>
      <c r="F9377" s="33"/>
      <c r="G9377" s="33"/>
      <c r="H9377" s="33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  <c r="Y9377" s="33"/>
      <c r="Z9377" s="33"/>
      <c r="AA9377" s="33"/>
      <c r="AB9377" s="33"/>
      <c r="AC9377" s="33"/>
      <c r="AD9377" s="33"/>
      <c r="AE9377" s="33"/>
      <c r="AF9377" s="33"/>
      <c r="AG9377" s="35"/>
      <c r="AH9377" s="32"/>
      <c r="AI9377" s="33"/>
      <c r="AJ9377" s="33"/>
      <c r="AK9377" s="33"/>
      <c r="AL9377" s="33"/>
      <c r="AM9377" s="33"/>
      <c r="AN9377" s="33"/>
      <c r="AO9377" s="33"/>
      <c r="AP9377" s="33"/>
      <c r="AQ9377" s="33"/>
      <c r="AR9377" s="33"/>
      <c r="AS9377" s="33"/>
      <c r="AT9377" s="33"/>
      <c r="AU9377" s="33"/>
      <c r="AV9377" s="33"/>
      <c r="AW9377" s="33"/>
      <c r="AX9377" s="33"/>
      <c r="AY9377" s="33"/>
    </row>
    <row r="9378" spans="1:51" s="12" customFormat="1" ht="39.950000000000003" customHeight="1">
      <c r="A9378" s="3"/>
      <c r="B9378" s="16"/>
      <c r="C9378" s="33"/>
      <c r="D9378" s="33"/>
      <c r="E9378" s="33"/>
      <c r="F9378" s="33"/>
      <c r="G9378" s="33"/>
      <c r="H9378" s="33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  <c r="Y9378" s="33"/>
      <c r="Z9378" s="33"/>
      <c r="AA9378" s="33"/>
      <c r="AB9378" s="33"/>
      <c r="AC9378" s="33"/>
      <c r="AD9378" s="33"/>
      <c r="AE9378" s="33"/>
      <c r="AF9378" s="33"/>
      <c r="AG9378" s="35"/>
      <c r="AH9378" s="32"/>
      <c r="AI9378" s="33"/>
      <c r="AJ9378" s="33"/>
      <c r="AK9378" s="33"/>
      <c r="AL9378" s="33"/>
      <c r="AM9378" s="33"/>
      <c r="AN9378" s="33"/>
      <c r="AO9378" s="33"/>
      <c r="AP9378" s="33"/>
      <c r="AQ9378" s="33"/>
      <c r="AR9378" s="33"/>
      <c r="AS9378" s="33"/>
      <c r="AT9378" s="33"/>
      <c r="AU9378" s="33"/>
      <c r="AV9378" s="33"/>
      <c r="AW9378" s="33"/>
      <c r="AX9378" s="33"/>
      <c r="AY9378" s="33"/>
    </row>
    <row r="9379" spans="1:51" s="12" customFormat="1" ht="39.950000000000003" customHeight="1">
      <c r="A9379" s="3"/>
      <c r="B9379" s="16"/>
      <c r="C9379" s="33"/>
      <c r="D9379" s="33"/>
      <c r="E9379" s="33"/>
      <c r="F9379" s="33"/>
      <c r="G9379" s="33"/>
      <c r="H9379" s="33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  <c r="Y9379" s="33"/>
      <c r="Z9379" s="33"/>
      <c r="AA9379" s="33"/>
      <c r="AB9379" s="33"/>
      <c r="AC9379" s="33"/>
      <c r="AD9379" s="33"/>
      <c r="AE9379" s="33"/>
      <c r="AF9379" s="33"/>
      <c r="AG9379" s="35"/>
      <c r="AH9379" s="32"/>
      <c r="AI9379" s="33"/>
      <c r="AJ9379" s="33"/>
      <c r="AK9379" s="33"/>
      <c r="AL9379" s="33"/>
      <c r="AM9379" s="33"/>
      <c r="AN9379" s="33"/>
      <c r="AO9379" s="33"/>
      <c r="AP9379" s="33"/>
      <c r="AQ9379" s="33"/>
      <c r="AR9379" s="33"/>
      <c r="AS9379" s="33"/>
      <c r="AT9379" s="33"/>
      <c r="AU9379" s="33"/>
      <c r="AV9379" s="33"/>
      <c r="AW9379" s="33"/>
      <c r="AX9379" s="33"/>
      <c r="AY9379" s="33"/>
    </row>
    <row r="9380" spans="1:51" s="12" customFormat="1" ht="39.950000000000003" customHeight="1">
      <c r="A9380" s="3"/>
      <c r="B9380" s="16"/>
      <c r="C9380" s="33"/>
      <c r="D9380" s="33"/>
      <c r="E9380" s="33"/>
      <c r="F9380" s="33"/>
      <c r="G9380" s="33"/>
      <c r="H9380" s="33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  <c r="Y9380" s="33"/>
      <c r="Z9380" s="33"/>
      <c r="AA9380" s="33"/>
      <c r="AB9380" s="33"/>
      <c r="AC9380" s="33"/>
      <c r="AD9380" s="33"/>
      <c r="AE9380" s="33"/>
      <c r="AF9380" s="33"/>
      <c r="AG9380" s="35"/>
      <c r="AH9380" s="32"/>
      <c r="AI9380" s="33"/>
      <c r="AJ9380" s="33"/>
      <c r="AK9380" s="33"/>
      <c r="AL9380" s="33"/>
      <c r="AM9380" s="33"/>
      <c r="AN9380" s="33"/>
      <c r="AO9380" s="33"/>
      <c r="AP9380" s="33"/>
      <c r="AQ9380" s="33"/>
      <c r="AR9380" s="33"/>
      <c r="AS9380" s="33"/>
      <c r="AT9380" s="33"/>
      <c r="AU9380" s="33"/>
      <c r="AV9380" s="33"/>
      <c r="AW9380" s="33"/>
      <c r="AX9380" s="33"/>
      <c r="AY9380" s="33"/>
    </row>
    <row r="9381" spans="1:51" s="12" customFormat="1" ht="39.950000000000003" customHeight="1">
      <c r="A9381" s="3"/>
      <c r="B9381" s="16"/>
      <c r="C9381" s="33"/>
      <c r="D9381" s="33"/>
      <c r="E9381" s="33"/>
      <c r="F9381" s="33"/>
      <c r="G9381" s="33"/>
      <c r="H9381" s="33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  <c r="Y9381" s="33"/>
      <c r="Z9381" s="33"/>
      <c r="AA9381" s="33"/>
      <c r="AB9381" s="33"/>
      <c r="AC9381" s="33"/>
      <c r="AD9381" s="33"/>
      <c r="AE9381" s="33"/>
      <c r="AF9381" s="33"/>
      <c r="AG9381" s="35"/>
      <c r="AH9381" s="32"/>
      <c r="AI9381" s="33"/>
      <c r="AJ9381" s="33"/>
      <c r="AK9381" s="33"/>
      <c r="AL9381" s="33"/>
      <c r="AM9381" s="33"/>
      <c r="AN9381" s="33"/>
      <c r="AO9381" s="33"/>
      <c r="AP9381" s="33"/>
      <c r="AQ9381" s="33"/>
      <c r="AR9381" s="33"/>
      <c r="AS9381" s="33"/>
      <c r="AT9381" s="33"/>
      <c r="AU9381" s="33"/>
      <c r="AV9381" s="33"/>
      <c r="AW9381" s="33"/>
      <c r="AX9381" s="33"/>
      <c r="AY9381" s="33"/>
    </row>
    <row r="9382" spans="1:51" s="12" customFormat="1" ht="39.950000000000003" customHeight="1">
      <c r="A9382" s="3"/>
      <c r="B9382" s="16"/>
      <c r="C9382" s="33"/>
      <c r="D9382" s="33"/>
      <c r="E9382" s="33"/>
      <c r="F9382" s="33"/>
      <c r="G9382" s="33"/>
      <c r="H9382" s="33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  <c r="Y9382" s="33"/>
      <c r="Z9382" s="33"/>
      <c r="AA9382" s="33"/>
      <c r="AB9382" s="33"/>
      <c r="AC9382" s="33"/>
      <c r="AD9382" s="33"/>
      <c r="AE9382" s="33"/>
      <c r="AF9382" s="33"/>
      <c r="AG9382" s="35"/>
      <c r="AH9382" s="32"/>
      <c r="AI9382" s="33"/>
      <c r="AJ9382" s="33"/>
      <c r="AK9382" s="33"/>
      <c r="AL9382" s="33"/>
      <c r="AM9382" s="33"/>
      <c r="AN9382" s="33"/>
      <c r="AO9382" s="33"/>
      <c r="AP9382" s="33"/>
      <c r="AQ9382" s="33"/>
      <c r="AR9382" s="33"/>
      <c r="AS9382" s="33"/>
      <c r="AT9382" s="33"/>
      <c r="AU9382" s="33"/>
      <c r="AV9382" s="33"/>
      <c r="AW9382" s="33"/>
      <c r="AX9382" s="33"/>
      <c r="AY9382" s="33"/>
    </row>
    <row r="9383" spans="1:51" s="12" customFormat="1" ht="39.950000000000003" customHeight="1">
      <c r="A9383" s="3"/>
      <c r="B9383" s="16"/>
      <c r="C9383" s="33"/>
      <c r="D9383" s="33"/>
      <c r="E9383" s="33"/>
      <c r="F9383" s="33"/>
      <c r="G9383" s="33"/>
      <c r="H9383" s="33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  <c r="Y9383" s="33"/>
      <c r="Z9383" s="33"/>
      <c r="AA9383" s="33"/>
      <c r="AB9383" s="33"/>
      <c r="AC9383" s="33"/>
      <c r="AD9383" s="33"/>
      <c r="AE9383" s="33"/>
      <c r="AF9383" s="33"/>
      <c r="AG9383" s="35"/>
      <c r="AH9383" s="32"/>
      <c r="AI9383" s="33"/>
      <c r="AJ9383" s="33"/>
      <c r="AK9383" s="33"/>
      <c r="AL9383" s="33"/>
      <c r="AM9383" s="33"/>
      <c r="AN9383" s="33"/>
      <c r="AO9383" s="33"/>
      <c r="AP9383" s="33"/>
      <c r="AQ9383" s="33"/>
      <c r="AR9383" s="33"/>
      <c r="AS9383" s="33"/>
      <c r="AT9383" s="33"/>
      <c r="AU9383" s="33"/>
      <c r="AV9383" s="33"/>
      <c r="AW9383" s="33"/>
      <c r="AX9383" s="33"/>
      <c r="AY9383" s="33"/>
    </row>
    <row r="9384" spans="1:51" s="12" customFormat="1" ht="39.950000000000003" customHeight="1">
      <c r="A9384" s="3"/>
      <c r="B9384" s="16"/>
      <c r="C9384" s="33"/>
      <c r="D9384" s="33"/>
      <c r="E9384" s="33"/>
      <c r="F9384" s="33"/>
      <c r="G9384" s="33"/>
      <c r="H9384" s="33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  <c r="Y9384" s="33"/>
      <c r="Z9384" s="33"/>
      <c r="AA9384" s="33"/>
      <c r="AB9384" s="33"/>
      <c r="AC9384" s="33"/>
      <c r="AD9384" s="33"/>
      <c r="AE9384" s="33"/>
      <c r="AF9384" s="33"/>
      <c r="AG9384" s="35"/>
      <c r="AH9384" s="32"/>
      <c r="AI9384" s="33"/>
      <c r="AJ9384" s="33"/>
      <c r="AK9384" s="33"/>
      <c r="AL9384" s="33"/>
      <c r="AM9384" s="33"/>
      <c r="AN9384" s="33"/>
      <c r="AO9384" s="33"/>
      <c r="AP9384" s="33"/>
      <c r="AQ9384" s="33"/>
      <c r="AR9384" s="33"/>
      <c r="AS9384" s="33"/>
      <c r="AT9384" s="33"/>
      <c r="AU9384" s="33"/>
      <c r="AV9384" s="33"/>
      <c r="AW9384" s="33"/>
      <c r="AX9384" s="33"/>
      <c r="AY9384" s="33"/>
    </row>
    <row r="9385" spans="1:51" s="12" customFormat="1" ht="39.950000000000003" customHeight="1">
      <c r="A9385" s="3"/>
      <c r="B9385" s="16"/>
      <c r="C9385" s="33"/>
      <c r="D9385" s="33"/>
      <c r="E9385" s="33"/>
      <c r="F9385" s="33"/>
      <c r="G9385" s="33"/>
      <c r="H9385" s="33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  <c r="Y9385" s="33"/>
      <c r="Z9385" s="33"/>
      <c r="AA9385" s="33"/>
      <c r="AB9385" s="33"/>
      <c r="AC9385" s="33"/>
      <c r="AD9385" s="33"/>
      <c r="AE9385" s="33"/>
      <c r="AF9385" s="33"/>
      <c r="AG9385" s="35"/>
      <c r="AH9385" s="32"/>
      <c r="AI9385" s="33"/>
      <c r="AJ9385" s="33"/>
      <c r="AK9385" s="33"/>
      <c r="AL9385" s="33"/>
      <c r="AM9385" s="33"/>
      <c r="AN9385" s="33"/>
      <c r="AO9385" s="33"/>
      <c r="AP9385" s="33"/>
      <c r="AQ9385" s="33"/>
      <c r="AR9385" s="33"/>
      <c r="AS9385" s="33"/>
      <c r="AT9385" s="33"/>
      <c r="AU9385" s="33"/>
      <c r="AV9385" s="33"/>
      <c r="AW9385" s="33"/>
      <c r="AX9385" s="33"/>
      <c r="AY9385" s="33"/>
    </row>
    <row r="9386" spans="1:51" s="12" customFormat="1" ht="39.950000000000003" customHeight="1">
      <c r="A9386" s="3"/>
      <c r="B9386" s="16"/>
      <c r="C9386" s="33"/>
      <c r="D9386" s="33"/>
      <c r="E9386" s="33"/>
      <c r="F9386" s="33"/>
      <c r="G9386" s="33"/>
      <c r="H9386" s="33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  <c r="Y9386" s="33"/>
      <c r="Z9386" s="33"/>
      <c r="AA9386" s="33"/>
      <c r="AB9386" s="33"/>
      <c r="AC9386" s="33"/>
      <c r="AD9386" s="33"/>
      <c r="AE9386" s="33"/>
      <c r="AF9386" s="33"/>
      <c r="AG9386" s="35"/>
      <c r="AH9386" s="32"/>
      <c r="AI9386" s="33"/>
      <c r="AJ9386" s="33"/>
      <c r="AK9386" s="33"/>
      <c r="AL9386" s="33"/>
      <c r="AM9386" s="33"/>
      <c r="AN9386" s="33"/>
      <c r="AO9386" s="33"/>
      <c r="AP9386" s="33"/>
      <c r="AQ9386" s="33"/>
      <c r="AR9386" s="33"/>
      <c r="AS9386" s="33"/>
      <c r="AT9386" s="33"/>
      <c r="AU9386" s="33"/>
      <c r="AV9386" s="33"/>
      <c r="AW9386" s="33"/>
      <c r="AX9386" s="33"/>
      <c r="AY9386" s="33"/>
    </row>
    <row r="9387" spans="1:51" s="12" customFormat="1" ht="39.950000000000003" customHeight="1">
      <c r="A9387" s="3"/>
      <c r="B9387" s="16"/>
      <c r="C9387" s="33"/>
      <c r="D9387" s="33"/>
      <c r="E9387" s="33"/>
      <c r="F9387" s="33"/>
      <c r="G9387" s="33"/>
      <c r="H9387" s="33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  <c r="Y9387" s="33"/>
      <c r="Z9387" s="33"/>
      <c r="AA9387" s="33"/>
      <c r="AB9387" s="33"/>
      <c r="AC9387" s="33"/>
      <c r="AD9387" s="33"/>
      <c r="AE9387" s="33"/>
      <c r="AF9387" s="33"/>
      <c r="AG9387" s="35"/>
      <c r="AH9387" s="32"/>
      <c r="AI9387" s="33"/>
      <c r="AJ9387" s="33"/>
      <c r="AK9387" s="33"/>
      <c r="AL9387" s="33"/>
      <c r="AM9387" s="33"/>
      <c r="AN9387" s="33"/>
      <c r="AO9387" s="33"/>
      <c r="AP9387" s="33"/>
      <c r="AQ9387" s="33"/>
      <c r="AR9387" s="33"/>
      <c r="AS9387" s="33"/>
      <c r="AT9387" s="33"/>
      <c r="AU9387" s="33"/>
      <c r="AV9387" s="33"/>
      <c r="AW9387" s="33"/>
      <c r="AX9387" s="33"/>
      <c r="AY9387" s="33"/>
    </row>
    <row r="9388" spans="1:51" s="12" customFormat="1" ht="39.950000000000003" customHeight="1">
      <c r="A9388" s="3"/>
      <c r="B9388" s="16"/>
      <c r="C9388" s="33"/>
      <c r="D9388" s="33"/>
      <c r="E9388" s="33"/>
      <c r="F9388" s="33"/>
      <c r="G9388" s="33"/>
      <c r="H9388" s="33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  <c r="Y9388" s="33"/>
      <c r="Z9388" s="33"/>
      <c r="AA9388" s="33"/>
      <c r="AB9388" s="33"/>
      <c r="AC9388" s="33"/>
      <c r="AD9388" s="33"/>
      <c r="AE9388" s="33"/>
      <c r="AF9388" s="33"/>
      <c r="AG9388" s="35"/>
      <c r="AH9388" s="32"/>
      <c r="AI9388" s="33"/>
      <c r="AJ9388" s="33"/>
      <c r="AK9388" s="33"/>
      <c r="AL9388" s="33"/>
      <c r="AM9388" s="33"/>
      <c r="AN9388" s="33"/>
      <c r="AO9388" s="33"/>
      <c r="AP9388" s="33"/>
      <c r="AQ9388" s="33"/>
      <c r="AR9388" s="33"/>
      <c r="AS9388" s="33"/>
      <c r="AT9388" s="33"/>
      <c r="AU9388" s="33"/>
      <c r="AV9388" s="33"/>
      <c r="AW9388" s="33"/>
      <c r="AX9388" s="33"/>
      <c r="AY9388" s="33"/>
    </row>
    <row r="9389" spans="1:51" s="12" customFormat="1" ht="39.950000000000003" customHeight="1">
      <c r="A9389" s="3"/>
      <c r="B9389" s="16"/>
      <c r="C9389" s="33"/>
      <c r="D9389" s="33"/>
      <c r="E9389" s="33"/>
      <c r="F9389" s="33"/>
      <c r="G9389" s="33"/>
      <c r="H9389" s="33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  <c r="Y9389" s="33"/>
      <c r="Z9389" s="33"/>
      <c r="AA9389" s="33"/>
      <c r="AB9389" s="33"/>
      <c r="AC9389" s="33"/>
      <c r="AD9389" s="33"/>
      <c r="AE9389" s="33"/>
      <c r="AF9389" s="33"/>
      <c r="AG9389" s="35"/>
      <c r="AH9389" s="32"/>
      <c r="AI9389" s="33"/>
      <c r="AJ9389" s="33"/>
      <c r="AK9389" s="33"/>
      <c r="AL9389" s="33"/>
      <c r="AM9389" s="33"/>
      <c r="AN9389" s="33"/>
      <c r="AO9389" s="33"/>
      <c r="AP9389" s="33"/>
      <c r="AQ9389" s="33"/>
      <c r="AR9389" s="33"/>
      <c r="AS9389" s="33"/>
      <c r="AT9389" s="33"/>
      <c r="AU9389" s="33"/>
      <c r="AV9389" s="33"/>
      <c r="AW9389" s="33"/>
      <c r="AX9389" s="33"/>
      <c r="AY9389" s="33"/>
    </row>
    <row r="9390" spans="1:51" s="12" customFormat="1" ht="39.950000000000003" customHeight="1">
      <c r="A9390" s="3"/>
      <c r="B9390" s="16"/>
      <c r="C9390" s="33"/>
      <c r="D9390" s="33"/>
      <c r="E9390" s="33"/>
      <c r="F9390" s="33"/>
      <c r="G9390" s="33"/>
      <c r="H9390" s="33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  <c r="Y9390" s="33"/>
      <c r="Z9390" s="33"/>
      <c r="AA9390" s="33"/>
      <c r="AB9390" s="33"/>
      <c r="AC9390" s="33"/>
      <c r="AD9390" s="33"/>
      <c r="AE9390" s="33"/>
      <c r="AF9390" s="33"/>
      <c r="AG9390" s="35"/>
      <c r="AH9390" s="32"/>
      <c r="AI9390" s="33"/>
      <c r="AJ9390" s="33"/>
      <c r="AK9390" s="33"/>
      <c r="AL9390" s="33"/>
      <c r="AM9390" s="33"/>
      <c r="AN9390" s="33"/>
      <c r="AO9390" s="33"/>
      <c r="AP9390" s="33"/>
      <c r="AQ9390" s="33"/>
      <c r="AR9390" s="33"/>
      <c r="AS9390" s="33"/>
      <c r="AT9390" s="33"/>
      <c r="AU9390" s="33"/>
      <c r="AV9390" s="33"/>
      <c r="AW9390" s="33"/>
      <c r="AX9390" s="33"/>
      <c r="AY9390" s="33"/>
    </row>
    <row r="9391" spans="1:51" s="12" customFormat="1" ht="39.950000000000003" customHeight="1">
      <c r="A9391" s="3"/>
      <c r="B9391" s="16"/>
      <c r="C9391" s="33"/>
      <c r="D9391" s="33"/>
      <c r="E9391" s="33"/>
      <c r="F9391" s="33"/>
      <c r="G9391" s="33"/>
      <c r="H9391" s="33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  <c r="Y9391" s="33"/>
      <c r="Z9391" s="33"/>
      <c r="AA9391" s="33"/>
      <c r="AB9391" s="33"/>
      <c r="AC9391" s="33"/>
      <c r="AD9391" s="33"/>
      <c r="AE9391" s="33"/>
      <c r="AF9391" s="33"/>
      <c r="AG9391" s="35"/>
      <c r="AH9391" s="32"/>
      <c r="AI9391" s="33"/>
      <c r="AJ9391" s="33"/>
      <c r="AK9391" s="33"/>
      <c r="AL9391" s="33"/>
      <c r="AM9391" s="33"/>
      <c r="AN9391" s="33"/>
      <c r="AO9391" s="33"/>
      <c r="AP9391" s="33"/>
      <c r="AQ9391" s="33"/>
      <c r="AR9391" s="33"/>
      <c r="AS9391" s="33"/>
      <c r="AT9391" s="33"/>
      <c r="AU9391" s="33"/>
      <c r="AV9391" s="33"/>
      <c r="AW9391" s="33"/>
      <c r="AX9391" s="33"/>
      <c r="AY9391" s="33"/>
    </row>
    <row r="9392" spans="1:51" s="12" customFormat="1" ht="39.950000000000003" customHeight="1">
      <c r="A9392" s="3"/>
      <c r="B9392" s="16"/>
      <c r="C9392" s="33"/>
      <c r="D9392" s="33"/>
      <c r="E9392" s="33"/>
      <c r="F9392" s="33"/>
      <c r="G9392" s="33"/>
      <c r="H9392" s="33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  <c r="Y9392" s="33"/>
      <c r="Z9392" s="33"/>
      <c r="AA9392" s="33"/>
      <c r="AB9392" s="33"/>
      <c r="AC9392" s="33"/>
      <c r="AD9392" s="33"/>
      <c r="AE9392" s="33"/>
      <c r="AF9392" s="33"/>
      <c r="AG9392" s="35"/>
      <c r="AH9392" s="32"/>
      <c r="AI9392" s="33"/>
      <c r="AJ9392" s="33"/>
      <c r="AK9392" s="33"/>
      <c r="AL9392" s="33"/>
      <c r="AM9392" s="33"/>
      <c r="AN9392" s="33"/>
      <c r="AO9392" s="33"/>
      <c r="AP9392" s="33"/>
      <c r="AQ9392" s="33"/>
      <c r="AR9392" s="33"/>
      <c r="AS9392" s="33"/>
      <c r="AT9392" s="33"/>
      <c r="AU9392" s="33"/>
      <c r="AV9392" s="33"/>
      <c r="AW9392" s="33"/>
      <c r="AX9392" s="33"/>
      <c r="AY9392" s="33"/>
    </row>
    <row r="9393" spans="1:51" s="12" customFormat="1" ht="39.950000000000003" customHeight="1">
      <c r="A9393" s="3"/>
      <c r="B9393" s="16"/>
      <c r="C9393" s="33"/>
      <c r="D9393" s="33"/>
      <c r="E9393" s="33"/>
      <c r="F9393" s="33"/>
      <c r="G9393" s="33"/>
      <c r="H9393" s="33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  <c r="Y9393" s="33"/>
      <c r="Z9393" s="33"/>
      <c r="AA9393" s="33"/>
      <c r="AB9393" s="33"/>
      <c r="AC9393" s="33"/>
      <c r="AD9393" s="33"/>
      <c r="AE9393" s="33"/>
      <c r="AF9393" s="33"/>
      <c r="AG9393" s="35"/>
      <c r="AH9393" s="32"/>
      <c r="AI9393" s="33"/>
      <c r="AJ9393" s="33"/>
      <c r="AK9393" s="33"/>
      <c r="AL9393" s="33"/>
      <c r="AM9393" s="33"/>
      <c r="AN9393" s="33"/>
      <c r="AO9393" s="33"/>
      <c r="AP9393" s="33"/>
      <c r="AQ9393" s="33"/>
      <c r="AR9393" s="33"/>
      <c r="AS9393" s="33"/>
      <c r="AT9393" s="33"/>
      <c r="AU9393" s="33"/>
      <c r="AV9393" s="33"/>
      <c r="AW9393" s="33"/>
      <c r="AX9393" s="33"/>
      <c r="AY9393" s="33"/>
    </row>
    <row r="9394" spans="1:51" s="12" customFormat="1" ht="39.950000000000003" customHeight="1">
      <c r="A9394" s="3"/>
      <c r="B9394" s="16"/>
      <c r="C9394" s="33"/>
      <c r="D9394" s="33"/>
      <c r="E9394" s="33"/>
      <c r="F9394" s="33"/>
      <c r="G9394" s="33"/>
      <c r="H9394" s="33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  <c r="Y9394" s="33"/>
      <c r="Z9394" s="33"/>
      <c r="AA9394" s="33"/>
      <c r="AB9394" s="33"/>
      <c r="AC9394" s="33"/>
      <c r="AD9394" s="33"/>
      <c r="AE9394" s="33"/>
      <c r="AF9394" s="33"/>
      <c r="AG9394" s="35"/>
      <c r="AH9394" s="32"/>
      <c r="AI9394" s="33"/>
      <c r="AJ9394" s="33"/>
      <c r="AK9394" s="33"/>
      <c r="AL9394" s="33"/>
      <c r="AM9394" s="33"/>
      <c r="AN9394" s="33"/>
      <c r="AO9394" s="33"/>
      <c r="AP9394" s="33"/>
      <c r="AQ9394" s="33"/>
      <c r="AR9394" s="33"/>
      <c r="AS9394" s="33"/>
      <c r="AT9394" s="33"/>
      <c r="AU9394" s="33"/>
      <c r="AV9394" s="33"/>
      <c r="AW9394" s="33"/>
      <c r="AX9394" s="33"/>
      <c r="AY9394" s="33"/>
    </row>
    <row r="9395" spans="1:51" s="12" customFormat="1" ht="39.950000000000003" customHeight="1">
      <c r="A9395" s="3"/>
      <c r="B9395" s="16"/>
      <c r="C9395" s="33"/>
      <c r="D9395" s="33"/>
      <c r="E9395" s="33"/>
      <c r="F9395" s="33"/>
      <c r="G9395" s="33"/>
      <c r="H9395" s="33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  <c r="Y9395" s="33"/>
      <c r="Z9395" s="33"/>
      <c r="AA9395" s="33"/>
      <c r="AB9395" s="33"/>
      <c r="AC9395" s="33"/>
      <c r="AD9395" s="33"/>
      <c r="AE9395" s="33"/>
      <c r="AF9395" s="33"/>
      <c r="AG9395" s="35"/>
      <c r="AH9395" s="32"/>
      <c r="AI9395" s="33"/>
      <c r="AJ9395" s="33"/>
      <c r="AK9395" s="33"/>
      <c r="AL9395" s="33"/>
      <c r="AM9395" s="33"/>
      <c r="AN9395" s="33"/>
      <c r="AO9395" s="33"/>
      <c r="AP9395" s="33"/>
      <c r="AQ9395" s="33"/>
      <c r="AR9395" s="33"/>
      <c r="AS9395" s="33"/>
      <c r="AT9395" s="33"/>
      <c r="AU9395" s="33"/>
      <c r="AV9395" s="33"/>
      <c r="AW9395" s="33"/>
      <c r="AX9395" s="33"/>
      <c r="AY9395" s="33"/>
    </row>
    <row r="9396" spans="1:51" s="12" customFormat="1" ht="39.950000000000003" customHeight="1">
      <c r="A9396" s="3"/>
      <c r="B9396" s="16"/>
      <c r="C9396" s="33"/>
      <c r="D9396" s="33"/>
      <c r="E9396" s="33"/>
      <c r="F9396" s="33"/>
      <c r="G9396" s="33"/>
      <c r="H9396" s="33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  <c r="Y9396" s="33"/>
      <c r="Z9396" s="33"/>
      <c r="AA9396" s="33"/>
      <c r="AB9396" s="33"/>
      <c r="AC9396" s="33"/>
      <c r="AD9396" s="33"/>
      <c r="AE9396" s="33"/>
      <c r="AF9396" s="33"/>
      <c r="AG9396" s="35"/>
      <c r="AH9396" s="32"/>
      <c r="AI9396" s="33"/>
      <c r="AJ9396" s="33"/>
      <c r="AK9396" s="33"/>
      <c r="AL9396" s="33"/>
      <c r="AM9396" s="33"/>
      <c r="AN9396" s="33"/>
      <c r="AO9396" s="33"/>
      <c r="AP9396" s="33"/>
      <c r="AQ9396" s="33"/>
      <c r="AR9396" s="33"/>
      <c r="AS9396" s="33"/>
      <c r="AT9396" s="33"/>
      <c r="AU9396" s="33"/>
      <c r="AV9396" s="33"/>
      <c r="AW9396" s="33"/>
      <c r="AX9396" s="33"/>
      <c r="AY9396" s="33"/>
    </row>
    <row r="9397" spans="1:51" s="12" customFormat="1" ht="39.950000000000003" customHeight="1">
      <c r="A9397" s="3"/>
      <c r="B9397" s="16"/>
      <c r="C9397" s="33"/>
      <c r="D9397" s="33"/>
      <c r="E9397" s="33"/>
      <c r="F9397" s="33"/>
      <c r="G9397" s="33"/>
      <c r="H9397" s="33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  <c r="Y9397" s="33"/>
      <c r="Z9397" s="33"/>
      <c r="AA9397" s="33"/>
      <c r="AB9397" s="33"/>
      <c r="AC9397" s="33"/>
      <c r="AD9397" s="33"/>
      <c r="AE9397" s="33"/>
      <c r="AF9397" s="33"/>
      <c r="AG9397" s="35"/>
      <c r="AH9397" s="32"/>
      <c r="AI9397" s="33"/>
      <c r="AJ9397" s="33"/>
      <c r="AK9397" s="33"/>
      <c r="AL9397" s="33"/>
      <c r="AM9397" s="33"/>
      <c r="AN9397" s="33"/>
      <c r="AO9397" s="33"/>
      <c r="AP9397" s="33"/>
      <c r="AQ9397" s="33"/>
      <c r="AR9397" s="33"/>
      <c r="AS9397" s="33"/>
      <c r="AT9397" s="33"/>
      <c r="AU9397" s="33"/>
      <c r="AV9397" s="33"/>
      <c r="AW9397" s="33"/>
      <c r="AX9397" s="33"/>
      <c r="AY9397" s="33"/>
    </row>
    <row r="9398" spans="1:51" s="12" customFormat="1" ht="39.950000000000003" customHeight="1">
      <c r="A9398" s="3"/>
      <c r="B9398" s="16"/>
      <c r="C9398" s="33"/>
      <c r="D9398" s="33"/>
      <c r="E9398" s="33"/>
      <c r="F9398" s="33"/>
      <c r="G9398" s="33"/>
      <c r="H9398" s="33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  <c r="Y9398" s="33"/>
      <c r="Z9398" s="33"/>
      <c r="AA9398" s="33"/>
      <c r="AB9398" s="33"/>
      <c r="AC9398" s="33"/>
      <c r="AD9398" s="33"/>
      <c r="AE9398" s="33"/>
      <c r="AF9398" s="33"/>
      <c r="AG9398" s="35"/>
      <c r="AH9398" s="32"/>
      <c r="AI9398" s="33"/>
      <c r="AJ9398" s="33"/>
      <c r="AK9398" s="33"/>
      <c r="AL9398" s="33"/>
      <c r="AM9398" s="33"/>
      <c r="AN9398" s="33"/>
      <c r="AO9398" s="33"/>
      <c r="AP9398" s="33"/>
      <c r="AQ9398" s="33"/>
      <c r="AR9398" s="33"/>
      <c r="AS9398" s="33"/>
      <c r="AT9398" s="33"/>
      <c r="AU9398" s="33"/>
      <c r="AV9398" s="33"/>
      <c r="AW9398" s="33"/>
      <c r="AX9398" s="33"/>
      <c r="AY9398" s="33"/>
    </row>
    <row r="9399" spans="1:51" s="12" customFormat="1" ht="39.950000000000003" customHeight="1">
      <c r="A9399" s="3"/>
      <c r="B9399" s="16"/>
      <c r="C9399" s="33"/>
      <c r="D9399" s="33"/>
      <c r="E9399" s="33"/>
      <c r="F9399" s="33"/>
      <c r="G9399" s="33"/>
      <c r="H9399" s="33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  <c r="Y9399" s="33"/>
      <c r="Z9399" s="33"/>
      <c r="AA9399" s="33"/>
      <c r="AB9399" s="33"/>
      <c r="AC9399" s="33"/>
      <c r="AD9399" s="33"/>
      <c r="AE9399" s="33"/>
      <c r="AF9399" s="33"/>
      <c r="AG9399" s="35"/>
      <c r="AH9399" s="32"/>
      <c r="AI9399" s="33"/>
      <c r="AJ9399" s="33"/>
      <c r="AK9399" s="33"/>
      <c r="AL9399" s="33"/>
      <c r="AM9399" s="33"/>
      <c r="AN9399" s="33"/>
      <c r="AO9399" s="33"/>
      <c r="AP9399" s="33"/>
      <c r="AQ9399" s="33"/>
      <c r="AR9399" s="33"/>
      <c r="AS9399" s="33"/>
      <c r="AT9399" s="33"/>
      <c r="AU9399" s="33"/>
      <c r="AV9399" s="33"/>
      <c r="AW9399" s="33"/>
      <c r="AX9399" s="33"/>
      <c r="AY9399" s="33"/>
    </row>
    <row r="9400" spans="1:51" s="12" customFormat="1" ht="39.950000000000003" customHeight="1">
      <c r="A9400" s="3"/>
      <c r="B9400" s="16"/>
      <c r="C9400" s="33"/>
      <c r="D9400" s="33"/>
      <c r="E9400" s="33"/>
      <c r="F9400" s="33"/>
      <c r="G9400" s="33"/>
      <c r="H9400" s="33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  <c r="Y9400" s="33"/>
      <c r="Z9400" s="33"/>
      <c r="AA9400" s="33"/>
      <c r="AB9400" s="33"/>
      <c r="AC9400" s="33"/>
      <c r="AD9400" s="33"/>
      <c r="AE9400" s="33"/>
      <c r="AF9400" s="33"/>
      <c r="AG9400" s="35"/>
      <c r="AH9400" s="32"/>
      <c r="AI9400" s="33"/>
      <c r="AJ9400" s="33"/>
      <c r="AK9400" s="33"/>
      <c r="AL9400" s="33"/>
      <c r="AM9400" s="33"/>
      <c r="AN9400" s="33"/>
      <c r="AO9400" s="33"/>
      <c r="AP9400" s="33"/>
      <c r="AQ9400" s="33"/>
      <c r="AR9400" s="33"/>
      <c r="AS9400" s="33"/>
      <c r="AT9400" s="33"/>
      <c r="AU9400" s="33"/>
      <c r="AV9400" s="33"/>
      <c r="AW9400" s="33"/>
      <c r="AX9400" s="33"/>
      <c r="AY9400" s="33"/>
    </row>
    <row r="9401" spans="1:51" s="12" customFormat="1" ht="39.950000000000003" customHeight="1">
      <c r="A9401" s="3"/>
      <c r="B9401" s="16"/>
      <c r="C9401" s="33"/>
      <c r="D9401" s="33"/>
      <c r="E9401" s="33"/>
      <c r="F9401" s="33"/>
      <c r="G9401" s="33"/>
      <c r="H9401" s="33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  <c r="Y9401" s="33"/>
      <c r="Z9401" s="33"/>
      <c r="AA9401" s="33"/>
      <c r="AB9401" s="33"/>
      <c r="AC9401" s="33"/>
      <c r="AD9401" s="33"/>
      <c r="AE9401" s="33"/>
      <c r="AF9401" s="33"/>
      <c r="AG9401" s="35"/>
      <c r="AH9401" s="32"/>
      <c r="AI9401" s="33"/>
      <c r="AJ9401" s="33"/>
      <c r="AK9401" s="33"/>
      <c r="AL9401" s="33"/>
      <c r="AM9401" s="33"/>
      <c r="AN9401" s="33"/>
      <c r="AO9401" s="33"/>
      <c r="AP9401" s="33"/>
      <c r="AQ9401" s="33"/>
      <c r="AR9401" s="33"/>
      <c r="AS9401" s="33"/>
      <c r="AT9401" s="33"/>
      <c r="AU9401" s="33"/>
      <c r="AV9401" s="33"/>
      <c r="AW9401" s="33"/>
      <c r="AX9401" s="33"/>
      <c r="AY9401" s="33"/>
    </row>
    <row r="9402" spans="1:51" s="12" customFormat="1" ht="39.950000000000003" customHeight="1">
      <c r="A9402" s="3"/>
      <c r="B9402" s="16"/>
      <c r="C9402" s="33"/>
      <c r="D9402" s="33"/>
      <c r="E9402" s="33"/>
      <c r="F9402" s="33"/>
      <c r="G9402" s="33"/>
      <c r="H9402" s="33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  <c r="Y9402" s="33"/>
      <c r="Z9402" s="33"/>
      <c r="AA9402" s="33"/>
      <c r="AB9402" s="33"/>
      <c r="AC9402" s="33"/>
      <c r="AD9402" s="33"/>
      <c r="AE9402" s="33"/>
      <c r="AF9402" s="33"/>
      <c r="AG9402" s="35"/>
      <c r="AH9402" s="32"/>
      <c r="AI9402" s="33"/>
      <c r="AJ9402" s="33"/>
      <c r="AK9402" s="33"/>
      <c r="AL9402" s="33"/>
      <c r="AM9402" s="33"/>
      <c r="AN9402" s="33"/>
      <c r="AO9402" s="33"/>
      <c r="AP9402" s="33"/>
      <c r="AQ9402" s="33"/>
      <c r="AR9402" s="33"/>
      <c r="AS9402" s="33"/>
      <c r="AT9402" s="33"/>
      <c r="AU9402" s="33"/>
      <c r="AV9402" s="33"/>
      <c r="AW9402" s="33"/>
      <c r="AX9402" s="33"/>
      <c r="AY9402" s="33"/>
    </row>
    <row r="9403" spans="1:51" s="12" customFormat="1" ht="39.950000000000003" customHeight="1">
      <c r="A9403" s="3"/>
      <c r="B9403" s="16"/>
      <c r="C9403" s="33"/>
      <c r="D9403" s="33"/>
      <c r="E9403" s="33"/>
      <c r="F9403" s="33"/>
      <c r="G9403" s="33"/>
      <c r="H9403" s="33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  <c r="Y9403" s="33"/>
      <c r="Z9403" s="33"/>
      <c r="AA9403" s="33"/>
      <c r="AB9403" s="33"/>
      <c r="AC9403" s="33"/>
      <c r="AD9403" s="33"/>
      <c r="AE9403" s="33"/>
      <c r="AF9403" s="33"/>
      <c r="AG9403" s="35"/>
      <c r="AH9403" s="32"/>
      <c r="AI9403" s="33"/>
      <c r="AJ9403" s="33"/>
      <c r="AK9403" s="33"/>
      <c r="AL9403" s="33"/>
      <c r="AM9403" s="33"/>
      <c r="AN9403" s="33"/>
      <c r="AO9403" s="33"/>
      <c r="AP9403" s="33"/>
      <c r="AQ9403" s="33"/>
      <c r="AR9403" s="33"/>
      <c r="AS9403" s="33"/>
      <c r="AT9403" s="33"/>
      <c r="AU9403" s="33"/>
      <c r="AV9403" s="33"/>
      <c r="AW9403" s="33"/>
      <c r="AX9403" s="33"/>
      <c r="AY9403" s="33"/>
    </row>
    <row r="9404" spans="1:51" s="12" customFormat="1" ht="39.950000000000003" customHeight="1">
      <c r="A9404" s="3"/>
      <c r="B9404" s="16"/>
      <c r="C9404" s="33"/>
      <c r="D9404" s="33"/>
      <c r="E9404" s="33"/>
      <c r="F9404" s="33"/>
      <c r="G9404" s="33"/>
      <c r="H9404" s="33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  <c r="Y9404" s="33"/>
      <c r="Z9404" s="33"/>
      <c r="AA9404" s="33"/>
      <c r="AB9404" s="33"/>
      <c r="AC9404" s="33"/>
      <c r="AD9404" s="33"/>
      <c r="AE9404" s="33"/>
      <c r="AF9404" s="33"/>
      <c r="AG9404" s="35"/>
      <c r="AH9404" s="32"/>
      <c r="AI9404" s="33"/>
      <c r="AJ9404" s="33"/>
      <c r="AK9404" s="33"/>
      <c r="AL9404" s="33"/>
      <c r="AM9404" s="33"/>
      <c r="AN9404" s="33"/>
      <c r="AO9404" s="33"/>
      <c r="AP9404" s="33"/>
      <c r="AQ9404" s="33"/>
      <c r="AR9404" s="33"/>
      <c r="AS9404" s="33"/>
      <c r="AT9404" s="33"/>
      <c r="AU9404" s="33"/>
      <c r="AV9404" s="33"/>
      <c r="AW9404" s="33"/>
      <c r="AX9404" s="33"/>
      <c r="AY9404" s="33"/>
    </row>
    <row r="9405" spans="1:51" s="12" customFormat="1" ht="39.950000000000003" customHeight="1">
      <c r="A9405" s="3"/>
      <c r="B9405" s="16"/>
      <c r="C9405" s="33"/>
      <c r="D9405" s="33"/>
      <c r="E9405" s="33"/>
      <c r="F9405" s="33"/>
      <c r="G9405" s="33"/>
      <c r="H9405" s="33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  <c r="Y9405" s="33"/>
      <c r="Z9405" s="33"/>
      <c r="AA9405" s="33"/>
      <c r="AB9405" s="33"/>
      <c r="AC9405" s="33"/>
      <c r="AD9405" s="33"/>
      <c r="AE9405" s="33"/>
      <c r="AF9405" s="33"/>
      <c r="AG9405" s="35"/>
      <c r="AH9405" s="32"/>
      <c r="AI9405" s="33"/>
      <c r="AJ9405" s="33"/>
      <c r="AK9405" s="33"/>
      <c r="AL9405" s="33"/>
      <c r="AM9405" s="33"/>
      <c r="AN9405" s="33"/>
      <c r="AO9405" s="33"/>
      <c r="AP9405" s="33"/>
      <c r="AQ9405" s="33"/>
      <c r="AR9405" s="33"/>
      <c r="AS9405" s="33"/>
      <c r="AT9405" s="33"/>
      <c r="AU9405" s="33"/>
      <c r="AV9405" s="33"/>
      <c r="AW9405" s="33"/>
      <c r="AX9405" s="33"/>
      <c r="AY9405" s="33"/>
    </row>
    <row r="9406" spans="1:51" s="12" customFormat="1" ht="39.950000000000003" customHeight="1">
      <c r="A9406" s="3"/>
      <c r="B9406" s="16"/>
      <c r="C9406" s="33"/>
      <c r="D9406" s="33"/>
      <c r="E9406" s="33"/>
      <c r="F9406" s="33"/>
      <c r="G9406" s="33"/>
      <c r="H9406" s="33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  <c r="Y9406" s="33"/>
      <c r="Z9406" s="33"/>
      <c r="AA9406" s="33"/>
      <c r="AB9406" s="33"/>
      <c r="AC9406" s="33"/>
      <c r="AD9406" s="33"/>
      <c r="AE9406" s="33"/>
      <c r="AF9406" s="33"/>
      <c r="AG9406" s="35"/>
      <c r="AH9406" s="32"/>
      <c r="AI9406" s="33"/>
      <c r="AJ9406" s="33"/>
      <c r="AK9406" s="33"/>
      <c r="AL9406" s="33"/>
      <c r="AM9406" s="33"/>
      <c r="AN9406" s="33"/>
      <c r="AO9406" s="33"/>
      <c r="AP9406" s="33"/>
      <c r="AQ9406" s="33"/>
      <c r="AR9406" s="33"/>
      <c r="AS9406" s="33"/>
      <c r="AT9406" s="33"/>
      <c r="AU9406" s="33"/>
      <c r="AV9406" s="33"/>
      <c r="AW9406" s="33"/>
      <c r="AX9406" s="33"/>
      <c r="AY9406" s="33"/>
    </row>
    <row r="9407" spans="1:51" s="12" customFormat="1" ht="39.950000000000003" customHeight="1">
      <c r="A9407" s="3"/>
      <c r="B9407" s="16"/>
      <c r="C9407" s="33"/>
      <c r="D9407" s="33"/>
      <c r="E9407" s="33"/>
      <c r="F9407" s="33"/>
      <c r="G9407" s="33"/>
      <c r="H9407" s="33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  <c r="Y9407" s="33"/>
      <c r="Z9407" s="33"/>
      <c r="AA9407" s="33"/>
      <c r="AB9407" s="33"/>
      <c r="AC9407" s="33"/>
      <c r="AD9407" s="33"/>
      <c r="AE9407" s="33"/>
      <c r="AF9407" s="33"/>
      <c r="AG9407" s="35"/>
      <c r="AH9407" s="32"/>
      <c r="AI9407" s="33"/>
      <c r="AJ9407" s="33"/>
      <c r="AK9407" s="33"/>
      <c r="AL9407" s="33"/>
      <c r="AM9407" s="33"/>
      <c r="AN9407" s="33"/>
      <c r="AO9407" s="33"/>
      <c r="AP9407" s="33"/>
      <c r="AQ9407" s="33"/>
      <c r="AR9407" s="33"/>
      <c r="AS9407" s="33"/>
      <c r="AT9407" s="33"/>
      <c r="AU9407" s="33"/>
      <c r="AV9407" s="33"/>
      <c r="AW9407" s="33"/>
      <c r="AX9407" s="33"/>
      <c r="AY9407" s="33"/>
    </row>
    <row r="9408" spans="1:51" s="12" customFormat="1" ht="39.950000000000003" customHeight="1">
      <c r="A9408" s="3"/>
      <c r="B9408" s="16"/>
      <c r="C9408" s="33"/>
      <c r="D9408" s="33"/>
      <c r="E9408" s="33"/>
      <c r="F9408" s="33"/>
      <c r="G9408" s="33"/>
      <c r="H9408" s="33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  <c r="Y9408" s="33"/>
      <c r="Z9408" s="33"/>
      <c r="AA9408" s="33"/>
      <c r="AB9408" s="33"/>
      <c r="AC9408" s="33"/>
      <c r="AD9408" s="33"/>
      <c r="AE9408" s="33"/>
      <c r="AF9408" s="33"/>
      <c r="AG9408" s="35"/>
      <c r="AH9408" s="32"/>
      <c r="AI9408" s="33"/>
      <c r="AJ9408" s="33"/>
      <c r="AK9408" s="33"/>
      <c r="AL9408" s="33"/>
      <c r="AM9408" s="33"/>
      <c r="AN9408" s="33"/>
      <c r="AO9408" s="33"/>
      <c r="AP9408" s="33"/>
      <c r="AQ9408" s="33"/>
      <c r="AR9408" s="33"/>
      <c r="AS9408" s="33"/>
      <c r="AT9408" s="33"/>
      <c r="AU9408" s="33"/>
      <c r="AV9408" s="33"/>
      <c r="AW9408" s="33"/>
      <c r="AX9408" s="33"/>
      <c r="AY9408" s="33"/>
    </row>
    <row r="9409" spans="1:51" s="12" customFormat="1" ht="39.950000000000003" customHeight="1">
      <c r="A9409" s="3"/>
      <c r="B9409" s="16"/>
      <c r="C9409" s="33"/>
      <c r="D9409" s="33"/>
      <c r="E9409" s="33"/>
      <c r="F9409" s="33"/>
      <c r="G9409" s="33"/>
      <c r="H9409" s="33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  <c r="Y9409" s="33"/>
      <c r="Z9409" s="33"/>
      <c r="AA9409" s="33"/>
      <c r="AB9409" s="33"/>
      <c r="AC9409" s="33"/>
      <c r="AD9409" s="33"/>
      <c r="AE9409" s="33"/>
      <c r="AF9409" s="33"/>
      <c r="AG9409" s="35"/>
      <c r="AH9409" s="32"/>
      <c r="AI9409" s="33"/>
      <c r="AJ9409" s="33"/>
      <c r="AK9409" s="33"/>
      <c r="AL9409" s="33"/>
      <c r="AM9409" s="33"/>
      <c r="AN9409" s="33"/>
      <c r="AO9409" s="33"/>
      <c r="AP9409" s="33"/>
      <c r="AQ9409" s="33"/>
      <c r="AR9409" s="33"/>
      <c r="AS9409" s="33"/>
      <c r="AT9409" s="33"/>
      <c r="AU9409" s="33"/>
      <c r="AV9409" s="33"/>
      <c r="AW9409" s="33"/>
      <c r="AX9409" s="33"/>
      <c r="AY9409" s="33"/>
    </row>
    <row r="9410" spans="1:51" s="12" customFormat="1" ht="39.950000000000003" customHeight="1">
      <c r="A9410" s="3"/>
      <c r="B9410" s="16"/>
      <c r="C9410" s="33"/>
      <c r="D9410" s="33"/>
      <c r="E9410" s="33"/>
      <c r="F9410" s="33"/>
      <c r="G9410" s="33"/>
      <c r="H9410" s="33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  <c r="Y9410" s="33"/>
      <c r="Z9410" s="33"/>
      <c r="AA9410" s="33"/>
      <c r="AB9410" s="33"/>
      <c r="AC9410" s="33"/>
      <c r="AD9410" s="33"/>
      <c r="AE9410" s="33"/>
      <c r="AF9410" s="33"/>
      <c r="AG9410" s="35"/>
      <c r="AH9410" s="32"/>
      <c r="AI9410" s="33"/>
      <c r="AJ9410" s="33"/>
      <c r="AK9410" s="33"/>
      <c r="AL9410" s="33"/>
      <c r="AM9410" s="33"/>
      <c r="AN9410" s="33"/>
      <c r="AO9410" s="33"/>
      <c r="AP9410" s="33"/>
      <c r="AQ9410" s="33"/>
      <c r="AR9410" s="33"/>
      <c r="AS9410" s="33"/>
      <c r="AT9410" s="33"/>
      <c r="AU9410" s="33"/>
      <c r="AV9410" s="33"/>
      <c r="AW9410" s="33"/>
      <c r="AX9410" s="33"/>
      <c r="AY9410" s="33"/>
    </row>
    <row r="9411" spans="1:51" s="12" customFormat="1" ht="39.950000000000003" customHeight="1">
      <c r="A9411" s="3"/>
      <c r="B9411" s="16"/>
      <c r="C9411" s="33"/>
      <c r="D9411" s="33"/>
      <c r="E9411" s="33"/>
      <c r="F9411" s="33"/>
      <c r="G9411" s="33"/>
      <c r="H9411" s="33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  <c r="Y9411" s="33"/>
      <c r="Z9411" s="33"/>
      <c r="AA9411" s="33"/>
      <c r="AB9411" s="33"/>
      <c r="AC9411" s="33"/>
      <c r="AD9411" s="33"/>
      <c r="AE9411" s="33"/>
      <c r="AF9411" s="33"/>
      <c r="AG9411" s="35"/>
      <c r="AH9411" s="32"/>
      <c r="AI9411" s="33"/>
      <c r="AJ9411" s="33"/>
      <c r="AK9411" s="33"/>
      <c r="AL9411" s="33"/>
      <c r="AM9411" s="33"/>
      <c r="AN9411" s="33"/>
      <c r="AO9411" s="33"/>
      <c r="AP9411" s="33"/>
      <c r="AQ9411" s="33"/>
      <c r="AR9411" s="33"/>
      <c r="AS9411" s="33"/>
      <c r="AT9411" s="33"/>
      <c r="AU9411" s="33"/>
      <c r="AV9411" s="33"/>
      <c r="AW9411" s="33"/>
      <c r="AX9411" s="33"/>
      <c r="AY9411" s="33"/>
    </row>
    <row r="9412" spans="1:51" s="12" customFormat="1" ht="39.950000000000003" customHeight="1">
      <c r="A9412" s="3"/>
      <c r="B9412" s="16"/>
      <c r="C9412" s="33"/>
      <c r="D9412" s="33"/>
      <c r="E9412" s="33"/>
      <c r="F9412" s="33"/>
      <c r="G9412" s="33"/>
      <c r="H9412" s="33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  <c r="Y9412" s="33"/>
      <c r="Z9412" s="33"/>
      <c r="AA9412" s="33"/>
      <c r="AB9412" s="33"/>
      <c r="AC9412" s="33"/>
      <c r="AD9412" s="33"/>
      <c r="AE9412" s="33"/>
      <c r="AF9412" s="33"/>
      <c r="AG9412" s="35"/>
      <c r="AH9412" s="32"/>
      <c r="AI9412" s="33"/>
      <c r="AJ9412" s="33"/>
      <c r="AK9412" s="33"/>
      <c r="AL9412" s="33"/>
      <c r="AM9412" s="33"/>
      <c r="AN9412" s="33"/>
      <c r="AO9412" s="33"/>
      <c r="AP9412" s="33"/>
      <c r="AQ9412" s="33"/>
      <c r="AR9412" s="33"/>
      <c r="AS9412" s="33"/>
      <c r="AT9412" s="33"/>
      <c r="AU9412" s="33"/>
      <c r="AV9412" s="33"/>
      <c r="AW9412" s="33"/>
      <c r="AX9412" s="33"/>
      <c r="AY9412" s="33"/>
    </row>
    <row r="9413" spans="1:51" s="12" customFormat="1" ht="39.950000000000003" customHeight="1">
      <c r="A9413" s="3"/>
      <c r="B9413" s="16"/>
      <c r="C9413" s="33"/>
      <c r="D9413" s="33"/>
      <c r="E9413" s="33"/>
      <c r="F9413" s="33"/>
      <c r="G9413" s="33"/>
      <c r="H9413" s="33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  <c r="Y9413" s="33"/>
      <c r="Z9413" s="33"/>
      <c r="AA9413" s="33"/>
      <c r="AB9413" s="33"/>
      <c r="AC9413" s="33"/>
      <c r="AD9413" s="33"/>
      <c r="AE9413" s="33"/>
      <c r="AF9413" s="33"/>
      <c r="AG9413" s="35"/>
      <c r="AH9413" s="32"/>
      <c r="AI9413" s="33"/>
      <c r="AJ9413" s="33"/>
      <c r="AK9413" s="33"/>
      <c r="AL9413" s="33"/>
      <c r="AM9413" s="33"/>
      <c r="AN9413" s="33"/>
      <c r="AO9413" s="33"/>
      <c r="AP9413" s="33"/>
      <c r="AQ9413" s="33"/>
      <c r="AR9413" s="33"/>
      <c r="AS9413" s="33"/>
      <c r="AT9413" s="33"/>
      <c r="AU9413" s="33"/>
      <c r="AV9413" s="33"/>
      <c r="AW9413" s="33"/>
      <c r="AX9413" s="33"/>
      <c r="AY9413" s="33"/>
    </row>
    <row r="9414" spans="1:51" s="12" customFormat="1" ht="39.950000000000003" customHeight="1">
      <c r="A9414" s="3"/>
      <c r="B9414" s="16"/>
      <c r="C9414" s="33"/>
      <c r="D9414" s="33"/>
      <c r="E9414" s="33"/>
      <c r="F9414" s="33"/>
      <c r="G9414" s="33"/>
      <c r="H9414" s="33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  <c r="Y9414" s="33"/>
      <c r="Z9414" s="33"/>
      <c r="AA9414" s="33"/>
      <c r="AB9414" s="33"/>
      <c r="AC9414" s="33"/>
      <c r="AD9414" s="33"/>
      <c r="AE9414" s="33"/>
      <c r="AF9414" s="33"/>
      <c r="AG9414" s="35"/>
      <c r="AH9414" s="32"/>
      <c r="AI9414" s="33"/>
      <c r="AJ9414" s="33"/>
      <c r="AK9414" s="33"/>
      <c r="AL9414" s="33"/>
      <c r="AM9414" s="33"/>
      <c r="AN9414" s="33"/>
      <c r="AO9414" s="33"/>
      <c r="AP9414" s="33"/>
      <c r="AQ9414" s="33"/>
      <c r="AR9414" s="33"/>
      <c r="AS9414" s="33"/>
      <c r="AT9414" s="33"/>
      <c r="AU9414" s="33"/>
      <c r="AV9414" s="33"/>
      <c r="AW9414" s="33"/>
      <c r="AX9414" s="33"/>
      <c r="AY9414" s="33"/>
    </row>
    <row r="9415" spans="1:51" s="12" customFormat="1" ht="39.950000000000003" customHeight="1">
      <c r="A9415" s="3"/>
      <c r="B9415" s="16"/>
      <c r="C9415" s="33"/>
      <c r="D9415" s="33"/>
      <c r="E9415" s="33"/>
      <c r="F9415" s="33"/>
      <c r="G9415" s="33"/>
      <c r="H9415" s="33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  <c r="Y9415" s="33"/>
      <c r="Z9415" s="33"/>
      <c r="AA9415" s="33"/>
      <c r="AB9415" s="33"/>
      <c r="AC9415" s="33"/>
      <c r="AD9415" s="33"/>
      <c r="AE9415" s="33"/>
      <c r="AF9415" s="33"/>
      <c r="AG9415" s="35"/>
      <c r="AH9415" s="32"/>
      <c r="AI9415" s="33"/>
      <c r="AJ9415" s="33"/>
      <c r="AK9415" s="33"/>
      <c r="AL9415" s="33"/>
      <c r="AM9415" s="33"/>
      <c r="AN9415" s="33"/>
      <c r="AO9415" s="33"/>
      <c r="AP9415" s="33"/>
      <c r="AQ9415" s="33"/>
      <c r="AR9415" s="33"/>
      <c r="AS9415" s="33"/>
      <c r="AT9415" s="33"/>
      <c r="AU9415" s="33"/>
      <c r="AV9415" s="33"/>
      <c r="AW9415" s="33"/>
      <c r="AX9415" s="33"/>
      <c r="AY9415" s="33"/>
    </row>
    <row r="9416" spans="1:51" s="12" customFormat="1" ht="39.950000000000003" customHeight="1">
      <c r="A9416" s="3"/>
      <c r="B9416" s="16"/>
      <c r="C9416" s="33"/>
      <c r="D9416" s="33"/>
      <c r="E9416" s="33"/>
      <c r="F9416" s="33"/>
      <c r="G9416" s="33"/>
      <c r="H9416" s="33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  <c r="Y9416" s="33"/>
      <c r="Z9416" s="33"/>
      <c r="AA9416" s="33"/>
      <c r="AB9416" s="33"/>
      <c r="AC9416" s="33"/>
      <c r="AD9416" s="33"/>
      <c r="AE9416" s="33"/>
      <c r="AF9416" s="33"/>
      <c r="AG9416" s="35"/>
      <c r="AH9416" s="32"/>
      <c r="AI9416" s="33"/>
      <c r="AJ9416" s="33"/>
      <c r="AK9416" s="33"/>
      <c r="AL9416" s="33"/>
      <c r="AM9416" s="33"/>
      <c r="AN9416" s="33"/>
      <c r="AO9416" s="33"/>
      <c r="AP9416" s="33"/>
      <c r="AQ9416" s="33"/>
      <c r="AR9416" s="33"/>
      <c r="AS9416" s="33"/>
      <c r="AT9416" s="33"/>
      <c r="AU9416" s="33"/>
      <c r="AV9416" s="33"/>
      <c r="AW9416" s="33"/>
      <c r="AX9416" s="33"/>
      <c r="AY9416" s="33"/>
    </row>
    <row r="9417" spans="1:51" s="12" customFormat="1" ht="39.950000000000003" customHeight="1">
      <c r="A9417" s="3"/>
      <c r="B9417" s="16"/>
      <c r="C9417" s="33"/>
      <c r="D9417" s="33"/>
      <c r="E9417" s="33"/>
      <c r="F9417" s="33"/>
      <c r="G9417" s="33"/>
      <c r="H9417" s="33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  <c r="Y9417" s="33"/>
      <c r="Z9417" s="33"/>
      <c r="AA9417" s="33"/>
      <c r="AB9417" s="33"/>
      <c r="AC9417" s="33"/>
      <c r="AD9417" s="33"/>
      <c r="AE9417" s="33"/>
      <c r="AF9417" s="33"/>
      <c r="AG9417" s="35"/>
      <c r="AH9417" s="32"/>
      <c r="AI9417" s="33"/>
      <c r="AJ9417" s="33"/>
      <c r="AK9417" s="33"/>
      <c r="AL9417" s="33"/>
      <c r="AM9417" s="33"/>
      <c r="AN9417" s="33"/>
      <c r="AO9417" s="33"/>
      <c r="AP9417" s="33"/>
      <c r="AQ9417" s="33"/>
      <c r="AR9417" s="33"/>
      <c r="AS9417" s="33"/>
      <c r="AT9417" s="33"/>
      <c r="AU9417" s="33"/>
      <c r="AV9417" s="33"/>
      <c r="AW9417" s="33"/>
      <c r="AX9417" s="33"/>
      <c r="AY9417" s="33"/>
    </row>
    <row r="9418" spans="1:51" s="12" customFormat="1" ht="39.950000000000003" customHeight="1">
      <c r="A9418" s="3"/>
      <c r="B9418" s="16"/>
      <c r="C9418" s="33"/>
      <c r="D9418" s="33"/>
      <c r="E9418" s="33"/>
      <c r="F9418" s="33"/>
      <c r="G9418" s="33"/>
      <c r="H9418" s="33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  <c r="Y9418" s="33"/>
      <c r="Z9418" s="33"/>
      <c r="AA9418" s="33"/>
      <c r="AB9418" s="33"/>
      <c r="AC9418" s="33"/>
      <c r="AD9418" s="33"/>
      <c r="AE9418" s="33"/>
      <c r="AF9418" s="33"/>
      <c r="AG9418" s="35"/>
      <c r="AH9418" s="32"/>
      <c r="AI9418" s="33"/>
      <c r="AJ9418" s="33"/>
      <c r="AK9418" s="33"/>
      <c r="AL9418" s="33"/>
      <c r="AM9418" s="33"/>
      <c r="AN9418" s="33"/>
      <c r="AO9418" s="33"/>
      <c r="AP9418" s="33"/>
      <c r="AQ9418" s="33"/>
      <c r="AR9418" s="33"/>
      <c r="AS9418" s="33"/>
      <c r="AT9418" s="33"/>
      <c r="AU9418" s="33"/>
      <c r="AV9418" s="33"/>
      <c r="AW9418" s="33"/>
      <c r="AX9418" s="33"/>
      <c r="AY9418" s="33"/>
    </row>
    <row r="9419" spans="1:51" s="12" customFormat="1" ht="39.950000000000003" customHeight="1">
      <c r="A9419" s="3"/>
      <c r="B9419" s="16"/>
      <c r="C9419" s="33"/>
      <c r="D9419" s="33"/>
      <c r="E9419" s="33"/>
      <c r="F9419" s="33"/>
      <c r="G9419" s="33"/>
      <c r="H9419" s="33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  <c r="Y9419" s="33"/>
      <c r="Z9419" s="33"/>
      <c r="AA9419" s="33"/>
      <c r="AB9419" s="33"/>
      <c r="AC9419" s="33"/>
      <c r="AD9419" s="33"/>
      <c r="AE9419" s="33"/>
      <c r="AF9419" s="33"/>
      <c r="AG9419" s="35"/>
      <c r="AH9419" s="32"/>
      <c r="AI9419" s="33"/>
      <c r="AJ9419" s="33"/>
      <c r="AK9419" s="33"/>
      <c r="AL9419" s="33"/>
      <c r="AM9419" s="33"/>
      <c r="AN9419" s="33"/>
      <c r="AO9419" s="33"/>
      <c r="AP9419" s="33"/>
      <c r="AQ9419" s="33"/>
      <c r="AR9419" s="33"/>
      <c r="AS9419" s="33"/>
      <c r="AT9419" s="33"/>
      <c r="AU9419" s="33"/>
      <c r="AV9419" s="33"/>
      <c r="AW9419" s="33"/>
      <c r="AX9419" s="33"/>
      <c r="AY9419" s="33"/>
    </row>
    <row r="9420" spans="1:51" s="12" customFormat="1" ht="39.950000000000003" customHeight="1">
      <c r="A9420" s="3"/>
      <c r="B9420" s="16"/>
      <c r="C9420" s="33"/>
      <c r="D9420" s="33"/>
      <c r="E9420" s="33"/>
      <c r="F9420" s="33"/>
      <c r="G9420" s="33"/>
      <c r="H9420" s="33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  <c r="Y9420" s="33"/>
      <c r="Z9420" s="33"/>
      <c r="AA9420" s="33"/>
      <c r="AB9420" s="33"/>
      <c r="AC9420" s="33"/>
      <c r="AD9420" s="33"/>
      <c r="AE9420" s="33"/>
      <c r="AF9420" s="33"/>
      <c r="AG9420" s="35"/>
      <c r="AH9420" s="32"/>
      <c r="AI9420" s="33"/>
      <c r="AJ9420" s="33"/>
      <c r="AK9420" s="33"/>
      <c r="AL9420" s="33"/>
      <c r="AM9420" s="33"/>
      <c r="AN9420" s="33"/>
      <c r="AO9420" s="33"/>
      <c r="AP9420" s="33"/>
      <c r="AQ9420" s="33"/>
      <c r="AR9420" s="33"/>
      <c r="AS9420" s="33"/>
      <c r="AT9420" s="33"/>
      <c r="AU9420" s="33"/>
      <c r="AV9420" s="33"/>
      <c r="AW9420" s="33"/>
      <c r="AX9420" s="33"/>
      <c r="AY9420" s="33"/>
    </row>
    <row r="9421" spans="1:51" s="12" customFormat="1" ht="39.950000000000003" customHeight="1">
      <c r="A9421" s="3"/>
      <c r="B9421" s="16"/>
      <c r="C9421" s="33"/>
      <c r="D9421" s="33"/>
      <c r="E9421" s="33"/>
      <c r="F9421" s="33"/>
      <c r="G9421" s="33"/>
      <c r="H9421" s="33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  <c r="Y9421" s="33"/>
      <c r="Z9421" s="33"/>
      <c r="AA9421" s="33"/>
      <c r="AB9421" s="33"/>
      <c r="AC9421" s="33"/>
      <c r="AD9421" s="33"/>
      <c r="AE9421" s="33"/>
      <c r="AF9421" s="33"/>
      <c r="AG9421" s="35"/>
      <c r="AH9421" s="32"/>
      <c r="AI9421" s="33"/>
      <c r="AJ9421" s="33"/>
      <c r="AK9421" s="33"/>
      <c r="AL9421" s="33"/>
      <c r="AM9421" s="33"/>
      <c r="AN9421" s="33"/>
      <c r="AO9421" s="33"/>
      <c r="AP9421" s="33"/>
      <c r="AQ9421" s="33"/>
      <c r="AR9421" s="33"/>
      <c r="AS9421" s="33"/>
      <c r="AT9421" s="33"/>
      <c r="AU9421" s="33"/>
      <c r="AV9421" s="33"/>
      <c r="AW9421" s="33"/>
      <c r="AX9421" s="33"/>
      <c r="AY9421" s="33"/>
    </row>
    <row r="9422" spans="1:51" s="12" customFormat="1" ht="39.950000000000003" customHeight="1">
      <c r="A9422" s="3"/>
      <c r="B9422" s="16"/>
      <c r="C9422" s="33"/>
      <c r="D9422" s="33"/>
      <c r="E9422" s="33"/>
      <c r="F9422" s="33"/>
      <c r="G9422" s="33"/>
      <c r="H9422" s="33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  <c r="Y9422" s="33"/>
      <c r="Z9422" s="33"/>
      <c r="AA9422" s="33"/>
      <c r="AB9422" s="33"/>
      <c r="AC9422" s="33"/>
      <c r="AD9422" s="33"/>
      <c r="AE9422" s="33"/>
      <c r="AF9422" s="33"/>
      <c r="AG9422" s="35"/>
      <c r="AH9422" s="32"/>
      <c r="AI9422" s="33"/>
      <c r="AJ9422" s="33"/>
      <c r="AK9422" s="33"/>
      <c r="AL9422" s="33"/>
      <c r="AM9422" s="33"/>
      <c r="AN9422" s="33"/>
      <c r="AO9422" s="33"/>
      <c r="AP9422" s="33"/>
      <c r="AQ9422" s="33"/>
      <c r="AR9422" s="33"/>
      <c r="AS9422" s="33"/>
      <c r="AT9422" s="33"/>
      <c r="AU9422" s="33"/>
      <c r="AV9422" s="33"/>
      <c r="AW9422" s="33"/>
      <c r="AX9422" s="33"/>
      <c r="AY9422" s="33"/>
    </row>
    <row r="9423" spans="1:51" s="12" customFormat="1" ht="39.950000000000003" customHeight="1">
      <c r="A9423" s="3"/>
      <c r="B9423" s="16"/>
      <c r="C9423" s="33"/>
      <c r="D9423" s="33"/>
      <c r="E9423" s="33"/>
      <c r="F9423" s="33"/>
      <c r="G9423" s="33"/>
      <c r="H9423" s="33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  <c r="Y9423" s="33"/>
      <c r="Z9423" s="33"/>
      <c r="AA9423" s="33"/>
      <c r="AB9423" s="33"/>
      <c r="AC9423" s="33"/>
      <c r="AD9423" s="33"/>
      <c r="AE9423" s="33"/>
      <c r="AF9423" s="33"/>
      <c r="AG9423" s="35"/>
      <c r="AH9423" s="32"/>
      <c r="AI9423" s="33"/>
      <c r="AJ9423" s="33"/>
      <c r="AK9423" s="33"/>
      <c r="AL9423" s="33"/>
      <c r="AM9423" s="33"/>
      <c r="AN9423" s="33"/>
      <c r="AO9423" s="33"/>
      <c r="AP9423" s="33"/>
      <c r="AQ9423" s="33"/>
      <c r="AR9423" s="33"/>
      <c r="AS9423" s="33"/>
      <c r="AT9423" s="33"/>
      <c r="AU9423" s="33"/>
      <c r="AV9423" s="33"/>
      <c r="AW9423" s="33"/>
      <c r="AX9423" s="33"/>
      <c r="AY9423" s="33"/>
    </row>
    <row r="9424" spans="1:51" s="12" customFormat="1" ht="39.950000000000003" customHeight="1">
      <c r="A9424" s="3"/>
      <c r="B9424" s="16"/>
      <c r="C9424" s="33"/>
      <c r="D9424" s="33"/>
      <c r="E9424" s="33"/>
      <c r="F9424" s="33"/>
      <c r="G9424" s="33"/>
      <c r="H9424" s="33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  <c r="Y9424" s="33"/>
      <c r="Z9424" s="33"/>
      <c r="AA9424" s="33"/>
      <c r="AB9424" s="33"/>
      <c r="AC9424" s="33"/>
      <c r="AD9424" s="33"/>
      <c r="AE9424" s="33"/>
      <c r="AF9424" s="33"/>
      <c r="AG9424" s="35"/>
      <c r="AH9424" s="32"/>
      <c r="AI9424" s="33"/>
      <c r="AJ9424" s="33"/>
      <c r="AK9424" s="33"/>
      <c r="AL9424" s="33"/>
      <c r="AM9424" s="33"/>
      <c r="AN9424" s="33"/>
      <c r="AO9424" s="33"/>
      <c r="AP9424" s="33"/>
      <c r="AQ9424" s="33"/>
      <c r="AR9424" s="33"/>
      <c r="AS9424" s="33"/>
      <c r="AT9424" s="33"/>
      <c r="AU9424" s="33"/>
      <c r="AV9424" s="33"/>
      <c r="AW9424" s="33"/>
      <c r="AX9424" s="33"/>
      <c r="AY9424" s="33"/>
    </row>
    <row r="9425" spans="1:51" s="12" customFormat="1" ht="39.950000000000003" customHeight="1">
      <c r="A9425" s="3"/>
      <c r="B9425" s="16"/>
      <c r="C9425" s="33"/>
      <c r="D9425" s="33"/>
      <c r="E9425" s="33"/>
      <c r="F9425" s="33"/>
      <c r="G9425" s="33"/>
      <c r="H9425" s="33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  <c r="Y9425" s="33"/>
      <c r="Z9425" s="33"/>
      <c r="AA9425" s="33"/>
      <c r="AB9425" s="33"/>
      <c r="AC9425" s="33"/>
      <c r="AD9425" s="33"/>
      <c r="AE9425" s="33"/>
      <c r="AF9425" s="33"/>
      <c r="AG9425" s="35"/>
      <c r="AH9425" s="32"/>
      <c r="AI9425" s="33"/>
      <c r="AJ9425" s="33"/>
      <c r="AK9425" s="33"/>
      <c r="AL9425" s="33"/>
      <c r="AM9425" s="33"/>
      <c r="AN9425" s="33"/>
      <c r="AO9425" s="33"/>
      <c r="AP9425" s="33"/>
      <c r="AQ9425" s="33"/>
      <c r="AR9425" s="33"/>
      <c r="AS9425" s="33"/>
      <c r="AT9425" s="33"/>
      <c r="AU9425" s="33"/>
      <c r="AV9425" s="33"/>
      <c r="AW9425" s="33"/>
      <c r="AX9425" s="33"/>
      <c r="AY9425" s="33"/>
    </row>
    <row r="9426" spans="1:51" s="12" customFormat="1" ht="39.950000000000003" customHeight="1">
      <c r="A9426" s="3"/>
      <c r="B9426" s="16"/>
      <c r="C9426" s="33"/>
      <c r="D9426" s="33"/>
      <c r="E9426" s="33"/>
      <c r="F9426" s="33"/>
      <c r="G9426" s="33"/>
      <c r="H9426" s="33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  <c r="Y9426" s="33"/>
      <c r="Z9426" s="33"/>
      <c r="AA9426" s="33"/>
      <c r="AB9426" s="33"/>
      <c r="AC9426" s="33"/>
      <c r="AD9426" s="33"/>
      <c r="AE9426" s="33"/>
      <c r="AF9426" s="33"/>
      <c r="AG9426" s="35"/>
      <c r="AH9426" s="32"/>
      <c r="AI9426" s="33"/>
      <c r="AJ9426" s="33"/>
      <c r="AK9426" s="33"/>
      <c r="AL9426" s="33"/>
      <c r="AM9426" s="33"/>
      <c r="AN9426" s="33"/>
      <c r="AO9426" s="33"/>
      <c r="AP9426" s="33"/>
      <c r="AQ9426" s="33"/>
      <c r="AR9426" s="33"/>
      <c r="AS9426" s="33"/>
      <c r="AT9426" s="33"/>
      <c r="AU9426" s="33"/>
      <c r="AV9426" s="33"/>
      <c r="AW9426" s="33"/>
      <c r="AX9426" s="33"/>
      <c r="AY9426" s="33"/>
    </row>
    <row r="9427" spans="1:51" s="12" customFormat="1" ht="39.950000000000003" customHeight="1">
      <c r="A9427" s="3"/>
      <c r="B9427" s="16"/>
      <c r="C9427" s="33"/>
      <c r="D9427" s="33"/>
      <c r="E9427" s="33"/>
      <c r="F9427" s="33"/>
      <c r="G9427" s="33"/>
      <c r="H9427" s="33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  <c r="Y9427" s="33"/>
      <c r="Z9427" s="33"/>
      <c r="AA9427" s="33"/>
      <c r="AB9427" s="33"/>
      <c r="AC9427" s="33"/>
      <c r="AD9427" s="33"/>
      <c r="AE9427" s="33"/>
      <c r="AF9427" s="33"/>
      <c r="AG9427" s="35"/>
      <c r="AH9427" s="32"/>
      <c r="AI9427" s="33"/>
      <c r="AJ9427" s="33"/>
      <c r="AK9427" s="33"/>
      <c r="AL9427" s="33"/>
      <c r="AM9427" s="33"/>
      <c r="AN9427" s="33"/>
      <c r="AO9427" s="33"/>
      <c r="AP9427" s="33"/>
      <c r="AQ9427" s="33"/>
      <c r="AR9427" s="33"/>
      <c r="AS9427" s="33"/>
      <c r="AT9427" s="33"/>
      <c r="AU9427" s="33"/>
      <c r="AV9427" s="33"/>
      <c r="AW9427" s="33"/>
      <c r="AX9427" s="33"/>
      <c r="AY9427" s="33"/>
    </row>
    <row r="9428" spans="1:51" s="12" customFormat="1" ht="39.950000000000003" customHeight="1">
      <c r="A9428" s="3"/>
      <c r="B9428" s="16"/>
      <c r="C9428" s="33"/>
      <c r="D9428" s="33"/>
      <c r="E9428" s="33"/>
      <c r="F9428" s="33"/>
      <c r="G9428" s="33"/>
      <c r="H9428" s="33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  <c r="Y9428" s="33"/>
      <c r="Z9428" s="33"/>
      <c r="AA9428" s="33"/>
      <c r="AB9428" s="33"/>
      <c r="AC9428" s="33"/>
      <c r="AD9428" s="33"/>
      <c r="AE9428" s="33"/>
      <c r="AF9428" s="33"/>
      <c r="AG9428" s="35"/>
      <c r="AH9428" s="32"/>
      <c r="AI9428" s="33"/>
      <c r="AJ9428" s="33"/>
      <c r="AK9428" s="33"/>
      <c r="AL9428" s="33"/>
      <c r="AM9428" s="33"/>
      <c r="AN9428" s="33"/>
      <c r="AO9428" s="33"/>
      <c r="AP9428" s="33"/>
      <c r="AQ9428" s="33"/>
      <c r="AR9428" s="33"/>
      <c r="AS9428" s="33"/>
      <c r="AT9428" s="33"/>
      <c r="AU9428" s="33"/>
      <c r="AV9428" s="33"/>
      <c r="AW9428" s="33"/>
      <c r="AX9428" s="33"/>
      <c r="AY9428" s="33"/>
    </row>
    <row r="9429" spans="1:51" s="12" customFormat="1" ht="39.950000000000003" customHeight="1">
      <c r="A9429" s="3"/>
      <c r="B9429" s="16"/>
      <c r="C9429" s="33"/>
      <c r="D9429" s="33"/>
      <c r="E9429" s="33"/>
      <c r="F9429" s="33"/>
      <c r="G9429" s="33"/>
      <c r="H9429" s="33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  <c r="Y9429" s="33"/>
      <c r="Z9429" s="33"/>
      <c r="AA9429" s="33"/>
      <c r="AB9429" s="33"/>
      <c r="AC9429" s="33"/>
      <c r="AD9429" s="33"/>
      <c r="AE9429" s="33"/>
      <c r="AF9429" s="33"/>
      <c r="AG9429" s="35"/>
      <c r="AH9429" s="32"/>
      <c r="AI9429" s="33"/>
      <c r="AJ9429" s="33"/>
      <c r="AK9429" s="33"/>
      <c r="AL9429" s="33"/>
      <c r="AM9429" s="33"/>
      <c r="AN9429" s="33"/>
      <c r="AO9429" s="33"/>
      <c r="AP9429" s="33"/>
      <c r="AQ9429" s="33"/>
      <c r="AR9429" s="33"/>
      <c r="AS9429" s="33"/>
      <c r="AT9429" s="33"/>
      <c r="AU9429" s="33"/>
      <c r="AV9429" s="33"/>
      <c r="AW9429" s="33"/>
      <c r="AX9429" s="33"/>
      <c r="AY9429" s="33"/>
    </row>
    <row r="9430" spans="1:51" s="12" customFormat="1" ht="39.950000000000003" customHeight="1">
      <c r="A9430" s="3"/>
      <c r="B9430" s="16"/>
      <c r="C9430" s="33"/>
      <c r="D9430" s="33"/>
      <c r="E9430" s="33"/>
      <c r="F9430" s="33"/>
      <c r="G9430" s="33"/>
      <c r="H9430" s="33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  <c r="Y9430" s="33"/>
      <c r="Z9430" s="33"/>
      <c r="AA9430" s="33"/>
      <c r="AB9430" s="33"/>
      <c r="AC9430" s="33"/>
      <c r="AD9430" s="33"/>
      <c r="AE9430" s="33"/>
      <c r="AF9430" s="33"/>
      <c r="AG9430" s="35"/>
      <c r="AH9430" s="32"/>
      <c r="AI9430" s="33"/>
      <c r="AJ9430" s="33"/>
      <c r="AK9430" s="33"/>
      <c r="AL9430" s="33"/>
      <c r="AM9430" s="33"/>
      <c r="AN9430" s="33"/>
      <c r="AO9430" s="33"/>
      <c r="AP9430" s="33"/>
      <c r="AQ9430" s="33"/>
      <c r="AR9430" s="33"/>
      <c r="AS9430" s="33"/>
      <c r="AT9430" s="33"/>
      <c r="AU9430" s="33"/>
      <c r="AV9430" s="33"/>
      <c r="AW9430" s="33"/>
      <c r="AX9430" s="33"/>
      <c r="AY9430" s="33"/>
    </row>
    <row r="9431" spans="1:51" s="12" customFormat="1" ht="39.950000000000003" customHeight="1">
      <c r="A9431" s="3"/>
      <c r="B9431" s="16"/>
      <c r="C9431" s="33"/>
      <c r="D9431" s="33"/>
      <c r="E9431" s="33"/>
      <c r="F9431" s="33"/>
      <c r="G9431" s="33"/>
      <c r="H9431" s="33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  <c r="Y9431" s="33"/>
      <c r="Z9431" s="33"/>
      <c r="AA9431" s="33"/>
      <c r="AB9431" s="33"/>
      <c r="AC9431" s="33"/>
      <c r="AD9431" s="33"/>
      <c r="AE9431" s="33"/>
      <c r="AF9431" s="33"/>
      <c r="AG9431" s="35"/>
      <c r="AH9431" s="32"/>
      <c r="AI9431" s="33"/>
      <c r="AJ9431" s="33"/>
      <c r="AK9431" s="33"/>
      <c r="AL9431" s="33"/>
      <c r="AM9431" s="33"/>
      <c r="AN9431" s="33"/>
      <c r="AO9431" s="33"/>
      <c r="AP9431" s="33"/>
      <c r="AQ9431" s="33"/>
      <c r="AR9431" s="33"/>
      <c r="AS9431" s="33"/>
      <c r="AT9431" s="33"/>
      <c r="AU9431" s="33"/>
      <c r="AV9431" s="33"/>
      <c r="AW9431" s="33"/>
      <c r="AX9431" s="33"/>
      <c r="AY9431" s="33"/>
    </row>
    <row r="9432" spans="1:51" s="12" customFormat="1" ht="39.950000000000003" customHeight="1">
      <c r="A9432" s="3"/>
      <c r="B9432" s="16"/>
      <c r="C9432" s="33"/>
      <c r="D9432" s="33"/>
      <c r="E9432" s="33"/>
      <c r="F9432" s="33"/>
      <c r="G9432" s="33"/>
      <c r="H9432" s="33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  <c r="Y9432" s="33"/>
      <c r="Z9432" s="33"/>
      <c r="AA9432" s="33"/>
      <c r="AB9432" s="33"/>
      <c r="AC9432" s="33"/>
      <c r="AD9432" s="33"/>
      <c r="AE9432" s="33"/>
      <c r="AF9432" s="33"/>
      <c r="AG9432" s="35"/>
      <c r="AH9432" s="32"/>
      <c r="AI9432" s="33"/>
      <c r="AJ9432" s="33"/>
      <c r="AK9432" s="33"/>
      <c r="AL9432" s="33"/>
      <c r="AM9432" s="33"/>
      <c r="AN9432" s="33"/>
      <c r="AO9432" s="33"/>
      <c r="AP9432" s="33"/>
      <c r="AQ9432" s="33"/>
      <c r="AR9432" s="33"/>
      <c r="AS9432" s="33"/>
      <c r="AT9432" s="33"/>
      <c r="AU9432" s="33"/>
      <c r="AV9432" s="33"/>
      <c r="AW9432" s="33"/>
      <c r="AX9432" s="33"/>
      <c r="AY9432" s="33"/>
    </row>
    <row r="9433" spans="1:51" s="12" customFormat="1" ht="39.950000000000003" customHeight="1">
      <c r="A9433" s="3"/>
      <c r="B9433" s="16"/>
      <c r="C9433" s="33"/>
      <c r="D9433" s="33"/>
      <c r="E9433" s="33"/>
      <c r="F9433" s="33"/>
      <c r="G9433" s="33"/>
      <c r="H9433" s="33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  <c r="Y9433" s="33"/>
      <c r="Z9433" s="33"/>
      <c r="AA9433" s="33"/>
      <c r="AB9433" s="33"/>
      <c r="AC9433" s="33"/>
      <c r="AD9433" s="33"/>
      <c r="AE9433" s="33"/>
      <c r="AF9433" s="33"/>
      <c r="AG9433" s="35"/>
      <c r="AH9433" s="32"/>
      <c r="AI9433" s="33"/>
      <c r="AJ9433" s="33"/>
      <c r="AK9433" s="33"/>
      <c r="AL9433" s="33"/>
      <c r="AM9433" s="33"/>
      <c r="AN9433" s="33"/>
      <c r="AO9433" s="33"/>
      <c r="AP9433" s="33"/>
      <c r="AQ9433" s="33"/>
      <c r="AR9433" s="33"/>
      <c r="AS9433" s="33"/>
      <c r="AT9433" s="33"/>
      <c r="AU9433" s="33"/>
      <c r="AV9433" s="33"/>
      <c r="AW9433" s="33"/>
      <c r="AX9433" s="33"/>
      <c r="AY9433" s="33"/>
    </row>
    <row r="9434" spans="1:51" s="12" customFormat="1" ht="39.950000000000003" customHeight="1">
      <c r="A9434" s="3"/>
      <c r="B9434" s="16"/>
      <c r="C9434" s="33"/>
      <c r="D9434" s="33"/>
      <c r="E9434" s="33"/>
      <c r="F9434" s="33"/>
      <c r="G9434" s="33"/>
      <c r="H9434" s="33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  <c r="Y9434" s="33"/>
      <c r="Z9434" s="33"/>
      <c r="AA9434" s="33"/>
      <c r="AB9434" s="33"/>
      <c r="AC9434" s="33"/>
      <c r="AD9434" s="33"/>
      <c r="AE9434" s="33"/>
      <c r="AF9434" s="33"/>
      <c r="AG9434" s="35"/>
      <c r="AH9434" s="32"/>
      <c r="AI9434" s="33"/>
      <c r="AJ9434" s="33"/>
      <c r="AK9434" s="33"/>
      <c r="AL9434" s="33"/>
      <c r="AM9434" s="33"/>
      <c r="AN9434" s="33"/>
      <c r="AO9434" s="33"/>
      <c r="AP9434" s="33"/>
      <c r="AQ9434" s="33"/>
      <c r="AR9434" s="33"/>
      <c r="AS9434" s="33"/>
      <c r="AT9434" s="33"/>
      <c r="AU9434" s="33"/>
      <c r="AV9434" s="33"/>
      <c r="AW9434" s="33"/>
      <c r="AX9434" s="33"/>
      <c r="AY9434" s="33"/>
    </row>
    <row r="9435" spans="1:51" s="12" customFormat="1" ht="39.950000000000003" customHeight="1">
      <c r="A9435" s="3"/>
      <c r="B9435" s="16"/>
      <c r="C9435" s="33"/>
      <c r="D9435" s="33"/>
      <c r="E9435" s="33"/>
      <c r="F9435" s="33"/>
      <c r="G9435" s="33"/>
      <c r="H9435" s="33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  <c r="Y9435" s="33"/>
      <c r="Z9435" s="33"/>
      <c r="AA9435" s="33"/>
      <c r="AB9435" s="33"/>
      <c r="AC9435" s="33"/>
      <c r="AD9435" s="33"/>
      <c r="AE9435" s="33"/>
      <c r="AF9435" s="33"/>
      <c r="AG9435" s="35"/>
      <c r="AH9435" s="32"/>
      <c r="AI9435" s="33"/>
      <c r="AJ9435" s="33"/>
      <c r="AK9435" s="33"/>
      <c r="AL9435" s="33"/>
      <c r="AM9435" s="33"/>
      <c r="AN9435" s="33"/>
      <c r="AO9435" s="33"/>
      <c r="AP9435" s="33"/>
      <c r="AQ9435" s="33"/>
      <c r="AR9435" s="33"/>
      <c r="AS9435" s="33"/>
      <c r="AT9435" s="33"/>
      <c r="AU9435" s="33"/>
      <c r="AV9435" s="33"/>
      <c r="AW9435" s="33"/>
      <c r="AX9435" s="33"/>
      <c r="AY9435" s="33"/>
    </row>
    <row r="9436" spans="1:51" s="12" customFormat="1" ht="39.950000000000003" customHeight="1">
      <c r="A9436" s="3"/>
      <c r="B9436" s="16"/>
      <c r="C9436" s="33"/>
      <c r="D9436" s="33"/>
      <c r="E9436" s="33"/>
      <c r="F9436" s="33"/>
      <c r="G9436" s="33"/>
      <c r="H9436" s="33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  <c r="Y9436" s="33"/>
      <c r="Z9436" s="33"/>
      <c r="AA9436" s="33"/>
      <c r="AB9436" s="33"/>
      <c r="AC9436" s="33"/>
      <c r="AD9436" s="33"/>
      <c r="AE9436" s="33"/>
      <c r="AF9436" s="33"/>
      <c r="AG9436" s="35"/>
      <c r="AH9436" s="32"/>
      <c r="AI9436" s="33"/>
      <c r="AJ9436" s="33"/>
      <c r="AK9436" s="33"/>
      <c r="AL9436" s="33"/>
      <c r="AM9436" s="33"/>
      <c r="AN9436" s="33"/>
      <c r="AO9436" s="33"/>
      <c r="AP9436" s="33"/>
      <c r="AQ9436" s="33"/>
      <c r="AR9436" s="33"/>
      <c r="AS9436" s="33"/>
      <c r="AT9436" s="33"/>
      <c r="AU9436" s="33"/>
      <c r="AV9436" s="33"/>
      <c r="AW9436" s="33"/>
      <c r="AX9436" s="33"/>
      <c r="AY9436" s="33"/>
    </row>
    <row r="9437" spans="1:51" s="12" customFormat="1" ht="39.950000000000003" customHeight="1">
      <c r="A9437" s="3"/>
      <c r="B9437" s="16"/>
      <c r="C9437" s="33"/>
      <c r="D9437" s="33"/>
      <c r="E9437" s="33"/>
      <c r="F9437" s="33"/>
      <c r="G9437" s="33"/>
      <c r="H9437" s="33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  <c r="Y9437" s="33"/>
      <c r="Z9437" s="33"/>
      <c r="AA9437" s="33"/>
      <c r="AB9437" s="33"/>
      <c r="AC9437" s="33"/>
      <c r="AD9437" s="33"/>
      <c r="AE9437" s="33"/>
      <c r="AF9437" s="33"/>
      <c r="AG9437" s="35"/>
      <c r="AH9437" s="32"/>
      <c r="AI9437" s="33"/>
      <c r="AJ9437" s="33"/>
      <c r="AK9437" s="33"/>
      <c r="AL9437" s="33"/>
      <c r="AM9437" s="33"/>
      <c r="AN9437" s="33"/>
      <c r="AO9437" s="33"/>
      <c r="AP9437" s="33"/>
      <c r="AQ9437" s="33"/>
      <c r="AR9437" s="33"/>
      <c r="AS9437" s="33"/>
      <c r="AT9437" s="33"/>
      <c r="AU9437" s="33"/>
      <c r="AV9437" s="33"/>
      <c r="AW9437" s="33"/>
      <c r="AX9437" s="33"/>
      <c r="AY9437" s="33"/>
    </row>
    <row r="9438" spans="1:51" s="12" customFormat="1" ht="39.950000000000003" customHeight="1">
      <c r="A9438" s="3"/>
      <c r="B9438" s="16"/>
      <c r="C9438" s="33"/>
      <c r="D9438" s="33"/>
      <c r="E9438" s="33"/>
      <c r="F9438" s="33"/>
      <c r="G9438" s="33"/>
      <c r="H9438" s="33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  <c r="Y9438" s="33"/>
      <c r="Z9438" s="33"/>
      <c r="AA9438" s="33"/>
      <c r="AB9438" s="33"/>
      <c r="AC9438" s="33"/>
      <c r="AD9438" s="33"/>
      <c r="AE9438" s="33"/>
      <c r="AF9438" s="33"/>
      <c r="AG9438" s="35"/>
      <c r="AH9438" s="32"/>
      <c r="AI9438" s="33"/>
      <c r="AJ9438" s="33"/>
      <c r="AK9438" s="33"/>
      <c r="AL9438" s="33"/>
      <c r="AM9438" s="33"/>
      <c r="AN9438" s="33"/>
      <c r="AO9438" s="33"/>
      <c r="AP9438" s="33"/>
      <c r="AQ9438" s="33"/>
      <c r="AR9438" s="33"/>
      <c r="AS9438" s="33"/>
      <c r="AT9438" s="33"/>
      <c r="AU9438" s="33"/>
      <c r="AV9438" s="33"/>
      <c r="AW9438" s="33"/>
      <c r="AX9438" s="33"/>
      <c r="AY9438" s="33"/>
    </row>
    <row r="9439" spans="1:51" s="12" customFormat="1" ht="39.950000000000003" customHeight="1">
      <c r="A9439" s="3"/>
      <c r="B9439" s="16"/>
      <c r="C9439" s="33"/>
      <c r="D9439" s="33"/>
      <c r="E9439" s="33"/>
      <c r="F9439" s="33"/>
      <c r="G9439" s="33"/>
      <c r="H9439" s="33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  <c r="Y9439" s="33"/>
      <c r="Z9439" s="33"/>
      <c r="AA9439" s="33"/>
      <c r="AB9439" s="33"/>
      <c r="AC9439" s="33"/>
      <c r="AD9439" s="33"/>
      <c r="AE9439" s="33"/>
      <c r="AF9439" s="33"/>
      <c r="AG9439" s="35"/>
      <c r="AH9439" s="32"/>
      <c r="AI9439" s="33"/>
      <c r="AJ9439" s="33"/>
      <c r="AK9439" s="33"/>
      <c r="AL9439" s="33"/>
      <c r="AM9439" s="33"/>
      <c r="AN9439" s="33"/>
      <c r="AO9439" s="33"/>
      <c r="AP9439" s="33"/>
      <c r="AQ9439" s="33"/>
      <c r="AR9439" s="33"/>
      <c r="AS9439" s="33"/>
      <c r="AT9439" s="33"/>
      <c r="AU9439" s="33"/>
      <c r="AV9439" s="33"/>
      <c r="AW9439" s="33"/>
      <c r="AX9439" s="33"/>
      <c r="AY9439" s="33"/>
    </row>
    <row r="9440" spans="1:51" s="12" customFormat="1" ht="39.950000000000003" customHeight="1">
      <c r="A9440" s="3"/>
      <c r="B9440" s="16"/>
      <c r="C9440" s="33"/>
      <c r="D9440" s="33"/>
      <c r="E9440" s="33"/>
      <c r="F9440" s="33"/>
      <c r="G9440" s="33"/>
      <c r="H9440" s="33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  <c r="Y9440" s="33"/>
      <c r="Z9440" s="33"/>
      <c r="AA9440" s="33"/>
      <c r="AB9440" s="33"/>
      <c r="AC9440" s="33"/>
      <c r="AD9440" s="33"/>
      <c r="AE9440" s="33"/>
      <c r="AF9440" s="33"/>
      <c r="AG9440" s="35"/>
      <c r="AH9440" s="32"/>
      <c r="AI9440" s="33"/>
      <c r="AJ9440" s="33"/>
      <c r="AK9440" s="33"/>
      <c r="AL9440" s="33"/>
      <c r="AM9440" s="33"/>
      <c r="AN9440" s="33"/>
      <c r="AO9440" s="33"/>
      <c r="AP9440" s="33"/>
      <c r="AQ9440" s="33"/>
      <c r="AR9440" s="33"/>
      <c r="AS9440" s="33"/>
      <c r="AT9440" s="33"/>
      <c r="AU9440" s="33"/>
      <c r="AV9440" s="33"/>
      <c r="AW9440" s="33"/>
      <c r="AX9440" s="33"/>
      <c r="AY9440" s="33"/>
    </row>
    <row r="9441" spans="1:51" s="12" customFormat="1" ht="39.950000000000003" customHeight="1">
      <c r="A9441" s="3"/>
      <c r="B9441" s="16"/>
      <c r="C9441" s="33"/>
      <c r="D9441" s="33"/>
      <c r="E9441" s="33"/>
      <c r="F9441" s="33"/>
      <c r="G9441" s="33"/>
      <c r="H9441" s="33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  <c r="Y9441" s="33"/>
      <c r="Z9441" s="33"/>
      <c r="AA9441" s="33"/>
      <c r="AB9441" s="33"/>
      <c r="AC9441" s="33"/>
      <c r="AD9441" s="33"/>
      <c r="AE9441" s="33"/>
      <c r="AF9441" s="33"/>
      <c r="AG9441" s="35"/>
      <c r="AH9441" s="32"/>
      <c r="AI9441" s="33"/>
      <c r="AJ9441" s="33"/>
      <c r="AK9441" s="33"/>
      <c r="AL9441" s="33"/>
      <c r="AM9441" s="33"/>
      <c r="AN9441" s="33"/>
      <c r="AO9441" s="33"/>
      <c r="AP9441" s="33"/>
      <c r="AQ9441" s="33"/>
      <c r="AR9441" s="33"/>
      <c r="AS9441" s="33"/>
      <c r="AT9441" s="33"/>
      <c r="AU9441" s="33"/>
      <c r="AV9441" s="33"/>
      <c r="AW9441" s="33"/>
      <c r="AX9441" s="33"/>
      <c r="AY9441" s="33"/>
    </row>
    <row r="9442" spans="1:51" s="12" customFormat="1" ht="39.950000000000003" customHeight="1">
      <c r="A9442" s="3"/>
      <c r="B9442" s="16"/>
      <c r="C9442" s="33"/>
      <c r="D9442" s="33"/>
      <c r="E9442" s="33"/>
      <c r="F9442" s="33"/>
      <c r="G9442" s="33"/>
      <c r="H9442" s="33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  <c r="Y9442" s="33"/>
      <c r="Z9442" s="33"/>
      <c r="AA9442" s="33"/>
      <c r="AB9442" s="33"/>
      <c r="AC9442" s="33"/>
      <c r="AD9442" s="33"/>
      <c r="AE9442" s="33"/>
      <c r="AF9442" s="33"/>
      <c r="AG9442" s="35"/>
      <c r="AH9442" s="32"/>
      <c r="AI9442" s="33"/>
      <c r="AJ9442" s="33"/>
      <c r="AK9442" s="33"/>
      <c r="AL9442" s="33"/>
      <c r="AM9442" s="33"/>
      <c r="AN9442" s="33"/>
      <c r="AO9442" s="33"/>
      <c r="AP9442" s="33"/>
      <c r="AQ9442" s="33"/>
      <c r="AR9442" s="33"/>
      <c r="AS9442" s="33"/>
      <c r="AT9442" s="33"/>
      <c r="AU9442" s="33"/>
      <c r="AV9442" s="33"/>
      <c r="AW9442" s="33"/>
      <c r="AX9442" s="33"/>
      <c r="AY9442" s="33"/>
    </row>
    <row r="9443" spans="1:51" s="12" customFormat="1" ht="39.950000000000003" customHeight="1">
      <c r="A9443" s="3"/>
      <c r="B9443" s="16"/>
      <c r="C9443" s="33"/>
      <c r="D9443" s="33"/>
      <c r="E9443" s="33"/>
      <c r="F9443" s="33"/>
      <c r="G9443" s="33"/>
      <c r="H9443" s="33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  <c r="Y9443" s="33"/>
      <c r="Z9443" s="33"/>
      <c r="AA9443" s="33"/>
      <c r="AB9443" s="33"/>
      <c r="AC9443" s="33"/>
      <c r="AD9443" s="33"/>
      <c r="AE9443" s="33"/>
      <c r="AF9443" s="33"/>
      <c r="AG9443" s="35"/>
      <c r="AH9443" s="32"/>
      <c r="AI9443" s="33"/>
      <c r="AJ9443" s="33"/>
      <c r="AK9443" s="33"/>
      <c r="AL9443" s="33"/>
      <c r="AM9443" s="33"/>
      <c r="AN9443" s="33"/>
      <c r="AO9443" s="33"/>
      <c r="AP9443" s="33"/>
      <c r="AQ9443" s="33"/>
      <c r="AR9443" s="33"/>
      <c r="AS9443" s="33"/>
      <c r="AT9443" s="33"/>
      <c r="AU9443" s="33"/>
      <c r="AV9443" s="33"/>
      <c r="AW9443" s="33"/>
      <c r="AX9443" s="33"/>
      <c r="AY9443" s="33"/>
    </row>
    <row r="9444" spans="1:51" s="12" customFormat="1" ht="39.950000000000003" customHeight="1">
      <c r="A9444" s="3"/>
      <c r="B9444" s="16"/>
      <c r="C9444" s="33"/>
      <c r="D9444" s="33"/>
      <c r="E9444" s="33"/>
      <c r="F9444" s="33"/>
      <c r="G9444" s="33"/>
      <c r="H9444" s="33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  <c r="Y9444" s="33"/>
      <c r="Z9444" s="33"/>
      <c r="AA9444" s="33"/>
      <c r="AB9444" s="33"/>
      <c r="AC9444" s="33"/>
      <c r="AD9444" s="33"/>
      <c r="AE9444" s="33"/>
      <c r="AF9444" s="33"/>
      <c r="AG9444" s="35"/>
      <c r="AH9444" s="32"/>
      <c r="AI9444" s="33"/>
      <c r="AJ9444" s="33"/>
      <c r="AK9444" s="33"/>
      <c r="AL9444" s="33"/>
      <c r="AM9444" s="33"/>
      <c r="AN9444" s="33"/>
      <c r="AO9444" s="33"/>
      <c r="AP9444" s="33"/>
      <c r="AQ9444" s="33"/>
      <c r="AR9444" s="33"/>
      <c r="AS9444" s="33"/>
      <c r="AT9444" s="33"/>
      <c r="AU9444" s="33"/>
      <c r="AV9444" s="33"/>
      <c r="AW9444" s="33"/>
      <c r="AX9444" s="33"/>
      <c r="AY9444" s="33"/>
    </row>
    <row r="9445" spans="1:51" s="12" customFormat="1" ht="39.950000000000003" customHeight="1">
      <c r="A9445" s="3"/>
      <c r="B9445" s="16"/>
      <c r="C9445" s="33"/>
      <c r="D9445" s="33"/>
      <c r="E9445" s="33"/>
      <c r="F9445" s="33"/>
      <c r="G9445" s="33"/>
      <c r="H9445" s="33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  <c r="Y9445" s="33"/>
      <c r="Z9445" s="33"/>
      <c r="AA9445" s="33"/>
      <c r="AB9445" s="33"/>
      <c r="AC9445" s="33"/>
      <c r="AD9445" s="33"/>
      <c r="AE9445" s="33"/>
      <c r="AF9445" s="33"/>
      <c r="AG9445" s="35"/>
      <c r="AH9445" s="32"/>
      <c r="AI9445" s="33"/>
      <c r="AJ9445" s="33"/>
      <c r="AK9445" s="33"/>
      <c r="AL9445" s="33"/>
      <c r="AM9445" s="33"/>
      <c r="AN9445" s="33"/>
      <c r="AO9445" s="33"/>
      <c r="AP9445" s="33"/>
      <c r="AQ9445" s="33"/>
      <c r="AR9445" s="33"/>
      <c r="AS9445" s="33"/>
      <c r="AT9445" s="33"/>
      <c r="AU9445" s="33"/>
      <c r="AV9445" s="33"/>
      <c r="AW9445" s="33"/>
      <c r="AX9445" s="33"/>
      <c r="AY9445" s="33"/>
    </row>
    <row r="9446" spans="1:51" s="12" customFormat="1" ht="39.950000000000003" customHeight="1">
      <c r="A9446" s="3"/>
      <c r="B9446" s="16"/>
      <c r="C9446" s="33"/>
      <c r="D9446" s="33"/>
      <c r="E9446" s="33"/>
      <c r="F9446" s="33"/>
      <c r="G9446" s="33"/>
      <c r="H9446" s="33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  <c r="Y9446" s="33"/>
      <c r="Z9446" s="33"/>
      <c r="AA9446" s="33"/>
      <c r="AB9446" s="33"/>
      <c r="AC9446" s="33"/>
      <c r="AD9446" s="33"/>
      <c r="AE9446" s="33"/>
      <c r="AF9446" s="33"/>
      <c r="AG9446" s="35"/>
      <c r="AH9446" s="32"/>
      <c r="AI9446" s="33"/>
      <c r="AJ9446" s="33"/>
      <c r="AK9446" s="33"/>
      <c r="AL9446" s="33"/>
      <c r="AM9446" s="33"/>
      <c r="AN9446" s="33"/>
      <c r="AO9446" s="33"/>
      <c r="AP9446" s="33"/>
      <c r="AQ9446" s="33"/>
      <c r="AR9446" s="33"/>
      <c r="AS9446" s="33"/>
      <c r="AT9446" s="33"/>
      <c r="AU9446" s="33"/>
      <c r="AV9446" s="33"/>
      <c r="AW9446" s="33"/>
      <c r="AX9446" s="33"/>
      <c r="AY9446" s="33"/>
    </row>
    <row r="9447" spans="1:51" s="12" customFormat="1" ht="39.950000000000003" customHeight="1">
      <c r="A9447" s="3"/>
      <c r="B9447" s="16"/>
      <c r="C9447" s="33"/>
      <c r="D9447" s="33"/>
      <c r="E9447" s="33"/>
      <c r="F9447" s="33"/>
      <c r="G9447" s="33"/>
      <c r="H9447" s="33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  <c r="Y9447" s="33"/>
      <c r="Z9447" s="33"/>
      <c r="AA9447" s="33"/>
      <c r="AB9447" s="33"/>
      <c r="AC9447" s="33"/>
      <c r="AD9447" s="33"/>
      <c r="AE9447" s="33"/>
      <c r="AF9447" s="33"/>
      <c r="AG9447" s="35"/>
      <c r="AH9447" s="32"/>
      <c r="AI9447" s="33"/>
      <c r="AJ9447" s="33"/>
      <c r="AK9447" s="33"/>
      <c r="AL9447" s="33"/>
      <c r="AM9447" s="33"/>
      <c r="AN9447" s="33"/>
      <c r="AO9447" s="33"/>
      <c r="AP9447" s="33"/>
      <c r="AQ9447" s="33"/>
      <c r="AR9447" s="33"/>
      <c r="AS9447" s="33"/>
      <c r="AT9447" s="33"/>
      <c r="AU9447" s="33"/>
      <c r="AV9447" s="33"/>
      <c r="AW9447" s="33"/>
      <c r="AX9447" s="33"/>
      <c r="AY9447" s="33"/>
    </row>
    <row r="9448" spans="1:51" s="12" customFormat="1" ht="39.950000000000003" customHeight="1">
      <c r="A9448" s="3"/>
      <c r="B9448" s="16"/>
      <c r="C9448" s="33"/>
      <c r="D9448" s="33"/>
      <c r="E9448" s="33"/>
      <c r="F9448" s="33"/>
      <c r="G9448" s="33"/>
      <c r="H9448" s="33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  <c r="Y9448" s="33"/>
      <c r="Z9448" s="33"/>
      <c r="AA9448" s="33"/>
      <c r="AB9448" s="33"/>
      <c r="AC9448" s="33"/>
      <c r="AD9448" s="33"/>
      <c r="AE9448" s="33"/>
      <c r="AF9448" s="33"/>
      <c r="AG9448" s="35"/>
      <c r="AH9448" s="32"/>
      <c r="AI9448" s="33"/>
      <c r="AJ9448" s="33"/>
      <c r="AK9448" s="33"/>
      <c r="AL9448" s="33"/>
      <c r="AM9448" s="33"/>
      <c r="AN9448" s="33"/>
      <c r="AO9448" s="33"/>
      <c r="AP9448" s="33"/>
      <c r="AQ9448" s="33"/>
      <c r="AR9448" s="33"/>
      <c r="AS9448" s="33"/>
      <c r="AT9448" s="33"/>
      <c r="AU9448" s="33"/>
      <c r="AV9448" s="33"/>
      <c r="AW9448" s="33"/>
      <c r="AX9448" s="33"/>
      <c r="AY9448" s="33"/>
    </row>
    <row r="9449" spans="1:51" s="12" customFormat="1" ht="39.950000000000003" customHeight="1">
      <c r="A9449" s="3"/>
      <c r="B9449" s="16"/>
      <c r="C9449" s="33"/>
      <c r="D9449" s="33"/>
      <c r="E9449" s="33"/>
      <c r="F9449" s="33"/>
      <c r="G9449" s="33"/>
      <c r="H9449" s="33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  <c r="Y9449" s="33"/>
      <c r="Z9449" s="33"/>
      <c r="AA9449" s="33"/>
      <c r="AB9449" s="33"/>
      <c r="AC9449" s="33"/>
      <c r="AD9449" s="33"/>
      <c r="AE9449" s="33"/>
      <c r="AF9449" s="33"/>
      <c r="AG9449" s="35"/>
      <c r="AH9449" s="32"/>
      <c r="AI9449" s="33"/>
      <c r="AJ9449" s="33"/>
      <c r="AK9449" s="33"/>
      <c r="AL9449" s="33"/>
      <c r="AM9449" s="33"/>
      <c r="AN9449" s="33"/>
      <c r="AO9449" s="33"/>
      <c r="AP9449" s="33"/>
      <c r="AQ9449" s="33"/>
      <c r="AR9449" s="33"/>
      <c r="AS9449" s="33"/>
      <c r="AT9449" s="33"/>
      <c r="AU9449" s="33"/>
      <c r="AV9449" s="33"/>
      <c r="AW9449" s="33"/>
      <c r="AX9449" s="33"/>
      <c r="AY9449" s="33"/>
    </row>
    <row r="9450" spans="1:51" s="12" customFormat="1" ht="39.950000000000003" customHeight="1">
      <c r="A9450" s="3"/>
      <c r="B9450" s="16"/>
      <c r="C9450" s="33"/>
      <c r="D9450" s="33"/>
      <c r="E9450" s="33"/>
      <c r="F9450" s="33"/>
      <c r="G9450" s="33"/>
      <c r="H9450" s="33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  <c r="Y9450" s="33"/>
      <c r="Z9450" s="33"/>
      <c r="AA9450" s="33"/>
      <c r="AB9450" s="33"/>
      <c r="AC9450" s="33"/>
      <c r="AD9450" s="33"/>
      <c r="AE9450" s="33"/>
      <c r="AF9450" s="33"/>
      <c r="AG9450" s="35"/>
      <c r="AH9450" s="32"/>
      <c r="AI9450" s="33"/>
      <c r="AJ9450" s="33"/>
      <c r="AK9450" s="33"/>
      <c r="AL9450" s="33"/>
      <c r="AM9450" s="33"/>
      <c r="AN9450" s="33"/>
      <c r="AO9450" s="33"/>
      <c r="AP9450" s="33"/>
      <c r="AQ9450" s="33"/>
      <c r="AR9450" s="33"/>
      <c r="AS9450" s="33"/>
      <c r="AT9450" s="33"/>
      <c r="AU9450" s="33"/>
      <c r="AV9450" s="33"/>
      <c r="AW9450" s="33"/>
      <c r="AX9450" s="33"/>
      <c r="AY9450" s="33"/>
    </row>
    <row r="9451" spans="1:51" s="12" customFormat="1" ht="39.950000000000003" customHeight="1">
      <c r="A9451" s="3"/>
      <c r="B9451" s="16"/>
      <c r="C9451" s="33"/>
      <c r="D9451" s="33"/>
      <c r="E9451" s="33"/>
      <c r="F9451" s="33"/>
      <c r="G9451" s="33"/>
      <c r="H9451" s="33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  <c r="Y9451" s="33"/>
      <c r="Z9451" s="33"/>
      <c r="AA9451" s="33"/>
      <c r="AB9451" s="33"/>
      <c r="AC9451" s="33"/>
      <c r="AD9451" s="33"/>
      <c r="AE9451" s="33"/>
      <c r="AF9451" s="33"/>
      <c r="AG9451" s="35"/>
      <c r="AH9451" s="32"/>
      <c r="AI9451" s="33"/>
      <c r="AJ9451" s="33"/>
      <c r="AK9451" s="33"/>
      <c r="AL9451" s="33"/>
      <c r="AM9451" s="33"/>
      <c r="AN9451" s="33"/>
      <c r="AO9451" s="33"/>
      <c r="AP9451" s="33"/>
      <c r="AQ9451" s="33"/>
      <c r="AR9451" s="33"/>
      <c r="AS9451" s="33"/>
      <c r="AT9451" s="33"/>
      <c r="AU9451" s="33"/>
      <c r="AV9451" s="33"/>
      <c r="AW9451" s="33"/>
      <c r="AX9451" s="33"/>
      <c r="AY9451" s="33"/>
    </row>
    <row r="9452" spans="1:51" s="12" customFormat="1" ht="39.950000000000003" customHeight="1">
      <c r="A9452" s="3"/>
      <c r="B9452" s="16"/>
      <c r="C9452" s="33"/>
      <c r="D9452" s="33"/>
      <c r="E9452" s="33"/>
      <c r="F9452" s="33"/>
      <c r="G9452" s="33"/>
      <c r="H9452" s="33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  <c r="Y9452" s="33"/>
      <c r="Z9452" s="33"/>
      <c r="AA9452" s="33"/>
      <c r="AB9452" s="33"/>
      <c r="AC9452" s="33"/>
      <c r="AD9452" s="33"/>
      <c r="AE9452" s="33"/>
      <c r="AF9452" s="33"/>
      <c r="AG9452" s="35"/>
      <c r="AH9452" s="32"/>
      <c r="AI9452" s="33"/>
      <c r="AJ9452" s="33"/>
      <c r="AK9452" s="33"/>
      <c r="AL9452" s="33"/>
      <c r="AM9452" s="33"/>
      <c r="AN9452" s="33"/>
      <c r="AO9452" s="33"/>
      <c r="AP9452" s="33"/>
      <c r="AQ9452" s="33"/>
      <c r="AR9452" s="33"/>
      <c r="AS9452" s="33"/>
      <c r="AT9452" s="33"/>
      <c r="AU9452" s="33"/>
      <c r="AV9452" s="33"/>
      <c r="AW9452" s="33"/>
      <c r="AX9452" s="33"/>
      <c r="AY9452" s="33"/>
    </row>
    <row r="9453" spans="1:51" s="12" customFormat="1" ht="39.950000000000003" customHeight="1">
      <c r="A9453" s="3"/>
      <c r="B9453" s="16"/>
      <c r="C9453" s="33"/>
      <c r="D9453" s="33"/>
      <c r="E9453" s="33"/>
      <c r="F9453" s="33"/>
      <c r="G9453" s="33"/>
      <c r="H9453" s="33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  <c r="Y9453" s="33"/>
      <c r="Z9453" s="33"/>
      <c r="AA9453" s="33"/>
      <c r="AB9453" s="33"/>
      <c r="AC9453" s="33"/>
      <c r="AD9453" s="33"/>
      <c r="AE9453" s="33"/>
      <c r="AF9453" s="33"/>
      <c r="AG9453" s="35"/>
      <c r="AH9453" s="32"/>
      <c r="AI9453" s="33"/>
      <c r="AJ9453" s="33"/>
      <c r="AK9453" s="33"/>
      <c r="AL9453" s="33"/>
      <c r="AM9453" s="33"/>
      <c r="AN9453" s="33"/>
      <c r="AO9453" s="33"/>
      <c r="AP9453" s="33"/>
      <c r="AQ9453" s="33"/>
      <c r="AR9453" s="33"/>
      <c r="AS9453" s="33"/>
      <c r="AT9453" s="33"/>
      <c r="AU9453" s="33"/>
      <c r="AV9453" s="33"/>
      <c r="AW9453" s="33"/>
      <c r="AX9453" s="33"/>
      <c r="AY9453" s="33"/>
    </row>
    <row r="9454" spans="1:51" s="12" customFormat="1" ht="39.950000000000003" customHeight="1">
      <c r="A9454" s="3"/>
      <c r="B9454" s="16"/>
      <c r="C9454" s="33"/>
      <c r="D9454" s="33"/>
      <c r="E9454" s="33"/>
      <c r="F9454" s="33"/>
      <c r="G9454" s="33"/>
      <c r="H9454" s="33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  <c r="Y9454" s="33"/>
      <c r="Z9454" s="33"/>
      <c r="AA9454" s="33"/>
      <c r="AB9454" s="33"/>
      <c r="AC9454" s="33"/>
      <c r="AD9454" s="33"/>
      <c r="AE9454" s="33"/>
      <c r="AF9454" s="33"/>
      <c r="AG9454" s="35"/>
      <c r="AH9454" s="32"/>
      <c r="AI9454" s="33"/>
      <c r="AJ9454" s="33"/>
      <c r="AK9454" s="33"/>
      <c r="AL9454" s="33"/>
      <c r="AM9454" s="33"/>
      <c r="AN9454" s="33"/>
      <c r="AO9454" s="33"/>
      <c r="AP9454" s="33"/>
      <c r="AQ9454" s="33"/>
      <c r="AR9454" s="33"/>
      <c r="AS9454" s="33"/>
      <c r="AT9454" s="33"/>
      <c r="AU9454" s="33"/>
      <c r="AV9454" s="33"/>
      <c r="AW9454" s="33"/>
      <c r="AX9454" s="33"/>
      <c r="AY9454" s="33"/>
    </row>
    <row r="9455" spans="1:51" s="12" customFormat="1" ht="39.950000000000003" customHeight="1">
      <c r="A9455" s="3"/>
      <c r="B9455" s="16"/>
      <c r="C9455" s="33"/>
      <c r="D9455" s="33"/>
      <c r="E9455" s="33"/>
      <c r="F9455" s="33"/>
      <c r="G9455" s="33"/>
      <c r="H9455" s="33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  <c r="Y9455" s="33"/>
      <c r="Z9455" s="33"/>
      <c r="AA9455" s="33"/>
      <c r="AB9455" s="33"/>
      <c r="AC9455" s="33"/>
      <c r="AD9455" s="33"/>
      <c r="AE9455" s="33"/>
      <c r="AF9455" s="33"/>
      <c r="AG9455" s="35"/>
      <c r="AH9455" s="32"/>
      <c r="AI9455" s="33"/>
      <c r="AJ9455" s="33"/>
      <c r="AK9455" s="33"/>
      <c r="AL9455" s="33"/>
      <c r="AM9455" s="33"/>
      <c r="AN9455" s="33"/>
      <c r="AO9455" s="33"/>
      <c r="AP9455" s="33"/>
      <c r="AQ9455" s="33"/>
      <c r="AR9455" s="33"/>
      <c r="AS9455" s="33"/>
      <c r="AT9455" s="33"/>
      <c r="AU9455" s="33"/>
      <c r="AV9455" s="33"/>
      <c r="AW9455" s="33"/>
      <c r="AX9455" s="33"/>
      <c r="AY9455" s="33"/>
    </row>
    <row r="9456" spans="1:51" s="12" customFormat="1" ht="39.950000000000003" customHeight="1">
      <c r="A9456" s="3"/>
      <c r="B9456" s="16"/>
      <c r="C9456" s="33"/>
      <c r="D9456" s="33"/>
      <c r="E9456" s="33"/>
      <c r="F9456" s="33"/>
      <c r="G9456" s="33"/>
      <c r="H9456" s="33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  <c r="Y9456" s="33"/>
      <c r="Z9456" s="33"/>
      <c r="AA9456" s="33"/>
      <c r="AB9456" s="33"/>
      <c r="AC9456" s="33"/>
      <c r="AD9456" s="33"/>
      <c r="AE9456" s="33"/>
      <c r="AF9456" s="33"/>
      <c r="AG9456" s="35"/>
      <c r="AH9456" s="32"/>
      <c r="AI9456" s="33"/>
      <c r="AJ9456" s="33"/>
      <c r="AK9456" s="33"/>
      <c r="AL9456" s="33"/>
      <c r="AM9456" s="33"/>
      <c r="AN9456" s="33"/>
      <c r="AO9456" s="33"/>
      <c r="AP9456" s="33"/>
      <c r="AQ9456" s="33"/>
      <c r="AR9456" s="33"/>
      <c r="AS9456" s="33"/>
      <c r="AT9456" s="33"/>
      <c r="AU9456" s="33"/>
      <c r="AV9456" s="33"/>
      <c r="AW9456" s="33"/>
      <c r="AX9456" s="33"/>
      <c r="AY9456" s="33"/>
    </row>
    <row r="9457" spans="1:51" s="12" customFormat="1" ht="39.950000000000003" customHeight="1">
      <c r="A9457" s="3"/>
      <c r="B9457" s="16"/>
      <c r="C9457" s="33"/>
      <c r="D9457" s="33"/>
      <c r="E9457" s="33"/>
      <c r="F9457" s="33"/>
      <c r="G9457" s="33"/>
      <c r="H9457" s="33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  <c r="Y9457" s="33"/>
      <c r="Z9457" s="33"/>
      <c r="AA9457" s="33"/>
      <c r="AB9457" s="33"/>
      <c r="AC9457" s="33"/>
      <c r="AD9457" s="33"/>
      <c r="AE9457" s="33"/>
      <c r="AF9457" s="33"/>
      <c r="AG9457" s="35"/>
      <c r="AH9457" s="32"/>
      <c r="AI9457" s="33"/>
      <c r="AJ9457" s="33"/>
      <c r="AK9457" s="33"/>
      <c r="AL9457" s="33"/>
      <c r="AM9457" s="33"/>
      <c r="AN9457" s="33"/>
      <c r="AO9457" s="33"/>
      <c r="AP9457" s="33"/>
      <c r="AQ9457" s="33"/>
      <c r="AR9457" s="33"/>
      <c r="AS9457" s="33"/>
      <c r="AT9457" s="33"/>
      <c r="AU9457" s="33"/>
      <c r="AV9457" s="33"/>
      <c r="AW9457" s="33"/>
      <c r="AX9457" s="33"/>
      <c r="AY9457" s="33"/>
    </row>
    <row r="9458" spans="1:51" s="12" customFormat="1" ht="39.950000000000003" customHeight="1">
      <c r="A9458" s="3"/>
      <c r="B9458" s="16"/>
      <c r="C9458" s="33"/>
      <c r="D9458" s="33"/>
      <c r="E9458" s="33"/>
      <c r="F9458" s="33"/>
      <c r="G9458" s="33"/>
      <c r="H9458" s="33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  <c r="Y9458" s="33"/>
      <c r="Z9458" s="33"/>
      <c r="AA9458" s="33"/>
      <c r="AB9458" s="33"/>
      <c r="AC9458" s="33"/>
      <c r="AD9458" s="33"/>
      <c r="AE9458" s="33"/>
      <c r="AF9458" s="33"/>
      <c r="AG9458" s="35"/>
      <c r="AH9458" s="32"/>
      <c r="AI9458" s="33"/>
      <c r="AJ9458" s="33"/>
      <c r="AK9458" s="33"/>
      <c r="AL9458" s="33"/>
      <c r="AM9458" s="33"/>
      <c r="AN9458" s="33"/>
      <c r="AO9458" s="33"/>
      <c r="AP9458" s="33"/>
      <c r="AQ9458" s="33"/>
      <c r="AR9458" s="33"/>
      <c r="AS9458" s="33"/>
      <c r="AT9458" s="33"/>
      <c r="AU9458" s="33"/>
      <c r="AV9458" s="33"/>
      <c r="AW9458" s="33"/>
      <c r="AX9458" s="33"/>
      <c r="AY9458" s="33"/>
    </row>
    <row r="9459" spans="1:51" s="12" customFormat="1" ht="39.950000000000003" customHeight="1">
      <c r="A9459" s="3"/>
      <c r="B9459" s="16"/>
      <c r="C9459" s="33"/>
      <c r="D9459" s="33"/>
      <c r="E9459" s="33"/>
      <c r="F9459" s="33"/>
      <c r="G9459" s="33"/>
      <c r="H9459" s="33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  <c r="Y9459" s="33"/>
      <c r="Z9459" s="33"/>
      <c r="AA9459" s="33"/>
      <c r="AB9459" s="33"/>
      <c r="AC9459" s="33"/>
      <c r="AD9459" s="33"/>
      <c r="AE9459" s="33"/>
      <c r="AF9459" s="33"/>
      <c r="AG9459" s="35"/>
      <c r="AH9459" s="32"/>
      <c r="AI9459" s="33"/>
      <c r="AJ9459" s="33"/>
      <c r="AK9459" s="33"/>
      <c r="AL9459" s="33"/>
      <c r="AM9459" s="33"/>
      <c r="AN9459" s="33"/>
      <c r="AO9459" s="33"/>
      <c r="AP9459" s="33"/>
      <c r="AQ9459" s="33"/>
      <c r="AR9459" s="33"/>
      <c r="AS9459" s="33"/>
      <c r="AT9459" s="33"/>
      <c r="AU9459" s="33"/>
      <c r="AV9459" s="33"/>
      <c r="AW9459" s="33"/>
      <c r="AX9459" s="33"/>
      <c r="AY9459" s="33"/>
    </row>
    <row r="9460" spans="1:51" s="12" customFormat="1" ht="39.950000000000003" customHeight="1">
      <c r="A9460" s="3"/>
      <c r="B9460" s="16"/>
      <c r="C9460" s="33"/>
      <c r="D9460" s="33"/>
      <c r="E9460" s="33"/>
      <c r="F9460" s="33"/>
      <c r="G9460" s="33"/>
      <c r="H9460" s="33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  <c r="Y9460" s="33"/>
      <c r="Z9460" s="33"/>
      <c r="AA9460" s="33"/>
      <c r="AB9460" s="33"/>
      <c r="AC9460" s="33"/>
      <c r="AD9460" s="33"/>
      <c r="AE9460" s="33"/>
      <c r="AF9460" s="33"/>
      <c r="AG9460" s="35"/>
      <c r="AH9460" s="32"/>
      <c r="AI9460" s="33"/>
      <c r="AJ9460" s="33"/>
      <c r="AK9460" s="33"/>
      <c r="AL9460" s="33"/>
      <c r="AM9460" s="33"/>
      <c r="AN9460" s="33"/>
      <c r="AO9460" s="33"/>
      <c r="AP9460" s="33"/>
      <c r="AQ9460" s="33"/>
      <c r="AR9460" s="33"/>
      <c r="AS9460" s="33"/>
      <c r="AT9460" s="33"/>
      <c r="AU9460" s="33"/>
      <c r="AV9460" s="33"/>
      <c r="AW9460" s="33"/>
      <c r="AX9460" s="33"/>
      <c r="AY9460" s="33"/>
    </row>
    <row r="9461" spans="1:51" s="12" customFormat="1" ht="39.950000000000003" customHeight="1">
      <c r="A9461" s="3"/>
      <c r="B9461" s="16"/>
      <c r="C9461" s="33"/>
      <c r="D9461" s="33"/>
      <c r="E9461" s="33"/>
      <c r="F9461" s="33"/>
      <c r="G9461" s="33"/>
      <c r="H9461" s="33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  <c r="Y9461" s="33"/>
      <c r="Z9461" s="33"/>
      <c r="AA9461" s="33"/>
      <c r="AB9461" s="33"/>
      <c r="AC9461" s="33"/>
      <c r="AD9461" s="33"/>
      <c r="AE9461" s="33"/>
      <c r="AF9461" s="33"/>
      <c r="AG9461" s="35"/>
      <c r="AH9461" s="32"/>
      <c r="AI9461" s="33"/>
      <c r="AJ9461" s="33"/>
      <c r="AK9461" s="33"/>
      <c r="AL9461" s="33"/>
      <c r="AM9461" s="33"/>
      <c r="AN9461" s="33"/>
      <c r="AO9461" s="33"/>
      <c r="AP9461" s="33"/>
      <c r="AQ9461" s="33"/>
      <c r="AR9461" s="33"/>
      <c r="AS9461" s="33"/>
      <c r="AT9461" s="33"/>
      <c r="AU9461" s="33"/>
      <c r="AV9461" s="33"/>
      <c r="AW9461" s="33"/>
      <c r="AX9461" s="33"/>
      <c r="AY9461" s="33"/>
    </row>
    <row r="9462" spans="1:51" s="12" customFormat="1" ht="39.950000000000003" customHeight="1">
      <c r="A9462" s="3"/>
      <c r="B9462" s="16"/>
      <c r="C9462" s="33"/>
      <c r="D9462" s="33"/>
      <c r="E9462" s="33"/>
      <c r="F9462" s="33"/>
      <c r="G9462" s="33"/>
      <c r="H9462" s="33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  <c r="Y9462" s="33"/>
      <c r="Z9462" s="33"/>
      <c r="AA9462" s="33"/>
      <c r="AB9462" s="33"/>
      <c r="AC9462" s="33"/>
      <c r="AD9462" s="33"/>
      <c r="AE9462" s="33"/>
      <c r="AF9462" s="33"/>
      <c r="AG9462" s="35"/>
      <c r="AH9462" s="32"/>
      <c r="AI9462" s="33"/>
      <c r="AJ9462" s="33"/>
      <c r="AK9462" s="33"/>
      <c r="AL9462" s="33"/>
      <c r="AM9462" s="33"/>
      <c r="AN9462" s="33"/>
      <c r="AO9462" s="33"/>
      <c r="AP9462" s="33"/>
      <c r="AQ9462" s="33"/>
      <c r="AR9462" s="33"/>
      <c r="AS9462" s="33"/>
      <c r="AT9462" s="33"/>
      <c r="AU9462" s="33"/>
      <c r="AV9462" s="33"/>
      <c r="AW9462" s="33"/>
      <c r="AX9462" s="33"/>
      <c r="AY9462" s="33"/>
    </row>
    <row r="9463" spans="1:51" s="12" customFormat="1" ht="39.950000000000003" customHeight="1">
      <c r="A9463" s="3"/>
      <c r="B9463" s="16"/>
      <c r="C9463" s="33"/>
      <c r="D9463" s="33"/>
      <c r="E9463" s="33"/>
      <c r="F9463" s="33"/>
      <c r="G9463" s="33"/>
      <c r="H9463" s="33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  <c r="Y9463" s="33"/>
      <c r="Z9463" s="33"/>
      <c r="AA9463" s="33"/>
      <c r="AB9463" s="33"/>
      <c r="AC9463" s="33"/>
      <c r="AD9463" s="33"/>
      <c r="AE9463" s="33"/>
      <c r="AF9463" s="33"/>
      <c r="AG9463" s="35"/>
      <c r="AH9463" s="32"/>
      <c r="AI9463" s="33"/>
      <c r="AJ9463" s="33"/>
      <c r="AK9463" s="33"/>
      <c r="AL9463" s="33"/>
      <c r="AM9463" s="33"/>
      <c r="AN9463" s="33"/>
      <c r="AO9463" s="33"/>
      <c r="AP9463" s="33"/>
      <c r="AQ9463" s="33"/>
      <c r="AR9463" s="33"/>
      <c r="AS9463" s="33"/>
      <c r="AT9463" s="33"/>
      <c r="AU9463" s="33"/>
      <c r="AV9463" s="33"/>
      <c r="AW9463" s="33"/>
      <c r="AX9463" s="33"/>
      <c r="AY9463" s="33"/>
    </row>
    <row r="9464" spans="1:51" s="12" customFormat="1" ht="39.950000000000003" customHeight="1">
      <c r="A9464" s="3"/>
      <c r="B9464" s="16"/>
      <c r="C9464" s="33"/>
      <c r="D9464" s="33"/>
      <c r="E9464" s="33"/>
      <c r="F9464" s="33"/>
      <c r="G9464" s="33"/>
      <c r="H9464" s="33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  <c r="Y9464" s="33"/>
      <c r="Z9464" s="33"/>
      <c r="AA9464" s="33"/>
      <c r="AB9464" s="33"/>
      <c r="AC9464" s="33"/>
      <c r="AD9464" s="33"/>
      <c r="AE9464" s="33"/>
      <c r="AF9464" s="33"/>
      <c r="AG9464" s="35"/>
      <c r="AH9464" s="32"/>
      <c r="AI9464" s="33"/>
      <c r="AJ9464" s="33"/>
      <c r="AK9464" s="33"/>
      <c r="AL9464" s="33"/>
      <c r="AM9464" s="33"/>
      <c r="AN9464" s="33"/>
      <c r="AO9464" s="33"/>
      <c r="AP9464" s="33"/>
      <c r="AQ9464" s="33"/>
      <c r="AR9464" s="33"/>
      <c r="AS9464" s="33"/>
      <c r="AT9464" s="33"/>
      <c r="AU9464" s="33"/>
      <c r="AV9464" s="33"/>
      <c r="AW9464" s="33"/>
      <c r="AX9464" s="33"/>
      <c r="AY9464" s="33"/>
    </row>
    <row r="9465" spans="1:51" s="12" customFormat="1" ht="39.950000000000003" customHeight="1">
      <c r="A9465" s="3"/>
      <c r="B9465" s="16"/>
      <c r="C9465" s="33"/>
      <c r="D9465" s="33"/>
      <c r="E9465" s="33"/>
      <c r="F9465" s="33"/>
      <c r="G9465" s="33"/>
      <c r="H9465" s="33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  <c r="Y9465" s="33"/>
      <c r="Z9465" s="33"/>
      <c r="AA9465" s="33"/>
      <c r="AB9465" s="33"/>
      <c r="AC9465" s="33"/>
      <c r="AD9465" s="33"/>
      <c r="AE9465" s="33"/>
      <c r="AF9465" s="33"/>
      <c r="AG9465" s="35"/>
      <c r="AH9465" s="32"/>
      <c r="AI9465" s="33"/>
      <c r="AJ9465" s="33"/>
      <c r="AK9465" s="33"/>
      <c r="AL9465" s="33"/>
      <c r="AM9465" s="33"/>
      <c r="AN9465" s="33"/>
      <c r="AO9465" s="33"/>
      <c r="AP9465" s="33"/>
      <c r="AQ9465" s="33"/>
      <c r="AR9465" s="33"/>
      <c r="AS9465" s="33"/>
      <c r="AT9465" s="33"/>
      <c r="AU9465" s="33"/>
      <c r="AV9465" s="33"/>
      <c r="AW9465" s="33"/>
      <c r="AX9465" s="33"/>
      <c r="AY9465" s="33"/>
    </row>
    <row r="9466" spans="1:51" s="12" customFormat="1" ht="39.950000000000003" customHeight="1">
      <c r="A9466" s="3"/>
      <c r="B9466" s="16"/>
      <c r="C9466" s="33"/>
      <c r="D9466" s="33"/>
      <c r="E9466" s="33"/>
      <c r="F9466" s="33"/>
      <c r="G9466" s="33"/>
      <c r="H9466" s="33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  <c r="Y9466" s="33"/>
      <c r="Z9466" s="33"/>
      <c r="AA9466" s="33"/>
      <c r="AB9466" s="33"/>
      <c r="AC9466" s="33"/>
      <c r="AD9466" s="33"/>
      <c r="AE9466" s="33"/>
      <c r="AF9466" s="33"/>
      <c r="AG9466" s="35"/>
      <c r="AH9466" s="32"/>
      <c r="AI9466" s="33"/>
      <c r="AJ9466" s="33"/>
      <c r="AK9466" s="33"/>
      <c r="AL9466" s="33"/>
      <c r="AM9466" s="33"/>
      <c r="AN9466" s="33"/>
      <c r="AO9466" s="33"/>
      <c r="AP9466" s="33"/>
      <c r="AQ9466" s="33"/>
      <c r="AR9466" s="33"/>
      <c r="AS9466" s="33"/>
      <c r="AT9466" s="33"/>
      <c r="AU9466" s="33"/>
      <c r="AV9466" s="33"/>
      <c r="AW9466" s="33"/>
      <c r="AX9466" s="33"/>
      <c r="AY9466" s="33"/>
    </row>
    <row r="9467" spans="1:51" s="12" customFormat="1" ht="39.950000000000003" customHeight="1">
      <c r="A9467" s="3"/>
      <c r="B9467" s="16"/>
      <c r="C9467" s="33"/>
      <c r="D9467" s="33"/>
      <c r="E9467" s="33"/>
      <c r="F9467" s="33"/>
      <c r="G9467" s="33"/>
      <c r="H9467" s="33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  <c r="Y9467" s="33"/>
      <c r="Z9467" s="33"/>
      <c r="AA9467" s="33"/>
      <c r="AB9467" s="33"/>
      <c r="AC9467" s="33"/>
      <c r="AD9467" s="33"/>
      <c r="AE9467" s="33"/>
      <c r="AF9467" s="33"/>
      <c r="AG9467" s="35"/>
      <c r="AH9467" s="32"/>
      <c r="AI9467" s="33"/>
      <c r="AJ9467" s="33"/>
      <c r="AK9467" s="33"/>
      <c r="AL9467" s="33"/>
      <c r="AM9467" s="33"/>
      <c r="AN9467" s="33"/>
      <c r="AO9467" s="33"/>
      <c r="AP9467" s="33"/>
      <c r="AQ9467" s="33"/>
      <c r="AR9467" s="33"/>
      <c r="AS9467" s="33"/>
      <c r="AT9467" s="33"/>
      <c r="AU9467" s="33"/>
      <c r="AV9467" s="33"/>
      <c r="AW9467" s="33"/>
      <c r="AX9467" s="33"/>
      <c r="AY9467" s="33"/>
    </row>
    <row r="9468" spans="1:51" s="12" customFormat="1" ht="39.950000000000003" customHeight="1">
      <c r="A9468" s="3"/>
      <c r="B9468" s="16"/>
      <c r="C9468" s="33"/>
      <c r="D9468" s="33"/>
      <c r="E9468" s="33"/>
      <c r="F9468" s="33"/>
      <c r="G9468" s="33"/>
      <c r="H9468" s="33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  <c r="Y9468" s="33"/>
      <c r="Z9468" s="33"/>
      <c r="AA9468" s="33"/>
      <c r="AB9468" s="33"/>
      <c r="AC9468" s="33"/>
      <c r="AD9468" s="33"/>
      <c r="AE9468" s="33"/>
      <c r="AF9468" s="33"/>
      <c r="AG9468" s="35"/>
      <c r="AH9468" s="32"/>
      <c r="AI9468" s="33"/>
      <c r="AJ9468" s="33"/>
      <c r="AK9468" s="33"/>
      <c r="AL9468" s="33"/>
      <c r="AM9468" s="33"/>
      <c r="AN9468" s="33"/>
      <c r="AO9468" s="33"/>
      <c r="AP9468" s="33"/>
      <c r="AQ9468" s="33"/>
      <c r="AR9468" s="33"/>
      <c r="AS9468" s="33"/>
      <c r="AT9468" s="33"/>
      <c r="AU9468" s="33"/>
      <c r="AV9468" s="33"/>
      <c r="AW9468" s="33"/>
      <c r="AX9468" s="33"/>
      <c r="AY9468" s="33"/>
    </row>
    <row r="9469" spans="1:51" s="12" customFormat="1" ht="39.950000000000003" customHeight="1">
      <c r="A9469" s="3"/>
      <c r="B9469" s="16"/>
      <c r="C9469" s="33"/>
      <c r="D9469" s="33"/>
      <c r="E9469" s="33"/>
      <c r="F9469" s="33"/>
      <c r="G9469" s="33"/>
      <c r="H9469" s="33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  <c r="Y9469" s="33"/>
      <c r="Z9469" s="33"/>
      <c r="AA9469" s="33"/>
      <c r="AB9469" s="33"/>
      <c r="AC9469" s="33"/>
      <c r="AD9469" s="33"/>
      <c r="AE9469" s="33"/>
      <c r="AF9469" s="33"/>
      <c r="AG9469" s="35"/>
      <c r="AH9469" s="32"/>
      <c r="AI9469" s="33"/>
      <c r="AJ9469" s="33"/>
      <c r="AK9469" s="33"/>
      <c r="AL9469" s="33"/>
      <c r="AM9469" s="33"/>
      <c r="AN9469" s="33"/>
      <c r="AO9469" s="33"/>
      <c r="AP9469" s="33"/>
      <c r="AQ9469" s="33"/>
      <c r="AR9469" s="33"/>
      <c r="AS9469" s="33"/>
      <c r="AT9469" s="33"/>
      <c r="AU9469" s="33"/>
      <c r="AV9469" s="33"/>
      <c r="AW9469" s="33"/>
      <c r="AX9469" s="33"/>
      <c r="AY9469" s="33"/>
    </row>
    <row r="9470" spans="1:51" s="12" customFormat="1" ht="39.950000000000003" customHeight="1">
      <c r="A9470" s="3"/>
      <c r="B9470" s="16"/>
      <c r="C9470" s="33"/>
      <c r="D9470" s="33"/>
      <c r="E9470" s="33"/>
      <c r="F9470" s="33"/>
      <c r="G9470" s="33"/>
      <c r="H9470" s="33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  <c r="Y9470" s="33"/>
      <c r="Z9470" s="33"/>
      <c r="AA9470" s="33"/>
      <c r="AB9470" s="33"/>
      <c r="AC9470" s="33"/>
      <c r="AD9470" s="33"/>
      <c r="AE9470" s="33"/>
      <c r="AF9470" s="33"/>
      <c r="AG9470" s="35"/>
      <c r="AH9470" s="32"/>
      <c r="AI9470" s="33"/>
      <c r="AJ9470" s="33"/>
      <c r="AK9470" s="33"/>
      <c r="AL9470" s="33"/>
      <c r="AM9470" s="33"/>
      <c r="AN9470" s="33"/>
      <c r="AO9470" s="33"/>
      <c r="AP9470" s="33"/>
      <c r="AQ9470" s="33"/>
      <c r="AR9470" s="33"/>
      <c r="AS9470" s="33"/>
      <c r="AT9470" s="33"/>
      <c r="AU9470" s="33"/>
      <c r="AV9470" s="33"/>
      <c r="AW9470" s="33"/>
      <c r="AX9470" s="33"/>
      <c r="AY9470" s="33"/>
    </row>
    <row r="9471" spans="1:51" s="12" customFormat="1" ht="39.950000000000003" customHeight="1">
      <c r="A9471" s="3"/>
      <c r="B9471" s="16"/>
      <c r="C9471" s="33"/>
      <c r="D9471" s="33"/>
      <c r="E9471" s="33"/>
      <c r="F9471" s="33"/>
      <c r="G9471" s="33"/>
      <c r="H9471" s="33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  <c r="Y9471" s="33"/>
      <c r="Z9471" s="33"/>
      <c r="AA9471" s="33"/>
      <c r="AB9471" s="33"/>
      <c r="AC9471" s="33"/>
      <c r="AD9471" s="33"/>
      <c r="AE9471" s="33"/>
      <c r="AF9471" s="33"/>
      <c r="AG9471" s="35"/>
      <c r="AH9471" s="32"/>
      <c r="AI9471" s="33"/>
      <c r="AJ9471" s="33"/>
      <c r="AK9471" s="33"/>
      <c r="AL9471" s="33"/>
      <c r="AM9471" s="33"/>
      <c r="AN9471" s="33"/>
      <c r="AO9471" s="33"/>
      <c r="AP9471" s="33"/>
      <c r="AQ9471" s="33"/>
      <c r="AR9471" s="33"/>
      <c r="AS9471" s="33"/>
      <c r="AT9471" s="33"/>
      <c r="AU9471" s="33"/>
      <c r="AV9471" s="33"/>
      <c r="AW9471" s="33"/>
      <c r="AX9471" s="33"/>
      <c r="AY9471" s="33"/>
    </row>
    <row r="9472" spans="1:51" s="12" customFormat="1" ht="39.950000000000003" customHeight="1">
      <c r="A9472" s="3"/>
      <c r="B9472" s="16"/>
      <c r="C9472" s="33"/>
      <c r="D9472" s="33"/>
      <c r="E9472" s="33"/>
      <c r="F9472" s="33"/>
      <c r="G9472" s="33"/>
      <c r="H9472" s="33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  <c r="Y9472" s="33"/>
      <c r="Z9472" s="33"/>
      <c r="AA9472" s="33"/>
      <c r="AB9472" s="33"/>
      <c r="AC9472" s="33"/>
      <c r="AD9472" s="33"/>
      <c r="AE9472" s="33"/>
      <c r="AF9472" s="33"/>
      <c r="AG9472" s="35"/>
      <c r="AH9472" s="32"/>
      <c r="AI9472" s="33"/>
      <c r="AJ9472" s="33"/>
      <c r="AK9472" s="33"/>
      <c r="AL9472" s="33"/>
      <c r="AM9472" s="33"/>
      <c r="AN9472" s="33"/>
      <c r="AO9472" s="33"/>
      <c r="AP9472" s="33"/>
      <c r="AQ9472" s="33"/>
      <c r="AR9472" s="33"/>
      <c r="AS9472" s="33"/>
      <c r="AT9472" s="33"/>
      <c r="AU9472" s="33"/>
      <c r="AV9472" s="33"/>
      <c r="AW9472" s="33"/>
      <c r="AX9472" s="33"/>
      <c r="AY9472" s="33"/>
    </row>
    <row r="9473" spans="1:51" s="12" customFormat="1" ht="39.950000000000003" customHeight="1">
      <c r="A9473" s="3"/>
      <c r="B9473" s="16"/>
      <c r="C9473" s="33"/>
      <c r="D9473" s="33"/>
      <c r="E9473" s="33"/>
      <c r="F9473" s="33"/>
      <c r="G9473" s="33"/>
      <c r="H9473" s="33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  <c r="Y9473" s="33"/>
      <c r="Z9473" s="33"/>
      <c r="AA9473" s="33"/>
      <c r="AB9473" s="33"/>
      <c r="AC9473" s="33"/>
      <c r="AD9473" s="33"/>
      <c r="AE9473" s="33"/>
      <c r="AF9473" s="33"/>
      <c r="AG9473" s="35"/>
      <c r="AH9473" s="32"/>
      <c r="AI9473" s="33"/>
      <c r="AJ9473" s="33"/>
      <c r="AK9473" s="33"/>
      <c r="AL9473" s="33"/>
      <c r="AM9473" s="33"/>
      <c r="AN9473" s="33"/>
      <c r="AO9473" s="33"/>
      <c r="AP9473" s="33"/>
      <c r="AQ9473" s="33"/>
      <c r="AR9473" s="33"/>
      <c r="AS9473" s="33"/>
      <c r="AT9473" s="33"/>
      <c r="AU9473" s="33"/>
      <c r="AV9473" s="33"/>
      <c r="AW9473" s="33"/>
      <c r="AX9473" s="33"/>
      <c r="AY9473" s="33"/>
    </row>
    <row r="9474" spans="1:51" s="12" customFormat="1" ht="39.950000000000003" customHeight="1">
      <c r="A9474" s="3"/>
      <c r="B9474" s="16"/>
      <c r="C9474" s="33"/>
      <c r="D9474" s="33"/>
      <c r="E9474" s="33"/>
      <c r="F9474" s="33"/>
      <c r="G9474" s="33"/>
      <c r="H9474" s="33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  <c r="Y9474" s="33"/>
      <c r="Z9474" s="33"/>
      <c r="AA9474" s="33"/>
      <c r="AB9474" s="33"/>
      <c r="AC9474" s="33"/>
      <c r="AD9474" s="33"/>
      <c r="AE9474" s="33"/>
      <c r="AF9474" s="33"/>
      <c r="AG9474" s="35"/>
      <c r="AH9474" s="32"/>
      <c r="AI9474" s="33"/>
      <c r="AJ9474" s="33"/>
      <c r="AK9474" s="33"/>
      <c r="AL9474" s="33"/>
      <c r="AM9474" s="33"/>
      <c r="AN9474" s="33"/>
      <c r="AO9474" s="33"/>
      <c r="AP9474" s="33"/>
      <c r="AQ9474" s="33"/>
      <c r="AR9474" s="33"/>
      <c r="AS9474" s="33"/>
      <c r="AT9474" s="33"/>
      <c r="AU9474" s="33"/>
      <c r="AV9474" s="33"/>
      <c r="AW9474" s="33"/>
      <c r="AX9474" s="33"/>
      <c r="AY9474" s="33"/>
    </row>
    <row r="9475" spans="1:51" s="12" customFormat="1" ht="39.950000000000003" customHeight="1">
      <c r="A9475" s="3"/>
      <c r="B9475" s="16"/>
      <c r="C9475" s="33"/>
      <c r="D9475" s="33"/>
      <c r="E9475" s="33"/>
      <c r="F9475" s="33"/>
      <c r="G9475" s="33"/>
      <c r="H9475" s="33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  <c r="Y9475" s="33"/>
      <c r="Z9475" s="33"/>
      <c r="AA9475" s="33"/>
      <c r="AB9475" s="33"/>
      <c r="AC9475" s="33"/>
      <c r="AD9475" s="33"/>
      <c r="AE9475" s="33"/>
      <c r="AF9475" s="33"/>
      <c r="AG9475" s="35"/>
      <c r="AH9475" s="32"/>
      <c r="AI9475" s="33"/>
      <c r="AJ9475" s="33"/>
      <c r="AK9475" s="33"/>
      <c r="AL9475" s="33"/>
      <c r="AM9475" s="33"/>
      <c r="AN9475" s="33"/>
      <c r="AO9475" s="33"/>
      <c r="AP9475" s="33"/>
      <c r="AQ9475" s="33"/>
      <c r="AR9475" s="33"/>
      <c r="AS9475" s="33"/>
      <c r="AT9475" s="33"/>
      <c r="AU9475" s="33"/>
      <c r="AV9475" s="33"/>
      <c r="AW9475" s="33"/>
      <c r="AX9475" s="33"/>
      <c r="AY9475" s="33"/>
    </row>
    <row r="9476" spans="1:51" s="12" customFormat="1" ht="39.950000000000003" customHeight="1">
      <c r="A9476" s="3"/>
      <c r="B9476" s="16"/>
      <c r="C9476" s="33"/>
      <c r="D9476" s="33"/>
      <c r="E9476" s="33"/>
      <c r="F9476" s="33"/>
      <c r="G9476" s="33"/>
      <c r="H9476" s="33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  <c r="Y9476" s="33"/>
      <c r="Z9476" s="33"/>
      <c r="AA9476" s="33"/>
      <c r="AB9476" s="33"/>
      <c r="AC9476" s="33"/>
      <c r="AD9476" s="33"/>
      <c r="AE9476" s="33"/>
      <c r="AF9476" s="33"/>
      <c r="AG9476" s="35"/>
      <c r="AH9476" s="32"/>
      <c r="AI9476" s="33"/>
      <c r="AJ9476" s="33"/>
      <c r="AK9476" s="33"/>
      <c r="AL9476" s="33"/>
      <c r="AM9476" s="33"/>
      <c r="AN9476" s="33"/>
      <c r="AO9476" s="33"/>
      <c r="AP9476" s="33"/>
      <c r="AQ9476" s="33"/>
      <c r="AR9476" s="33"/>
      <c r="AS9476" s="33"/>
      <c r="AT9476" s="33"/>
      <c r="AU9476" s="33"/>
      <c r="AV9476" s="33"/>
      <c r="AW9476" s="33"/>
      <c r="AX9476" s="33"/>
      <c r="AY9476" s="33"/>
    </row>
    <row r="9477" spans="1:51" s="12" customFormat="1" ht="39.950000000000003" customHeight="1">
      <c r="A9477" s="3"/>
      <c r="B9477" s="16"/>
      <c r="C9477" s="33"/>
      <c r="D9477" s="33"/>
      <c r="E9477" s="33"/>
      <c r="F9477" s="33"/>
      <c r="G9477" s="33"/>
      <c r="H9477" s="33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  <c r="Y9477" s="33"/>
      <c r="Z9477" s="33"/>
      <c r="AA9477" s="33"/>
      <c r="AB9477" s="33"/>
      <c r="AC9477" s="33"/>
      <c r="AD9477" s="33"/>
      <c r="AE9477" s="33"/>
      <c r="AF9477" s="33"/>
      <c r="AG9477" s="35"/>
      <c r="AH9477" s="32"/>
      <c r="AI9477" s="33"/>
      <c r="AJ9477" s="33"/>
      <c r="AK9477" s="33"/>
      <c r="AL9477" s="33"/>
      <c r="AM9477" s="33"/>
      <c r="AN9477" s="33"/>
      <c r="AO9477" s="33"/>
      <c r="AP9477" s="33"/>
      <c r="AQ9477" s="33"/>
      <c r="AR9477" s="33"/>
      <c r="AS9477" s="33"/>
      <c r="AT9477" s="33"/>
      <c r="AU9477" s="33"/>
      <c r="AV9477" s="33"/>
      <c r="AW9477" s="33"/>
      <c r="AX9477" s="33"/>
      <c r="AY9477" s="33"/>
    </row>
    <row r="9478" spans="1:51" s="12" customFormat="1" ht="39.950000000000003" customHeight="1">
      <c r="A9478" s="3"/>
      <c r="B9478" s="16"/>
      <c r="C9478" s="33"/>
      <c r="D9478" s="33"/>
      <c r="E9478" s="33"/>
      <c r="F9478" s="33"/>
      <c r="G9478" s="33"/>
      <c r="H9478" s="33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  <c r="Y9478" s="33"/>
      <c r="Z9478" s="33"/>
      <c r="AA9478" s="33"/>
      <c r="AB9478" s="33"/>
      <c r="AC9478" s="33"/>
      <c r="AD9478" s="33"/>
      <c r="AE9478" s="33"/>
      <c r="AF9478" s="33"/>
      <c r="AG9478" s="35"/>
      <c r="AH9478" s="32"/>
      <c r="AI9478" s="33"/>
      <c r="AJ9478" s="33"/>
      <c r="AK9478" s="33"/>
      <c r="AL9478" s="33"/>
      <c r="AM9478" s="33"/>
      <c r="AN9478" s="33"/>
      <c r="AO9478" s="33"/>
      <c r="AP9478" s="33"/>
      <c r="AQ9478" s="33"/>
      <c r="AR9478" s="33"/>
      <c r="AS9478" s="33"/>
      <c r="AT9478" s="33"/>
      <c r="AU9478" s="33"/>
      <c r="AV9478" s="33"/>
      <c r="AW9478" s="33"/>
      <c r="AX9478" s="33"/>
      <c r="AY9478" s="33"/>
    </row>
    <row r="9479" spans="1:51" s="12" customFormat="1" ht="39.950000000000003" customHeight="1">
      <c r="A9479" s="3"/>
      <c r="B9479" s="16"/>
      <c r="C9479" s="33"/>
      <c r="D9479" s="33"/>
      <c r="E9479" s="33"/>
      <c r="F9479" s="33"/>
      <c r="G9479" s="33"/>
      <c r="H9479" s="33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  <c r="Y9479" s="33"/>
      <c r="Z9479" s="33"/>
      <c r="AA9479" s="33"/>
      <c r="AB9479" s="33"/>
      <c r="AC9479" s="33"/>
      <c r="AD9479" s="33"/>
      <c r="AE9479" s="33"/>
      <c r="AF9479" s="33"/>
      <c r="AG9479" s="35"/>
      <c r="AH9479" s="32"/>
      <c r="AI9479" s="33"/>
      <c r="AJ9479" s="33"/>
      <c r="AK9479" s="33"/>
      <c r="AL9479" s="33"/>
      <c r="AM9479" s="33"/>
      <c r="AN9479" s="33"/>
      <c r="AO9479" s="33"/>
      <c r="AP9479" s="33"/>
      <c r="AQ9479" s="33"/>
      <c r="AR9479" s="33"/>
      <c r="AS9479" s="33"/>
      <c r="AT9479" s="33"/>
      <c r="AU9479" s="33"/>
      <c r="AV9479" s="33"/>
      <c r="AW9479" s="33"/>
      <c r="AX9479" s="33"/>
      <c r="AY9479" s="33"/>
    </row>
    <row r="9480" spans="1:51" s="12" customFormat="1" ht="39.950000000000003" customHeight="1">
      <c r="A9480" s="3"/>
      <c r="B9480" s="16"/>
      <c r="C9480" s="33"/>
      <c r="D9480" s="33"/>
      <c r="E9480" s="33"/>
      <c r="F9480" s="33"/>
      <c r="G9480" s="33"/>
      <c r="H9480" s="33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  <c r="Y9480" s="33"/>
      <c r="Z9480" s="33"/>
      <c r="AA9480" s="33"/>
      <c r="AB9480" s="33"/>
      <c r="AC9480" s="33"/>
      <c r="AD9480" s="33"/>
      <c r="AE9480" s="33"/>
      <c r="AF9480" s="33"/>
      <c r="AG9480" s="35"/>
      <c r="AH9480" s="32"/>
      <c r="AI9480" s="33"/>
      <c r="AJ9480" s="33"/>
      <c r="AK9480" s="33"/>
      <c r="AL9480" s="33"/>
      <c r="AM9480" s="33"/>
      <c r="AN9480" s="33"/>
      <c r="AO9480" s="33"/>
      <c r="AP9480" s="33"/>
      <c r="AQ9480" s="33"/>
      <c r="AR9480" s="33"/>
      <c r="AS9480" s="33"/>
      <c r="AT9480" s="33"/>
      <c r="AU9480" s="33"/>
      <c r="AV9480" s="33"/>
      <c r="AW9480" s="33"/>
      <c r="AX9480" s="33"/>
      <c r="AY9480" s="33"/>
    </row>
    <row r="9481" spans="1:51" s="12" customFormat="1" ht="39.950000000000003" customHeight="1">
      <c r="A9481" s="3"/>
      <c r="B9481" s="16"/>
      <c r="C9481" s="33"/>
      <c r="D9481" s="33"/>
      <c r="E9481" s="33"/>
      <c r="F9481" s="33"/>
      <c r="G9481" s="33"/>
      <c r="H9481" s="33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  <c r="Y9481" s="33"/>
      <c r="Z9481" s="33"/>
      <c r="AA9481" s="33"/>
      <c r="AB9481" s="33"/>
      <c r="AC9481" s="33"/>
      <c r="AD9481" s="33"/>
      <c r="AE9481" s="33"/>
      <c r="AF9481" s="33"/>
      <c r="AG9481" s="35"/>
      <c r="AH9481" s="32"/>
      <c r="AI9481" s="33"/>
      <c r="AJ9481" s="33"/>
      <c r="AK9481" s="33"/>
      <c r="AL9481" s="33"/>
      <c r="AM9481" s="33"/>
      <c r="AN9481" s="33"/>
      <c r="AO9481" s="33"/>
      <c r="AP9481" s="33"/>
      <c r="AQ9481" s="33"/>
      <c r="AR9481" s="33"/>
      <c r="AS9481" s="33"/>
      <c r="AT9481" s="33"/>
      <c r="AU9481" s="33"/>
      <c r="AV9481" s="33"/>
      <c r="AW9481" s="33"/>
      <c r="AX9481" s="33"/>
      <c r="AY9481" s="33"/>
    </row>
    <row r="9482" spans="1:51" s="12" customFormat="1" ht="39.950000000000003" customHeight="1">
      <c r="A9482" s="3"/>
      <c r="B9482" s="16"/>
      <c r="C9482" s="33"/>
      <c r="D9482" s="33"/>
      <c r="E9482" s="33"/>
      <c r="F9482" s="33"/>
      <c r="G9482" s="33"/>
      <c r="H9482" s="33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  <c r="Y9482" s="33"/>
      <c r="Z9482" s="33"/>
      <c r="AA9482" s="33"/>
      <c r="AB9482" s="33"/>
      <c r="AC9482" s="33"/>
      <c r="AD9482" s="33"/>
      <c r="AE9482" s="33"/>
      <c r="AF9482" s="33"/>
      <c r="AG9482" s="35"/>
      <c r="AH9482" s="32"/>
      <c r="AI9482" s="33"/>
      <c r="AJ9482" s="33"/>
      <c r="AK9482" s="33"/>
      <c r="AL9482" s="33"/>
      <c r="AM9482" s="33"/>
      <c r="AN9482" s="33"/>
      <c r="AO9482" s="33"/>
      <c r="AP9482" s="33"/>
      <c r="AQ9482" s="33"/>
      <c r="AR9482" s="33"/>
      <c r="AS9482" s="33"/>
      <c r="AT9482" s="33"/>
      <c r="AU9482" s="33"/>
      <c r="AV9482" s="33"/>
      <c r="AW9482" s="33"/>
      <c r="AX9482" s="33"/>
      <c r="AY9482" s="33"/>
    </row>
    <row r="9483" spans="1:51" s="12" customFormat="1" ht="39.950000000000003" customHeight="1">
      <c r="A9483" s="3"/>
      <c r="B9483" s="16"/>
      <c r="C9483" s="33"/>
      <c r="D9483" s="33"/>
      <c r="E9483" s="33"/>
      <c r="F9483" s="33"/>
      <c r="G9483" s="33"/>
      <c r="H9483" s="33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  <c r="Y9483" s="33"/>
      <c r="Z9483" s="33"/>
      <c r="AA9483" s="33"/>
      <c r="AB9483" s="33"/>
      <c r="AC9483" s="33"/>
      <c r="AD9483" s="33"/>
      <c r="AE9483" s="33"/>
      <c r="AF9483" s="33"/>
      <c r="AG9483" s="35"/>
      <c r="AH9483" s="32"/>
      <c r="AI9483" s="33"/>
      <c r="AJ9483" s="33"/>
      <c r="AK9483" s="33"/>
      <c r="AL9483" s="33"/>
      <c r="AM9483" s="33"/>
      <c r="AN9483" s="33"/>
      <c r="AO9483" s="33"/>
      <c r="AP9483" s="33"/>
      <c r="AQ9483" s="33"/>
      <c r="AR9483" s="33"/>
      <c r="AS9483" s="33"/>
      <c r="AT9483" s="33"/>
      <c r="AU9483" s="33"/>
      <c r="AV9483" s="33"/>
      <c r="AW9483" s="33"/>
      <c r="AX9483" s="33"/>
      <c r="AY9483" s="33"/>
    </row>
    <row r="9484" spans="1:51" s="12" customFormat="1" ht="39.950000000000003" customHeight="1">
      <c r="A9484" s="3"/>
      <c r="B9484" s="16"/>
      <c r="C9484" s="33"/>
      <c r="D9484" s="33"/>
      <c r="E9484" s="33"/>
      <c r="F9484" s="33"/>
      <c r="G9484" s="33"/>
      <c r="H9484" s="33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  <c r="Y9484" s="33"/>
      <c r="Z9484" s="33"/>
      <c r="AA9484" s="33"/>
      <c r="AB9484" s="33"/>
      <c r="AC9484" s="33"/>
      <c r="AD9484" s="33"/>
      <c r="AE9484" s="33"/>
      <c r="AF9484" s="33"/>
      <c r="AG9484" s="35"/>
      <c r="AH9484" s="32"/>
      <c r="AI9484" s="33"/>
      <c r="AJ9484" s="33"/>
      <c r="AK9484" s="33"/>
      <c r="AL9484" s="33"/>
      <c r="AM9484" s="33"/>
      <c r="AN9484" s="33"/>
      <c r="AO9484" s="33"/>
      <c r="AP9484" s="33"/>
      <c r="AQ9484" s="33"/>
      <c r="AR9484" s="33"/>
      <c r="AS9484" s="33"/>
      <c r="AT9484" s="33"/>
      <c r="AU9484" s="33"/>
      <c r="AV9484" s="33"/>
      <c r="AW9484" s="33"/>
      <c r="AX9484" s="33"/>
      <c r="AY9484" s="33"/>
    </row>
    <row r="9485" spans="1:51" s="12" customFormat="1" ht="39.950000000000003" customHeight="1">
      <c r="A9485" s="3"/>
      <c r="B9485" s="16"/>
      <c r="C9485" s="33"/>
      <c r="D9485" s="33"/>
      <c r="E9485" s="33"/>
      <c r="F9485" s="33"/>
      <c r="G9485" s="33"/>
      <c r="H9485" s="33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  <c r="Y9485" s="33"/>
      <c r="Z9485" s="33"/>
      <c r="AA9485" s="33"/>
      <c r="AB9485" s="33"/>
      <c r="AC9485" s="33"/>
      <c r="AD9485" s="33"/>
      <c r="AE9485" s="33"/>
      <c r="AF9485" s="33"/>
      <c r="AG9485" s="35"/>
      <c r="AH9485" s="32"/>
      <c r="AI9485" s="33"/>
      <c r="AJ9485" s="33"/>
      <c r="AK9485" s="33"/>
      <c r="AL9485" s="33"/>
      <c r="AM9485" s="33"/>
      <c r="AN9485" s="33"/>
      <c r="AO9485" s="33"/>
      <c r="AP9485" s="33"/>
      <c r="AQ9485" s="33"/>
      <c r="AR9485" s="33"/>
      <c r="AS9485" s="33"/>
      <c r="AT9485" s="33"/>
      <c r="AU9485" s="33"/>
      <c r="AV9485" s="33"/>
      <c r="AW9485" s="33"/>
      <c r="AX9485" s="33"/>
      <c r="AY9485" s="33"/>
    </row>
    <row r="9486" spans="1:51" s="12" customFormat="1" ht="39.950000000000003" customHeight="1">
      <c r="A9486" s="3"/>
      <c r="B9486" s="16"/>
      <c r="C9486" s="33"/>
      <c r="D9486" s="33"/>
      <c r="E9486" s="33"/>
      <c r="F9486" s="33"/>
      <c r="G9486" s="33"/>
      <c r="H9486" s="33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  <c r="Y9486" s="33"/>
      <c r="Z9486" s="33"/>
      <c r="AA9486" s="33"/>
      <c r="AB9486" s="33"/>
      <c r="AC9486" s="33"/>
      <c r="AD9486" s="33"/>
      <c r="AE9486" s="33"/>
      <c r="AF9486" s="33"/>
      <c r="AG9486" s="35"/>
      <c r="AH9486" s="32"/>
      <c r="AI9486" s="33"/>
      <c r="AJ9486" s="33"/>
      <c r="AK9486" s="33"/>
      <c r="AL9486" s="33"/>
      <c r="AM9486" s="33"/>
      <c r="AN9486" s="33"/>
      <c r="AO9486" s="33"/>
      <c r="AP9486" s="33"/>
      <c r="AQ9486" s="33"/>
      <c r="AR9486" s="33"/>
      <c r="AS9486" s="33"/>
      <c r="AT9486" s="33"/>
      <c r="AU9486" s="33"/>
      <c r="AV9486" s="33"/>
      <c r="AW9486" s="33"/>
      <c r="AX9486" s="33"/>
      <c r="AY9486" s="33"/>
    </row>
    <row r="9487" spans="1:51" s="12" customFormat="1" ht="39.950000000000003" customHeight="1">
      <c r="A9487" s="3"/>
      <c r="B9487" s="16"/>
      <c r="C9487" s="33"/>
      <c r="D9487" s="33"/>
      <c r="E9487" s="33"/>
      <c r="F9487" s="33"/>
      <c r="G9487" s="33"/>
      <c r="H9487" s="33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  <c r="Y9487" s="33"/>
      <c r="Z9487" s="33"/>
      <c r="AA9487" s="33"/>
      <c r="AB9487" s="33"/>
      <c r="AC9487" s="33"/>
      <c r="AD9487" s="33"/>
      <c r="AE9487" s="33"/>
      <c r="AF9487" s="33"/>
      <c r="AG9487" s="35"/>
      <c r="AH9487" s="32"/>
      <c r="AI9487" s="33"/>
      <c r="AJ9487" s="33"/>
      <c r="AK9487" s="33"/>
      <c r="AL9487" s="33"/>
      <c r="AM9487" s="33"/>
      <c r="AN9487" s="33"/>
      <c r="AO9487" s="33"/>
      <c r="AP9487" s="33"/>
      <c r="AQ9487" s="33"/>
      <c r="AR9487" s="33"/>
      <c r="AS9487" s="33"/>
      <c r="AT9487" s="33"/>
      <c r="AU9487" s="33"/>
      <c r="AV9487" s="33"/>
      <c r="AW9487" s="33"/>
      <c r="AX9487" s="33"/>
      <c r="AY9487" s="33"/>
    </row>
    <row r="9488" spans="1:51" s="12" customFormat="1" ht="39.950000000000003" customHeight="1">
      <c r="A9488" s="3"/>
      <c r="B9488" s="16"/>
      <c r="C9488" s="33"/>
      <c r="D9488" s="33"/>
      <c r="E9488" s="33"/>
      <c r="F9488" s="33"/>
      <c r="G9488" s="33"/>
      <c r="H9488" s="33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  <c r="Y9488" s="33"/>
      <c r="Z9488" s="33"/>
      <c r="AA9488" s="33"/>
      <c r="AB9488" s="33"/>
      <c r="AC9488" s="33"/>
      <c r="AD9488" s="33"/>
      <c r="AE9488" s="33"/>
      <c r="AF9488" s="33"/>
      <c r="AG9488" s="35"/>
      <c r="AH9488" s="32"/>
      <c r="AI9488" s="33"/>
      <c r="AJ9488" s="33"/>
      <c r="AK9488" s="33"/>
      <c r="AL9488" s="33"/>
      <c r="AM9488" s="33"/>
      <c r="AN9488" s="33"/>
      <c r="AO9488" s="33"/>
      <c r="AP9488" s="33"/>
      <c r="AQ9488" s="33"/>
      <c r="AR9488" s="33"/>
      <c r="AS9488" s="33"/>
      <c r="AT9488" s="33"/>
      <c r="AU9488" s="33"/>
      <c r="AV9488" s="33"/>
      <c r="AW9488" s="33"/>
      <c r="AX9488" s="33"/>
      <c r="AY9488" s="33"/>
    </row>
    <row r="9489" spans="1:51" s="12" customFormat="1" ht="39.950000000000003" customHeight="1">
      <c r="A9489" s="3"/>
      <c r="B9489" s="16"/>
      <c r="C9489" s="33"/>
      <c r="D9489" s="33"/>
      <c r="E9489" s="33"/>
      <c r="F9489" s="33"/>
      <c r="G9489" s="33"/>
      <c r="H9489" s="33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  <c r="Y9489" s="33"/>
      <c r="Z9489" s="33"/>
      <c r="AA9489" s="33"/>
      <c r="AB9489" s="33"/>
      <c r="AC9489" s="33"/>
      <c r="AD9489" s="33"/>
      <c r="AE9489" s="33"/>
      <c r="AF9489" s="33"/>
      <c r="AG9489" s="35"/>
      <c r="AH9489" s="32"/>
      <c r="AI9489" s="33"/>
      <c r="AJ9489" s="33"/>
      <c r="AK9489" s="33"/>
      <c r="AL9489" s="33"/>
      <c r="AM9489" s="33"/>
      <c r="AN9489" s="33"/>
      <c r="AO9489" s="33"/>
      <c r="AP9489" s="33"/>
      <c r="AQ9489" s="33"/>
      <c r="AR9489" s="33"/>
      <c r="AS9489" s="33"/>
      <c r="AT9489" s="33"/>
      <c r="AU9489" s="33"/>
      <c r="AV9489" s="33"/>
      <c r="AW9489" s="33"/>
      <c r="AX9489" s="33"/>
      <c r="AY9489" s="33"/>
    </row>
    <row r="9490" spans="1:51" s="12" customFormat="1" ht="39.950000000000003" customHeight="1">
      <c r="A9490" s="3"/>
      <c r="B9490" s="16"/>
      <c r="C9490" s="33"/>
      <c r="D9490" s="33"/>
      <c r="E9490" s="33"/>
      <c r="F9490" s="33"/>
      <c r="G9490" s="33"/>
      <c r="H9490" s="33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  <c r="Y9490" s="33"/>
      <c r="Z9490" s="33"/>
      <c r="AA9490" s="33"/>
      <c r="AB9490" s="33"/>
      <c r="AC9490" s="33"/>
      <c r="AD9490" s="33"/>
      <c r="AE9490" s="33"/>
      <c r="AF9490" s="33"/>
      <c r="AG9490" s="35"/>
      <c r="AH9490" s="32"/>
      <c r="AI9490" s="33"/>
      <c r="AJ9490" s="33"/>
      <c r="AK9490" s="33"/>
      <c r="AL9490" s="33"/>
      <c r="AM9490" s="33"/>
      <c r="AN9490" s="33"/>
      <c r="AO9490" s="33"/>
      <c r="AP9490" s="33"/>
      <c r="AQ9490" s="33"/>
      <c r="AR9490" s="33"/>
      <c r="AS9490" s="33"/>
      <c r="AT9490" s="33"/>
      <c r="AU9490" s="33"/>
      <c r="AV9490" s="33"/>
      <c r="AW9490" s="33"/>
      <c r="AX9490" s="33"/>
      <c r="AY9490" s="33"/>
    </row>
    <row r="9491" spans="1:51" s="12" customFormat="1" ht="39.950000000000003" customHeight="1">
      <c r="A9491" s="3"/>
      <c r="B9491" s="16"/>
      <c r="C9491" s="33"/>
      <c r="D9491" s="33"/>
      <c r="E9491" s="33"/>
      <c r="F9491" s="33"/>
      <c r="G9491" s="33"/>
      <c r="H9491" s="33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  <c r="Y9491" s="33"/>
      <c r="Z9491" s="33"/>
      <c r="AA9491" s="33"/>
      <c r="AB9491" s="33"/>
      <c r="AC9491" s="33"/>
      <c r="AD9491" s="33"/>
      <c r="AE9491" s="33"/>
      <c r="AF9491" s="33"/>
      <c r="AG9491" s="35"/>
      <c r="AH9491" s="32"/>
      <c r="AI9491" s="33"/>
      <c r="AJ9491" s="33"/>
      <c r="AK9491" s="33"/>
      <c r="AL9491" s="33"/>
      <c r="AM9491" s="33"/>
      <c r="AN9491" s="33"/>
      <c r="AO9491" s="33"/>
      <c r="AP9491" s="33"/>
      <c r="AQ9491" s="33"/>
      <c r="AR9491" s="33"/>
      <c r="AS9491" s="33"/>
      <c r="AT9491" s="33"/>
      <c r="AU9491" s="33"/>
      <c r="AV9491" s="33"/>
      <c r="AW9491" s="33"/>
      <c r="AX9491" s="33"/>
      <c r="AY9491" s="33"/>
    </row>
    <row r="9492" spans="1:51" s="12" customFormat="1" ht="39.950000000000003" customHeight="1">
      <c r="A9492" s="3"/>
      <c r="B9492" s="16"/>
      <c r="C9492" s="33"/>
      <c r="D9492" s="33"/>
      <c r="E9492" s="33"/>
      <c r="F9492" s="33"/>
      <c r="G9492" s="33"/>
      <c r="H9492" s="33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  <c r="Y9492" s="33"/>
      <c r="Z9492" s="33"/>
      <c r="AA9492" s="33"/>
      <c r="AB9492" s="33"/>
      <c r="AC9492" s="33"/>
      <c r="AD9492" s="33"/>
      <c r="AE9492" s="33"/>
      <c r="AF9492" s="33"/>
      <c r="AG9492" s="35"/>
      <c r="AH9492" s="32"/>
      <c r="AI9492" s="33"/>
      <c r="AJ9492" s="33"/>
      <c r="AK9492" s="33"/>
      <c r="AL9492" s="33"/>
      <c r="AM9492" s="33"/>
      <c r="AN9492" s="33"/>
      <c r="AO9492" s="33"/>
      <c r="AP9492" s="33"/>
      <c r="AQ9492" s="33"/>
      <c r="AR9492" s="33"/>
      <c r="AS9492" s="33"/>
      <c r="AT9492" s="33"/>
      <c r="AU9492" s="33"/>
      <c r="AV9492" s="33"/>
      <c r="AW9492" s="33"/>
      <c r="AX9492" s="33"/>
      <c r="AY9492" s="33"/>
    </row>
    <row r="9493" spans="1:51" s="12" customFormat="1" ht="39.950000000000003" customHeight="1">
      <c r="A9493" s="3"/>
      <c r="B9493" s="16"/>
      <c r="C9493" s="33"/>
      <c r="D9493" s="33"/>
      <c r="E9493" s="33"/>
      <c r="F9493" s="33"/>
      <c r="G9493" s="33"/>
      <c r="H9493" s="33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  <c r="Y9493" s="33"/>
      <c r="Z9493" s="33"/>
      <c r="AA9493" s="33"/>
      <c r="AB9493" s="33"/>
      <c r="AC9493" s="33"/>
      <c r="AD9493" s="33"/>
      <c r="AE9493" s="33"/>
      <c r="AF9493" s="33"/>
      <c r="AG9493" s="35"/>
      <c r="AH9493" s="32"/>
      <c r="AI9493" s="33"/>
      <c r="AJ9493" s="33"/>
      <c r="AK9493" s="33"/>
      <c r="AL9493" s="33"/>
      <c r="AM9493" s="33"/>
      <c r="AN9493" s="33"/>
      <c r="AO9493" s="33"/>
      <c r="AP9493" s="33"/>
      <c r="AQ9493" s="33"/>
      <c r="AR9493" s="33"/>
      <c r="AS9493" s="33"/>
      <c r="AT9493" s="33"/>
      <c r="AU9493" s="33"/>
      <c r="AV9493" s="33"/>
      <c r="AW9493" s="33"/>
      <c r="AX9493" s="33"/>
      <c r="AY9493" s="33"/>
    </row>
    <row r="9494" spans="1:51" s="12" customFormat="1" ht="39.950000000000003" customHeight="1">
      <c r="A9494" s="3"/>
      <c r="B9494" s="16"/>
      <c r="C9494" s="33"/>
      <c r="D9494" s="33"/>
      <c r="E9494" s="33"/>
      <c r="F9494" s="33"/>
      <c r="G9494" s="33"/>
      <c r="H9494" s="33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  <c r="Y9494" s="33"/>
      <c r="Z9494" s="33"/>
      <c r="AA9494" s="33"/>
      <c r="AB9494" s="33"/>
      <c r="AC9494" s="33"/>
      <c r="AD9494" s="33"/>
      <c r="AE9494" s="33"/>
      <c r="AF9494" s="33"/>
      <c r="AG9494" s="35"/>
      <c r="AH9494" s="32"/>
      <c r="AI9494" s="33"/>
      <c r="AJ9494" s="33"/>
      <c r="AK9494" s="33"/>
      <c r="AL9494" s="33"/>
      <c r="AM9494" s="33"/>
      <c r="AN9494" s="33"/>
      <c r="AO9494" s="33"/>
      <c r="AP9494" s="33"/>
      <c r="AQ9494" s="33"/>
      <c r="AR9494" s="33"/>
      <c r="AS9494" s="33"/>
      <c r="AT9494" s="33"/>
      <c r="AU9494" s="33"/>
      <c r="AV9494" s="33"/>
      <c r="AW9494" s="33"/>
      <c r="AX9494" s="33"/>
      <c r="AY9494" s="33"/>
    </row>
    <row r="9495" spans="1:51" s="12" customFormat="1" ht="39.950000000000003" customHeight="1">
      <c r="A9495" s="3"/>
      <c r="B9495" s="16"/>
      <c r="C9495" s="33"/>
      <c r="D9495" s="33"/>
      <c r="E9495" s="33"/>
      <c r="F9495" s="33"/>
      <c r="G9495" s="33"/>
      <c r="H9495" s="33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  <c r="Y9495" s="33"/>
      <c r="Z9495" s="33"/>
      <c r="AA9495" s="33"/>
      <c r="AB9495" s="33"/>
      <c r="AC9495" s="33"/>
      <c r="AD9495" s="33"/>
      <c r="AE9495" s="33"/>
      <c r="AF9495" s="33"/>
      <c r="AG9495" s="35"/>
      <c r="AH9495" s="32"/>
      <c r="AI9495" s="33"/>
      <c r="AJ9495" s="33"/>
      <c r="AK9495" s="33"/>
      <c r="AL9495" s="33"/>
      <c r="AM9495" s="33"/>
      <c r="AN9495" s="33"/>
      <c r="AO9495" s="33"/>
      <c r="AP9495" s="33"/>
      <c r="AQ9495" s="33"/>
      <c r="AR9495" s="33"/>
      <c r="AS9495" s="33"/>
      <c r="AT9495" s="33"/>
      <c r="AU9495" s="33"/>
      <c r="AV9495" s="33"/>
      <c r="AW9495" s="33"/>
      <c r="AX9495" s="33"/>
      <c r="AY9495" s="33"/>
    </row>
    <row r="9496" spans="1:51" s="12" customFormat="1" ht="39.950000000000003" customHeight="1">
      <c r="A9496" s="3"/>
      <c r="B9496" s="16"/>
      <c r="C9496" s="33"/>
      <c r="D9496" s="33"/>
      <c r="E9496" s="33"/>
      <c r="F9496" s="33"/>
      <c r="G9496" s="33"/>
      <c r="H9496" s="33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  <c r="Y9496" s="33"/>
      <c r="Z9496" s="33"/>
      <c r="AA9496" s="33"/>
      <c r="AB9496" s="33"/>
      <c r="AC9496" s="33"/>
      <c r="AD9496" s="33"/>
      <c r="AE9496" s="33"/>
      <c r="AF9496" s="33"/>
      <c r="AG9496" s="35"/>
      <c r="AH9496" s="32"/>
      <c r="AI9496" s="33"/>
      <c r="AJ9496" s="33"/>
      <c r="AK9496" s="33"/>
      <c r="AL9496" s="33"/>
      <c r="AM9496" s="33"/>
      <c r="AN9496" s="33"/>
      <c r="AO9496" s="33"/>
      <c r="AP9496" s="33"/>
      <c r="AQ9496" s="33"/>
      <c r="AR9496" s="33"/>
      <c r="AS9496" s="33"/>
      <c r="AT9496" s="33"/>
      <c r="AU9496" s="33"/>
      <c r="AV9496" s="33"/>
      <c r="AW9496" s="33"/>
      <c r="AX9496" s="33"/>
      <c r="AY9496" s="33"/>
    </row>
    <row r="9497" spans="1:51" s="12" customFormat="1" ht="39.950000000000003" customHeight="1">
      <c r="A9497" s="3"/>
      <c r="B9497" s="16"/>
      <c r="C9497" s="33"/>
      <c r="D9497" s="33"/>
      <c r="E9497" s="33"/>
      <c r="F9497" s="33"/>
      <c r="G9497" s="33"/>
      <c r="H9497" s="33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  <c r="Y9497" s="33"/>
      <c r="Z9497" s="33"/>
      <c r="AA9497" s="33"/>
      <c r="AB9497" s="33"/>
      <c r="AC9497" s="33"/>
      <c r="AD9497" s="33"/>
      <c r="AE9497" s="33"/>
      <c r="AF9497" s="33"/>
      <c r="AG9497" s="35"/>
      <c r="AH9497" s="32"/>
      <c r="AI9497" s="33"/>
      <c r="AJ9497" s="33"/>
      <c r="AK9497" s="33"/>
      <c r="AL9497" s="33"/>
      <c r="AM9497" s="33"/>
      <c r="AN9497" s="33"/>
      <c r="AO9497" s="33"/>
      <c r="AP9497" s="33"/>
      <c r="AQ9497" s="33"/>
      <c r="AR9497" s="33"/>
      <c r="AS9497" s="33"/>
      <c r="AT9497" s="33"/>
      <c r="AU9497" s="33"/>
      <c r="AV9497" s="33"/>
      <c r="AW9497" s="33"/>
      <c r="AX9497" s="33"/>
      <c r="AY9497" s="33"/>
    </row>
    <row r="9498" spans="1:51" s="12" customFormat="1" ht="39.950000000000003" customHeight="1">
      <c r="A9498" s="3"/>
      <c r="B9498" s="16"/>
      <c r="C9498" s="33"/>
      <c r="D9498" s="33"/>
      <c r="E9498" s="33"/>
      <c r="F9498" s="33"/>
      <c r="G9498" s="33"/>
      <c r="H9498" s="33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  <c r="Y9498" s="33"/>
      <c r="Z9498" s="33"/>
      <c r="AA9498" s="33"/>
      <c r="AB9498" s="33"/>
      <c r="AC9498" s="33"/>
      <c r="AD9498" s="33"/>
      <c r="AE9498" s="33"/>
      <c r="AF9498" s="33"/>
      <c r="AG9498" s="35"/>
      <c r="AH9498" s="32"/>
      <c r="AI9498" s="33"/>
      <c r="AJ9498" s="33"/>
      <c r="AK9498" s="33"/>
      <c r="AL9498" s="33"/>
      <c r="AM9498" s="33"/>
      <c r="AN9498" s="33"/>
      <c r="AO9498" s="33"/>
      <c r="AP9498" s="33"/>
      <c r="AQ9498" s="33"/>
      <c r="AR9498" s="33"/>
      <c r="AS9498" s="33"/>
      <c r="AT9498" s="33"/>
      <c r="AU9498" s="33"/>
      <c r="AV9498" s="33"/>
      <c r="AW9498" s="33"/>
      <c r="AX9498" s="33"/>
      <c r="AY9498" s="33"/>
    </row>
    <row r="9499" spans="1:51" s="12" customFormat="1" ht="39.950000000000003" customHeight="1">
      <c r="A9499" s="3"/>
      <c r="B9499" s="16"/>
      <c r="C9499" s="33"/>
      <c r="D9499" s="33"/>
      <c r="E9499" s="33"/>
      <c r="F9499" s="33"/>
      <c r="G9499" s="33"/>
      <c r="H9499" s="33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  <c r="Y9499" s="33"/>
      <c r="Z9499" s="33"/>
      <c r="AA9499" s="33"/>
      <c r="AB9499" s="33"/>
      <c r="AC9499" s="33"/>
      <c r="AD9499" s="33"/>
      <c r="AE9499" s="33"/>
      <c r="AF9499" s="33"/>
      <c r="AG9499" s="35"/>
      <c r="AH9499" s="32"/>
      <c r="AI9499" s="33"/>
      <c r="AJ9499" s="33"/>
      <c r="AK9499" s="33"/>
      <c r="AL9499" s="33"/>
      <c r="AM9499" s="33"/>
      <c r="AN9499" s="33"/>
      <c r="AO9499" s="33"/>
      <c r="AP9499" s="33"/>
      <c r="AQ9499" s="33"/>
      <c r="AR9499" s="33"/>
      <c r="AS9499" s="33"/>
      <c r="AT9499" s="33"/>
      <c r="AU9499" s="33"/>
      <c r="AV9499" s="33"/>
      <c r="AW9499" s="33"/>
      <c r="AX9499" s="33"/>
      <c r="AY9499" s="33"/>
    </row>
    <row r="9500" spans="1:51" s="12" customFormat="1" ht="39.950000000000003" customHeight="1">
      <c r="A9500" s="3"/>
      <c r="B9500" s="16"/>
      <c r="C9500" s="33"/>
      <c r="D9500" s="33"/>
      <c r="E9500" s="33"/>
      <c r="F9500" s="33"/>
      <c r="G9500" s="33"/>
      <c r="H9500" s="33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  <c r="Y9500" s="33"/>
      <c r="Z9500" s="33"/>
      <c r="AA9500" s="33"/>
      <c r="AB9500" s="33"/>
      <c r="AC9500" s="33"/>
      <c r="AD9500" s="33"/>
      <c r="AE9500" s="33"/>
      <c r="AF9500" s="33"/>
      <c r="AG9500" s="35"/>
      <c r="AH9500" s="32"/>
      <c r="AI9500" s="33"/>
      <c r="AJ9500" s="33"/>
      <c r="AK9500" s="33"/>
      <c r="AL9500" s="33"/>
      <c r="AM9500" s="33"/>
      <c r="AN9500" s="33"/>
      <c r="AO9500" s="33"/>
      <c r="AP9500" s="33"/>
      <c r="AQ9500" s="33"/>
      <c r="AR9500" s="33"/>
      <c r="AS9500" s="33"/>
      <c r="AT9500" s="33"/>
      <c r="AU9500" s="33"/>
      <c r="AV9500" s="33"/>
      <c r="AW9500" s="33"/>
      <c r="AX9500" s="33"/>
      <c r="AY9500" s="33"/>
    </row>
    <row r="9501" spans="1:51" s="12" customFormat="1" ht="39.950000000000003" customHeight="1">
      <c r="A9501" s="3"/>
      <c r="B9501" s="16"/>
      <c r="C9501" s="33"/>
      <c r="D9501" s="33"/>
      <c r="E9501" s="33"/>
      <c r="F9501" s="33"/>
      <c r="G9501" s="33"/>
      <c r="H9501" s="33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  <c r="Y9501" s="33"/>
      <c r="Z9501" s="33"/>
      <c r="AA9501" s="33"/>
      <c r="AB9501" s="33"/>
      <c r="AC9501" s="33"/>
      <c r="AD9501" s="33"/>
      <c r="AE9501" s="33"/>
      <c r="AF9501" s="33"/>
      <c r="AG9501" s="35"/>
      <c r="AH9501" s="32"/>
      <c r="AI9501" s="33"/>
      <c r="AJ9501" s="33"/>
      <c r="AK9501" s="33"/>
      <c r="AL9501" s="33"/>
      <c r="AM9501" s="33"/>
      <c r="AN9501" s="33"/>
      <c r="AO9501" s="33"/>
      <c r="AP9501" s="33"/>
      <c r="AQ9501" s="33"/>
      <c r="AR9501" s="33"/>
      <c r="AS9501" s="33"/>
      <c r="AT9501" s="33"/>
      <c r="AU9501" s="33"/>
      <c r="AV9501" s="33"/>
      <c r="AW9501" s="33"/>
      <c r="AX9501" s="33"/>
      <c r="AY9501" s="33"/>
    </row>
    <row r="9502" spans="1:51" s="12" customFormat="1" ht="39.950000000000003" customHeight="1">
      <c r="A9502" s="3"/>
      <c r="B9502" s="16"/>
      <c r="C9502" s="33"/>
      <c r="D9502" s="33"/>
      <c r="E9502" s="33"/>
      <c r="F9502" s="33"/>
      <c r="G9502" s="33"/>
      <c r="H9502" s="33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  <c r="Y9502" s="33"/>
      <c r="Z9502" s="33"/>
      <c r="AA9502" s="33"/>
      <c r="AB9502" s="33"/>
      <c r="AC9502" s="33"/>
      <c r="AD9502" s="33"/>
      <c r="AE9502" s="33"/>
      <c r="AF9502" s="33"/>
      <c r="AG9502" s="35"/>
      <c r="AH9502" s="32"/>
      <c r="AI9502" s="33"/>
      <c r="AJ9502" s="33"/>
      <c r="AK9502" s="33"/>
      <c r="AL9502" s="33"/>
      <c r="AM9502" s="33"/>
      <c r="AN9502" s="33"/>
      <c r="AO9502" s="33"/>
      <c r="AP9502" s="33"/>
      <c r="AQ9502" s="33"/>
      <c r="AR9502" s="33"/>
      <c r="AS9502" s="33"/>
      <c r="AT9502" s="33"/>
      <c r="AU9502" s="33"/>
      <c r="AV9502" s="33"/>
      <c r="AW9502" s="33"/>
      <c r="AX9502" s="33"/>
      <c r="AY9502" s="33"/>
    </row>
    <row r="9503" spans="1:51" s="12" customFormat="1" ht="39.950000000000003" customHeight="1">
      <c r="A9503" s="3"/>
      <c r="B9503" s="16"/>
      <c r="C9503" s="33"/>
      <c r="D9503" s="33"/>
      <c r="E9503" s="33"/>
      <c r="F9503" s="33"/>
      <c r="G9503" s="33"/>
      <c r="H9503" s="33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  <c r="Y9503" s="33"/>
      <c r="Z9503" s="33"/>
      <c r="AA9503" s="33"/>
      <c r="AB9503" s="33"/>
      <c r="AC9503" s="33"/>
      <c r="AD9503" s="33"/>
      <c r="AE9503" s="33"/>
      <c r="AF9503" s="33"/>
      <c r="AG9503" s="35"/>
      <c r="AH9503" s="32"/>
      <c r="AI9503" s="33"/>
      <c r="AJ9503" s="33"/>
      <c r="AK9503" s="33"/>
      <c r="AL9503" s="33"/>
      <c r="AM9503" s="33"/>
      <c r="AN9503" s="33"/>
      <c r="AO9503" s="33"/>
      <c r="AP9503" s="33"/>
      <c r="AQ9503" s="33"/>
      <c r="AR9503" s="33"/>
      <c r="AS9503" s="33"/>
      <c r="AT9503" s="33"/>
      <c r="AU9503" s="33"/>
      <c r="AV9503" s="33"/>
      <c r="AW9503" s="33"/>
      <c r="AX9503" s="33"/>
      <c r="AY9503" s="33"/>
    </row>
    <row r="9504" spans="1:51" s="12" customFormat="1" ht="39.950000000000003" customHeight="1">
      <c r="A9504" s="3"/>
      <c r="B9504" s="16"/>
      <c r="C9504" s="33"/>
      <c r="D9504" s="33"/>
      <c r="E9504" s="33"/>
      <c r="F9504" s="33"/>
      <c r="G9504" s="33"/>
      <c r="H9504" s="33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  <c r="Y9504" s="33"/>
      <c r="Z9504" s="33"/>
      <c r="AA9504" s="33"/>
      <c r="AB9504" s="33"/>
      <c r="AC9504" s="33"/>
      <c r="AD9504" s="33"/>
      <c r="AE9504" s="33"/>
      <c r="AF9504" s="33"/>
      <c r="AG9504" s="35"/>
      <c r="AH9504" s="32"/>
      <c r="AI9504" s="33"/>
      <c r="AJ9504" s="33"/>
      <c r="AK9504" s="33"/>
      <c r="AL9504" s="33"/>
      <c r="AM9504" s="33"/>
      <c r="AN9504" s="33"/>
      <c r="AO9504" s="33"/>
      <c r="AP9504" s="33"/>
      <c r="AQ9504" s="33"/>
      <c r="AR9504" s="33"/>
      <c r="AS9504" s="33"/>
      <c r="AT9504" s="33"/>
      <c r="AU9504" s="33"/>
      <c r="AV9504" s="33"/>
      <c r="AW9504" s="33"/>
      <c r="AX9504" s="33"/>
      <c r="AY9504" s="33"/>
    </row>
    <row r="9505" spans="1:51" s="12" customFormat="1" ht="39.950000000000003" customHeight="1">
      <c r="A9505" s="3"/>
      <c r="B9505" s="16"/>
      <c r="C9505" s="33"/>
      <c r="D9505" s="33"/>
      <c r="E9505" s="33"/>
      <c r="F9505" s="33"/>
      <c r="G9505" s="33"/>
      <c r="H9505" s="33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  <c r="Y9505" s="33"/>
      <c r="Z9505" s="33"/>
      <c r="AA9505" s="33"/>
      <c r="AB9505" s="33"/>
      <c r="AC9505" s="33"/>
      <c r="AD9505" s="33"/>
      <c r="AE9505" s="33"/>
      <c r="AF9505" s="33"/>
      <c r="AG9505" s="35"/>
      <c r="AH9505" s="32"/>
      <c r="AI9505" s="33"/>
      <c r="AJ9505" s="33"/>
      <c r="AK9505" s="33"/>
      <c r="AL9505" s="33"/>
      <c r="AM9505" s="33"/>
      <c r="AN9505" s="33"/>
      <c r="AO9505" s="33"/>
      <c r="AP9505" s="33"/>
      <c r="AQ9505" s="33"/>
      <c r="AR9505" s="33"/>
      <c r="AS9505" s="33"/>
      <c r="AT9505" s="33"/>
      <c r="AU9505" s="33"/>
      <c r="AV9505" s="33"/>
      <c r="AW9505" s="33"/>
      <c r="AX9505" s="33"/>
      <c r="AY9505" s="33"/>
    </row>
    <row r="9506" spans="1:51" s="12" customFormat="1" ht="39.950000000000003" customHeight="1">
      <c r="A9506" s="3"/>
      <c r="B9506" s="16"/>
      <c r="C9506" s="33"/>
      <c r="D9506" s="33"/>
      <c r="E9506" s="33"/>
      <c r="F9506" s="33"/>
      <c r="G9506" s="33"/>
      <c r="H9506" s="33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  <c r="Y9506" s="33"/>
      <c r="Z9506" s="33"/>
      <c r="AA9506" s="33"/>
      <c r="AB9506" s="33"/>
      <c r="AC9506" s="33"/>
      <c r="AD9506" s="33"/>
      <c r="AE9506" s="33"/>
      <c r="AF9506" s="33"/>
      <c r="AG9506" s="35"/>
      <c r="AH9506" s="32"/>
      <c r="AI9506" s="33"/>
      <c r="AJ9506" s="33"/>
      <c r="AK9506" s="33"/>
      <c r="AL9506" s="33"/>
      <c r="AM9506" s="33"/>
      <c r="AN9506" s="33"/>
      <c r="AO9506" s="33"/>
      <c r="AP9506" s="33"/>
      <c r="AQ9506" s="33"/>
      <c r="AR9506" s="33"/>
      <c r="AS9506" s="33"/>
      <c r="AT9506" s="33"/>
      <c r="AU9506" s="33"/>
      <c r="AV9506" s="33"/>
      <c r="AW9506" s="33"/>
      <c r="AX9506" s="33"/>
      <c r="AY9506" s="33"/>
    </row>
    <row r="9507" spans="1:51" s="12" customFormat="1" ht="39.950000000000003" customHeight="1">
      <c r="A9507" s="3"/>
      <c r="B9507" s="16"/>
      <c r="C9507" s="33"/>
      <c r="D9507" s="33"/>
      <c r="E9507" s="33"/>
      <c r="F9507" s="33"/>
      <c r="G9507" s="33"/>
      <c r="H9507" s="33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  <c r="Y9507" s="33"/>
      <c r="Z9507" s="33"/>
      <c r="AA9507" s="33"/>
      <c r="AB9507" s="33"/>
      <c r="AC9507" s="33"/>
      <c r="AD9507" s="33"/>
      <c r="AE9507" s="33"/>
      <c r="AF9507" s="33"/>
      <c r="AG9507" s="35"/>
      <c r="AH9507" s="32"/>
      <c r="AI9507" s="33"/>
      <c r="AJ9507" s="33"/>
      <c r="AK9507" s="33"/>
      <c r="AL9507" s="33"/>
      <c r="AM9507" s="33"/>
      <c r="AN9507" s="33"/>
      <c r="AO9507" s="33"/>
      <c r="AP9507" s="33"/>
      <c r="AQ9507" s="33"/>
      <c r="AR9507" s="33"/>
      <c r="AS9507" s="33"/>
      <c r="AT9507" s="33"/>
      <c r="AU9507" s="33"/>
      <c r="AV9507" s="33"/>
      <c r="AW9507" s="33"/>
      <c r="AX9507" s="33"/>
      <c r="AY9507" s="33"/>
    </row>
    <row r="9508" spans="1:51" s="12" customFormat="1" ht="39.950000000000003" customHeight="1">
      <c r="A9508" s="3"/>
      <c r="B9508" s="16"/>
      <c r="C9508" s="33"/>
      <c r="D9508" s="33"/>
      <c r="E9508" s="33"/>
      <c r="F9508" s="33"/>
      <c r="G9508" s="33"/>
      <c r="H9508" s="33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  <c r="Y9508" s="33"/>
      <c r="Z9508" s="33"/>
      <c r="AA9508" s="33"/>
      <c r="AB9508" s="33"/>
      <c r="AC9508" s="33"/>
      <c r="AD9508" s="33"/>
      <c r="AE9508" s="33"/>
      <c r="AF9508" s="33"/>
      <c r="AG9508" s="35"/>
      <c r="AH9508" s="32"/>
      <c r="AI9508" s="33"/>
      <c r="AJ9508" s="33"/>
      <c r="AK9508" s="33"/>
      <c r="AL9508" s="33"/>
      <c r="AM9508" s="33"/>
      <c r="AN9508" s="33"/>
      <c r="AO9508" s="33"/>
      <c r="AP9508" s="33"/>
      <c r="AQ9508" s="33"/>
      <c r="AR9508" s="33"/>
      <c r="AS9508" s="33"/>
      <c r="AT9508" s="33"/>
      <c r="AU9508" s="33"/>
      <c r="AV9508" s="33"/>
      <c r="AW9508" s="33"/>
      <c r="AX9508" s="33"/>
      <c r="AY9508" s="33"/>
    </row>
    <row r="9509" spans="1:51" s="12" customFormat="1" ht="39.950000000000003" customHeight="1">
      <c r="A9509" s="3"/>
      <c r="B9509" s="16"/>
      <c r="C9509" s="33"/>
      <c r="D9509" s="33"/>
      <c r="E9509" s="33"/>
      <c r="F9509" s="33"/>
      <c r="G9509" s="33"/>
      <c r="H9509" s="33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  <c r="Y9509" s="33"/>
      <c r="Z9509" s="33"/>
      <c r="AA9509" s="33"/>
      <c r="AB9509" s="33"/>
      <c r="AC9509" s="33"/>
      <c r="AD9509" s="33"/>
      <c r="AE9509" s="33"/>
      <c r="AF9509" s="33"/>
      <c r="AG9509" s="35"/>
      <c r="AH9509" s="32"/>
      <c r="AI9509" s="33"/>
      <c r="AJ9509" s="33"/>
      <c r="AK9509" s="33"/>
      <c r="AL9509" s="33"/>
      <c r="AM9509" s="33"/>
      <c r="AN9509" s="33"/>
      <c r="AO9509" s="33"/>
      <c r="AP9509" s="33"/>
      <c r="AQ9509" s="33"/>
      <c r="AR9509" s="33"/>
      <c r="AS9509" s="33"/>
      <c r="AT9509" s="33"/>
      <c r="AU9509" s="33"/>
      <c r="AV9509" s="33"/>
      <c r="AW9509" s="33"/>
      <c r="AX9509" s="33"/>
      <c r="AY9509" s="33"/>
    </row>
    <row r="9510" spans="1:51" s="12" customFormat="1" ht="39.950000000000003" customHeight="1">
      <c r="A9510" s="3"/>
      <c r="B9510" s="16"/>
      <c r="C9510" s="33"/>
      <c r="D9510" s="33"/>
      <c r="E9510" s="33"/>
      <c r="F9510" s="33"/>
      <c r="G9510" s="33"/>
      <c r="H9510" s="33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  <c r="Y9510" s="33"/>
      <c r="Z9510" s="33"/>
      <c r="AA9510" s="33"/>
      <c r="AB9510" s="33"/>
      <c r="AC9510" s="33"/>
      <c r="AD9510" s="33"/>
      <c r="AE9510" s="33"/>
      <c r="AF9510" s="33"/>
      <c r="AG9510" s="35"/>
      <c r="AH9510" s="32"/>
      <c r="AI9510" s="33"/>
      <c r="AJ9510" s="33"/>
      <c r="AK9510" s="33"/>
      <c r="AL9510" s="33"/>
      <c r="AM9510" s="33"/>
      <c r="AN9510" s="33"/>
      <c r="AO9510" s="33"/>
      <c r="AP9510" s="33"/>
      <c r="AQ9510" s="33"/>
      <c r="AR9510" s="33"/>
      <c r="AS9510" s="33"/>
      <c r="AT9510" s="33"/>
      <c r="AU9510" s="33"/>
      <c r="AV9510" s="33"/>
      <c r="AW9510" s="33"/>
      <c r="AX9510" s="33"/>
      <c r="AY9510" s="33"/>
    </row>
    <row r="9511" spans="1:51" s="12" customFormat="1" ht="39.950000000000003" customHeight="1">
      <c r="A9511" s="3"/>
      <c r="B9511" s="16"/>
      <c r="C9511" s="33"/>
      <c r="D9511" s="33"/>
      <c r="E9511" s="33"/>
      <c r="F9511" s="33"/>
      <c r="G9511" s="33"/>
      <c r="H9511" s="33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  <c r="Y9511" s="33"/>
      <c r="Z9511" s="33"/>
      <c r="AA9511" s="33"/>
      <c r="AB9511" s="33"/>
      <c r="AC9511" s="33"/>
      <c r="AD9511" s="33"/>
      <c r="AE9511" s="33"/>
      <c r="AF9511" s="33"/>
      <c r="AG9511" s="35"/>
      <c r="AH9511" s="32"/>
      <c r="AI9511" s="33"/>
      <c r="AJ9511" s="33"/>
      <c r="AK9511" s="33"/>
      <c r="AL9511" s="33"/>
      <c r="AM9511" s="33"/>
      <c r="AN9511" s="33"/>
      <c r="AO9511" s="33"/>
      <c r="AP9511" s="33"/>
      <c r="AQ9511" s="33"/>
      <c r="AR9511" s="33"/>
      <c r="AS9511" s="33"/>
      <c r="AT9511" s="33"/>
      <c r="AU9511" s="33"/>
      <c r="AV9511" s="33"/>
      <c r="AW9511" s="33"/>
      <c r="AX9511" s="33"/>
      <c r="AY9511" s="33"/>
    </row>
    <row r="9512" spans="1:51" s="12" customFormat="1" ht="39.950000000000003" customHeight="1">
      <c r="A9512" s="3"/>
      <c r="B9512" s="16"/>
      <c r="C9512" s="33"/>
      <c r="D9512" s="33"/>
      <c r="E9512" s="33"/>
      <c r="F9512" s="33"/>
      <c r="G9512" s="33"/>
      <c r="H9512" s="33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  <c r="Y9512" s="33"/>
      <c r="Z9512" s="33"/>
      <c r="AA9512" s="33"/>
      <c r="AB9512" s="33"/>
      <c r="AC9512" s="33"/>
      <c r="AD9512" s="33"/>
      <c r="AE9512" s="33"/>
      <c r="AF9512" s="33"/>
      <c r="AG9512" s="35"/>
      <c r="AH9512" s="32"/>
      <c r="AI9512" s="33"/>
      <c r="AJ9512" s="33"/>
      <c r="AK9512" s="33"/>
      <c r="AL9512" s="33"/>
      <c r="AM9512" s="33"/>
      <c r="AN9512" s="33"/>
      <c r="AO9512" s="33"/>
      <c r="AP9512" s="33"/>
      <c r="AQ9512" s="33"/>
      <c r="AR9512" s="33"/>
      <c r="AS9512" s="33"/>
      <c r="AT9512" s="33"/>
      <c r="AU9512" s="33"/>
      <c r="AV9512" s="33"/>
      <c r="AW9512" s="33"/>
      <c r="AX9512" s="33"/>
      <c r="AY9512" s="33"/>
    </row>
    <row r="9513" spans="1:51" s="12" customFormat="1" ht="39.950000000000003" customHeight="1">
      <c r="A9513" s="3"/>
      <c r="B9513" s="16"/>
      <c r="C9513" s="33"/>
      <c r="D9513" s="33"/>
      <c r="E9513" s="33"/>
      <c r="F9513" s="33"/>
      <c r="G9513" s="33"/>
      <c r="H9513" s="33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  <c r="Y9513" s="33"/>
      <c r="Z9513" s="33"/>
      <c r="AA9513" s="33"/>
      <c r="AB9513" s="33"/>
      <c r="AC9513" s="33"/>
      <c r="AD9513" s="33"/>
      <c r="AE9513" s="33"/>
      <c r="AF9513" s="33"/>
      <c r="AG9513" s="35"/>
      <c r="AH9513" s="32"/>
      <c r="AI9513" s="33"/>
      <c r="AJ9513" s="33"/>
      <c r="AK9513" s="33"/>
      <c r="AL9513" s="33"/>
      <c r="AM9513" s="33"/>
      <c r="AN9513" s="33"/>
      <c r="AO9513" s="33"/>
      <c r="AP9513" s="33"/>
      <c r="AQ9513" s="33"/>
      <c r="AR9513" s="33"/>
      <c r="AS9513" s="33"/>
      <c r="AT9513" s="33"/>
      <c r="AU9513" s="33"/>
      <c r="AV9513" s="33"/>
      <c r="AW9513" s="33"/>
      <c r="AX9513" s="33"/>
      <c r="AY9513" s="33"/>
    </row>
    <row r="9514" spans="1:51" s="12" customFormat="1" ht="39.950000000000003" customHeight="1">
      <c r="A9514" s="3"/>
      <c r="B9514" s="16"/>
      <c r="C9514" s="33"/>
      <c r="D9514" s="33"/>
      <c r="E9514" s="33"/>
      <c r="F9514" s="33"/>
      <c r="G9514" s="33"/>
      <c r="H9514" s="33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  <c r="Y9514" s="33"/>
      <c r="Z9514" s="33"/>
      <c r="AA9514" s="33"/>
      <c r="AB9514" s="33"/>
      <c r="AC9514" s="33"/>
      <c r="AD9514" s="33"/>
      <c r="AE9514" s="33"/>
      <c r="AF9514" s="33"/>
      <c r="AG9514" s="35"/>
      <c r="AH9514" s="32"/>
      <c r="AI9514" s="33"/>
      <c r="AJ9514" s="33"/>
      <c r="AK9514" s="33"/>
      <c r="AL9514" s="33"/>
      <c r="AM9514" s="33"/>
      <c r="AN9514" s="33"/>
      <c r="AO9514" s="33"/>
      <c r="AP9514" s="33"/>
      <c r="AQ9514" s="33"/>
      <c r="AR9514" s="33"/>
      <c r="AS9514" s="33"/>
      <c r="AT9514" s="33"/>
      <c r="AU9514" s="33"/>
      <c r="AV9514" s="33"/>
      <c r="AW9514" s="33"/>
      <c r="AX9514" s="33"/>
      <c r="AY9514" s="33"/>
    </row>
    <row r="9515" spans="1:51" s="12" customFormat="1" ht="39.950000000000003" customHeight="1">
      <c r="A9515" s="3"/>
      <c r="B9515" s="16"/>
      <c r="C9515" s="33"/>
      <c r="D9515" s="33"/>
      <c r="E9515" s="33"/>
      <c r="F9515" s="33"/>
      <c r="G9515" s="33"/>
      <c r="H9515" s="33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  <c r="Y9515" s="33"/>
      <c r="Z9515" s="33"/>
      <c r="AA9515" s="33"/>
      <c r="AB9515" s="33"/>
      <c r="AC9515" s="33"/>
      <c r="AD9515" s="33"/>
      <c r="AE9515" s="33"/>
      <c r="AF9515" s="33"/>
      <c r="AG9515" s="35"/>
      <c r="AH9515" s="32"/>
      <c r="AI9515" s="33"/>
      <c r="AJ9515" s="33"/>
      <c r="AK9515" s="33"/>
      <c r="AL9515" s="33"/>
      <c r="AM9515" s="33"/>
      <c r="AN9515" s="33"/>
      <c r="AO9515" s="33"/>
      <c r="AP9515" s="33"/>
      <c r="AQ9515" s="33"/>
      <c r="AR9515" s="33"/>
      <c r="AS9515" s="33"/>
      <c r="AT9515" s="33"/>
      <c r="AU9515" s="33"/>
      <c r="AV9515" s="33"/>
      <c r="AW9515" s="33"/>
      <c r="AX9515" s="33"/>
      <c r="AY9515" s="33"/>
    </row>
    <row r="9516" spans="1:51" s="12" customFormat="1" ht="39.950000000000003" customHeight="1">
      <c r="A9516" s="3"/>
      <c r="B9516" s="16"/>
      <c r="C9516" s="33"/>
      <c r="D9516" s="33"/>
      <c r="E9516" s="33"/>
      <c r="F9516" s="33"/>
      <c r="G9516" s="33"/>
      <c r="H9516" s="33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  <c r="Y9516" s="33"/>
      <c r="Z9516" s="33"/>
      <c r="AA9516" s="33"/>
      <c r="AB9516" s="33"/>
      <c r="AC9516" s="33"/>
      <c r="AD9516" s="33"/>
      <c r="AE9516" s="33"/>
      <c r="AF9516" s="33"/>
      <c r="AG9516" s="35"/>
      <c r="AH9516" s="32"/>
      <c r="AI9516" s="33"/>
      <c r="AJ9516" s="33"/>
      <c r="AK9516" s="33"/>
      <c r="AL9516" s="33"/>
      <c r="AM9516" s="33"/>
      <c r="AN9516" s="33"/>
      <c r="AO9516" s="33"/>
      <c r="AP9516" s="33"/>
      <c r="AQ9516" s="33"/>
      <c r="AR9516" s="33"/>
      <c r="AS9516" s="33"/>
      <c r="AT9516" s="33"/>
      <c r="AU9516" s="33"/>
      <c r="AV9516" s="33"/>
      <c r="AW9516" s="33"/>
      <c r="AX9516" s="33"/>
      <c r="AY9516" s="33"/>
    </row>
    <row r="9517" spans="1:51" s="12" customFormat="1" ht="39.950000000000003" customHeight="1">
      <c r="A9517" s="3"/>
      <c r="B9517" s="16"/>
      <c r="C9517" s="33"/>
      <c r="D9517" s="33"/>
      <c r="E9517" s="33"/>
      <c r="F9517" s="33"/>
      <c r="G9517" s="33"/>
      <c r="H9517" s="33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  <c r="Y9517" s="33"/>
      <c r="Z9517" s="33"/>
      <c r="AA9517" s="33"/>
      <c r="AB9517" s="33"/>
      <c r="AC9517" s="33"/>
      <c r="AD9517" s="33"/>
      <c r="AE9517" s="33"/>
      <c r="AF9517" s="33"/>
      <c r="AG9517" s="35"/>
      <c r="AH9517" s="32"/>
      <c r="AI9517" s="33"/>
      <c r="AJ9517" s="33"/>
      <c r="AK9517" s="33"/>
      <c r="AL9517" s="33"/>
      <c r="AM9517" s="33"/>
      <c r="AN9517" s="33"/>
      <c r="AO9517" s="33"/>
      <c r="AP9517" s="33"/>
      <c r="AQ9517" s="33"/>
      <c r="AR9517" s="33"/>
      <c r="AS9517" s="33"/>
      <c r="AT9517" s="33"/>
      <c r="AU9517" s="33"/>
      <c r="AV9517" s="33"/>
      <c r="AW9517" s="33"/>
      <c r="AX9517" s="33"/>
      <c r="AY9517" s="33"/>
    </row>
    <row r="9518" spans="1:51" s="12" customFormat="1" ht="39.950000000000003" customHeight="1">
      <c r="A9518" s="3"/>
      <c r="B9518" s="16"/>
      <c r="C9518" s="33"/>
      <c r="D9518" s="33"/>
      <c r="E9518" s="33"/>
      <c r="F9518" s="33"/>
      <c r="G9518" s="33"/>
      <c r="H9518" s="33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  <c r="Y9518" s="33"/>
      <c r="Z9518" s="33"/>
      <c r="AA9518" s="33"/>
      <c r="AB9518" s="33"/>
      <c r="AC9518" s="33"/>
      <c r="AD9518" s="33"/>
      <c r="AE9518" s="33"/>
      <c r="AF9518" s="33"/>
      <c r="AG9518" s="35"/>
      <c r="AH9518" s="32"/>
      <c r="AI9518" s="33"/>
      <c r="AJ9518" s="33"/>
      <c r="AK9518" s="33"/>
      <c r="AL9518" s="33"/>
      <c r="AM9518" s="33"/>
      <c r="AN9518" s="33"/>
      <c r="AO9518" s="33"/>
      <c r="AP9518" s="33"/>
      <c r="AQ9518" s="33"/>
      <c r="AR9518" s="33"/>
      <c r="AS9518" s="33"/>
      <c r="AT9518" s="33"/>
      <c r="AU9518" s="33"/>
      <c r="AV9518" s="33"/>
      <c r="AW9518" s="33"/>
      <c r="AX9518" s="33"/>
      <c r="AY9518" s="33"/>
    </row>
    <row r="9519" spans="1:51" s="12" customFormat="1" ht="39.950000000000003" customHeight="1">
      <c r="A9519" s="3"/>
      <c r="B9519" s="16"/>
      <c r="C9519" s="33"/>
      <c r="D9519" s="33"/>
      <c r="E9519" s="33"/>
      <c r="F9519" s="33"/>
      <c r="G9519" s="33"/>
      <c r="H9519" s="33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  <c r="Y9519" s="33"/>
      <c r="Z9519" s="33"/>
      <c r="AA9519" s="33"/>
      <c r="AB9519" s="33"/>
      <c r="AC9519" s="33"/>
      <c r="AD9519" s="33"/>
      <c r="AE9519" s="33"/>
      <c r="AF9519" s="33"/>
      <c r="AG9519" s="35"/>
      <c r="AH9519" s="32"/>
      <c r="AI9519" s="33"/>
      <c r="AJ9519" s="33"/>
      <c r="AK9519" s="33"/>
      <c r="AL9519" s="33"/>
      <c r="AM9519" s="33"/>
      <c r="AN9519" s="33"/>
      <c r="AO9519" s="33"/>
      <c r="AP9519" s="33"/>
      <c r="AQ9519" s="33"/>
      <c r="AR9519" s="33"/>
      <c r="AS9519" s="33"/>
      <c r="AT9519" s="33"/>
      <c r="AU9519" s="33"/>
      <c r="AV9519" s="33"/>
      <c r="AW9519" s="33"/>
      <c r="AX9519" s="33"/>
      <c r="AY9519" s="33"/>
    </row>
    <row r="9520" spans="1:51" s="12" customFormat="1" ht="39.950000000000003" customHeight="1">
      <c r="A9520" s="3"/>
      <c r="B9520" s="16"/>
      <c r="C9520" s="33"/>
      <c r="D9520" s="33"/>
      <c r="E9520" s="33"/>
      <c r="F9520" s="33"/>
      <c r="G9520" s="33"/>
      <c r="H9520" s="33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  <c r="Y9520" s="33"/>
      <c r="Z9520" s="33"/>
      <c r="AA9520" s="33"/>
      <c r="AB9520" s="33"/>
      <c r="AC9520" s="33"/>
      <c r="AD9520" s="33"/>
      <c r="AE9520" s="33"/>
      <c r="AF9520" s="33"/>
      <c r="AG9520" s="35"/>
      <c r="AH9520" s="32"/>
      <c r="AI9520" s="33"/>
      <c r="AJ9520" s="33"/>
      <c r="AK9520" s="33"/>
      <c r="AL9520" s="33"/>
      <c r="AM9520" s="33"/>
      <c r="AN9520" s="33"/>
      <c r="AO9520" s="33"/>
      <c r="AP9520" s="33"/>
      <c r="AQ9520" s="33"/>
      <c r="AR9520" s="33"/>
      <c r="AS9520" s="33"/>
      <c r="AT9520" s="33"/>
      <c r="AU9520" s="33"/>
      <c r="AV9520" s="33"/>
      <c r="AW9520" s="33"/>
      <c r="AX9520" s="33"/>
      <c r="AY9520" s="33"/>
    </row>
    <row r="9521" spans="1:51" s="12" customFormat="1" ht="39.950000000000003" customHeight="1">
      <c r="A9521" s="3"/>
      <c r="B9521" s="16"/>
      <c r="C9521" s="33"/>
      <c r="D9521" s="33"/>
      <c r="E9521" s="33"/>
      <c r="F9521" s="33"/>
      <c r="G9521" s="33"/>
      <c r="H9521" s="33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  <c r="Y9521" s="33"/>
      <c r="Z9521" s="33"/>
      <c r="AA9521" s="33"/>
      <c r="AB9521" s="33"/>
      <c r="AC9521" s="33"/>
      <c r="AD9521" s="33"/>
      <c r="AE9521" s="33"/>
      <c r="AF9521" s="33"/>
      <c r="AG9521" s="35"/>
      <c r="AH9521" s="32"/>
      <c r="AI9521" s="33"/>
      <c r="AJ9521" s="33"/>
      <c r="AK9521" s="33"/>
      <c r="AL9521" s="33"/>
      <c r="AM9521" s="33"/>
      <c r="AN9521" s="33"/>
      <c r="AO9521" s="33"/>
      <c r="AP9521" s="33"/>
      <c r="AQ9521" s="33"/>
      <c r="AR9521" s="33"/>
      <c r="AS9521" s="33"/>
      <c r="AT9521" s="33"/>
      <c r="AU9521" s="33"/>
      <c r="AV9521" s="33"/>
      <c r="AW9521" s="33"/>
      <c r="AX9521" s="33"/>
      <c r="AY9521" s="33"/>
    </row>
    <row r="9522" spans="1:51" s="12" customFormat="1" ht="39.950000000000003" customHeight="1">
      <c r="A9522" s="3"/>
      <c r="B9522" s="16"/>
      <c r="C9522" s="33"/>
      <c r="D9522" s="33"/>
      <c r="E9522" s="33"/>
      <c r="F9522" s="33"/>
      <c r="G9522" s="33"/>
      <c r="H9522" s="33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  <c r="Y9522" s="33"/>
      <c r="Z9522" s="33"/>
      <c r="AA9522" s="33"/>
      <c r="AB9522" s="33"/>
      <c r="AC9522" s="33"/>
      <c r="AD9522" s="33"/>
      <c r="AE9522" s="33"/>
      <c r="AF9522" s="33"/>
      <c r="AG9522" s="35"/>
      <c r="AH9522" s="32"/>
      <c r="AI9522" s="33"/>
      <c r="AJ9522" s="33"/>
      <c r="AK9522" s="33"/>
      <c r="AL9522" s="33"/>
      <c r="AM9522" s="33"/>
      <c r="AN9522" s="33"/>
      <c r="AO9522" s="33"/>
      <c r="AP9522" s="33"/>
      <c r="AQ9522" s="33"/>
      <c r="AR9522" s="33"/>
      <c r="AS9522" s="33"/>
      <c r="AT9522" s="33"/>
      <c r="AU9522" s="33"/>
      <c r="AV9522" s="33"/>
      <c r="AW9522" s="33"/>
      <c r="AX9522" s="33"/>
      <c r="AY9522" s="33"/>
    </row>
    <row r="9523" spans="1:51" s="12" customFormat="1" ht="39.950000000000003" customHeight="1">
      <c r="A9523" s="3"/>
      <c r="B9523" s="16"/>
      <c r="C9523" s="33"/>
      <c r="D9523" s="33"/>
      <c r="E9523" s="33"/>
      <c r="F9523" s="33"/>
      <c r="G9523" s="33"/>
      <c r="H9523" s="33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  <c r="Y9523" s="33"/>
      <c r="Z9523" s="33"/>
      <c r="AA9523" s="33"/>
      <c r="AB9523" s="33"/>
      <c r="AC9523" s="33"/>
      <c r="AD9523" s="33"/>
      <c r="AE9523" s="33"/>
      <c r="AF9523" s="33"/>
      <c r="AG9523" s="35"/>
      <c r="AH9523" s="32"/>
      <c r="AI9523" s="33"/>
      <c r="AJ9523" s="33"/>
      <c r="AK9523" s="33"/>
      <c r="AL9523" s="33"/>
      <c r="AM9523" s="33"/>
      <c r="AN9523" s="33"/>
      <c r="AO9523" s="33"/>
      <c r="AP9523" s="33"/>
      <c r="AQ9523" s="33"/>
      <c r="AR9523" s="33"/>
      <c r="AS9523" s="33"/>
      <c r="AT9523" s="33"/>
      <c r="AU9523" s="33"/>
      <c r="AV9523" s="33"/>
      <c r="AW9523" s="33"/>
      <c r="AX9523" s="33"/>
      <c r="AY9523" s="33"/>
    </row>
    <row r="9524" spans="1:51" s="12" customFormat="1" ht="39.950000000000003" customHeight="1">
      <c r="A9524" s="3"/>
      <c r="B9524" s="16"/>
      <c r="C9524" s="33"/>
      <c r="D9524" s="33"/>
      <c r="E9524" s="33"/>
      <c r="F9524" s="33"/>
      <c r="G9524" s="33"/>
      <c r="H9524" s="33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  <c r="Y9524" s="33"/>
      <c r="Z9524" s="33"/>
      <c r="AA9524" s="33"/>
      <c r="AB9524" s="33"/>
      <c r="AC9524" s="33"/>
      <c r="AD9524" s="33"/>
      <c r="AE9524" s="33"/>
      <c r="AF9524" s="33"/>
      <c r="AG9524" s="35"/>
      <c r="AH9524" s="32"/>
      <c r="AI9524" s="33"/>
      <c r="AJ9524" s="33"/>
      <c r="AK9524" s="33"/>
      <c r="AL9524" s="33"/>
      <c r="AM9524" s="33"/>
      <c r="AN9524" s="33"/>
      <c r="AO9524" s="33"/>
      <c r="AP9524" s="33"/>
      <c r="AQ9524" s="33"/>
      <c r="AR9524" s="33"/>
      <c r="AS9524" s="33"/>
      <c r="AT9524" s="33"/>
      <c r="AU9524" s="33"/>
      <c r="AV9524" s="33"/>
      <c r="AW9524" s="33"/>
      <c r="AX9524" s="33"/>
      <c r="AY9524" s="33"/>
    </row>
    <row r="9525" spans="1:51" s="12" customFormat="1" ht="39.950000000000003" customHeight="1">
      <c r="A9525" s="3"/>
      <c r="B9525" s="16"/>
      <c r="C9525" s="33"/>
      <c r="D9525" s="33"/>
      <c r="E9525" s="33"/>
      <c r="F9525" s="33"/>
      <c r="G9525" s="33"/>
      <c r="H9525" s="33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  <c r="Y9525" s="33"/>
      <c r="Z9525" s="33"/>
      <c r="AA9525" s="33"/>
      <c r="AB9525" s="33"/>
      <c r="AC9525" s="33"/>
      <c r="AD9525" s="33"/>
      <c r="AE9525" s="33"/>
      <c r="AF9525" s="33"/>
      <c r="AG9525" s="35"/>
      <c r="AH9525" s="32"/>
      <c r="AI9525" s="33"/>
      <c r="AJ9525" s="33"/>
      <c r="AK9525" s="33"/>
      <c r="AL9525" s="33"/>
      <c r="AM9525" s="33"/>
      <c r="AN9525" s="33"/>
      <c r="AO9525" s="33"/>
      <c r="AP9525" s="33"/>
      <c r="AQ9525" s="33"/>
      <c r="AR9525" s="33"/>
      <c r="AS9525" s="33"/>
      <c r="AT9525" s="33"/>
      <c r="AU9525" s="33"/>
      <c r="AV9525" s="33"/>
      <c r="AW9525" s="33"/>
      <c r="AX9525" s="33"/>
      <c r="AY9525" s="33"/>
    </row>
    <row r="9526" spans="1:51" s="12" customFormat="1" ht="39.950000000000003" customHeight="1">
      <c r="A9526" s="3"/>
      <c r="B9526" s="16"/>
      <c r="C9526" s="33"/>
      <c r="D9526" s="33"/>
      <c r="E9526" s="33"/>
      <c r="F9526" s="33"/>
      <c r="G9526" s="33"/>
      <c r="H9526" s="33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  <c r="Y9526" s="33"/>
      <c r="Z9526" s="33"/>
      <c r="AA9526" s="33"/>
      <c r="AB9526" s="33"/>
      <c r="AC9526" s="33"/>
      <c r="AD9526" s="33"/>
      <c r="AE9526" s="33"/>
      <c r="AF9526" s="33"/>
      <c r="AG9526" s="35"/>
      <c r="AH9526" s="32"/>
      <c r="AI9526" s="33"/>
      <c r="AJ9526" s="33"/>
      <c r="AK9526" s="33"/>
      <c r="AL9526" s="33"/>
      <c r="AM9526" s="33"/>
      <c r="AN9526" s="33"/>
      <c r="AO9526" s="33"/>
      <c r="AP9526" s="33"/>
      <c r="AQ9526" s="33"/>
      <c r="AR9526" s="33"/>
      <c r="AS9526" s="33"/>
      <c r="AT9526" s="33"/>
      <c r="AU9526" s="33"/>
      <c r="AV9526" s="33"/>
      <c r="AW9526" s="33"/>
      <c r="AX9526" s="33"/>
      <c r="AY9526" s="33"/>
    </row>
    <row r="9527" spans="1:51" s="12" customFormat="1" ht="39.950000000000003" customHeight="1">
      <c r="A9527" s="3"/>
      <c r="B9527" s="16"/>
      <c r="C9527" s="33"/>
      <c r="D9527" s="33"/>
      <c r="E9527" s="33"/>
      <c r="F9527" s="33"/>
      <c r="G9527" s="33"/>
      <c r="H9527" s="33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  <c r="Y9527" s="33"/>
      <c r="Z9527" s="33"/>
      <c r="AA9527" s="33"/>
      <c r="AB9527" s="33"/>
      <c r="AC9527" s="33"/>
      <c r="AD9527" s="33"/>
      <c r="AE9527" s="33"/>
      <c r="AF9527" s="33"/>
      <c r="AG9527" s="35"/>
      <c r="AH9527" s="32"/>
      <c r="AI9527" s="33"/>
      <c r="AJ9527" s="33"/>
      <c r="AK9527" s="33"/>
      <c r="AL9527" s="33"/>
      <c r="AM9527" s="33"/>
      <c r="AN9527" s="33"/>
      <c r="AO9527" s="33"/>
      <c r="AP9527" s="33"/>
      <c r="AQ9527" s="33"/>
      <c r="AR9527" s="33"/>
      <c r="AS9527" s="33"/>
      <c r="AT9527" s="33"/>
      <c r="AU9527" s="33"/>
      <c r="AV9527" s="33"/>
      <c r="AW9527" s="33"/>
      <c r="AX9527" s="33"/>
      <c r="AY9527" s="33"/>
    </row>
    <row r="9528" spans="1:51" s="12" customFormat="1" ht="39.950000000000003" customHeight="1">
      <c r="A9528" s="3"/>
      <c r="B9528" s="16"/>
      <c r="C9528" s="33"/>
      <c r="D9528" s="33"/>
      <c r="E9528" s="33"/>
      <c r="F9528" s="33"/>
      <c r="G9528" s="33"/>
      <c r="H9528" s="33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  <c r="Y9528" s="33"/>
      <c r="Z9528" s="33"/>
      <c r="AA9528" s="33"/>
      <c r="AB9528" s="33"/>
      <c r="AC9528" s="33"/>
      <c r="AD9528" s="33"/>
      <c r="AE9528" s="33"/>
      <c r="AF9528" s="33"/>
      <c r="AG9528" s="35"/>
      <c r="AH9528" s="32"/>
      <c r="AI9528" s="33"/>
      <c r="AJ9528" s="33"/>
      <c r="AK9528" s="33"/>
      <c r="AL9528" s="33"/>
      <c r="AM9528" s="33"/>
      <c r="AN9528" s="33"/>
      <c r="AO9528" s="33"/>
      <c r="AP9528" s="33"/>
      <c r="AQ9528" s="33"/>
      <c r="AR9528" s="33"/>
      <c r="AS9528" s="33"/>
      <c r="AT9528" s="33"/>
      <c r="AU9528" s="33"/>
      <c r="AV9528" s="33"/>
      <c r="AW9528" s="33"/>
      <c r="AX9528" s="33"/>
      <c r="AY9528" s="33"/>
    </row>
    <row r="9529" spans="1:51" s="12" customFormat="1" ht="39.950000000000003" customHeight="1">
      <c r="A9529" s="3"/>
      <c r="B9529" s="16"/>
      <c r="C9529" s="33"/>
      <c r="D9529" s="33"/>
      <c r="E9529" s="33"/>
      <c r="F9529" s="33"/>
      <c r="G9529" s="33"/>
      <c r="H9529" s="33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  <c r="Y9529" s="33"/>
      <c r="Z9529" s="33"/>
      <c r="AA9529" s="33"/>
      <c r="AB9529" s="33"/>
      <c r="AC9529" s="33"/>
      <c r="AD9529" s="33"/>
      <c r="AE9529" s="33"/>
      <c r="AF9529" s="33"/>
      <c r="AG9529" s="35"/>
      <c r="AH9529" s="32"/>
      <c r="AI9529" s="33"/>
      <c r="AJ9529" s="33"/>
      <c r="AK9529" s="33"/>
      <c r="AL9529" s="33"/>
      <c r="AM9529" s="33"/>
      <c r="AN9529" s="33"/>
      <c r="AO9529" s="33"/>
      <c r="AP9529" s="33"/>
      <c r="AQ9529" s="33"/>
      <c r="AR9529" s="33"/>
      <c r="AS9529" s="33"/>
      <c r="AT9529" s="33"/>
      <c r="AU9529" s="33"/>
      <c r="AV9529" s="33"/>
      <c r="AW9529" s="33"/>
      <c r="AX9529" s="33"/>
      <c r="AY9529" s="33"/>
    </row>
    <row r="9530" spans="1:51" s="12" customFormat="1" ht="39.950000000000003" customHeight="1">
      <c r="A9530" s="3"/>
      <c r="B9530" s="16"/>
      <c r="C9530" s="33"/>
      <c r="D9530" s="33"/>
      <c r="E9530" s="33"/>
      <c r="F9530" s="33"/>
      <c r="G9530" s="33"/>
      <c r="H9530" s="33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  <c r="Y9530" s="33"/>
      <c r="Z9530" s="33"/>
      <c r="AA9530" s="33"/>
      <c r="AB9530" s="33"/>
      <c r="AC9530" s="33"/>
      <c r="AD9530" s="33"/>
      <c r="AE9530" s="33"/>
      <c r="AF9530" s="33"/>
      <c r="AG9530" s="35"/>
      <c r="AH9530" s="32"/>
      <c r="AI9530" s="33"/>
      <c r="AJ9530" s="33"/>
      <c r="AK9530" s="33"/>
      <c r="AL9530" s="33"/>
      <c r="AM9530" s="33"/>
      <c r="AN9530" s="33"/>
      <c r="AO9530" s="33"/>
      <c r="AP9530" s="33"/>
      <c r="AQ9530" s="33"/>
      <c r="AR9530" s="33"/>
      <c r="AS9530" s="33"/>
      <c r="AT9530" s="33"/>
      <c r="AU9530" s="33"/>
      <c r="AV9530" s="33"/>
      <c r="AW9530" s="33"/>
      <c r="AX9530" s="33"/>
      <c r="AY9530" s="33"/>
    </row>
    <row r="9531" spans="1:51" s="12" customFormat="1" ht="39.950000000000003" customHeight="1">
      <c r="A9531" s="3"/>
      <c r="B9531" s="16"/>
      <c r="C9531" s="33"/>
      <c r="D9531" s="33"/>
      <c r="E9531" s="33"/>
      <c r="F9531" s="33"/>
      <c r="G9531" s="33"/>
      <c r="H9531" s="33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  <c r="Y9531" s="33"/>
      <c r="Z9531" s="33"/>
      <c r="AA9531" s="33"/>
      <c r="AB9531" s="33"/>
      <c r="AC9531" s="33"/>
      <c r="AD9531" s="33"/>
      <c r="AE9531" s="33"/>
      <c r="AF9531" s="33"/>
      <c r="AG9531" s="35"/>
      <c r="AH9531" s="32"/>
      <c r="AI9531" s="33"/>
      <c r="AJ9531" s="33"/>
      <c r="AK9531" s="33"/>
      <c r="AL9531" s="33"/>
      <c r="AM9531" s="33"/>
      <c r="AN9531" s="33"/>
      <c r="AO9531" s="33"/>
      <c r="AP9531" s="33"/>
      <c r="AQ9531" s="33"/>
      <c r="AR9531" s="33"/>
      <c r="AS9531" s="33"/>
      <c r="AT9531" s="33"/>
      <c r="AU9531" s="33"/>
      <c r="AV9531" s="33"/>
      <c r="AW9531" s="33"/>
      <c r="AX9531" s="33"/>
      <c r="AY9531" s="33"/>
    </row>
    <row r="9532" spans="1:51" s="12" customFormat="1" ht="39.950000000000003" customHeight="1">
      <c r="A9532" s="3"/>
      <c r="B9532" s="16"/>
      <c r="C9532" s="33"/>
      <c r="D9532" s="33"/>
      <c r="E9532" s="33"/>
      <c r="F9532" s="33"/>
      <c r="G9532" s="33"/>
      <c r="H9532" s="33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  <c r="Y9532" s="33"/>
      <c r="Z9532" s="33"/>
      <c r="AA9532" s="33"/>
      <c r="AB9532" s="33"/>
      <c r="AC9532" s="33"/>
      <c r="AD9532" s="33"/>
      <c r="AE9532" s="33"/>
      <c r="AF9532" s="33"/>
      <c r="AG9532" s="35"/>
      <c r="AH9532" s="32"/>
      <c r="AI9532" s="33"/>
      <c r="AJ9532" s="33"/>
      <c r="AK9532" s="33"/>
      <c r="AL9532" s="33"/>
      <c r="AM9532" s="33"/>
      <c r="AN9532" s="33"/>
      <c r="AO9532" s="33"/>
      <c r="AP9532" s="33"/>
      <c r="AQ9532" s="33"/>
      <c r="AR9532" s="33"/>
      <c r="AS9532" s="33"/>
      <c r="AT9532" s="33"/>
      <c r="AU9532" s="33"/>
      <c r="AV9532" s="33"/>
      <c r="AW9532" s="33"/>
      <c r="AX9532" s="33"/>
      <c r="AY9532" s="33"/>
    </row>
    <row r="9533" spans="1:51" s="12" customFormat="1" ht="39.950000000000003" customHeight="1">
      <c r="A9533" s="3"/>
      <c r="B9533" s="16"/>
      <c r="C9533" s="33"/>
      <c r="D9533" s="33"/>
      <c r="E9533" s="33"/>
      <c r="F9533" s="33"/>
      <c r="G9533" s="33"/>
      <c r="H9533" s="33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  <c r="Y9533" s="33"/>
      <c r="Z9533" s="33"/>
      <c r="AA9533" s="33"/>
      <c r="AB9533" s="33"/>
      <c r="AC9533" s="33"/>
      <c r="AD9533" s="33"/>
      <c r="AE9533" s="33"/>
      <c r="AF9533" s="33"/>
      <c r="AG9533" s="35"/>
      <c r="AH9533" s="32"/>
      <c r="AI9533" s="33"/>
      <c r="AJ9533" s="33"/>
      <c r="AK9533" s="33"/>
      <c r="AL9533" s="33"/>
      <c r="AM9533" s="33"/>
      <c r="AN9533" s="33"/>
      <c r="AO9533" s="33"/>
      <c r="AP9533" s="33"/>
      <c r="AQ9533" s="33"/>
      <c r="AR9533" s="33"/>
      <c r="AS9533" s="33"/>
      <c r="AT9533" s="33"/>
      <c r="AU9533" s="33"/>
      <c r="AV9533" s="33"/>
      <c r="AW9533" s="33"/>
      <c r="AX9533" s="33"/>
      <c r="AY9533" s="33"/>
    </row>
    <row r="9534" spans="1:51" s="12" customFormat="1" ht="39.950000000000003" customHeight="1">
      <c r="A9534" s="3"/>
      <c r="B9534" s="16"/>
      <c r="C9534" s="33"/>
      <c r="D9534" s="33"/>
      <c r="E9534" s="33"/>
      <c r="F9534" s="33"/>
      <c r="G9534" s="33"/>
      <c r="H9534" s="33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  <c r="Y9534" s="33"/>
      <c r="Z9534" s="33"/>
      <c r="AA9534" s="33"/>
      <c r="AB9534" s="33"/>
      <c r="AC9534" s="33"/>
      <c r="AD9534" s="33"/>
      <c r="AE9534" s="33"/>
      <c r="AF9534" s="33"/>
      <c r="AG9534" s="35"/>
      <c r="AH9534" s="32"/>
      <c r="AI9534" s="33"/>
      <c r="AJ9534" s="33"/>
      <c r="AK9534" s="33"/>
      <c r="AL9534" s="33"/>
      <c r="AM9534" s="33"/>
      <c r="AN9534" s="33"/>
      <c r="AO9534" s="33"/>
      <c r="AP9534" s="33"/>
      <c r="AQ9534" s="33"/>
      <c r="AR9534" s="33"/>
      <c r="AS9534" s="33"/>
      <c r="AT9534" s="33"/>
      <c r="AU9534" s="33"/>
      <c r="AV9534" s="33"/>
      <c r="AW9534" s="33"/>
      <c r="AX9534" s="33"/>
      <c r="AY9534" s="33"/>
    </row>
    <row r="9535" spans="1:51" s="12" customFormat="1" ht="39.950000000000003" customHeight="1">
      <c r="A9535" s="3"/>
      <c r="B9535" s="16"/>
      <c r="C9535" s="33"/>
      <c r="D9535" s="33"/>
      <c r="E9535" s="33"/>
      <c r="F9535" s="33"/>
      <c r="G9535" s="33"/>
      <c r="H9535" s="33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  <c r="Y9535" s="33"/>
      <c r="Z9535" s="33"/>
      <c r="AA9535" s="33"/>
      <c r="AB9535" s="33"/>
      <c r="AC9535" s="33"/>
      <c r="AD9535" s="33"/>
      <c r="AE9535" s="33"/>
      <c r="AF9535" s="33"/>
      <c r="AG9535" s="35"/>
      <c r="AH9535" s="32"/>
      <c r="AI9535" s="33"/>
      <c r="AJ9535" s="33"/>
      <c r="AK9535" s="33"/>
      <c r="AL9535" s="33"/>
      <c r="AM9535" s="33"/>
      <c r="AN9535" s="33"/>
      <c r="AO9535" s="33"/>
      <c r="AP9535" s="33"/>
      <c r="AQ9535" s="33"/>
      <c r="AR9535" s="33"/>
      <c r="AS9535" s="33"/>
      <c r="AT9535" s="33"/>
      <c r="AU9535" s="33"/>
      <c r="AV9535" s="33"/>
      <c r="AW9535" s="33"/>
      <c r="AX9535" s="33"/>
      <c r="AY9535" s="33"/>
    </row>
    <row r="9536" spans="1:51" s="12" customFormat="1" ht="39.950000000000003" customHeight="1">
      <c r="A9536" s="3"/>
      <c r="B9536" s="16"/>
      <c r="C9536" s="33"/>
      <c r="D9536" s="33"/>
      <c r="E9536" s="33"/>
      <c r="F9536" s="33"/>
      <c r="G9536" s="33"/>
      <c r="H9536" s="33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  <c r="Y9536" s="33"/>
      <c r="Z9536" s="33"/>
      <c r="AA9536" s="33"/>
      <c r="AB9536" s="33"/>
      <c r="AC9536" s="33"/>
      <c r="AD9536" s="33"/>
      <c r="AE9536" s="33"/>
      <c r="AF9536" s="33"/>
      <c r="AG9536" s="35"/>
      <c r="AH9536" s="32"/>
      <c r="AI9536" s="33"/>
      <c r="AJ9536" s="33"/>
      <c r="AK9536" s="33"/>
      <c r="AL9536" s="33"/>
      <c r="AM9536" s="33"/>
      <c r="AN9536" s="33"/>
      <c r="AO9536" s="33"/>
      <c r="AP9536" s="33"/>
      <c r="AQ9536" s="33"/>
      <c r="AR9536" s="33"/>
      <c r="AS9536" s="33"/>
      <c r="AT9536" s="33"/>
      <c r="AU9536" s="33"/>
      <c r="AV9536" s="33"/>
      <c r="AW9536" s="33"/>
      <c r="AX9536" s="33"/>
      <c r="AY9536" s="33"/>
    </row>
    <row r="9537" spans="1:51" s="12" customFormat="1" ht="39.950000000000003" customHeight="1">
      <c r="A9537" s="3"/>
      <c r="B9537" s="16"/>
      <c r="C9537" s="33"/>
      <c r="D9537" s="33"/>
      <c r="E9537" s="33"/>
      <c r="F9537" s="33"/>
      <c r="G9537" s="33"/>
      <c r="H9537" s="33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  <c r="Y9537" s="33"/>
      <c r="Z9537" s="33"/>
      <c r="AA9537" s="33"/>
      <c r="AB9537" s="33"/>
      <c r="AC9537" s="33"/>
      <c r="AD9537" s="33"/>
      <c r="AE9537" s="33"/>
      <c r="AF9537" s="33"/>
      <c r="AG9537" s="35"/>
      <c r="AH9537" s="32"/>
      <c r="AI9537" s="33"/>
      <c r="AJ9537" s="33"/>
      <c r="AK9537" s="33"/>
      <c r="AL9537" s="33"/>
      <c r="AM9537" s="33"/>
      <c r="AN9537" s="33"/>
      <c r="AO9537" s="33"/>
      <c r="AP9537" s="33"/>
      <c r="AQ9537" s="33"/>
      <c r="AR9537" s="33"/>
      <c r="AS9537" s="33"/>
      <c r="AT9537" s="33"/>
      <c r="AU9537" s="33"/>
      <c r="AV9537" s="33"/>
      <c r="AW9537" s="33"/>
      <c r="AX9537" s="33"/>
      <c r="AY9537" s="33"/>
    </row>
    <row r="9538" spans="1:51" s="12" customFormat="1" ht="39.950000000000003" customHeight="1">
      <c r="A9538" s="3"/>
      <c r="B9538" s="16"/>
      <c r="C9538" s="33"/>
      <c r="D9538" s="33"/>
      <c r="E9538" s="33"/>
      <c r="F9538" s="33"/>
      <c r="G9538" s="33"/>
      <c r="H9538" s="33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  <c r="Y9538" s="33"/>
      <c r="Z9538" s="33"/>
      <c r="AA9538" s="33"/>
      <c r="AB9538" s="33"/>
      <c r="AC9538" s="33"/>
      <c r="AD9538" s="33"/>
      <c r="AE9538" s="33"/>
      <c r="AF9538" s="33"/>
      <c r="AG9538" s="35"/>
      <c r="AH9538" s="32"/>
      <c r="AI9538" s="33"/>
      <c r="AJ9538" s="33"/>
      <c r="AK9538" s="33"/>
      <c r="AL9538" s="33"/>
      <c r="AM9538" s="33"/>
      <c r="AN9538" s="33"/>
      <c r="AO9538" s="33"/>
      <c r="AP9538" s="33"/>
      <c r="AQ9538" s="33"/>
      <c r="AR9538" s="33"/>
      <c r="AS9538" s="33"/>
      <c r="AT9538" s="33"/>
      <c r="AU9538" s="33"/>
      <c r="AV9538" s="33"/>
      <c r="AW9538" s="33"/>
      <c r="AX9538" s="33"/>
      <c r="AY9538" s="33"/>
    </row>
    <row r="9539" spans="1:51" s="12" customFormat="1" ht="39.950000000000003" customHeight="1">
      <c r="A9539" s="3"/>
      <c r="B9539" s="16"/>
      <c r="C9539" s="33"/>
      <c r="D9539" s="33"/>
      <c r="E9539" s="33"/>
      <c r="F9539" s="33"/>
      <c r="G9539" s="33"/>
      <c r="H9539" s="33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  <c r="Y9539" s="33"/>
      <c r="Z9539" s="33"/>
      <c r="AA9539" s="33"/>
      <c r="AB9539" s="33"/>
      <c r="AC9539" s="33"/>
      <c r="AD9539" s="33"/>
      <c r="AE9539" s="33"/>
      <c r="AF9539" s="33"/>
      <c r="AG9539" s="35"/>
      <c r="AH9539" s="32"/>
      <c r="AI9539" s="33"/>
      <c r="AJ9539" s="33"/>
      <c r="AK9539" s="33"/>
      <c r="AL9539" s="33"/>
      <c r="AM9539" s="33"/>
      <c r="AN9539" s="33"/>
      <c r="AO9539" s="33"/>
      <c r="AP9539" s="33"/>
      <c r="AQ9539" s="33"/>
      <c r="AR9539" s="33"/>
      <c r="AS9539" s="33"/>
      <c r="AT9539" s="33"/>
      <c r="AU9539" s="33"/>
      <c r="AV9539" s="33"/>
      <c r="AW9539" s="33"/>
      <c r="AX9539" s="33"/>
      <c r="AY9539" s="33"/>
    </row>
    <row r="9540" spans="1:51" s="12" customFormat="1" ht="39.950000000000003" customHeight="1">
      <c r="A9540" s="3"/>
      <c r="B9540" s="16"/>
      <c r="C9540" s="33"/>
      <c r="D9540" s="33"/>
      <c r="E9540" s="33"/>
      <c r="F9540" s="33"/>
      <c r="G9540" s="33"/>
      <c r="H9540" s="33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  <c r="Y9540" s="33"/>
      <c r="Z9540" s="33"/>
      <c r="AA9540" s="33"/>
      <c r="AB9540" s="33"/>
      <c r="AC9540" s="33"/>
      <c r="AD9540" s="33"/>
      <c r="AE9540" s="33"/>
      <c r="AF9540" s="33"/>
      <c r="AG9540" s="35"/>
      <c r="AH9540" s="32"/>
      <c r="AI9540" s="33"/>
      <c r="AJ9540" s="33"/>
      <c r="AK9540" s="33"/>
      <c r="AL9540" s="33"/>
      <c r="AM9540" s="33"/>
      <c r="AN9540" s="33"/>
      <c r="AO9540" s="33"/>
      <c r="AP9540" s="33"/>
      <c r="AQ9540" s="33"/>
      <c r="AR9540" s="33"/>
      <c r="AS9540" s="33"/>
      <c r="AT9540" s="33"/>
      <c r="AU9540" s="33"/>
      <c r="AV9540" s="33"/>
      <c r="AW9540" s="33"/>
      <c r="AX9540" s="33"/>
      <c r="AY9540" s="33"/>
    </row>
    <row r="9541" spans="1:51" s="12" customFormat="1" ht="39.950000000000003" customHeight="1">
      <c r="A9541" s="3"/>
      <c r="B9541" s="16"/>
      <c r="C9541" s="33"/>
      <c r="D9541" s="33"/>
      <c r="E9541" s="33"/>
      <c r="F9541" s="33"/>
      <c r="G9541" s="33"/>
      <c r="H9541" s="33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  <c r="Y9541" s="33"/>
      <c r="Z9541" s="33"/>
      <c r="AA9541" s="33"/>
      <c r="AB9541" s="33"/>
      <c r="AC9541" s="33"/>
      <c r="AD9541" s="33"/>
      <c r="AE9541" s="33"/>
      <c r="AF9541" s="33"/>
      <c r="AG9541" s="35"/>
      <c r="AH9541" s="32"/>
      <c r="AI9541" s="33"/>
      <c r="AJ9541" s="33"/>
      <c r="AK9541" s="33"/>
      <c r="AL9541" s="33"/>
      <c r="AM9541" s="33"/>
      <c r="AN9541" s="33"/>
      <c r="AO9541" s="33"/>
      <c r="AP9541" s="33"/>
      <c r="AQ9541" s="33"/>
      <c r="AR9541" s="33"/>
      <c r="AS9541" s="33"/>
      <c r="AT9541" s="33"/>
      <c r="AU9541" s="33"/>
      <c r="AV9541" s="33"/>
      <c r="AW9541" s="33"/>
      <c r="AX9541" s="33"/>
      <c r="AY9541" s="33"/>
    </row>
    <row r="9542" spans="1:51" s="12" customFormat="1" ht="39.950000000000003" customHeight="1">
      <c r="A9542" s="3"/>
      <c r="B9542" s="16"/>
      <c r="C9542" s="33"/>
      <c r="D9542" s="33"/>
      <c r="E9542" s="33"/>
      <c r="F9542" s="33"/>
      <c r="G9542" s="33"/>
      <c r="H9542" s="33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  <c r="Y9542" s="33"/>
      <c r="Z9542" s="33"/>
      <c r="AA9542" s="33"/>
      <c r="AB9542" s="33"/>
      <c r="AC9542" s="33"/>
      <c r="AD9542" s="33"/>
      <c r="AE9542" s="33"/>
      <c r="AF9542" s="33"/>
      <c r="AG9542" s="35"/>
      <c r="AH9542" s="32"/>
      <c r="AI9542" s="33"/>
      <c r="AJ9542" s="33"/>
      <c r="AK9542" s="33"/>
      <c r="AL9542" s="33"/>
      <c r="AM9542" s="33"/>
      <c r="AN9542" s="33"/>
      <c r="AO9542" s="33"/>
      <c r="AP9542" s="33"/>
      <c r="AQ9542" s="33"/>
      <c r="AR9542" s="33"/>
      <c r="AS9542" s="33"/>
      <c r="AT9542" s="33"/>
      <c r="AU9542" s="33"/>
      <c r="AV9542" s="33"/>
      <c r="AW9542" s="33"/>
      <c r="AX9542" s="33"/>
      <c r="AY9542" s="33"/>
    </row>
    <row r="9543" spans="1:51" s="12" customFormat="1" ht="39.950000000000003" customHeight="1">
      <c r="A9543" s="3"/>
      <c r="B9543" s="16"/>
      <c r="C9543" s="33"/>
      <c r="D9543" s="33"/>
      <c r="E9543" s="33"/>
      <c r="F9543" s="33"/>
      <c r="G9543" s="33"/>
      <c r="H9543" s="33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  <c r="Y9543" s="33"/>
      <c r="Z9543" s="33"/>
      <c r="AA9543" s="33"/>
      <c r="AB9543" s="33"/>
      <c r="AC9543" s="33"/>
      <c r="AD9543" s="33"/>
      <c r="AE9543" s="33"/>
      <c r="AF9543" s="33"/>
      <c r="AG9543" s="35"/>
      <c r="AH9543" s="32"/>
      <c r="AI9543" s="33"/>
      <c r="AJ9543" s="33"/>
      <c r="AK9543" s="33"/>
      <c r="AL9543" s="33"/>
      <c r="AM9543" s="33"/>
      <c r="AN9543" s="33"/>
      <c r="AO9543" s="33"/>
      <c r="AP9543" s="33"/>
      <c r="AQ9543" s="33"/>
      <c r="AR9543" s="33"/>
      <c r="AS9543" s="33"/>
      <c r="AT9543" s="33"/>
      <c r="AU9543" s="33"/>
      <c r="AV9543" s="33"/>
      <c r="AW9543" s="33"/>
      <c r="AX9543" s="33"/>
      <c r="AY9543" s="33"/>
    </row>
    <row r="9544" spans="1:51" s="12" customFormat="1" ht="39.950000000000003" customHeight="1">
      <c r="A9544" s="3"/>
      <c r="B9544" s="16"/>
      <c r="C9544" s="33"/>
      <c r="D9544" s="33"/>
      <c r="E9544" s="33"/>
      <c r="F9544" s="33"/>
      <c r="G9544" s="33"/>
      <c r="H9544" s="33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  <c r="Y9544" s="33"/>
      <c r="Z9544" s="33"/>
      <c r="AA9544" s="33"/>
      <c r="AB9544" s="33"/>
      <c r="AC9544" s="33"/>
      <c r="AD9544" s="33"/>
      <c r="AE9544" s="33"/>
      <c r="AF9544" s="33"/>
      <c r="AG9544" s="35"/>
      <c r="AH9544" s="32"/>
      <c r="AI9544" s="33"/>
      <c r="AJ9544" s="33"/>
      <c r="AK9544" s="33"/>
      <c r="AL9544" s="33"/>
      <c r="AM9544" s="33"/>
      <c r="AN9544" s="33"/>
      <c r="AO9544" s="33"/>
      <c r="AP9544" s="33"/>
      <c r="AQ9544" s="33"/>
      <c r="AR9544" s="33"/>
      <c r="AS9544" s="33"/>
      <c r="AT9544" s="33"/>
      <c r="AU9544" s="33"/>
      <c r="AV9544" s="33"/>
      <c r="AW9544" s="33"/>
      <c r="AX9544" s="33"/>
      <c r="AY9544" s="33"/>
    </row>
    <row r="9545" spans="1:51" s="12" customFormat="1" ht="39.950000000000003" customHeight="1">
      <c r="A9545" s="3"/>
      <c r="B9545" s="16"/>
      <c r="C9545" s="33"/>
      <c r="D9545" s="33"/>
      <c r="E9545" s="33"/>
      <c r="F9545" s="33"/>
      <c r="G9545" s="33"/>
      <c r="H9545" s="33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  <c r="Y9545" s="33"/>
      <c r="Z9545" s="33"/>
      <c r="AA9545" s="33"/>
      <c r="AB9545" s="33"/>
      <c r="AC9545" s="33"/>
      <c r="AD9545" s="33"/>
      <c r="AE9545" s="33"/>
      <c r="AF9545" s="33"/>
      <c r="AG9545" s="35"/>
      <c r="AH9545" s="32"/>
      <c r="AI9545" s="33"/>
      <c r="AJ9545" s="33"/>
      <c r="AK9545" s="33"/>
      <c r="AL9545" s="33"/>
      <c r="AM9545" s="33"/>
      <c r="AN9545" s="33"/>
      <c r="AO9545" s="33"/>
      <c r="AP9545" s="33"/>
      <c r="AQ9545" s="33"/>
      <c r="AR9545" s="33"/>
      <c r="AS9545" s="33"/>
      <c r="AT9545" s="33"/>
      <c r="AU9545" s="33"/>
      <c r="AV9545" s="33"/>
      <c r="AW9545" s="33"/>
      <c r="AX9545" s="33"/>
      <c r="AY9545" s="33"/>
    </row>
    <row r="9546" spans="1:51" s="12" customFormat="1" ht="39.950000000000003" customHeight="1">
      <c r="A9546" s="3"/>
      <c r="B9546" s="16"/>
      <c r="C9546" s="33"/>
      <c r="D9546" s="33"/>
      <c r="E9546" s="33"/>
      <c r="F9546" s="33"/>
      <c r="G9546" s="33"/>
      <c r="H9546" s="33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  <c r="Y9546" s="33"/>
      <c r="Z9546" s="33"/>
      <c r="AA9546" s="33"/>
      <c r="AB9546" s="33"/>
      <c r="AC9546" s="33"/>
      <c r="AD9546" s="33"/>
      <c r="AE9546" s="33"/>
      <c r="AF9546" s="33"/>
      <c r="AG9546" s="35"/>
      <c r="AH9546" s="32"/>
      <c r="AI9546" s="33"/>
      <c r="AJ9546" s="33"/>
      <c r="AK9546" s="33"/>
      <c r="AL9546" s="33"/>
      <c r="AM9546" s="33"/>
      <c r="AN9546" s="33"/>
      <c r="AO9546" s="33"/>
      <c r="AP9546" s="33"/>
      <c r="AQ9546" s="33"/>
      <c r="AR9546" s="33"/>
      <c r="AS9546" s="33"/>
      <c r="AT9546" s="33"/>
      <c r="AU9546" s="33"/>
      <c r="AV9546" s="33"/>
      <c r="AW9546" s="33"/>
      <c r="AX9546" s="33"/>
      <c r="AY9546" s="33"/>
    </row>
    <row r="9547" spans="1:51" s="12" customFormat="1" ht="39.950000000000003" customHeight="1">
      <c r="A9547" s="3"/>
      <c r="B9547" s="16"/>
      <c r="C9547" s="33"/>
      <c r="D9547" s="33"/>
      <c r="E9547" s="33"/>
      <c r="F9547" s="33"/>
      <c r="G9547" s="33"/>
      <c r="H9547" s="33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  <c r="Y9547" s="33"/>
      <c r="Z9547" s="33"/>
      <c r="AA9547" s="33"/>
      <c r="AB9547" s="33"/>
      <c r="AC9547" s="33"/>
      <c r="AD9547" s="33"/>
      <c r="AE9547" s="33"/>
      <c r="AF9547" s="33"/>
      <c r="AG9547" s="35"/>
      <c r="AH9547" s="32"/>
      <c r="AI9547" s="33"/>
      <c r="AJ9547" s="33"/>
      <c r="AK9547" s="33"/>
      <c r="AL9547" s="33"/>
      <c r="AM9547" s="33"/>
      <c r="AN9547" s="33"/>
      <c r="AO9547" s="33"/>
      <c r="AP9547" s="33"/>
      <c r="AQ9547" s="33"/>
      <c r="AR9547" s="33"/>
      <c r="AS9547" s="33"/>
      <c r="AT9547" s="33"/>
      <c r="AU9547" s="33"/>
      <c r="AV9547" s="33"/>
      <c r="AW9547" s="33"/>
      <c r="AX9547" s="33"/>
      <c r="AY9547" s="33"/>
    </row>
    <row r="9548" spans="1:51" s="12" customFormat="1" ht="39.950000000000003" customHeight="1">
      <c r="A9548" s="3"/>
      <c r="B9548" s="16"/>
      <c r="C9548" s="33"/>
      <c r="D9548" s="33"/>
      <c r="E9548" s="33"/>
      <c r="F9548" s="33"/>
      <c r="G9548" s="33"/>
      <c r="H9548" s="33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  <c r="Y9548" s="33"/>
      <c r="Z9548" s="33"/>
      <c r="AA9548" s="33"/>
      <c r="AB9548" s="33"/>
      <c r="AC9548" s="33"/>
      <c r="AD9548" s="33"/>
      <c r="AE9548" s="33"/>
      <c r="AF9548" s="33"/>
      <c r="AG9548" s="35"/>
      <c r="AH9548" s="32"/>
      <c r="AI9548" s="33"/>
      <c r="AJ9548" s="33"/>
      <c r="AK9548" s="33"/>
      <c r="AL9548" s="33"/>
      <c r="AM9548" s="33"/>
      <c r="AN9548" s="33"/>
      <c r="AO9548" s="33"/>
      <c r="AP9548" s="33"/>
      <c r="AQ9548" s="33"/>
      <c r="AR9548" s="33"/>
      <c r="AS9548" s="33"/>
      <c r="AT9548" s="33"/>
      <c r="AU9548" s="33"/>
      <c r="AV9548" s="33"/>
      <c r="AW9548" s="33"/>
      <c r="AX9548" s="33"/>
      <c r="AY9548" s="33"/>
    </row>
    <row r="9549" spans="1:51" s="12" customFormat="1" ht="39.950000000000003" customHeight="1">
      <c r="A9549" s="3"/>
      <c r="B9549" s="16"/>
      <c r="C9549" s="33"/>
      <c r="D9549" s="33"/>
      <c r="E9549" s="33"/>
      <c r="F9549" s="33"/>
      <c r="G9549" s="33"/>
      <c r="H9549" s="33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  <c r="Y9549" s="33"/>
      <c r="Z9549" s="33"/>
      <c r="AA9549" s="33"/>
      <c r="AB9549" s="33"/>
      <c r="AC9549" s="33"/>
      <c r="AD9549" s="33"/>
      <c r="AE9549" s="33"/>
      <c r="AF9549" s="33"/>
      <c r="AG9549" s="35"/>
      <c r="AH9549" s="32"/>
      <c r="AI9549" s="33"/>
      <c r="AJ9549" s="33"/>
      <c r="AK9549" s="33"/>
      <c r="AL9549" s="33"/>
      <c r="AM9549" s="33"/>
      <c r="AN9549" s="33"/>
      <c r="AO9549" s="33"/>
      <c r="AP9549" s="33"/>
      <c r="AQ9549" s="33"/>
      <c r="AR9549" s="33"/>
      <c r="AS9549" s="33"/>
      <c r="AT9549" s="33"/>
      <c r="AU9549" s="33"/>
      <c r="AV9549" s="33"/>
      <c r="AW9549" s="33"/>
      <c r="AX9549" s="33"/>
      <c r="AY9549" s="33"/>
    </row>
    <row r="9550" spans="1:51" s="12" customFormat="1" ht="39.950000000000003" customHeight="1">
      <c r="A9550" s="3"/>
      <c r="B9550" s="16"/>
      <c r="C9550" s="33"/>
      <c r="D9550" s="33"/>
      <c r="E9550" s="33"/>
      <c r="F9550" s="33"/>
      <c r="G9550" s="33"/>
      <c r="H9550" s="33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  <c r="Y9550" s="33"/>
      <c r="Z9550" s="33"/>
      <c r="AA9550" s="33"/>
      <c r="AB9550" s="33"/>
      <c r="AC9550" s="33"/>
      <c r="AD9550" s="33"/>
      <c r="AE9550" s="33"/>
      <c r="AF9550" s="33"/>
      <c r="AG9550" s="35"/>
      <c r="AH9550" s="32"/>
      <c r="AI9550" s="33"/>
      <c r="AJ9550" s="33"/>
      <c r="AK9550" s="33"/>
      <c r="AL9550" s="33"/>
      <c r="AM9550" s="33"/>
      <c r="AN9550" s="33"/>
      <c r="AO9550" s="33"/>
      <c r="AP9550" s="33"/>
      <c r="AQ9550" s="33"/>
      <c r="AR9550" s="33"/>
      <c r="AS9550" s="33"/>
      <c r="AT9550" s="33"/>
      <c r="AU9550" s="33"/>
      <c r="AV9550" s="33"/>
      <c r="AW9550" s="33"/>
      <c r="AX9550" s="33"/>
      <c r="AY9550" s="33"/>
    </row>
    <row r="9551" spans="1:51" s="12" customFormat="1" ht="39.950000000000003" customHeight="1">
      <c r="A9551" s="3"/>
      <c r="B9551" s="16"/>
      <c r="C9551" s="33"/>
      <c r="D9551" s="33"/>
      <c r="E9551" s="33"/>
      <c r="F9551" s="33"/>
      <c r="G9551" s="33"/>
      <c r="H9551" s="33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  <c r="Y9551" s="33"/>
      <c r="Z9551" s="33"/>
      <c r="AA9551" s="33"/>
      <c r="AB9551" s="33"/>
      <c r="AC9551" s="33"/>
      <c r="AD9551" s="33"/>
      <c r="AE9551" s="33"/>
      <c r="AF9551" s="33"/>
      <c r="AG9551" s="35"/>
      <c r="AH9551" s="32"/>
      <c r="AI9551" s="33"/>
      <c r="AJ9551" s="33"/>
      <c r="AK9551" s="33"/>
      <c r="AL9551" s="33"/>
      <c r="AM9551" s="33"/>
      <c r="AN9551" s="33"/>
      <c r="AO9551" s="33"/>
      <c r="AP9551" s="33"/>
      <c r="AQ9551" s="33"/>
      <c r="AR9551" s="33"/>
      <c r="AS9551" s="33"/>
      <c r="AT9551" s="33"/>
      <c r="AU9551" s="33"/>
      <c r="AV9551" s="33"/>
      <c r="AW9551" s="33"/>
      <c r="AX9551" s="33"/>
      <c r="AY9551" s="33"/>
    </row>
    <row r="9552" spans="1:51" s="12" customFormat="1" ht="39.950000000000003" customHeight="1">
      <c r="A9552" s="3"/>
      <c r="B9552" s="16"/>
      <c r="C9552" s="33"/>
      <c r="D9552" s="33"/>
      <c r="E9552" s="33"/>
      <c r="F9552" s="33"/>
      <c r="G9552" s="33"/>
      <c r="H9552" s="33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  <c r="Y9552" s="33"/>
      <c r="Z9552" s="33"/>
      <c r="AA9552" s="33"/>
      <c r="AB9552" s="33"/>
      <c r="AC9552" s="33"/>
      <c r="AD9552" s="33"/>
      <c r="AE9552" s="33"/>
      <c r="AF9552" s="33"/>
      <c r="AG9552" s="35"/>
      <c r="AH9552" s="32"/>
      <c r="AI9552" s="33"/>
      <c r="AJ9552" s="33"/>
      <c r="AK9552" s="33"/>
      <c r="AL9552" s="33"/>
      <c r="AM9552" s="33"/>
      <c r="AN9552" s="33"/>
      <c r="AO9552" s="33"/>
      <c r="AP9552" s="33"/>
      <c r="AQ9552" s="33"/>
      <c r="AR9552" s="33"/>
      <c r="AS9552" s="33"/>
      <c r="AT9552" s="33"/>
      <c r="AU9552" s="33"/>
      <c r="AV9552" s="33"/>
      <c r="AW9552" s="33"/>
      <c r="AX9552" s="33"/>
      <c r="AY9552" s="33"/>
    </row>
    <row r="9553" spans="1:51" s="12" customFormat="1" ht="39.950000000000003" customHeight="1">
      <c r="A9553" s="3"/>
      <c r="B9553" s="16"/>
      <c r="C9553" s="33"/>
      <c r="D9553" s="33"/>
      <c r="E9553" s="33"/>
      <c r="F9553" s="33"/>
      <c r="G9553" s="33"/>
      <c r="H9553" s="33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  <c r="Y9553" s="33"/>
      <c r="Z9553" s="33"/>
      <c r="AA9553" s="33"/>
      <c r="AB9553" s="33"/>
      <c r="AC9553" s="33"/>
      <c r="AD9553" s="33"/>
      <c r="AE9553" s="33"/>
      <c r="AF9553" s="33"/>
      <c r="AG9553" s="35"/>
      <c r="AH9553" s="32"/>
      <c r="AI9553" s="33"/>
      <c r="AJ9553" s="33"/>
      <c r="AK9553" s="33"/>
      <c r="AL9553" s="33"/>
      <c r="AM9553" s="33"/>
      <c r="AN9553" s="33"/>
      <c r="AO9553" s="33"/>
      <c r="AP9553" s="33"/>
      <c r="AQ9553" s="33"/>
      <c r="AR9553" s="33"/>
      <c r="AS9553" s="33"/>
      <c r="AT9553" s="33"/>
      <c r="AU9553" s="33"/>
      <c r="AV9553" s="33"/>
      <c r="AW9553" s="33"/>
      <c r="AX9553" s="33"/>
      <c r="AY9553" s="33"/>
    </row>
    <row r="9554" spans="1:51" s="12" customFormat="1" ht="39.950000000000003" customHeight="1">
      <c r="A9554" s="3"/>
      <c r="B9554" s="16"/>
      <c r="C9554" s="33"/>
      <c r="D9554" s="33"/>
      <c r="E9554" s="33"/>
      <c r="F9554" s="33"/>
      <c r="G9554" s="33"/>
      <c r="H9554" s="33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  <c r="Y9554" s="33"/>
      <c r="Z9554" s="33"/>
      <c r="AA9554" s="33"/>
      <c r="AB9554" s="33"/>
      <c r="AC9554" s="33"/>
      <c r="AD9554" s="33"/>
      <c r="AE9554" s="33"/>
      <c r="AF9554" s="33"/>
      <c r="AG9554" s="35"/>
      <c r="AH9554" s="32"/>
      <c r="AI9554" s="33"/>
      <c r="AJ9554" s="33"/>
      <c r="AK9554" s="33"/>
      <c r="AL9554" s="33"/>
      <c r="AM9554" s="33"/>
      <c r="AN9554" s="33"/>
      <c r="AO9554" s="33"/>
      <c r="AP9554" s="33"/>
      <c r="AQ9554" s="33"/>
      <c r="AR9554" s="33"/>
      <c r="AS9554" s="33"/>
      <c r="AT9554" s="33"/>
      <c r="AU9554" s="33"/>
      <c r="AV9554" s="33"/>
      <c r="AW9554" s="33"/>
      <c r="AX9554" s="33"/>
      <c r="AY9554" s="33"/>
    </row>
    <row r="9555" spans="1:51" s="12" customFormat="1" ht="39.950000000000003" customHeight="1">
      <c r="A9555" s="3"/>
      <c r="B9555" s="16"/>
      <c r="C9555" s="33"/>
      <c r="D9555" s="33"/>
      <c r="E9555" s="33"/>
      <c r="F9555" s="33"/>
      <c r="G9555" s="33"/>
      <c r="H9555" s="33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  <c r="Y9555" s="33"/>
      <c r="Z9555" s="33"/>
      <c r="AA9555" s="33"/>
      <c r="AB9555" s="33"/>
      <c r="AC9555" s="33"/>
      <c r="AD9555" s="33"/>
      <c r="AE9555" s="33"/>
      <c r="AF9555" s="33"/>
      <c r="AG9555" s="35"/>
      <c r="AH9555" s="32"/>
      <c r="AI9555" s="33"/>
      <c r="AJ9555" s="33"/>
      <c r="AK9555" s="33"/>
      <c r="AL9555" s="33"/>
      <c r="AM9555" s="33"/>
      <c r="AN9555" s="33"/>
      <c r="AO9555" s="33"/>
      <c r="AP9555" s="33"/>
      <c r="AQ9555" s="33"/>
      <c r="AR9555" s="33"/>
      <c r="AS9555" s="33"/>
      <c r="AT9555" s="33"/>
      <c r="AU9555" s="33"/>
      <c r="AV9555" s="33"/>
      <c r="AW9555" s="33"/>
      <c r="AX9555" s="33"/>
      <c r="AY9555" s="33"/>
    </row>
    <row r="9556" spans="1:51" s="12" customFormat="1" ht="39.950000000000003" customHeight="1">
      <c r="A9556" s="3"/>
      <c r="B9556" s="16"/>
      <c r="C9556" s="33"/>
      <c r="D9556" s="33"/>
      <c r="E9556" s="33"/>
      <c r="F9556" s="33"/>
      <c r="G9556" s="33"/>
      <c r="H9556" s="33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  <c r="Y9556" s="33"/>
      <c r="Z9556" s="33"/>
      <c r="AA9556" s="33"/>
      <c r="AB9556" s="33"/>
      <c r="AC9556" s="33"/>
      <c r="AD9556" s="33"/>
      <c r="AE9556" s="33"/>
      <c r="AF9556" s="33"/>
      <c r="AG9556" s="35"/>
      <c r="AH9556" s="32"/>
      <c r="AI9556" s="33"/>
      <c r="AJ9556" s="33"/>
      <c r="AK9556" s="33"/>
      <c r="AL9556" s="33"/>
      <c r="AM9556" s="33"/>
      <c r="AN9556" s="33"/>
      <c r="AO9556" s="33"/>
      <c r="AP9556" s="33"/>
      <c r="AQ9556" s="33"/>
      <c r="AR9556" s="33"/>
      <c r="AS9556" s="33"/>
      <c r="AT9556" s="33"/>
      <c r="AU9556" s="33"/>
      <c r="AV9556" s="33"/>
      <c r="AW9556" s="33"/>
      <c r="AX9556" s="33"/>
      <c r="AY9556" s="33"/>
    </row>
    <row r="9557" spans="1:51" s="12" customFormat="1" ht="39.950000000000003" customHeight="1">
      <c r="A9557" s="3"/>
      <c r="B9557" s="16"/>
      <c r="C9557" s="33"/>
      <c r="D9557" s="33"/>
      <c r="E9557" s="33"/>
      <c r="F9557" s="33"/>
      <c r="G9557" s="33"/>
      <c r="H9557" s="33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  <c r="Y9557" s="33"/>
      <c r="Z9557" s="33"/>
      <c r="AA9557" s="33"/>
      <c r="AB9557" s="33"/>
      <c r="AC9557" s="33"/>
      <c r="AD9557" s="33"/>
      <c r="AE9557" s="33"/>
      <c r="AF9557" s="33"/>
      <c r="AG9557" s="35"/>
      <c r="AH9557" s="32"/>
      <c r="AI9557" s="33"/>
      <c r="AJ9557" s="33"/>
      <c r="AK9557" s="33"/>
      <c r="AL9557" s="33"/>
      <c r="AM9557" s="33"/>
      <c r="AN9557" s="33"/>
      <c r="AO9557" s="33"/>
      <c r="AP9557" s="33"/>
      <c r="AQ9557" s="33"/>
      <c r="AR9557" s="33"/>
      <c r="AS9557" s="33"/>
      <c r="AT9557" s="33"/>
      <c r="AU9557" s="33"/>
      <c r="AV9557" s="33"/>
      <c r="AW9557" s="33"/>
      <c r="AX9557" s="33"/>
      <c r="AY9557" s="33"/>
    </row>
    <row r="9558" spans="1:51" s="12" customFormat="1" ht="39.950000000000003" customHeight="1">
      <c r="A9558" s="3"/>
      <c r="B9558" s="16"/>
      <c r="C9558" s="33"/>
      <c r="D9558" s="33"/>
      <c r="E9558" s="33"/>
      <c r="F9558" s="33"/>
      <c r="G9558" s="33"/>
      <c r="H9558" s="33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  <c r="Y9558" s="33"/>
      <c r="Z9558" s="33"/>
      <c r="AA9558" s="33"/>
      <c r="AB9558" s="33"/>
      <c r="AC9558" s="33"/>
      <c r="AD9558" s="33"/>
      <c r="AE9558" s="33"/>
      <c r="AF9558" s="33"/>
      <c r="AG9558" s="35"/>
      <c r="AH9558" s="32"/>
      <c r="AI9558" s="33"/>
      <c r="AJ9558" s="33"/>
      <c r="AK9558" s="33"/>
      <c r="AL9558" s="33"/>
      <c r="AM9558" s="33"/>
      <c r="AN9558" s="33"/>
      <c r="AO9558" s="33"/>
      <c r="AP9558" s="33"/>
      <c r="AQ9558" s="33"/>
      <c r="AR9558" s="33"/>
      <c r="AS9558" s="33"/>
      <c r="AT9558" s="33"/>
      <c r="AU9558" s="33"/>
      <c r="AV9558" s="33"/>
      <c r="AW9558" s="33"/>
      <c r="AX9558" s="33"/>
      <c r="AY9558" s="33"/>
    </row>
    <row r="9559" spans="1:51" s="12" customFormat="1" ht="39.950000000000003" customHeight="1">
      <c r="A9559" s="3"/>
      <c r="B9559" s="16"/>
      <c r="C9559" s="33"/>
      <c r="D9559" s="33"/>
      <c r="E9559" s="33"/>
      <c r="F9559" s="33"/>
      <c r="G9559" s="33"/>
      <c r="H9559" s="33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  <c r="Y9559" s="33"/>
      <c r="Z9559" s="33"/>
      <c r="AA9559" s="33"/>
      <c r="AB9559" s="33"/>
      <c r="AC9559" s="33"/>
      <c r="AD9559" s="33"/>
      <c r="AE9559" s="33"/>
      <c r="AF9559" s="33"/>
      <c r="AG9559" s="35"/>
      <c r="AH9559" s="32"/>
      <c r="AI9559" s="33"/>
      <c r="AJ9559" s="33"/>
      <c r="AK9559" s="33"/>
      <c r="AL9559" s="33"/>
      <c r="AM9559" s="33"/>
      <c r="AN9559" s="33"/>
      <c r="AO9559" s="33"/>
      <c r="AP9559" s="33"/>
      <c r="AQ9559" s="33"/>
      <c r="AR9559" s="33"/>
      <c r="AS9559" s="33"/>
      <c r="AT9559" s="33"/>
      <c r="AU9559" s="33"/>
      <c r="AV9559" s="33"/>
      <c r="AW9559" s="33"/>
      <c r="AX9559" s="33"/>
      <c r="AY9559" s="33"/>
    </row>
    <row r="9560" spans="1:51" s="12" customFormat="1" ht="39.950000000000003" customHeight="1">
      <c r="A9560" s="3"/>
      <c r="B9560" s="16"/>
      <c r="C9560" s="33"/>
      <c r="D9560" s="33"/>
      <c r="E9560" s="33"/>
      <c r="F9560" s="33"/>
      <c r="G9560" s="33"/>
      <c r="H9560" s="33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  <c r="Y9560" s="33"/>
      <c r="Z9560" s="33"/>
      <c r="AA9560" s="33"/>
      <c r="AB9560" s="33"/>
      <c r="AC9560" s="33"/>
      <c r="AD9560" s="33"/>
      <c r="AE9560" s="33"/>
      <c r="AF9560" s="33"/>
      <c r="AG9560" s="35"/>
      <c r="AH9560" s="32"/>
      <c r="AI9560" s="33"/>
      <c r="AJ9560" s="33"/>
      <c r="AK9560" s="33"/>
      <c r="AL9560" s="33"/>
      <c r="AM9560" s="33"/>
      <c r="AN9560" s="33"/>
      <c r="AO9560" s="33"/>
      <c r="AP9560" s="33"/>
      <c r="AQ9560" s="33"/>
      <c r="AR9560" s="33"/>
      <c r="AS9560" s="33"/>
      <c r="AT9560" s="33"/>
      <c r="AU9560" s="33"/>
      <c r="AV9560" s="33"/>
      <c r="AW9560" s="33"/>
      <c r="AX9560" s="33"/>
      <c r="AY9560" s="33"/>
    </row>
    <row r="9561" spans="1:51" s="12" customFormat="1" ht="39.950000000000003" customHeight="1">
      <c r="A9561" s="3"/>
      <c r="B9561" s="16"/>
      <c r="C9561" s="33"/>
      <c r="D9561" s="33"/>
      <c r="E9561" s="33"/>
      <c r="F9561" s="33"/>
      <c r="G9561" s="33"/>
      <c r="H9561" s="33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  <c r="Y9561" s="33"/>
      <c r="Z9561" s="33"/>
      <c r="AA9561" s="33"/>
      <c r="AB9561" s="33"/>
      <c r="AC9561" s="33"/>
      <c r="AD9561" s="33"/>
      <c r="AE9561" s="33"/>
      <c r="AF9561" s="33"/>
      <c r="AG9561" s="35"/>
      <c r="AH9561" s="32"/>
      <c r="AI9561" s="33"/>
      <c r="AJ9561" s="33"/>
      <c r="AK9561" s="33"/>
      <c r="AL9561" s="33"/>
      <c r="AM9561" s="33"/>
      <c r="AN9561" s="33"/>
      <c r="AO9561" s="33"/>
      <c r="AP9561" s="33"/>
      <c r="AQ9561" s="33"/>
      <c r="AR9561" s="33"/>
      <c r="AS9561" s="33"/>
      <c r="AT9561" s="33"/>
      <c r="AU9561" s="33"/>
      <c r="AV9561" s="33"/>
      <c r="AW9561" s="33"/>
      <c r="AX9561" s="33"/>
      <c r="AY9561" s="33"/>
    </row>
    <row r="9562" spans="1:51" s="12" customFormat="1" ht="39.950000000000003" customHeight="1">
      <c r="A9562" s="3"/>
      <c r="B9562" s="16"/>
      <c r="C9562" s="33"/>
      <c r="D9562" s="33"/>
      <c r="E9562" s="33"/>
      <c r="F9562" s="33"/>
      <c r="G9562" s="33"/>
      <c r="H9562" s="33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  <c r="Y9562" s="33"/>
      <c r="Z9562" s="33"/>
      <c r="AA9562" s="33"/>
      <c r="AB9562" s="33"/>
      <c r="AC9562" s="33"/>
      <c r="AD9562" s="33"/>
      <c r="AE9562" s="33"/>
      <c r="AF9562" s="33"/>
      <c r="AG9562" s="35"/>
      <c r="AH9562" s="32"/>
      <c r="AI9562" s="33"/>
      <c r="AJ9562" s="33"/>
      <c r="AK9562" s="33"/>
      <c r="AL9562" s="33"/>
      <c r="AM9562" s="33"/>
      <c r="AN9562" s="33"/>
      <c r="AO9562" s="33"/>
      <c r="AP9562" s="33"/>
      <c r="AQ9562" s="33"/>
      <c r="AR9562" s="33"/>
      <c r="AS9562" s="33"/>
      <c r="AT9562" s="33"/>
      <c r="AU9562" s="33"/>
      <c r="AV9562" s="33"/>
      <c r="AW9562" s="33"/>
      <c r="AX9562" s="33"/>
      <c r="AY9562" s="33"/>
    </row>
    <row r="9563" spans="1:51" s="12" customFormat="1" ht="39.950000000000003" customHeight="1">
      <c r="A9563" s="3"/>
      <c r="B9563" s="16"/>
      <c r="C9563" s="33"/>
      <c r="D9563" s="33"/>
      <c r="E9563" s="33"/>
      <c r="F9563" s="33"/>
      <c r="G9563" s="33"/>
      <c r="H9563" s="33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  <c r="Y9563" s="33"/>
      <c r="Z9563" s="33"/>
      <c r="AA9563" s="33"/>
      <c r="AB9563" s="33"/>
      <c r="AC9563" s="33"/>
      <c r="AD9563" s="33"/>
      <c r="AE9563" s="33"/>
      <c r="AF9563" s="33"/>
      <c r="AG9563" s="35"/>
      <c r="AH9563" s="32"/>
      <c r="AI9563" s="33"/>
      <c r="AJ9563" s="33"/>
      <c r="AK9563" s="33"/>
      <c r="AL9563" s="33"/>
      <c r="AM9563" s="33"/>
      <c r="AN9563" s="33"/>
      <c r="AO9563" s="33"/>
      <c r="AP9563" s="33"/>
      <c r="AQ9563" s="33"/>
      <c r="AR9563" s="33"/>
      <c r="AS9563" s="33"/>
      <c r="AT9563" s="33"/>
      <c r="AU9563" s="33"/>
      <c r="AV9563" s="33"/>
      <c r="AW9563" s="33"/>
      <c r="AX9563" s="33"/>
      <c r="AY9563" s="33"/>
    </row>
    <row r="9564" spans="1:51" s="12" customFormat="1" ht="39.950000000000003" customHeight="1">
      <c r="A9564" s="3"/>
      <c r="B9564" s="16"/>
      <c r="C9564" s="33"/>
      <c r="D9564" s="33"/>
      <c r="E9564" s="33"/>
      <c r="F9564" s="33"/>
      <c r="G9564" s="33"/>
      <c r="H9564" s="33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  <c r="Y9564" s="33"/>
      <c r="Z9564" s="33"/>
      <c r="AA9564" s="33"/>
      <c r="AB9564" s="33"/>
      <c r="AC9564" s="33"/>
      <c r="AD9564" s="33"/>
      <c r="AE9564" s="33"/>
      <c r="AF9564" s="33"/>
      <c r="AG9564" s="35"/>
      <c r="AH9564" s="32"/>
      <c r="AI9564" s="33"/>
      <c r="AJ9564" s="33"/>
      <c r="AK9564" s="33"/>
      <c r="AL9564" s="33"/>
      <c r="AM9564" s="33"/>
      <c r="AN9564" s="33"/>
      <c r="AO9564" s="33"/>
      <c r="AP9564" s="33"/>
      <c r="AQ9564" s="33"/>
      <c r="AR9564" s="33"/>
      <c r="AS9564" s="33"/>
      <c r="AT9564" s="33"/>
      <c r="AU9564" s="33"/>
      <c r="AV9564" s="33"/>
      <c r="AW9564" s="33"/>
      <c r="AX9564" s="33"/>
      <c r="AY9564" s="33"/>
    </row>
    <row r="9565" spans="1:51" s="12" customFormat="1" ht="39.950000000000003" customHeight="1">
      <c r="A9565" s="3"/>
      <c r="B9565" s="16"/>
      <c r="C9565" s="33"/>
      <c r="D9565" s="33"/>
      <c r="E9565" s="33"/>
      <c r="F9565" s="33"/>
      <c r="G9565" s="33"/>
      <c r="H9565" s="33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  <c r="Y9565" s="33"/>
      <c r="Z9565" s="33"/>
      <c r="AA9565" s="33"/>
      <c r="AB9565" s="33"/>
      <c r="AC9565" s="33"/>
      <c r="AD9565" s="33"/>
      <c r="AE9565" s="33"/>
      <c r="AF9565" s="33"/>
      <c r="AG9565" s="35"/>
      <c r="AH9565" s="32"/>
      <c r="AI9565" s="33"/>
      <c r="AJ9565" s="33"/>
      <c r="AK9565" s="33"/>
      <c r="AL9565" s="33"/>
      <c r="AM9565" s="33"/>
      <c r="AN9565" s="33"/>
      <c r="AO9565" s="33"/>
      <c r="AP9565" s="33"/>
      <c r="AQ9565" s="33"/>
      <c r="AR9565" s="33"/>
      <c r="AS9565" s="33"/>
      <c r="AT9565" s="33"/>
      <c r="AU9565" s="33"/>
      <c r="AV9565" s="33"/>
      <c r="AW9565" s="33"/>
      <c r="AX9565" s="33"/>
      <c r="AY9565" s="33"/>
    </row>
    <row r="9566" spans="1:51" s="12" customFormat="1" ht="39.950000000000003" customHeight="1">
      <c r="A9566" s="3"/>
      <c r="B9566" s="16"/>
      <c r="C9566" s="33"/>
      <c r="D9566" s="33"/>
      <c r="E9566" s="33"/>
      <c r="F9566" s="33"/>
      <c r="G9566" s="33"/>
      <c r="H9566" s="33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  <c r="Y9566" s="33"/>
      <c r="Z9566" s="33"/>
      <c r="AA9566" s="33"/>
      <c r="AB9566" s="33"/>
      <c r="AC9566" s="33"/>
      <c r="AD9566" s="33"/>
      <c r="AE9566" s="33"/>
      <c r="AF9566" s="33"/>
      <c r="AG9566" s="35"/>
      <c r="AH9566" s="32"/>
      <c r="AI9566" s="33"/>
      <c r="AJ9566" s="33"/>
      <c r="AK9566" s="33"/>
      <c r="AL9566" s="33"/>
      <c r="AM9566" s="33"/>
      <c r="AN9566" s="33"/>
      <c r="AO9566" s="33"/>
      <c r="AP9566" s="33"/>
      <c r="AQ9566" s="33"/>
      <c r="AR9566" s="33"/>
      <c r="AS9566" s="33"/>
      <c r="AT9566" s="33"/>
      <c r="AU9566" s="33"/>
      <c r="AV9566" s="33"/>
      <c r="AW9566" s="33"/>
      <c r="AX9566" s="33"/>
      <c r="AY9566" s="33"/>
    </row>
    <row r="9567" spans="1:51" s="12" customFormat="1" ht="39.950000000000003" customHeight="1">
      <c r="A9567" s="3"/>
      <c r="B9567" s="16"/>
      <c r="C9567" s="33"/>
      <c r="D9567" s="33"/>
      <c r="E9567" s="33"/>
      <c r="F9567" s="33"/>
      <c r="G9567" s="33"/>
      <c r="H9567" s="33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  <c r="Y9567" s="33"/>
      <c r="Z9567" s="33"/>
      <c r="AA9567" s="33"/>
      <c r="AB9567" s="33"/>
      <c r="AC9567" s="33"/>
      <c r="AD9567" s="33"/>
      <c r="AE9567" s="33"/>
      <c r="AF9567" s="33"/>
      <c r="AG9567" s="35"/>
      <c r="AH9567" s="32"/>
      <c r="AI9567" s="33"/>
      <c r="AJ9567" s="33"/>
      <c r="AK9567" s="33"/>
      <c r="AL9567" s="33"/>
      <c r="AM9567" s="33"/>
      <c r="AN9567" s="33"/>
      <c r="AO9567" s="33"/>
      <c r="AP9567" s="33"/>
      <c r="AQ9567" s="33"/>
      <c r="AR9567" s="33"/>
      <c r="AS9567" s="33"/>
      <c r="AT9567" s="33"/>
      <c r="AU9567" s="33"/>
      <c r="AV9567" s="33"/>
      <c r="AW9567" s="33"/>
      <c r="AX9567" s="33"/>
      <c r="AY9567" s="33"/>
    </row>
    <row r="9568" spans="1:51" s="12" customFormat="1" ht="39.950000000000003" customHeight="1">
      <c r="A9568" s="3"/>
      <c r="B9568" s="16"/>
      <c r="C9568" s="33"/>
      <c r="D9568" s="33"/>
      <c r="E9568" s="33"/>
      <c r="F9568" s="33"/>
      <c r="G9568" s="33"/>
      <c r="H9568" s="33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  <c r="Y9568" s="33"/>
      <c r="Z9568" s="33"/>
      <c r="AA9568" s="33"/>
      <c r="AB9568" s="33"/>
      <c r="AC9568" s="33"/>
      <c r="AD9568" s="33"/>
      <c r="AE9568" s="33"/>
      <c r="AF9568" s="33"/>
      <c r="AG9568" s="35"/>
      <c r="AH9568" s="32"/>
      <c r="AI9568" s="33"/>
      <c r="AJ9568" s="33"/>
      <c r="AK9568" s="33"/>
      <c r="AL9568" s="33"/>
      <c r="AM9568" s="33"/>
      <c r="AN9568" s="33"/>
      <c r="AO9568" s="33"/>
      <c r="AP9568" s="33"/>
      <c r="AQ9568" s="33"/>
      <c r="AR9568" s="33"/>
      <c r="AS9568" s="33"/>
      <c r="AT9568" s="33"/>
      <c r="AU9568" s="33"/>
      <c r="AV9568" s="33"/>
      <c r="AW9568" s="33"/>
      <c r="AX9568" s="33"/>
      <c r="AY9568" s="33"/>
    </row>
    <row r="9569" spans="1:51" s="12" customFormat="1" ht="39.950000000000003" customHeight="1">
      <c r="A9569" s="3"/>
      <c r="B9569" s="16"/>
      <c r="C9569" s="33"/>
      <c r="D9569" s="33"/>
      <c r="E9569" s="33"/>
      <c r="F9569" s="33"/>
      <c r="G9569" s="33"/>
      <c r="H9569" s="33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  <c r="Y9569" s="33"/>
      <c r="Z9569" s="33"/>
      <c r="AA9569" s="33"/>
      <c r="AB9569" s="33"/>
      <c r="AC9569" s="33"/>
      <c r="AD9569" s="33"/>
      <c r="AE9569" s="33"/>
      <c r="AF9569" s="33"/>
      <c r="AG9569" s="35"/>
      <c r="AH9569" s="32"/>
      <c r="AI9569" s="33"/>
      <c r="AJ9569" s="33"/>
      <c r="AK9569" s="33"/>
      <c r="AL9569" s="33"/>
      <c r="AM9569" s="33"/>
      <c r="AN9569" s="33"/>
      <c r="AO9569" s="33"/>
      <c r="AP9569" s="33"/>
      <c r="AQ9569" s="33"/>
      <c r="AR9569" s="33"/>
      <c r="AS9569" s="33"/>
      <c r="AT9569" s="33"/>
      <c r="AU9569" s="33"/>
      <c r="AV9569" s="33"/>
      <c r="AW9569" s="33"/>
      <c r="AX9569" s="33"/>
      <c r="AY9569" s="33"/>
    </row>
    <row r="9570" spans="1:51" s="12" customFormat="1" ht="39.950000000000003" customHeight="1">
      <c r="A9570" s="3"/>
      <c r="B9570" s="16"/>
      <c r="C9570" s="33"/>
      <c r="D9570" s="33"/>
      <c r="E9570" s="33"/>
      <c r="F9570" s="33"/>
      <c r="G9570" s="33"/>
      <c r="H9570" s="33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  <c r="Y9570" s="33"/>
      <c r="Z9570" s="33"/>
      <c r="AA9570" s="33"/>
      <c r="AB9570" s="33"/>
      <c r="AC9570" s="33"/>
      <c r="AD9570" s="33"/>
      <c r="AE9570" s="33"/>
      <c r="AF9570" s="33"/>
      <c r="AG9570" s="35"/>
      <c r="AH9570" s="32"/>
      <c r="AI9570" s="33"/>
      <c r="AJ9570" s="33"/>
      <c r="AK9570" s="33"/>
      <c r="AL9570" s="33"/>
      <c r="AM9570" s="33"/>
      <c r="AN9570" s="33"/>
      <c r="AO9570" s="33"/>
      <c r="AP9570" s="33"/>
      <c r="AQ9570" s="33"/>
      <c r="AR9570" s="33"/>
      <c r="AS9570" s="33"/>
      <c r="AT9570" s="33"/>
      <c r="AU9570" s="33"/>
      <c r="AV9570" s="33"/>
      <c r="AW9570" s="33"/>
      <c r="AX9570" s="33"/>
      <c r="AY9570" s="33"/>
    </row>
    <row r="9571" spans="1:51" s="12" customFormat="1" ht="39.950000000000003" customHeight="1">
      <c r="A9571" s="3"/>
      <c r="B9571" s="16"/>
      <c r="C9571" s="33"/>
      <c r="D9571" s="33"/>
      <c r="E9571" s="33"/>
      <c r="F9571" s="33"/>
      <c r="G9571" s="33"/>
      <c r="H9571" s="33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  <c r="Y9571" s="33"/>
      <c r="Z9571" s="33"/>
      <c r="AA9571" s="33"/>
      <c r="AB9571" s="33"/>
      <c r="AC9571" s="33"/>
      <c r="AD9571" s="33"/>
      <c r="AE9571" s="33"/>
      <c r="AF9571" s="33"/>
      <c r="AG9571" s="35"/>
      <c r="AH9571" s="32"/>
      <c r="AI9571" s="33"/>
      <c r="AJ9571" s="33"/>
      <c r="AK9571" s="33"/>
      <c r="AL9571" s="33"/>
      <c r="AM9571" s="33"/>
      <c r="AN9571" s="33"/>
      <c r="AO9571" s="33"/>
      <c r="AP9571" s="33"/>
      <c r="AQ9571" s="33"/>
      <c r="AR9571" s="33"/>
      <c r="AS9571" s="33"/>
      <c r="AT9571" s="33"/>
      <c r="AU9571" s="33"/>
      <c r="AV9571" s="33"/>
      <c r="AW9571" s="33"/>
      <c r="AX9571" s="33"/>
      <c r="AY9571" s="33"/>
    </row>
    <row r="9572" spans="1:51" s="12" customFormat="1" ht="39.950000000000003" customHeight="1">
      <c r="A9572" s="3"/>
      <c r="B9572" s="16"/>
      <c r="C9572" s="33"/>
      <c r="D9572" s="33"/>
      <c r="E9572" s="33"/>
      <c r="F9572" s="33"/>
      <c r="G9572" s="33"/>
      <c r="H9572" s="33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  <c r="Y9572" s="33"/>
      <c r="Z9572" s="33"/>
      <c r="AA9572" s="33"/>
      <c r="AB9572" s="33"/>
      <c r="AC9572" s="33"/>
      <c r="AD9572" s="33"/>
      <c r="AE9572" s="33"/>
      <c r="AF9572" s="33"/>
      <c r="AG9572" s="35"/>
      <c r="AH9572" s="32"/>
      <c r="AI9572" s="33"/>
      <c r="AJ9572" s="33"/>
      <c r="AK9572" s="33"/>
      <c r="AL9572" s="33"/>
      <c r="AM9572" s="33"/>
      <c r="AN9572" s="33"/>
      <c r="AO9572" s="33"/>
      <c r="AP9572" s="33"/>
      <c r="AQ9572" s="33"/>
      <c r="AR9572" s="33"/>
      <c r="AS9572" s="33"/>
      <c r="AT9572" s="33"/>
      <c r="AU9572" s="33"/>
      <c r="AV9572" s="33"/>
      <c r="AW9572" s="33"/>
      <c r="AX9572" s="33"/>
      <c r="AY9572" s="33"/>
    </row>
    <row r="9573" spans="1:51" s="12" customFormat="1" ht="39.950000000000003" customHeight="1">
      <c r="A9573" s="3"/>
      <c r="B9573" s="16"/>
      <c r="C9573" s="33"/>
      <c r="D9573" s="33"/>
      <c r="E9573" s="33"/>
      <c r="F9573" s="33"/>
      <c r="G9573" s="33"/>
      <c r="H9573" s="33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  <c r="Y9573" s="33"/>
      <c r="Z9573" s="33"/>
      <c r="AA9573" s="33"/>
      <c r="AB9573" s="33"/>
      <c r="AC9573" s="33"/>
      <c r="AD9573" s="33"/>
      <c r="AE9573" s="33"/>
      <c r="AF9573" s="33"/>
      <c r="AG9573" s="35"/>
      <c r="AH9573" s="32"/>
      <c r="AI9573" s="33"/>
      <c r="AJ9573" s="33"/>
      <c r="AK9573" s="33"/>
      <c r="AL9573" s="33"/>
      <c r="AM9573" s="33"/>
      <c r="AN9573" s="33"/>
      <c r="AO9573" s="33"/>
      <c r="AP9573" s="33"/>
      <c r="AQ9573" s="33"/>
      <c r="AR9573" s="33"/>
      <c r="AS9573" s="33"/>
      <c r="AT9573" s="33"/>
      <c r="AU9573" s="33"/>
      <c r="AV9573" s="33"/>
      <c r="AW9573" s="33"/>
      <c r="AX9573" s="33"/>
      <c r="AY9573" s="33"/>
    </row>
    <row r="9574" spans="1:51" s="12" customFormat="1" ht="39.950000000000003" customHeight="1">
      <c r="A9574" s="3"/>
      <c r="B9574" s="16"/>
      <c r="C9574" s="33"/>
      <c r="D9574" s="33"/>
      <c r="E9574" s="33"/>
      <c r="F9574" s="33"/>
      <c r="G9574" s="33"/>
      <c r="H9574" s="33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  <c r="Y9574" s="33"/>
      <c r="Z9574" s="33"/>
      <c r="AA9574" s="33"/>
      <c r="AB9574" s="33"/>
      <c r="AC9574" s="33"/>
      <c r="AD9574" s="33"/>
      <c r="AE9574" s="33"/>
      <c r="AF9574" s="33"/>
      <c r="AG9574" s="35"/>
      <c r="AH9574" s="32"/>
      <c r="AI9574" s="33"/>
      <c r="AJ9574" s="33"/>
      <c r="AK9574" s="33"/>
      <c r="AL9574" s="33"/>
      <c r="AM9574" s="33"/>
      <c r="AN9574" s="33"/>
      <c r="AO9574" s="33"/>
      <c r="AP9574" s="33"/>
      <c r="AQ9574" s="33"/>
      <c r="AR9574" s="33"/>
      <c r="AS9574" s="33"/>
      <c r="AT9574" s="33"/>
      <c r="AU9574" s="33"/>
      <c r="AV9574" s="33"/>
      <c r="AW9574" s="33"/>
      <c r="AX9574" s="33"/>
      <c r="AY9574" s="33"/>
    </row>
    <row r="9575" spans="1:51" s="12" customFormat="1" ht="39.950000000000003" customHeight="1">
      <c r="A9575" s="3"/>
      <c r="B9575" s="16"/>
      <c r="C9575" s="33"/>
      <c r="D9575" s="33"/>
      <c r="E9575" s="33"/>
      <c r="F9575" s="33"/>
      <c r="G9575" s="33"/>
      <c r="H9575" s="33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  <c r="Y9575" s="33"/>
      <c r="Z9575" s="33"/>
      <c r="AA9575" s="33"/>
      <c r="AB9575" s="33"/>
      <c r="AC9575" s="33"/>
      <c r="AD9575" s="33"/>
      <c r="AE9575" s="33"/>
      <c r="AF9575" s="33"/>
      <c r="AG9575" s="35"/>
      <c r="AH9575" s="32"/>
      <c r="AI9575" s="33"/>
      <c r="AJ9575" s="33"/>
      <c r="AK9575" s="33"/>
      <c r="AL9575" s="33"/>
      <c r="AM9575" s="33"/>
      <c r="AN9575" s="33"/>
      <c r="AO9575" s="33"/>
      <c r="AP9575" s="33"/>
      <c r="AQ9575" s="33"/>
      <c r="AR9575" s="33"/>
      <c r="AS9575" s="33"/>
      <c r="AT9575" s="33"/>
      <c r="AU9575" s="33"/>
      <c r="AV9575" s="33"/>
      <c r="AW9575" s="33"/>
      <c r="AX9575" s="33"/>
      <c r="AY9575" s="33"/>
    </row>
    <row r="9576" spans="1:51" s="12" customFormat="1" ht="39.950000000000003" customHeight="1">
      <c r="A9576" s="3"/>
      <c r="B9576" s="16"/>
      <c r="C9576" s="33"/>
      <c r="D9576" s="33"/>
      <c r="E9576" s="33"/>
      <c r="F9576" s="33"/>
      <c r="G9576" s="33"/>
      <c r="H9576" s="33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  <c r="Y9576" s="33"/>
      <c r="Z9576" s="33"/>
      <c r="AA9576" s="33"/>
      <c r="AB9576" s="33"/>
      <c r="AC9576" s="33"/>
      <c r="AD9576" s="33"/>
      <c r="AE9576" s="33"/>
      <c r="AF9576" s="33"/>
      <c r="AG9576" s="35"/>
      <c r="AH9576" s="32"/>
      <c r="AI9576" s="33"/>
      <c r="AJ9576" s="33"/>
      <c r="AK9576" s="33"/>
      <c r="AL9576" s="33"/>
      <c r="AM9576" s="33"/>
      <c r="AN9576" s="33"/>
      <c r="AO9576" s="33"/>
      <c r="AP9576" s="33"/>
      <c r="AQ9576" s="33"/>
      <c r="AR9576" s="33"/>
      <c r="AS9576" s="33"/>
      <c r="AT9576" s="33"/>
      <c r="AU9576" s="33"/>
      <c r="AV9576" s="33"/>
      <c r="AW9576" s="33"/>
      <c r="AX9576" s="33"/>
      <c r="AY9576" s="33"/>
    </row>
    <row r="9577" spans="1:51" s="12" customFormat="1" ht="39.950000000000003" customHeight="1">
      <c r="A9577" s="3"/>
      <c r="B9577" s="16"/>
      <c r="C9577" s="33"/>
      <c r="D9577" s="33"/>
      <c r="E9577" s="33"/>
      <c r="F9577" s="33"/>
      <c r="G9577" s="33"/>
      <c r="H9577" s="33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  <c r="Y9577" s="33"/>
      <c r="Z9577" s="33"/>
      <c r="AA9577" s="33"/>
      <c r="AB9577" s="33"/>
      <c r="AC9577" s="33"/>
      <c r="AD9577" s="33"/>
      <c r="AE9577" s="33"/>
      <c r="AF9577" s="33"/>
      <c r="AG9577" s="35"/>
      <c r="AH9577" s="32"/>
      <c r="AI9577" s="33"/>
      <c r="AJ9577" s="33"/>
      <c r="AK9577" s="33"/>
      <c r="AL9577" s="33"/>
      <c r="AM9577" s="33"/>
      <c r="AN9577" s="33"/>
      <c r="AO9577" s="33"/>
      <c r="AP9577" s="33"/>
      <c r="AQ9577" s="33"/>
      <c r="AR9577" s="33"/>
      <c r="AS9577" s="33"/>
      <c r="AT9577" s="33"/>
      <c r="AU9577" s="33"/>
      <c r="AV9577" s="33"/>
      <c r="AW9577" s="33"/>
      <c r="AX9577" s="33"/>
      <c r="AY9577" s="33"/>
    </row>
    <row r="9578" spans="1:51" s="12" customFormat="1" ht="39.950000000000003" customHeight="1">
      <c r="A9578" s="3"/>
      <c r="B9578" s="16"/>
      <c r="C9578" s="33"/>
      <c r="D9578" s="33"/>
      <c r="E9578" s="33"/>
      <c r="F9578" s="33"/>
      <c r="G9578" s="33"/>
      <c r="H9578" s="33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  <c r="Y9578" s="33"/>
      <c r="Z9578" s="33"/>
      <c r="AA9578" s="33"/>
      <c r="AB9578" s="33"/>
      <c r="AC9578" s="33"/>
      <c r="AD9578" s="33"/>
      <c r="AE9578" s="33"/>
      <c r="AF9578" s="33"/>
      <c r="AG9578" s="35"/>
      <c r="AH9578" s="32"/>
      <c r="AI9578" s="33"/>
      <c r="AJ9578" s="33"/>
      <c r="AK9578" s="33"/>
      <c r="AL9578" s="33"/>
      <c r="AM9578" s="33"/>
      <c r="AN9578" s="33"/>
      <c r="AO9578" s="33"/>
      <c r="AP9578" s="33"/>
      <c r="AQ9578" s="33"/>
      <c r="AR9578" s="33"/>
      <c r="AS9578" s="33"/>
      <c r="AT9578" s="33"/>
      <c r="AU9578" s="33"/>
      <c r="AV9578" s="33"/>
      <c r="AW9578" s="33"/>
      <c r="AX9578" s="33"/>
      <c r="AY9578" s="33"/>
    </row>
    <row r="9579" spans="1:51" s="12" customFormat="1" ht="39.950000000000003" customHeight="1">
      <c r="A9579" s="3"/>
      <c r="B9579" s="16"/>
      <c r="C9579" s="33"/>
      <c r="D9579" s="33"/>
      <c r="E9579" s="33"/>
      <c r="F9579" s="33"/>
      <c r="G9579" s="33"/>
      <c r="H9579" s="33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  <c r="Y9579" s="33"/>
      <c r="Z9579" s="33"/>
      <c r="AA9579" s="33"/>
      <c r="AB9579" s="33"/>
      <c r="AC9579" s="33"/>
      <c r="AD9579" s="33"/>
      <c r="AE9579" s="33"/>
      <c r="AF9579" s="33"/>
      <c r="AG9579" s="35"/>
      <c r="AH9579" s="32"/>
      <c r="AI9579" s="33"/>
      <c r="AJ9579" s="33"/>
      <c r="AK9579" s="33"/>
      <c r="AL9579" s="33"/>
      <c r="AM9579" s="33"/>
      <c r="AN9579" s="33"/>
      <c r="AO9579" s="33"/>
      <c r="AP9579" s="33"/>
      <c r="AQ9579" s="33"/>
      <c r="AR9579" s="33"/>
      <c r="AS9579" s="33"/>
      <c r="AT9579" s="33"/>
      <c r="AU9579" s="33"/>
      <c r="AV9579" s="33"/>
      <c r="AW9579" s="33"/>
      <c r="AX9579" s="33"/>
      <c r="AY9579" s="33"/>
    </row>
    <row r="9580" spans="1:51" s="12" customFormat="1" ht="39.950000000000003" customHeight="1">
      <c r="A9580" s="3"/>
      <c r="B9580" s="16"/>
      <c r="C9580" s="33"/>
      <c r="D9580" s="33"/>
      <c r="E9580" s="33"/>
      <c r="F9580" s="33"/>
      <c r="G9580" s="33"/>
      <c r="H9580" s="33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  <c r="Y9580" s="33"/>
      <c r="Z9580" s="33"/>
      <c r="AA9580" s="33"/>
      <c r="AB9580" s="33"/>
      <c r="AC9580" s="33"/>
      <c r="AD9580" s="33"/>
      <c r="AE9580" s="33"/>
      <c r="AF9580" s="33"/>
      <c r="AG9580" s="35"/>
      <c r="AH9580" s="32"/>
      <c r="AI9580" s="33"/>
      <c r="AJ9580" s="33"/>
      <c r="AK9580" s="33"/>
      <c r="AL9580" s="33"/>
      <c r="AM9580" s="33"/>
      <c r="AN9580" s="33"/>
      <c r="AO9580" s="33"/>
      <c r="AP9580" s="33"/>
      <c r="AQ9580" s="33"/>
      <c r="AR9580" s="33"/>
      <c r="AS9580" s="33"/>
      <c r="AT9580" s="33"/>
      <c r="AU9580" s="33"/>
      <c r="AV9580" s="33"/>
      <c r="AW9580" s="33"/>
      <c r="AX9580" s="33"/>
      <c r="AY9580" s="33"/>
    </row>
    <row r="9581" spans="1:51" s="12" customFormat="1" ht="39.950000000000003" customHeight="1">
      <c r="A9581" s="3"/>
      <c r="B9581" s="16"/>
      <c r="C9581" s="33"/>
      <c r="D9581" s="33"/>
      <c r="E9581" s="33"/>
      <c r="F9581" s="33"/>
      <c r="G9581" s="33"/>
      <c r="H9581" s="33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  <c r="Y9581" s="33"/>
      <c r="Z9581" s="33"/>
      <c r="AA9581" s="33"/>
      <c r="AB9581" s="33"/>
      <c r="AC9581" s="33"/>
      <c r="AD9581" s="33"/>
      <c r="AE9581" s="33"/>
      <c r="AF9581" s="33"/>
      <c r="AG9581" s="35"/>
      <c r="AH9581" s="32"/>
      <c r="AI9581" s="33"/>
      <c r="AJ9581" s="33"/>
      <c r="AK9581" s="33"/>
      <c r="AL9581" s="33"/>
      <c r="AM9581" s="33"/>
      <c r="AN9581" s="33"/>
      <c r="AO9581" s="33"/>
      <c r="AP9581" s="33"/>
      <c r="AQ9581" s="33"/>
      <c r="AR9581" s="33"/>
      <c r="AS9581" s="33"/>
      <c r="AT9581" s="33"/>
      <c r="AU9581" s="33"/>
      <c r="AV9581" s="33"/>
      <c r="AW9581" s="33"/>
      <c r="AX9581" s="33"/>
      <c r="AY9581" s="33"/>
    </row>
    <row r="9582" spans="1:51" s="12" customFormat="1" ht="39.950000000000003" customHeight="1">
      <c r="A9582" s="3"/>
      <c r="B9582" s="16"/>
      <c r="C9582" s="33"/>
      <c r="D9582" s="33"/>
      <c r="E9582" s="33"/>
      <c r="F9582" s="33"/>
      <c r="G9582" s="33"/>
      <c r="H9582" s="33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  <c r="Y9582" s="33"/>
      <c r="Z9582" s="33"/>
      <c r="AA9582" s="33"/>
      <c r="AB9582" s="33"/>
      <c r="AC9582" s="33"/>
      <c r="AD9582" s="33"/>
      <c r="AE9582" s="33"/>
      <c r="AF9582" s="33"/>
      <c r="AG9582" s="35"/>
      <c r="AH9582" s="32"/>
      <c r="AI9582" s="33"/>
      <c r="AJ9582" s="33"/>
      <c r="AK9582" s="33"/>
      <c r="AL9582" s="33"/>
      <c r="AM9582" s="33"/>
      <c r="AN9582" s="33"/>
      <c r="AO9582" s="33"/>
      <c r="AP9582" s="33"/>
      <c r="AQ9582" s="33"/>
      <c r="AR9582" s="33"/>
      <c r="AS9582" s="33"/>
      <c r="AT9582" s="33"/>
      <c r="AU9582" s="33"/>
      <c r="AV9582" s="33"/>
      <c r="AW9582" s="33"/>
      <c r="AX9582" s="33"/>
      <c r="AY9582" s="33"/>
    </row>
    <row r="9583" spans="1:51" s="12" customFormat="1" ht="39.950000000000003" customHeight="1">
      <c r="A9583" s="3"/>
      <c r="B9583" s="16"/>
      <c r="C9583" s="33"/>
      <c r="D9583" s="33"/>
      <c r="E9583" s="33"/>
      <c r="F9583" s="33"/>
      <c r="G9583" s="33"/>
      <c r="H9583" s="33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  <c r="Y9583" s="33"/>
      <c r="Z9583" s="33"/>
      <c r="AA9583" s="33"/>
      <c r="AB9583" s="33"/>
      <c r="AC9583" s="33"/>
      <c r="AD9583" s="33"/>
      <c r="AE9583" s="33"/>
      <c r="AF9583" s="33"/>
      <c r="AG9583" s="35"/>
      <c r="AH9583" s="32"/>
      <c r="AI9583" s="33"/>
      <c r="AJ9583" s="33"/>
      <c r="AK9583" s="33"/>
      <c r="AL9583" s="33"/>
      <c r="AM9583" s="33"/>
      <c r="AN9583" s="33"/>
      <c r="AO9583" s="33"/>
      <c r="AP9583" s="33"/>
      <c r="AQ9583" s="33"/>
      <c r="AR9583" s="33"/>
      <c r="AS9583" s="33"/>
      <c r="AT9583" s="33"/>
      <c r="AU9583" s="33"/>
      <c r="AV9583" s="33"/>
      <c r="AW9583" s="33"/>
      <c r="AX9583" s="33"/>
      <c r="AY9583" s="33"/>
    </row>
    <row r="9584" spans="1:51" s="12" customFormat="1" ht="39.950000000000003" customHeight="1">
      <c r="A9584" s="3"/>
      <c r="B9584" s="16"/>
      <c r="C9584" s="33"/>
      <c r="D9584" s="33"/>
      <c r="E9584" s="33"/>
      <c r="F9584" s="33"/>
      <c r="G9584" s="33"/>
      <c r="H9584" s="33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  <c r="Y9584" s="33"/>
      <c r="Z9584" s="33"/>
      <c r="AA9584" s="33"/>
      <c r="AB9584" s="33"/>
      <c r="AC9584" s="33"/>
      <c r="AD9584" s="33"/>
      <c r="AE9584" s="33"/>
      <c r="AF9584" s="33"/>
      <c r="AG9584" s="35"/>
      <c r="AH9584" s="32"/>
      <c r="AI9584" s="33"/>
      <c r="AJ9584" s="33"/>
      <c r="AK9584" s="33"/>
      <c r="AL9584" s="33"/>
      <c r="AM9584" s="33"/>
      <c r="AN9584" s="33"/>
      <c r="AO9584" s="33"/>
      <c r="AP9584" s="33"/>
      <c r="AQ9584" s="33"/>
      <c r="AR9584" s="33"/>
      <c r="AS9584" s="33"/>
      <c r="AT9584" s="33"/>
      <c r="AU9584" s="33"/>
      <c r="AV9584" s="33"/>
      <c r="AW9584" s="33"/>
      <c r="AX9584" s="33"/>
      <c r="AY9584" s="33"/>
    </row>
    <row r="9585" spans="1:51" s="12" customFormat="1" ht="39.950000000000003" customHeight="1">
      <c r="A9585" s="3"/>
      <c r="B9585" s="16"/>
      <c r="C9585" s="33"/>
      <c r="D9585" s="33"/>
      <c r="E9585" s="33"/>
      <c r="F9585" s="33"/>
      <c r="G9585" s="33"/>
      <c r="H9585" s="33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  <c r="Y9585" s="33"/>
      <c r="Z9585" s="33"/>
      <c r="AA9585" s="33"/>
      <c r="AB9585" s="33"/>
      <c r="AC9585" s="33"/>
      <c r="AD9585" s="33"/>
      <c r="AE9585" s="33"/>
      <c r="AF9585" s="33"/>
      <c r="AG9585" s="35"/>
      <c r="AH9585" s="32"/>
      <c r="AI9585" s="33"/>
      <c r="AJ9585" s="33"/>
      <c r="AK9585" s="33"/>
      <c r="AL9585" s="33"/>
      <c r="AM9585" s="33"/>
      <c r="AN9585" s="33"/>
      <c r="AO9585" s="33"/>
      <c r="AP9585" s="33"/>
      <c r="AQ9585" s="33"/>
      <c r="AR9585" s="33"/>
      <c r="AS9585" s="33"/>
      <c r="AT9585" s="33"/>
      <c r="AU9585" s="33"/>
      <c r="AV9585" s="33"/>
      <c r="AW9585" s="33"/>
      <c r="AX9585" s="33"/>
      <c r="AY9585" s="33"/>
    </row>
    <row r="9586" spans="1:51" s="12" customFormat="1" ht="39.950000000000003" customHeight="1">
      <c r="A9586" s="3"/>
      <c r="B9586" s="16"/>
      <c r="C9586" s="33"/>
      <c r="D9586" s="33"/>
      <c r="E9586" s="33"/>
      <c r="F9586" s="33"/>
      <c r="G9586" s="33"/>
      <c r="H9586" s="33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  <c r="Y9586" s="33"/>
      <c r="Z9586" s="33"/>
      <c r="AA9586" s="33"/>
      <c r="AB9586" s="33"/>
      <c r="AC9586" s="33"/>
      <c r="AD9586" s="33"/>
      <c r="AE9586" s="33"/>
      <c r="AF9586" s="33"/>
      <c r="AG9586" s="35"/>
      <c r="AH9586" s="32"/>
      <c r="AI9586" s="33"/>
      <c r="AJ9586" s="33"/>
      <c r="AK9586" s="33"/>
      <c r="AL9586" s="33"/>
      <c r="AM9586" s="33"/>
      <c r="AN9586" s="33"/>
      <c r="AO9586" s="33"/>
      <c r="AP9586" s="33"/>
      <c r="AQ9586" s="33"/>
      <c r="AR9586" s="33"/>
      <c r="AS9586" s="33"/>
      <c r="AT9586" s="33"/>
      <c r="AU9586" s="33"/>
      <c r="AV9586" s="33"/>
      <c r="AW9586" s="33"/>
      <c r="AX9586" s="33"/>
      <c r="AY9586" s="33"/>
    </row>
    <row r="9587" spans="1:51" s="12" customFormat="1" ht="39.950000000000003" customHeight="1">
      <c r="A9587" s="3"/>
      <c r="B9587" s="16"/>
      <c r="C9587" s="33"/>
      <c r="D9587" s="33"/>
      <c r="E9587" s="33"/>
      <c r="F9587" s="33"/>
      <c r="G9587" s="33"/>
      <c r="H9587" s="33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  <c r="Y9587" s="33"/>
      <c r="Z9587" s="33"/>
      <c r="AA9587" s="33"/>
      <c r="AB9587" s="33"/>
      <c r="AC9587" s="33"/>
      <c r="AD9587" s="33"/>
      <c r="AE9587" s="33"/>
      <c r="AF9587" s="33"/>
      <c r="AG9587" s="35"/>
      <c r="AH9587" s="32"/>
      <c r="AI9587" s="33"/>
      <c r="AJ9587" s="33"/>
      <c r="AK9587" s="33"/>
      <c r="AL9587" s="33"/>
      <c r="AM9587" s="33"/>
      <c r="AN9587" s="33"/>
      <c r="AO9587" s="33"/>
      <c r="AP9587" s="33"/>
      <c r="AQ9587" s="33"/>
      <c r="AR9587" s="33"/>
      <c r="AS9587" s="33"/>
      <c r="AT9587" s="33"/>
      <c r="AU9587" s="33"/>
      <c r="AV9587" s="33"/>
      <c r="AW9587" s="33"/>
      <c r="AX9587" s="33"/>
      <c r="AY9587" s="33"/>
    </row>
    <row r="9588" spans="1:51" s="12" customFormat="1" ht="39.950000000000003" customHeight="1">
      <c r="A9588" s="3"/>
      <c r="B9588" s="16"/>
      <c r="C9588" s="33"/>
      <c r="D9588" s="33"/>
      <c r="E9588" s="33"/>
      <c r="F9588" s="33"/>
      <c r="G9588" s="33"/>
      <c r="H9588" s="33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  <c r="Y9588" s="33"/>
      <c r="Z9588" s="33"/>
      <c r="AA9588" s="33"/>
      <c r="AB9588" s="33"/>
      <c r="AC9588" s="33"/>
      <c r="AD9588" s="33"/>
      <c r="AE9588" s="33"/>
      <c r="AF9588" s="33"/>
      <c r="AG9588" s="35"/>
      <c r="AH9588" s="32"/>
      <c r="AI9588" s="33"/>
      <c r="AJ9588" s="33"/>
      <c r="AK9588" s="33"/>
      <c r="AL9588" s="33"/>
      <c r="AM9588" s="33"/>
      <c r="AN9588" s="33"/>
      <c r="AO9588" s="33"/>
      <c r="AP9588" s="33"/>
      <c r="AQ9588" s="33"/>
      <c r="AR9588" s="33"/>
      <c r="AS9588" s="33"/>
      <c r="AT9588" s="33"/>
      <c r="AU9588" s="33"/>
      <c r="AV9588" s="33"/>
      <c r="AW9588" s="33"/>
      <c r="AX9588" s="33"/>
      <c r="AY9588" s="33"/>
    </row>
    <row r="9589" spans="1:51" s="12" customFormat="1" ht="39.950000000000003" customHeight="1">
      <c r="A9589" s="3"/>
      <c r="B9589" s="16"/>
      <c r="C9589" s="33"/>
      <c r="D9589" s="33"/>
      <c r="E9589" s="33"/>
      <c r="F9589" s="33"/>
      <c r="G9589" s="33"/>
      <c r="H9589" s="33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  <c r="Y9589" s="33"/>
      <c r="Z9589" s="33"/>
      <c r="AA9589" s="33"/>
      <c r="AB9589" s="33"/>
      <c r="AC9589" s="33"/>
      <c r="AD9589" s="33"/>
      <c r="AE9589" s="33"/>
      <c r="AF9589" s="33"/>
      <c r="AG9589" s="35"/>
      <c r="AH9589" s="32"/>
      <c r="AI9589" s="33"/>
      <c r="AJ9589" s="33"/>
      <c r="AK9589" s="33"/>
      <c r="AL9589" s="33"/>
      <c r="AM9589" s="33"/>
      <c r="AN9589" s="33"/>
      <c r="AO9589" s="33"/>
      <c r="AP9589" s="33"/>
      <c r="AQ9589" s="33"/>
      <c r="AR9589" s="33"/>
      <c r="AS9589" s="33"/>
      <c r="AT9589" s="33"/>
      <c r="AU9589" s="33"/>
      <c r="AV9589" s="33"/>
      <c r="AW9589" s="33"/>
      <c r="AX9589" s="33"/>
      <c r="AY9589" s="33"/>
    </row>
    <row r="9590" spans="1:51" s="12" customFormat="1" ht="39.950000000000003" customHeight="1">
      <c r="A9590" s="3"/>
      <c r="B9590" s="16"/>
      <c r="C9590" s="33"/>
      <c r="D9590" s="33"/>
      <c r="E9590" s="33"/>
      <c r="F9590" s="33"/>
      <c r="G9590" s="33"/>
      <c r="H9590" s="33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  <c r="Y9590" s="33"/>
      <c r="Z9590" s="33"/>
      <c r="AA9590" s="33"/>
      <c r="AB9590" s="33"/>
      <c r="AC9590" s="33"/>
      <c r="AD9590" s="33"/>
      <c r="AE9590" s="33"/>
      <c r="AF9590" s="33"/>
      <c r="AG9590" s="35"/>
      <c r="AH9590" s="32"/>
      <c r="AI9590" s="33"/>
      <c r="AJ9590" s="33"/>
      <c r="AK9590" s="33"/>
      <c r="AL9590" s="33"/>
      <c r="AM9590" s="33"/>
      <c r="AN9590" s="33"/>
      <c r="AO9590" s="33"/>
      <c r="AP9590" s="33"/>
      <c r="AQ9590" s="33"/>
      <c r="AR9590" s="33"/>
      <c r="AS9590" s="33"/>
      <c r="AT9590" s="33"/>
      <c r="AU9590" s="33"/>
      <c r="AV9590" s="33"/>
      <c r="AW9590" s="33"/>
      <c r="AX9590" s="33"/>
      <c r="AY9590" s="33"/>
    </row>
    <row r="9591" spans="1:51" s="12" customFormat="1" ht="39.950000000000003" customHeight="1">
      <c r="A9591" s="3"/>
      <c r="B9591" s="16"/>
      <c r="C9591" s="33"/>
      <c r="D9591" s="33"/>
      <c r="E9591" s="33"/>
      <c r="F9591" s="33"/>
      <c r="G9591" s="33"/>
      <c r="H9591" s="33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  <c r="Y9591" s="33"/>
      <c r="Z9591" s="33"/>
      <c r="AA9591" s="33"/>
      <c r="AB9591" s="33"/>
      <c r="AC9591" s="33"/>
      <c r="AD9591" s="33"/>
      <c r="AE9591" s="33"/>
      <c r="AF9591" s="33"/>
      <c r="AG9591" s="35"/>
      <c r="AH9591" s="32"/>
      <c r="AI9591" s="33"/>
      <c r="AJ9591" s="33"/>
      <c r="AK9591" s="33"/>
      <c r="AL9591" s="33"/>
      <c r="AM9591" s="33"/>
      <c r="AN9591" s="33"/>
      <c r="AO9591" s="33"/>
      <c r="AP9591" s="33"/>
      <c r="AQ9591" s="33"/>
      <c r="AR9591" s="33"/>
      <c r="AS9591" s="33"/>
      <c r="AT9591" s="33"/>
      <c r="AU9591" s="33"/>
      <c r="AV9591" s="33"/>
      <c r="AW9591" s="33"/>
      <c r="AX9591" s="33"/>
      <c r="AY9591" s="33"/>
    </row>
    <row r="9592" spans="1:51" s="12" customFormat="1" ht="39.950000000000003" customHeight="1">
      <c r="A9592" s="3"/>
      <c r="B9592" s="16"/>
      <c r="C9592" s="33"/>
      <c r="D9592" s="33"/>
      <c r="E9592" s="33"/>
      <c r="F9592" s="33"/>
      <c r="G9592" s="33"/>
      <c r="H9592" s="33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  <c r="Y9592" s="33"/>
      <c r="Z9592" s="33"/>
      <c r="AA9592" s="33"/>
      <c r="AB9592" s="33"/>
      <c r="AC9592" s="33"/>
      <c r="AD9592" s="33"/>
      <c r="AE9592" s="33"/>
      <c r="AF9592" s="33"/>
      <c r="AG9592" s="35"/>
      <c r="AH9592" s="32"/>
      <c r="AI9592" s="33"/>
      <c r="AJ9592" s="33"/>
      <c r="AK9592" s="33"/>
      <c r="AL9592" s="33"/>
      <c r="AM9592" s="33"/>
      <c r="AN9592" s="33"/>
      <c r="AO9592" s="33"/>
      <c r="AP9592" s="33"/>
      <c r="AQ9592" s="33"/>
      <c r="AR9592" s="33"/>
      <c r="AS9592" s="33"/>
      <c r="AT9592" s="33"/>
      <c r="AU9592" s="33"/>
      <c r="AV9592" s="33"/>
      <c r="AW9592" s="33"/>
      <c r="AX9592" s="33"/>
      <c r="AY9592" s="33"/>
    </row>
    <row r="9593" spans="1:51" s="12" customFormat="1" ht="39.950000000000003" customHeight="1">
      <c r="A9593" s="3"/>
      <c r="B9593" s="16"/>
      <c r="C9593" s="33"/>
      <c r="D9593" s="33"/>
      <c r="E9593" s="33"/>
      <c r="F9593" s="33"/>
      <c r="G9593" s="33"/>
      <c r="H9593" s="33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  <c r="Y9593" s="33"/>
      <c r="Z9593" s="33"/>
      <c r="AA9593" s="33"/>
      <c r="AB9593" s="33"/>
      <c r="AC9593" s="33"/>
      <c r="AD9593" s="33"/>
      <c r="AE9593" s="33"/>
      <c r="AF9593" s="33"/>
      <c r="AG9593" s="35"/>
      <c r="AH9593" s="32"/>
      <c r="AI9593" s="33"/>
      <c r="AJ9593" s="33"/>
      <c r="AK9593" s="33"/>
      <c r="AL9593" s="33"/>
      <c r="AM9593" s="33"/>
      <c r="AN9593" s="33"/>
      <c r="AO9593" s="33"/>
      <c r="AP9593" s="33"/>
      <c r="AQ9593" s="33"/>
      <c r="AR9593" s="33"/>
      <c r="AS9593" s="33"/>
      <c r="AT9593" s="33"/>
      <c r="AU9593" s="33"/>
      <c r="AV9593" s="33"/>
      <c r="AW9593" s="33"/>
      <c r="AX9593" s="33"/>
      <c r="AY9593" s="33"/>
    </row>
    <row r="9594" spans="1:51" s="12" customFormat="1" ht="39.950000000000003" customHeight="1">
      <c r="A9594" s="3"/>
      <c r="B9594" s="16"/>
      <c r="C9594" s="33"/>
      <c r="D9594" s="33"/>
      <c r="E9594" s="33"/>
      <c r="F9594" s="33"/>
      <c r="G9594" s="33"/>
      <c r="H9594" s="33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  <c r="Y9594" s="33"/>
      <c r="Z9594" s="33"/>
      <c r="AA9594" s="33"/>
      <c r="AB9594" s="33"/>
      <c r="AC9594" s="33"/>
      <c r="AD9594" s="33"/>
      <c r="AE9594" s="33"/>
      <c r="AF9594" s="33"/>
      <c r="AG9594" s="35"/>
      <c r="AH9594" s="32"/>
      <c r="AI9594" s="33"/>
      <c r="AJ9594" s="33"/>
      <c r="AK9594" s="33"/>
      <c r="AL9594" s="33"/>
      <c r="AM9594" s="33"/>
      <c r="AN9594" s="33"/>
      <c r="AO9594" s="33"/>
      <c r="AP9594" s="33"/>
      <c r="AQ9594" s="33"/>
      <c r="AR9594" s="33"/>
      <c r="AS9594" s="33"/>
      <c r="AT9594" s="33"/>
      <c r="AU9594" s="33"/>
      <c r="AV9594" s="33"/>
      <c r="AW9594" s="33"/>
      <c r="AX9594" s="33"/>
      <c r="AY9594" s="33"/>
    </row>
    <row r="9595" spans="1:51" s="12" customFormat="1" ht="39.950000000000003" customHeight="1">
      <c r="A9595" s="3"/>
      <c r="B9595" s="16"/>
      <c r="C9595" s="33"/>
      <c r="D9595" s="33"/>
      <c r="E9595" s="33"/>
      <c r="F9595" s="33"/>
      <c r="G9595" s="33"/>
      <c r="H9595" s="33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  <c r="Y9595" s="33"/>
      <c r="Z9595" s="33"/>
      <c r="AA9595" s="33"/>
      <c r="AB9595" s="33"/>
      <c r="AC9595" s="33"/>
      <c r="AD9595" s="33"/>
      <c r="AE9595" s="33"/>
      <c r="AF9595" s="33"/>
      <c r="AG9595" s="35"/>
      <c r="AH9595" s="32"/>
      <c r="AI9595" s="33"/>
      <c r="AJ9595" s="33"/>
      <c r="AK9595" s="33"/>
      <c r="AL9595" s="33"/>
      <c r="AM9595" s="33"/>
      <c r="AN9595" s="33"/>
      <c r="AO9595" s="33"/>
      <c r="AP9595" s="33"/>
      <c r="AQ9595" s="33"/>
      <c r="AR9595" s="33"/>
      <c r="AS9595" s="33"/>
      <c r="AT9595" s="33"/>
      <c r="AU9595" s="33"/>
      <c r="AV9595" s="33"/>
      <c r="AW9595" s="33"/>
      <c r="AX9595" s="33"/>
      <c r="AY9595" s="33"/>
    </row>
    <row r="9596" spans="1:51" s="12" customFormat="1" ht="39.950000000000003" customHeight="1">
      <c r="A9596" s="3"/>
      <c r="B9596" s="16"/>
      <c r="C9596" s="33"/>
      <c r="D9596" s="33"/>
      <c r="E9596" s="33"/>
      <c r="F9596" s="33"/>
      <c r="G9596" s="33"/>
      <c r="H9596" s="33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  <c r="Y9596" s="33"/>
      <c r="Z9596" s="33"/>
      <c r="AA9596" s="33"/>
      <c r="AB9596" s="33"/>
      <c r="AC9596" s="33"/>
      <c r="AD9596" s="33"/>
      <c r="AE9596" s="33"/>
      <c r="AF9596" s="33"/>
      <c r="AG9596" s="35"/>
      <c r="AH9596" s="32"/>
      <c r="AI9596" s="33"/>
      <c r="AJ9596" s="33"/>
      <c r="AK9596" s="33"/>
      <c r="AL9596" s="33"/>
      <c r="AM9596" s="33"/>
      <c r="AN9596" s="33"/>
      <c r="AO9596" s="33"/>
      <c r="AP9596" s="33"/>
      <c r="AQ9596" s="33"/>
      <c r="AR9596" s="33"/>
      <c r="AS9596" s="33"/>
      <c r="AT9596" s="33"/>
      <c r="AU9596" s="33"/>
      <c r="AV9596" s="33"/>
      <c r="AW9596" s="33"/>
      <c r="AX9596" s="33"/>
      <c r="AY9596" s="33"/>
    </row>
    <row r="9597" spans="1:51" s="12" customFormat="1" ht="39.950000000000003" customHeight="1">
      <c r="A9597" s="3"/>
      <c r="B9597" s="16"/>
      <c r="C9597" s="33"/>
      <c r="D9597" s="33"/>
      <c r="E9597" s="33"/>
      <c r="F9597" s="33"/>
      <c r="G9597" s="33"/>
      <c r="H9597" s="33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  <c r="Y9597" s="33"/>
      <c r="Z9597" s="33"/>
      <c r="AA9597" s="33"/>
      <c r="AB9597" s="33"/>
      <c r="AC9597" s="33"/>
      <c r="AD9597" s="33"/>
      <c r="AE9597" s="33"/>
      <c r="AF9597" s="33"/>
      <c r="AG9597" s="35"/>
      <c r="AH9597" s="32"/>
      <c r="AI9597" s="33"/>
      <c r="AJ9597" s="33"/>
      <c r="AK9597" s="33"/>
      <c r="AL9597" s="33"/>
      <c r="AM9597" s="33"/>
      <c r="AN9597" s="33"/>
      <c r="AO9597" s="33"/>
      <c r="AP9597" s="33"/>
      <c r="AQ9597" s="33"/>
      <c r="AR9597" s="33"/>
      <c r="AS9597" s="33"/>
      <c r="AT9597" s="33"/>
      <c r="AU9597" s="33"/>
      <c r="AV9597" s="33"/>
      <c r="AW9597" s="33"/>
      <c r="AX9597" s="33"/>
      <c r="AY9597" s="33"/>
    </row>
    <row r="9598" spans="1:51" s="12" customFormat="1" ht="39.950000000000003" customHeight="1">
      <c r="A9598" s="3"/>
      <c r="B9598" s="16"/>
      <c r="C9598" s="33"/>
      <c r="D9598" s="33"/>
      <c r="E9598" s="33"/>
      <c r="F9598" s="33"/>
      <c r="G9598" s="33"/>
      <c r="H9598" s="33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  <c r="Y9598" s="33"/>
      <c r="Z9598" s="33"/>
      <c r="AA9598" s="33"/>
      <c r="AB9598" s="33"/>
      <c r="AC9598" s="33"/>
      <c r="AD9598" s="33"/>
      <c r="AE9598" s="33"/>
      <c r="AF9598" s="33"/>
      <c r="AG9598" s="35"/>
      <c r="AH9598" s="32"/>
      <c r="AI9598" s="33"/>
      <c r="AJ9598" s="33"/>
      <c r="AK9598" s="33"/>
      <c r="AL9598" s="33"/>
      <c r="AM9598" s="33"/>
      <c r="AN9598" s="33"/>
      <c r="AO9598" s="33"/>
      <c r="AP9598" s="33"/>
      <c r="AQ9598" s="33"/>
      <c r="AR9598" s="33"/>
      <c r="AS9598" s="33"/>
      <c r="AT9598" s="33"/>
      <c r="AU9598" s="33"/>
      <c r="AV9598" s="33"/>
      <c r="AW9598" s="33"/>
      <c r="AX9598" s="33"/>
      <c r="AY9598" s="33"/>
    </row>
    <row r="9599" spans="1:51" s="12" customFormat="1" ht="39.950000000000003" customHeight="1">
      <c r="A9599" s="3"/>
      <c r="B9599" s="16"/>
      <c r="C9599" s="33"/>
      <c r="D9599" s="33"/>
      <c r="E9599" s="33"/>
      <c r="F9599" s="33"/>
      <c r="G9599" s="33"/>
      <c r="H9599" s="33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  <c r="Y9599" s="33"/>
      <c r="Z9599" s="33"/>
      <c r="AA9599" s="33"/>
      <c r="AB9599" s="33"/>
      <c r="AC9599" s="33"/>
      <c r="AD9599" s="33"/>
      <c r="AE9599" s="33"/>
      <c r="AF9599" s="33"/>
      <c r="AG9599" s="35"/>
      <c r="AH9599" s="32"/>
      <c r="AI9599" s="33"/>
      <c r="AJ9599" s="33"/>
      <c r="AK9599" s="33"/>
      <c r="AL9599" s="33"/>
      <c r="AM9599" s="33"/>
      <c r="AN9599" s="33"/>
      <c r="AO9599" s="33"/>
      <c r="AP9599" s="33"/>
      <c r="AQ9599" s="33"/>
      <c r="AR9599" s="33"/>
      <c r="AS9599" s="33"/>
      <c r="AT9599" s="33"/>
      <c r="AU9599" s="33"/>
      <c r="AV9599" s="33"/>
      <c r="AW9599" s="33"/>
      <c r="AX9599" s="33"/>
      <c r="AY9599" s="33"/>
    </row>
    <row r="9600" spans="1:51" s="12" customFormat="1" ht="39.950000000000003" customHeight="1">
      <c r="A9600" s="3"/>
      <c r="B9600" s="16"/>
      <c r="C9600" s="33"/>
      <c r="D9600" s="33"/>
      <c r="E9600" s="33"/>
      <c r="F9600" s="33"/>
      <c r="G9600" s="33"/>
      <c r="H9600" s="33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  <c r="Y9600" s="33"/>
      <c r="Z9600" s="33"/>
      <c r="AA9600" s="33"/>
      <c r="AB9600" s="33"/>
      <c r="AC9600" s="33"/>
      <c r="AD9600" s="33"/>
      <c r="AE9600" s="33"/>
      <c r="AF9600" s="33"/>
      <c r="AG9600" s="35"/>
      <c r="AH9600" s="32"/>
      <c r="AI9600" s="33"/>
      <c r="AJ9600" s="33"/>
      <c r="AK9600" s="33"/>
      <c r="AL9600" s="33"/>
      <c r="AM9600" s="33"/>
      <c r="AN9600" s="33"/>
      <c r="AO9600" s="33"/>
      <c r="AP9600" s="33"/>
      <c r="AQ9600" s="33"/>
      <c r="AR9600" s="33"/>
      <c r="AS9600" s="33"/>
      <c r="AT9600" s="33"/>
      <c r="AU9600" s="33"/>
      <c r="AV9600" s="33"/>
      <c r="AW9600" s="33"/>
      <c r="AX9600" s="33"/>
      <c r="AY9600" s="33"/>
    </row>
    <row r="9601" spans="1:51" s="12" customFormat="1" ht="39.950000000000003" customHeight="1">
      <c r="A9601" s="3"/>
      <c r="B9601" s="16"/>
      <c r="C9601" s="33"/>
      <c r="D9601" s="33"/>
      <c r="E9601" s="33"/>
      <c r="F9601" s="33"/>
      <c r="G9601" s="33"/>
      <c r="H9601" s="33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  <c r="Y9601" s="33"/>
      <c r="Z9601" s="33"/>
      <c r="AA9601" s="33"/>
      <c r="AB9601" s="33"/>
      <c r="AC9601" s="33"/>
      <c r="AD9601" s="33"/>
      <c r="AE9601" s="33"/>
      <c r="AF9601" s="33"/>
      <c r="AG9601" s="35"/>
      <c r="AH9601" s="32"/>
      <c r="AI9601" s="33"/>
      <c r="AJ9601" s="33"/>
      <c r="AK9601" s="33"/>
      <c r="AL9601" s="33"/>
      <c r="AM9601" s="33"/>
      <c r="AN9601" s="33"/>
      <c r="AO9601" s="33"/>
      <c r="AP9601" s="33"/>
      <c r="AQ9601" s="33"/>
      <c r="AR9601" s="33"/>
      <c r="AS9601" s="33"/>
      <c r="AT9601" s="33"/>
      <c r="AU9601" s="33"/>
      <c r="AV9601" s="33"/>
      <c r="AW9601" s="33"/>
      <c r="AX9601" s="33"/>
      <c r="AY9601" s="33"/>
    </row>
    <row r="9602" spans="1:51" s="12" customFormat="1" ht="39.950000000000003" customHeight="1">
      <c r="A9602" s="3"/>
      <c r="B9602" s="16"/>
      <c r="C9602" s="33"/>
      <c r="D9602" s="33"/>
      <c r="E9602" s="33"/>
      <c r="F9602" s="33"/>
      <c r="G9602" s="33"/>
      <c r="H9602" s="33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  <c r="Y9602" s="33"/>
      <c r="Z9602" s="33"/>
      <c r="AA9602" s="33"/>
      <c r="AB9602" s="33"/>
      <c r="AC9602" s="33"/>
      <c r="AD9602" s="33"/>
      <c r="AE9602" s="33"/>
      <c r="AF9602" s="33"/>
      <c r="AG9602" s="35"/>
      <c r="AH9602" s="32"/>
      <c r="AI9602" s="33"/>
      <c r="AJ9602" s="33"/>
      <c r="AK9602" s="33"/>
      <c r="AL9602" s="33"/>
      <c r="AM9602" s="33"/>
      <c r="AN9602" s="33"/>
      <c r="AO9602" s="33"/>
      <c r="AP9602" s="33"/>
      <c r="AQ9602" s="33"/>
      <c r="AR9602" s="33"/>
      <c r="AS9602" s="33"/>
      <c r="AT9602" s="33"/>
      <c r="AU9602" s="33"/>
      <c r="AV9602" s="33"/>
      <c r="AW9602" s="33"/>
      <c r="AX9602" s="33"/>
      <c r="AY9602" s="33"/>
    </row>
    <row r="9603" spans="1:51" s="12" customFormat="1" ht="39.950000000000003" customHeight="1">
      <c r="A9603" s="3"/>
      <c r="B9603" s="16"/>
      <c r="C9603" s="33"/>
      <c r="D9603" s="33"/>
      <c r="E9603" s="33"/>
      <c r="F9603" s="33"/>
      <c r="G9603" s="33"/>
      <c r="H9603" s="33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  <c r="Y9603" s="33"/>
      <c r="Z9603" s="33"/>
      <c r="AA9603" s="33"/>
      <c r="AB9603" s="33"/>
      <c r="AC9603" s="33"/>
      <c r="AD9603" s="33"/>
      <c r="AE9603" s="33"/>
      <c r="AF9603" s="33"/>
      <c r="AG9603" s="35"/>
      <c r="AH9603" s="32"/>
      <c r="AI9603" s="33"/>
      <c r="AJ9603" s="33"/>
      <c r="AK9603" s="33"/>
      <c r="AL9603" s="33"/>
      <c r="AM9603" s="33"/>
      <c r="AN9603" s="33"/>
      <c r="AO9603" s="33"/>
      <c r="AP9603" s="33"/>
      <c r="AQ9603" s="33"/>
      <c r="AR9603" s="33"/>
      <c r="AS9603" s="33"/>
      <c r="AT9603" s="33"/>
      <c r="AU9603" s="33"/>
      <c r="AV9603" s="33"/>
      <c r="AW9603" s="33"/>
      <c r="AX9603" s="33"/>
      <c r="AY9603" s="33"/>
    </row>
    <row r="9604" spans="1:51" s="12" customFormat="1" ht="39.950000000000003" customHeight="1">
      <c r="A9604" s="3"/>
      <c r="B9604" s="16"/>
      <c r="C9604" s="33"/>
      <c r="D9604" s="33"/>
      <c r="E9604" s="33"/>
      <c r="F9604" s="33"/>
      <c r="G9604" s="33"/>
      <c r="H9604" s="33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  <c r="Y9604" s="33"/>
      <c r="Z9604" s="33"/>
      <c r="AA9604" s="33"/>
      <c r="AB9604" s="33"/>
      <c r="AC9604" s="33"/>
      <c r="AD9604" s="33"/>
      <c r="AE9604" s="33"/>
      <c r="AF9604" s="33"/>
      <c r="AG9604" s="35"/>
      <c r="AH9604" s="32"/>
      <c r="AI9604" s="33"/>
      <c r="AJ9604" s="33"/>
      <c r="AK9604" s="33"/>
      <c r="AL9604" s="33"/>
      <c r="AM9604" s="33"/>
      <c r="AN9604" s="33"/>
      <c r="AO9604" s="33"/>
      <c r="AP9604" s="33"/>
      <c r="AQ9604" s="33"/>
      <c r="AR9604" s="33"/>
      <c r="AS9604" s="33"/>
      <c r="AT9604" s="33"/>
      <c r="AU9604" s="33"/>
      <c r="AV9604" s="33"/>
      <c r="AW9604" s="33"/>
      <c r="AX9604" s="33"/>
      <c r="AY9604" s="33"/>
    </row>
    <row r="9605" spans="1:51" s="12" customFormat="1" ht="39.950000000000003" customHeight="1">
      <c r="A9605" s="3"/>
      <c r="B9605" s="16"/>
      <c r="C9605" s="33"/>
      <c r="D9605" s="33"/>
      <c r="E9605" s="33"/>
      <c r="F9605" s="33"/>
      <c r="G9605" s="33"/>
      <c r="H9605" s="33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  <c r="Y9605" s="33"/>
      <c r="Z9605" s="33"/>
      <c r="AA9605" s="33"/>
      <c r="AB9605" s="33"/>
      <c r="AC9605" s="33"/>
      <c r="AD9605" s="33"/>
      <c r="AE9605" s="33"/>
      <c r="AF9605" s="33"/>
      <c r="AG9605" s="35"/>
      <c r="AH9605" s="32"/>
      <c r="AI9605" s="33"/>
      <c r="AJ9605" s="33"/>
      <c r="AK9605" s="33"/>
      <c r="AL9605" s="33"/>
      <c r="AM9605" s="33"/>
      <c r="AN9605" s="33"/>
      <c r="AO9605" s="33"/>
      <c r="AP9605" s="33"/>
      <c r="AQ9605" s="33"/>
      <c r="AR9605" s="33"/>
      <c r="AS9605" s="33"/>
      <c r="AT9605" s="33"/>
      <c r="AU9605" s="33"/>
      <c r="AV9605" s="33"/>
      <c r="AW9605" s="33"/>
      <c r="AX9605" s="33"/>
      <c r="AY9605" s="33"/>
    </row>
    <row r="9606" spans="1:51" s="12" customFormat="1" ht="39.950000000000003" customHeight="1">
      <c r="A9606" s="3"/>
      <c r="B9606" s="16"/>
      <c r="C9606" s="33"/>
      <c r="D9606" s="33"/>
      <c r="E9606" s="33"/>
      <c r="F9606" s="33"/>
      <c r="G9606" s="33"/>
      <c r="H9606" s="33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  <c r="Y9606" s="33"/>
      <c r="Z9606" s="33"/>
      <c r="AA9606" s="33"/>
      <c r="AB9606" s="33"/>
      <c r="AC9606" s="33"/>
      <c r="AD9606" s="33"/>
      <c r="AE9606" s="33"/>
      <c r="AF9606" s="33"/>
      <c r="AG9606" s="35"/>
      <c r="AH9606" s="32"/>
      <c r="AI9606" s="33"/>
      <c r="AJ9606" s="33"/>
      <c r="AK9606" s="33"/>
      <c r="AL9606" s="33"/>
      <c r="AM9606" s="33"/>
      <c r="AN9606" s="33"/>
      <c r="AO9606" s="33"/>
      <c r="AP9606" s="33"/>
      <c r="AQ9606" s="33"/>
      <c r="AR9606" s="33"/>
      <c r="AS9606" s="33"/>
      <c r="AT9606" s="33"/>
      <c r="AU9606" s="33"/>
      <c r="AV9606" s="33"/>
      <c r="AW9606" s="33"/>
      <c r="AX9606" s="33"/>
      <c r="AY9606" s="33"/>
    </row>
    <row r="9607" spans="1:51" s="12" customFormat="1" ht="39.950000000000003" customHeight="1">
      <c r="A9607" s="3"/>
      <c r="B9607" s="16"/>
      <c r="C9607" s="33"/>
      <c r="D9607" s="33"/>
      <c r="E9607" s="33"/>
      <c r="F9607" s="33"/>
      <c r="G9607" s="33"/>
      <c r="H9607" s="33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  <c r="Y9607" s="33"/>
      <c r="Z9607" s="33"/>
      <c r="AA9607" s="33"/>
      <c r="AB9607" s="33"/>
      <c r="AC9607" s="33"/>
      <c r="AD9607" s="33"/>
      <c r="AE9607" s="33"/>
      <c r="AF9607" s="33"/>
      <c r="AG9607" s="35"/>
      <c r="AH9607" s="32"/>
      <c r="AI9607" s="33"/>
      <c r="AJ9607" s="33"/>
      <c r="AK9607" s="33"/>
      <c r="AL9607" s="33"/>
      <c r="AM9607" s="33"/>
      <c r="AN9607" s="33"/>
      <c r="AO9607" s="33"/>
      <c r="AP9607" s="33"/>
      <c r="AQ9607" s="33"/>
      <c r="AR9607" s="33"/>
      <c r="AS9607" s="33"/>
      <c r="AT9607" s="33"/>
      <c r="AU9607" s="33"/>
      <c r="AV9607" s="33"/>
      <c r="AW9607" s="33"/>
      <c r="AX9607" s="33"/>
      <c r="AY9607" s="33"/>
    </row>
    <row r="9608" spans="1:51" s="12" customFormat="1" ht="39.950000000000003" customHeight="1">
      <c r="A9608" s="3"/>
      <c r="B9608" s="16"/>
      <c r="C9608" s="33"/>
      <c r="D9608" s="33"/>
      <c r="E9608" s="33"/>
      <c r="F9608" s="33"/>
      <c r="G9608" s="33"/>
      <c r="H9608" s="33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  <c r="Y9608" s="33"/>
      <c r="Z9608" s="33"/>
      <c r="AA9608" s="33"/>
      <c r="AB9608" s="33"/>
      <c r="AC9608" s="33"/>
      <c r="AD9608" s="33"/>
      <c r="AE9608" s="33"/>
      <c r="AF9608" s="33"/>
      <c r="AG9608" s="35"/>
      <c r="AH9608" s="32"/>
      <c r="AI9608" s="33"/>
      <c r="AJ9608" s="33"/>
      <c r="AK9608" s="33"/>
      <c r="AL9608" s="33"/>
      <c r="AM9608" s="33"/>
      <c r="AN9608" s="33"/>
      <c r="AO9608" s="33"/>
      <c r="AP9608" s="33"/>
      <c r="AQ9608" s="33"/>
      <c r="AR9608" s="33"/>
      <c r="AS9608" s="33"/>
      <c r="AT9608" s="33"/>
      <c r="AU9608" s="33"/>
      <c r="AV9608" s="33"/>
      <c r="AW9608" s="33"/>
      <c r="AX9608" s="33"/>
      <c r="AY9608" s="33"/>
    </row>
    <row r="9609" spans="1:51" s="12" customFormat="1" ht="39.950000000000003" customHeight="1">
      <c r="A9609" s="3"/>
      <c r="B9609" s="16"/>
      <c r="C9609" s="33"/>
      <c r="D9609" s="33"/>
      <c r="E9609" s="33"/>
      <c r="F9609" s="33"/>
      <c r="G9609" s="33"/>
      <c r="H9609" s="33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  <c r="Y9609" s="33"/>
      <c r="Z9609" s="33"/>
      <c r="AA9609" s="33"/>
      <c r="AB9609" s="33"/>
      <c r="AC9609" s="33"/>
      <c r="AD9609" s="33"/>
      <c r="AE9609" s="33"/>
      <c r="AF9609" s="33"/>
      <c r="AG9609" s="35"/>
      <c r="AH9609" s="32"/>
      <c r="AI9609" s="33"/>
      <c r="AJ9609" s="33"/>
      <c r="AK9609" s="33"/>
      <c r="AL9609" s="33"/>
      <c r="AM9609" s="33"/>
      <c r="AN9609" s="33"/>
      <c r="AO9609" s="33"/>
      <c r="AP9609" s="33"/>
      <c r="AQ9609" s="33"/>
      <c r="AR9609" s="33"/>
      <c r="AS9609" s="33"/>
      <c r="AT9609" s="33"/>
      <c r="AU9609" s="33"/>
      <c r="AV9609" s="33"/>
      <c r="AW9609" s="33"/>
      <c r="AX9609" s="33"/>
      <c r="AY9609" s="33"/>
    </row>
    <row r="9610" spans="1:51" s="12" customFormat="1" ht="39.950000000000003" customHeight="1">
      <c r="A9610" s="3"/>
      <c r="B9610" s="16"/>
      <c r="C9610" s="33"/>
      <c r="D9610" s="33"/>
      <c r="E9610" s="33"/>
      <c r="F9610" s="33"/>
      <c r="G9610" s="33"/>
      <c r="H9610" s="33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  <c r="Y9610" s="33"/>
      <c r="Z9610" s="33"/>
      <c r="AA9610" s="33"/>
      <c r="AB9610" s="33"/>
      <c r="AC9610" s="33"/>
      <c r="AD9610" s="33"/>
      <c r="AE9610" s="33"/>
      <c r="AF9610" s="33"/>
      <c r="AG9610" s="35"/>
      <c r="AH9610" s="32"/>
      <c r="AI9610" s="33"/>
      <c r="AJ9610" s="33"/>
      <c r="AK9610" s="33"/>
      <c r="AL9610" s="33"/>
      <c r="AM9610" s="33"/>
      <c r="AN9610" s="33"/>
      <c r="AO9610" s="33"/>
      <c r="AP9610" s="33"/>
      <c r="AQ9610" s="33"/>
      <c r="AR9610" s="33"/>
      <c r="AS9610" s="33"/>
      <c r="AT9610" s="33"/>
      <c r="AU9610" s="33"/>
      <c r="AV9610" s="33"/>
      <c r="AW9610" s="33"/>
      <c r="AX9610" s="33"/>
      <c r="AY9610" s="33"/>
    </row>
    <row r="9611" spans="1:51" s="12" customFormat="1" ht="39.950000000000003" customHeight="1">
      <c r="A9611" s="3"/>
      <c r="B9611" s="16"/>
      <c r="C9611" s="33"/>
      <c r="D9611" s="33"/>
      <c r="E9611" s="33"/>
      <c r="F9611" s="33"/>
      <c r="G9611" s="33"/>
      <c r="H9611" s="33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  <c r="Y9611" s="33"/>
      <c r="Z9611" s="33"/>
      <c r="AA9611" s="33"/>
      <c r="AB9611" s="33"/>
      <c r="AC9611" s="33"/>
      <c r="AD9611" s="33"/>
      <c r="AE9611" s="33"/>
      <c r="AF9611" s="33"/>
      <c r="AG9611" s="35"/>
      <c r="AH9611" s="32"/>
      <c r="AI9611" s="33"/>
      <c r="AJ9611" s="33"/>
      <c r="AK9611" s="33"/>
      <c r="AL9611" s="33"/>
      <c r="AM9611" s="33"/>
      <c r="AN9611" s="33"/>
      <c r="AO9611" s="33"/>
      <c r="AP9611" s="33"/>
      <c r="AQ9611" s="33"/>
      <c r="AR9611" s="33"/>
      <c r="AS9611" s="33"/>
      <c r="AT9611" s="33"/>
      <c r="AU9611" s="33"/>
      <c r="AV9611" s="33"/>
      <c r="AW9611" s="33"/>
      <c r="AX9611" s="33"/>
      <c r="AY9611" s="33"/>
    </row>
    <row r="9612" spans="1:51" s="12" customFormat="1" ht="39.950000000000003" customHeight="1">
      <c r="A9612" s="3"/>
      <c r="B9612" s="16"/>
      <c r="C9612" s="33"/>
      <c r="D9612" s="33"/>
      <c r="E9612" s="33"/>
      <c r="F9612" s="33"/>
      <c r="G9612" s="33"/>
      <c r="H9612" s="33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  <c r="Y9612" s="33"/>
      <c r="Z9612" s="33"/>
      <c r="AA9612" s="33"/>
      <c r="AB9612" s="33"/>
      <c r="AC9612" s="33"/>
      <c r="AD9612" s="33"/>
      <c r="AE9612" s="33"/>
      <c r="AF9612" s="33"/>
      <c r="AG9612" s="35"/>
      <c r="AH9612" s="32"/>
      <c r="AI9612" s="33"/>
      <c r="AJ9612" s="33"/>
      <c r="AK9612" s="33"/>
      <c r="AL9612" s="33"/>
      <c r="AM9612" s="33"/>
      <c r="AN9612" s="33"/>
      <c r="AO9612" s="33"/>
      <c r="AP9612" s="33"/>
      <c r="AQ9612" s="33"/>
      <c r="AR9612" s="33"/>
      <c r="AS9612" s="33"/>
      <c r="AT9612" s="33"/>
      <c r="AU9612" s="33"/>
      <c r="AV9612" s="33"/>
      <c r="AW9612" s="33"/>
      <c r="AX9612" s="33"/>
      <c r="AY9612" s="33"/>
    </row>
    <row r="9613" spans="1:51" s="12" customFormat="1" ht="39.950000000000003" customHeight="1">
      <c r="A9613" s="3"/>
      <c r="B9613" s="16"/>
      <c r="C9613" s="33"/>
      <c r="D9613" s="33"/>
      <c r="E9613" s="33"/>
      <c r="F9613" s="33"/>
      <c r="G9613" s="33"/>
      <c r="H9613" s="33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  <c r="Y9613" s="33"/>
      <c r="Z9613" s="33"/>
      <c r="AA9613" s="33"/>
      <c r="AB9613" s="33"/>
      <c r="AC9613" s="33"/>
      <c r="AD9613" s="33"/>
      <c r="AE9613" s="33"/>
      <c r="AF9613" s="33"/>
      <c r="AG9613" s="35"/>
      <c r="AH9613" s="32"/>
      <c r="AI9613" s="33"/>
      <c r="AJ9613" s="33"/>
      <c r="AK9613" s="33"/>
      <c r="AL9613" s="33"/>
      <c r="AM9613" s="33"/>
      <c r="AN9613" s="33"/>
      <c r="AO9613" s="33"/>
      <c r="AP9613" s="33"/>
      <c r="AQ9613" s="33"/>
      <c r="AR9613" s="33"/>
      <c r="AS9613" s="33"/>
      <c r="AT9613" s="33"/>
      <c r="AU9613" s="33"/>
      <c r="AV9613" s="33"/>
      <c r="AW9613" s="33"/>
      <c r="AX9613" s="33"/>
      <c r="AY9613" s="33"/>
    </row>
    <row r="9614" spans="1:51" s="12" customFormat="1" ht="39.950000000000003" customHeight="1">
      <c r="A9614" s="3"/>
      <c r="B9614" s="16"/>
      <c r="C9614" s="33"/>
      <c r="D9614" s="33"/>
      <c r="E9614" s="33"/>
      <c r="F9614" s="33"/>
      <c r="G9614" s="33"/>
      <c r="H9614" s="33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  <c r="Y9614" s="33"/>
      <c r="Z9614" s="33"/>
      <c r="AA9614" s="33"/>
      <c r="AB9614" s="33"/>
      <c r="AC9614" s="33"/>
      <c r="AD9614" s="33"/>
      <c r="AE9614" s="33"/>
      <c r="AF9614" s="33"/>
      <c r="AG9614" s="35"/>
      <c r="AH9614" s="32"/>
      <c r="AI9614" s="33"/>
      <c r="AJ9614" s="33"/>
      <c r="AK9614" s="33"/>
      <c r="AL9614" s="33"/>
      <c r="AM9614" s="33"/>
      <c r="AN9614" s="33"/>
      <c r="AO9614" s="33"/>
      <c r="AP9614" s="33"/>
      <c r="AQ9614" s="33"/>
      <c r="AR9614" s="33"/>
      <c r="AS9614" s="33"/>
      <c r="AT9614" s="33"/>
      <c r="AU9614" s="33"/>
      <c r="AV9614" s="33"/>
      <c r="AW9614" s="33"/>
      <c r="AX9614" s="33"/>
      <c r="AY9614" s="33"/>
    </row>
    <row r="9615" spans="1:51" s="12" customFormat="1" ht="39.950000000000003" customHeight="1">
      <c r="A9615" s="3"/>
      <c r="B9615" s="16"/>
      <c r="C9615" s="33"/>
      <c r="D9615" s="33"/>
      <c r="E9615" s="33"/>
      <c r="F9615" s="33"/>
      <c r="G9615" s="33"/>
      <c r="H9615" s="33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  <c r="Y9615" s="33"/>
      <c r="Z9615" s="33"/>
      <c r="AA9615" s="33"/>
      <c r="AB9615" s="33"/>
      <c r="AC9615" s="33"/>
      <c r="AD9615" s="33"/>
      <c r="AE9615" s="33"/>
      <c r="AF9615" s="33"/>
      <c r="AG9615" s="35"/>
      <c r="AH9615" s="32"/>
      <c r="AI9615" s="33"/>
      <c r="AJ9615" s="33"/>
      <c r="AK9615" s="33"/>
      <c r="AL9615" s="33"/>
      <c r="AM9615" s="33"/>
      <c r="AN9615" s="33"/>
      <c r="AO9615" s="33"/>
      <c r="AP9615" s="33"/>
      <c r="AQ9615" s="33"/>
      <c r="AR9615" s="33"/>
      <c r="AS9615" s="33"/>
      <c r="AT9615" s="33"/>
      <c r="AU9615" s="33"/>
      <c r="AV9615" s="33"/>
      <c r="AW9615" s="33"/>
      <c r="AX9615" s="33"/>
      <c r="AY9615" s="33"/>
    </row>
    <row r="9616" spans="1:51" s="12" customFormat="1" ht="39.950000000000003" customHeight="1">
      <c r="A9616" s="3"/>
      <c r="B9616" s="16"/>
      <c r="C9616" s="33"/>
      <c r="D9616" s="33"/>
      <c r="E9616" s="33"/>
      <c r="F9616" s="33"/>
      <c r="G9616" s="33"/>
      <c r="H9616" s="33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  <c r="Y9616" s="33"/>
      <c r="Z9616" s="33"/>
      <c r="AA9616" s="33"/>
      <c r="AB9616" s="33"/>
      <c r="AC9616" s="33"/>
      <c r="AD9616" s="33"/>
      <c r="AE9616" s="33"/>
      <c r="AF9616" s="33"/>
      <c r="AG9616" s="35"/>
      <c r="AH9616" s="32"/>
      <c r="AI9616" s="33"/>
      <c r="AJ9616" s="33"/>
      <c r="AK9616" s="33"/>
      <c r="AL9616" s="33"/>
      <c r="AM9616" s="33"/>
      <c r="AN9616" s="33"/>
      <c r="AO9616" s="33"/>
      <c r="AP9616" s="33"/>
      <c r="AQ9616" s="33"/>
      <c r="AR9616" s="33"/>
      <c r="AS9616" s="33"/>
      <c r="AT9616" s="33"/>
      <c r="AU9616" s="33"/>
      <c r="AV9616" s="33"/>
      <c r="AW9616" s="33"/>
      <c r="AX9616" s="33"/>
      <c r="AY9616" s="33"/>
    </row>
    <row r="9617" spans="1:51" s="12" customFormat="1" ht="39.950000000000003" customHeight="1">
      <c r="A9617" s="3"/>
      <c r="B9617" s="16"/>
      <c r="C9617" s="33"/>
      <c r="D9617" s="33"/>
      <c r="E9617" s="33"/>
      <c r="F9617" s="33"/>
      <c r="G9617" s="33"/>
      <c r="H9617" s="33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  <c r="Y9617" s="33"/>
      <c r="Z9617" s="33"/>
      <c r="AA9617" s="33"/>
      <c r="AB9617" s="33"/>
      <c r="AC9617" s="33"/>
      <c r="AD9617" s="33"/>
      <c r="AE9617" s="33"/>
      <c r="AF9617" s="33"/>
      <c r="AG9617" s="35"/>
      <c r="AH9617" s="32"/>
      <c r="AI9617" s="33"/>
      <c r="AJ9617" s="33"/>
      <c r="AK9617" s="33"/>
      <c r="AL9617" s="33"/>
      <c r="AM9617" s="33"/>
      <c r="AN9617" s="33"/>
      <c r="AO9617" s="33"/>
      <c r="AP9617" s="33"/>
      <c r="AQ9617" s="33"/>
      <c r="AR9617" s="33"/>
      <c r="AS9617" s="33"/>
      <c r="AT9617" s="33"/>
      <c r="AU9617" s="33"/>
      <c r="AV9617" s="33"/>
      <c r="AW9617" s="33"/>
      <c r="AX9617" s="33"/>
      <c r="AY9617" s="33"/>
    </row>
    <row r="9618" spans="1:51" s="12" customFormat="1" ht="39.950000000000003" customHeight="1">
      <c r="A9618" s="3"/>
      <c r="B9618" s="16"/>
      <c r="C9618" s="33"/>
      <c r="D9618" s="33"/>
      <c r="E9618" s="33"/>
      <c r="F9618" s="33"/>
      <c r="G9618" s="33"/>
      <c r="H9618" s="33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  <c r="Y9618" s="33"/>
      <c r="Z9618" s="33"/>
      <c r="AA9618" s="33"/>
      <c r="AB9618" s="33"/>
      <c r="AC9618" s="33"/>
      <c r="AD9618" s="33"/>
      <c r="AE9618" s="33"/>
      <c r="AF9618" s="33"/>
      <c r="AG9618" s="35"/>
      <c r="AH9618" s="32"/>
      <c r="AI9618" s="33"/>
      <c r="AJ9618" s="33"/>
      <c r="AK9618" s="33"/>
      <c r="AL9618" s="33"/>
      <c r="AM9618" s="33"/>
      <c r="AN9618" s="33"/>
      <c r="AO9618" s="33"/>
      <c r="AP9618" s="33"/>
      <c r="AQ9618" s="33"/>
      <c r="AR9618" s="33"/>
      <c r="AS9618" s="33"/>
      <c r="AT9618" s="33"/>
      <c r="AU9618" s="33"/>
      <c r="AV9618" s="33"/>
      <c r="AW9618" s="33"/>
      <c r="AX9618" s="33"/>
      <c r="AY9618" s="33"/>
    </row>
    <row r="9619" spans="1:51" s="12" customFormat="1" ht="39.950000000000003" customHeight="1">
      <c r="A9619" s="3"/>
      <c r="B9619" s="16"/>
      <c r="C9619" s="33"/>
      <c r="D9619" s="33"/>
      <c r="E9619" s="33"/>
      <c r="F9619" s="33"/>
      <c r="G9619" s="33"/>
      <c r="H9619" s="33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  <c r="Y9619" s="33"/>
      <c r="Z9619" s="33"/>
      <c r="AA9619" s="33"/>
      <c r="AB9619" s="33"/>
      <c r="AC9619" s="33"/>
      <c r="AD9619" s="33"/>
      <c r="AE9619" s="33"/>
      <c r="AF9619" s="33"/>
      <c r="AG9619" s="35"/>
      <c r="AH9619" s="32"/>
      <c r="AI9619" s="33"/>
      <c r="AJ9619" s="33"/>
      <c r="AK9619" s="33"/>
      <c r="AL9619" s="33"/>
      <c r="AM9619" s="33"/>
      <c r="AN9619" s="33"/>
      <c r="AO9619" s="33"/>
      <c r="AP9619" s="33"/>
      <c r="AQ9619" s="33"/>
      <c r="AR9619" s="33"/>
      <c r="AS9619" s="33"/>
      <c r="AT9619" s="33"/>
      <c r="AU9619" s="33"/>
      <c r="AV9619" s="33"/>
      <c r="AW9619" s="33"/>
      <c r="AX9619" s="33"/>
      <c r="AY9619" s="33"/>
    </row>
    <row r="9620" spans="1:51" s="12" customFormat="1" ht="39.950000000000003" customHeight="1">
      <c r="A9620" s="3"/>
      <c r="B9620" s="16"/>
      <c r="C9620" s="33"/>
      <c r="D9620" s="33"/>
      <c r="E9620" s="33"/>
      <c r="F9620" s="33"/>
      <c r="G9620" s="33"/>
      <c r="H9620" s="33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  <c r="Y9620" s="33"/>
      <c r="Z9620" s="33"/>
      <c r="AA9620" s="33"/>
      <c r="AB9620" s="33"/>
      <c r="AC9620" s="33"/>
      <c r="AD9620" s="33"/>
      <c r="AE9620" s="33"/>
      <c r="AF9620" s="33"/>
      <c r="AG9620" s="35"/>
      <c r="AH9620" s="32"/>
      <c r="AI9620" s="33"/>
      <c r="AJ9620" s="33"/>
      <c r="AK9620" s="33"/>
      <c r="AL9620" s="33"/>
      <c r="AM9620" s="33"/>
      <c r="AN9620" s="33"/>
      <c r="AO9620" s="33"/>
      <c r="AP9620" s="33"/>
      <c r="AQ9620" s="33"/>
      <c r="AR9620" s="33"/>
      <c r="AS9620" s="33"/>
      <c r="AT9620" s="33"/>
      <c r="AU9620" s="33"/>
      <c r="AV9620" s="33"/>
      <c r="AW9620" s="33"/>
      <c r="AX9620" s="33"/>
      <c r="AY9620" s="33"/>
    </row>
    <row r="9621" spans="1:51" s="12" customFormat="1" ht="39.950000000000003" customHeight="1">
      <c r="A9621" s="3"/>
      <c r="B9621" s="16"/>
      <c r="C9621" s="33"/>
      <c r="D9621" s="33"/>
      <c r="E9621" s="33"/>
      <c r="F9621" s="33"/>
      <c r="G9621" s="33"/>
      <c r="H9621" s="33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  <c r="Y9621" s="33"/>
      <c r="Z9621" s="33"/>
      <c r="AA9621" s="33"/>
      <c r="AB9621" s="33"/>
      <c r="AC9621" s="33"/>
      <c r="AD9621" s="33"/>
      <c r="AE9621" s="33"/>
      <c r="AF9621" s="33"/>
      <c r="AG9621" s="35"/>
      <c r="AH9621" s="32"/>
      <c r="AI9621" s="33"/>
      <c r="AJ9621" s="33"/>
      <c r="AK9621" s="33"/>
      <c r="AL9621" s="33"/>
      <c r="AM9621" s="33"/>
      <c r="AN9621" s="33"/>
      <c r="AO9621" s="33"/>
      <c r="AP9621" s="33"/>
      <c r="AQ9621" s="33"/>
      <c r="AR9621" s="33"/>
      <c r="AS9621" s="33"/>
      <c r="AT9621" s="33"/>
      <c r="AU9621" s="33"/>
      <c r="AV9621" s="33"/>
      <c r="AW9621" s="33"/>
      <c r="AX9621" s="33"/>
      <c r="AY9621" s="33"/>
    </row>
    <row r="9622" spans="1:51" s="12" customFormat="1" ht="39.950000000000003" customHeight="1">
      <c r="A9622" s="3"/>
      <c r="B9622" s="16"/>
      <c r="C9622" s="33"/>
      <c r="D9622" s="33"/>
      <c r="E9622" s="33"/>
      <c r="F9622" s="33"/>
      <c r="G9622" s="33"/>
      <c r="H9622" s="33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  <c r="Y9622" s="33"/>
      <c r="Z9622" s="33"/>
      <c r="AA9622" s="33"/>
      <c r="AB9622" s="33"/>
      <c r="AC9622" s="33"/>
      <c r="AD9622" s="33"/>
      <c r="AE9622" s="33"/>
      <c r="AF9622" s="33"/>
      <c r="AG9622" s="35"/>
      <c r="AH9622" s="32"/>
      <c r="AI9622" s="33"/>
      <c r="AJ9622" s="33"/>
      <c r="AK9622" s="33"/>
      <c r="AL9622" s="33"/>
      <c r="AM9622" s="33"/>
      <c r="AN9622" s="33"/>
      <c r="AO9622" s="33"/>
      <c r="AP9622" s="33"/>
      <c r="AQ9622" s="33"/>
      <c r="AR9622" s="33"/>
      <c r="AS9622" s="33"/>
      <c r="AT9622" s="33"/>
      <c r="AU9622" s="33"/>
      <c r="AV9622" s="33"/>
      <c r="AW9622" s="33"/>
      <c r="AX9622" s="33"/>
      <c r="AY9622" s="33"/>
    </row>
    <row r="9623" spans="1:51" s="12" customFormat="1" ht="39.950000000000003" customHeight="1">
      <c r="A9623" s="3"/>
      <c r="B9623" s="16"/>
      <c r="C9623" s="33"/>
      <c r="D9623" s="33"/>
      <c r="E9623" s="33"/>
      <c r="F9623" s="33"/>
      <c r="G9623" s="33"/>
      <c r="H9623" s="33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  <c r="Y9623" s="33"/>
      <c r="Z9623" s="33"/>
      <c r="AA9623" s="33"/>
      <c r="AB9623" s="33"/>
      <c r="AC9623" s="33"/>
      <c r="AD9623" s="33"/>
      <c r="AE9623" s="33"/>
      <c r="AF9623" s="33"/>
      <c r="AG9623" s="35"/>
      <c r="AH9623" s="32"/>
      <c r="AI9623" s="33"/>
      <c r="AJ9623" s="33"/>
      <c r="AK9623" s="33"/>
      <c r="AL9623" s="33"/>
      <c r="AM9623" s="33"/>
      <c r="AN9623" s="33"/>
      <c r="AO9623" s="33"/>
      <c r="AP9623" s="33"/>
      <c r="AQ9623" s="33"/>
      <c r="AR9623" s="33"/>
      <c r="AS9623" s="33"/>
      <c r="AT9623" s="33"/>
      <c r="AU9623" s="33"/>
      <c r="AV9623" s="33"/>
      <c r="AW9623" s="33"/>
      <c r="AX9623" s="33"/>
      <c r="AY9623" s="33"/>
    </row>
    <row r="9624" spans="1:51" s="12" customFormat="1" ht="39.950000000000003" customHeight="1">
      <c r="A9624" s="3"/>
      <c r="B9624" s="16"/>
      <c r="C9624" s="33"/>
      <c r="D9624" s="33"/>
      <c r="E9624" s="33"/>
      <c r="F9624" s="33"/>
      <c r="G9624" s="33"/>
      <c r="H9624" s="33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  <c r="Y9624" s="33"/>
      <c r="Z9624" s="33"/>
      <c r="AA9624" s="33"/>
      <c r="AB9624" s="33"/>
      <c r="AC9624" s="33"/>
      <c r="AD9624" s="33"/>
      <c r="AE9624" s="33"/>
      <c r="AF9624" s="33"/>
      <c r="AG9624" s="35"/>
      <c r="AH9624" s="32"/>
      <c r="AI9624" s="33"/>
      <c r="AJ9624" s="33"/>
      <c r="AK9624" s="33"/>
      <c r="AL9624" s="33"/>
      <c r="AM9624" s="33"/>
      <c r="AN9624" s="33"/>
      <c r="AO9624" s="33"/>
      <c r="AP9624" s="33"/>
      <c r="AQ9624" s="33"/>
      <c r="AR9624" s="33"/>
      <c r="AS9624" s="33"/>
      <c r="AT9624" s="33"/>
      <c r="AU9624" s="33"/>
      <c r="AV9624" s="33"/>
      <c r="AW9624" s="33"/>
      <c r="AX9624" s="33"/>
      <c r="AY9624" s="33"/>
    </row>
    <row r="9625" spans="1:51" s="12" customFormat="1" ht="39.950000000000003" customHeight="1">
      <c r="A9625" s="3"/>
      <c r="B9625" s="16"/>
      <c r="C9625" s="33"/>
      <c r="D9625" s="33"/>
      <c r="E9625" s="33"/>
      <c r="F9625" s="33"/>
      <c r="G9625" s="33"/>
      <c r="H9625" s="33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  <c r="Y9625" s="33"/>
      <c r="Z9625" s="33"/>
      <c r="AA9625" s="33"/>
      <c r="AB9625" s="33"/>
      <c r="AC9625" s="33"/>
      <c r="AD9625" s="33"/>
      <c r="AE9625" s="33"/>
      <c r="AF9625" s="33"/>
      <c r="AG9625" s="35"/>
      <c r="AH9625" s="32"/>
      <c r="AI9625" s="33"/>
      <c r="AJ9625" s="33"/>
      <c r="AK9625" s="33"/>
      <c r="AL9625" s="33"/>
      <c r="AM9625" s="33"/>
      <c r="AN9625" s="33"/>
      <c r="AO9625" s="33"/>
      <c r="AP9625" s="33"/>
      <c r="AQ9625" s="33"/>
      <c r="AR9625" s="33"/>
      <c r="AS9625" s="33"/>
      <c r="AT9625" s="33"/>
      <c r="AU9625" s="33"/>
      <c r="AV9625" s="33"/>
      <c r="AW9625" s="33"/>
      <c r="AX9625" s="33"/>
      <c r="AY9625" s="33"/>
    </row>
    <row r="9626" spans="1:51" s="12" customFormat="1" ht="39.950000000000003" customHeight="1">
      <c r="A9626" s="3"/>
      <c r="B9626" s="16"/>
      <c r="C9626" s="33"/>
      <c r="D9626" s="33"/>
      <c r="E9626" s="33"/>
      <c r="F9626" s="33"/>
      <c r="G9626" s="33"/>
      <c r="H9626" s="33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  <c r="Y9626" s="33"/>
      <c r="Z9626" s="33"/>
      <c r="AA9626" s="33"/>
      <c r="AB9626" s="33"/>
      <c r="AC9626" s="33"/>
      <c r="AD9626" s="33"/>
      <c r="AE9626" s="33"/>
      <c r="AF9626" s="33"/>
      <c r="AG9626" s="35"/>
      <c r="AH9626" s="32"/>
      <c r="AI9626" s="33"/>
      <c r="AJ9626" s="33"/>
      <c r="AK9626" s="33"/>
      <c r="AL9626" s="33"/>
      <c r="AM9626" s="33"/>
      <c r="AN9626" s="33"/>
      <c r="AO9626" s="33"/>
      <c r="AP9626" s="33"/>
      <c r="AQ9626" s="33"/>
      <c r="AR9626" s="33"/>
      <c r="AS9626" s="33"/>
      <c r="AT9626" s="33"/>
      <c r="AU9626" s="33"/>
      <c r="AV9626" s="33"/>
      <c r="AW9626" s="33"/>
      <c r="AX9626" s="33"/>
      <c r="AY9626" s="33"/>
    </row>
    <row r="9627" spans="1:51" s="12" customFormat="1" ht="39.950000000000003" customHeight="1">
      <c r="A9627" s="3"/>
      <c r="B9627" s="16"/>
      <c r="C9627" s="33"/>
      <c r="D9627" s="33"/>
      <c r="E9627" s="33"/>
      <c r="F9627" s="33"/>
      <c r="G9627" s="33"/>
      <c r="H9627" s="33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  <c r="Y9627" s="33"/>
      <c r="Z9627" s="33"/>
      <c r="AA9627" s="33"/>
      <c r="AB9627" s="33"/>
      <c r="AC9627" s="33"/>
      <c r="AD9627" s="33"/>
      <c r="AE9627" s="33"/>
      <c r="AF9627" s="33"/>
      <c r="AG9627" s="35"/>
      <c r="AH9627" s="32"/>
      <c r="AI9627" s="33"/>
      <c r="AJ9627" s="33"/>
      <c r="AK9627" s="33"/>
      <c r="AL9627" s="33"/>
      <c r="AM9627" s="33"/>
      <c r="AN9627" s="33"/>
      <c r="AO9627" s="33"/>
      <c r="AP9627" s="33"/>
      <c r="AQ9627" s="33"/>
      <c r="AR9627" s="33"/>
      <c r="AS9627" s="33"/>
      <c r="AT9627" s="33"/>
      <c r="AU9627" s="33"/>
      <c r="AV9627" s="33"/>
      <c r="AW9627" s="33"/>
      <c r="AX9627" s="33"/>
      <c r="AY9627" s="33"/>
    </row>
    <row r="9628" spans="1:51" s="12" customFormat="1" ht="39.950000000000003" customHeight="1">
      <c r="A9628" s="3"/>
      <c r="B9628" s="16"/>
      <c r="C9628" s="33"/>
      <c r="D9628" s="33"/>
      <c r="E9628" s="33"/>
      <c r="F9628" s="33"/>
      <c r="G9628" s="33"/>
      <c r="H9628" s="33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  <c r="Y9628" s="33"/>
      <c r="Z9628" s="33"/>
      <c r="AA9628" s="33"/>
      <c r="AB9628" s="33"/>
      <c r="AC9628" s="33"/>
      <c r="AD9628" s="33"/>
      <c r="AE9628" s="33"/>
      <c r="AF9628" s="33"/>
      <c r="AG9628" s="35"/>
      <c r="AH9628" s="32"/>
      <c r="AI9628" s="33"/>
      <c r="AJ9628" s="33"/>
      <c r="AK9628" s="33"/>
      <c r="AL9628" s="33"/>
      <c r="AM9628" s="33"/>
      <c r="AN9628" s="33"/>
      <c r="AO9628" s="33"/>
      <c r="AP9628" s="33"/>
      <c r="AQ9628" s="33"/>
      <c r="AR9628" s="33"/>
      <c r="AS9628" s="33"/>
      <c r="AT9628" s="33"/>
      <c r="AU9628" s="33"/>
      <c r="AV9628" s="33"/>
      <c r="AW9628" s="33"/>
      <c r="AX9628" s="33"/>
      <c r="AY9628" s="33"/>
    </row>
    <row r="9629" spans="1:51" s="12" customFormat="1" ht="39.950000000000003" customHeight="1">
      <c r="A9629" s="3"/>
      <c r="B9629" s="16"/>
      <c r="C9629" s="33"/>
      <c r="D9629" s="33"/>
      <c r="E9629" s="33"/>
      <c r="F9629" s="33"/>
      <c r="G9629" s="33"/>
      <c r="H9629" s="33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  <c r="Y9629" s="33"/>
      <c r="Z9629" s="33"/>
      <c r="AA9629" s="33"/>
      <c r="AB9629" s="33"/>
      <c r="AC9629" s="33"/>
      <c r="AD9629" s="33"/>
      <c r="AE9629" s="33"/>
      <c r="AF9629" s="33"/>
      <c r="AG9629" s="35"/>
      <c r="AH9629" s="32"/>
      <c r="AI9629" s="33"/>
      <c r="AJ9629" s="33"/>
      <c r="AK9629" s="33"/>
      <c r="AL9629" s="33"/>
      <c r="AM9629" s="33"/>
      <c r="AN9629" s="33"/>
      <c r="AO9629" s="33"/>
      <c r="AP9629" s="33"/>
      <c r="AQ9629" s="33"/>
      <c r="AR9629" s="33"/>
      <c r="AS9629" s="33"/>
      <c r="AT9629" s="33"/>
      <c r="AU9629" s="33"/>
      <c r="AV9629" s="33"/>
      <c r="AW9629" s="33"/>
      <c r="AX9629" s="33"/>
      <c r="AY9629" s="33"/>
    </row>
    <row r="9630" spans="1:51" s="12" customFormat="1" ht="39.950000000000003" customHeight="1">
      <c r="A9630" s="3"/>
      <c r="B9630" s="16"/>
      <c r="C9630" s="33"/>
      <c r="D9630" s="33"/>
      <c r="E9630" s="33"/>
      <c r="F9630" s="33"/>
      <c r="G9630" s="33"/>
      <c r="H9630" s="33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  <c r="Y9630" s="33"/>
      <c r="Z9630" s="33"/>
      <c r="AA9630" s="33"/>
      <c r="AB9630" s="33"/>
      <c r="AC9630" s="33"/>
      <c r="AD9630" s="33"/>
      <c r="AE9630" s="33"/>
      <c r="AF9630" s="33"/>
      <c r="AG9630" s="35"/>
      <c r="AH9630" s="32"/>
      <c r="AI9630" s="33"/>
      <c r="AJ9630" s="33"/>
      <c r="AK9630" s="33"/>
      <c r="AL9630" s="33"/>
      <c r="AM9630" s="33"/>
      <c r="AN9630" s="33"/>
      <c r="AO9630" s="33"/>
      <c r="AP9630" s="33"/>
      <c r="AQ9630" s="33"/>
      <c r="AR9630" s="33"/>
      <c r="AS9630" s="33"/>
      <c r="AT9630" s="33"/>
      <c r="AU9630" s="33"/>
      <c r="AV9630" s="33"/>
      <c r="AW9630" s="33"/>
      <c r="AX9630" s="33"/>
      <c r="AY9630" s="33"/>
    </row>
    <row r="9631" spans="1:51" s="12" customFormat="1" ht="39.950000000000003" customHeight="1">
      <c r="A9631" s="3"/>
      <c r="B9631" s="16"/>
      <c r="C9631" s="33"/>
      <c r="D9631" s="33"/>
      <c r="E9631" s="33"/>
      <c r="F9631" s="33"/>
      <c r="G9631" s="33"/>
      <c r="H9631" s="33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  <c r="Y9631" s="33"/>
      <c r="Z9631" s="33"/>
      <c r="AA9631" s="33"/>
      <c r="AB9631" s="33"/>
      <c r="AC9631" s="33"/>
      <c r="AD9631" s="33"/>
      <c r="AE9631" s="33"/>
      <c r="AF9631" s="33"/>
      <c r="AG9631" s="35"/>
      <c r="AH9631" s="32"/>
      <c r="AI9631" s="33"/>
      <c r="AJ9631" s="33"/>
      <c r="AK9631" s="33"/>
      <c r="AL9631" s="33"/>
      <c r="AM9631" s="33"/>
      <c r="AN9631" s="33"/>
      <c r="AO9631" s="33"/>
      <c r="AP9631" s="33"/>
      <c r="AQ9631" s="33"/>
      <c r="AR9631" s="33"/>
      <c r="AS9631" s="33"/>
      <c r="AT9631" s="33"/>
      <c r="AU9631" s="33"/>
      <c r="AV9631" s="33"/>
      <c r="AW9631" s="33"/>
      <c r="AX9631" s="33"/>
      <c r="AY9631" s="33"/>
    </row>
    <row r="9632" spans="1:51" s="12" customFormat="1" ht="39.950000000000003" customHeight="1">
      <c r="A9632" s="3"/>
      <c r="B9632" s="16"/>
      <c r="C9632" s="33"/>
      <c r="D9632" s="33"/>
      <c r="E9632" s="33"/>
      <c r="F9632" s="33"/>
      <c r="G9632" s="33"/>
      <c r="H9632" s="33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  <c r="Y9632" s="33"/>
      <c r="Z9632" s="33"/>
      <c r="AA9632" s="33"/>
      <c r="AB9632" s="33"/>
      <c r="AC9632" s="33"/>
      <c r="AD9632" s="33"/>
      <c r="AE9632" s="33"/>
      <c r="AF9632" s="33"/>
      <c r="AG9632" s="35"/>
      <c r="AH9632" s="32"/>
      <c r="AI9632" s="33"/>
      <c r="AJ9632" s="33"/>
      <c r="AK9632" s="33"/>
      <c r="AL9632" s="33"/>
      <c r="AM9632" s="33"/>
      <c r="AN9632" s="33"/>
      <c r="AO9632" s="33"/>
      <c r="AP9632" s="33"/>
      <c r="AQ9632" s="33"/>
      <c r="AR9632" s="33"/>
      <c r="AS9632" s="33"/>
      <c r="AT9632" s="33"/>
      <c r="AU9632" s="33"/>
      <c r="AV9632" s="33"/>
      <c r="AW9632" s="33"/>
      <c r="AX9632" s="33"/>
      <c r="AY9632" s="33"/>
    </row>
    <row r="9633" spans="1:51" s="12" customFormat="1" ht="39.950000000000003" customHeight="1">
      <c r="A9633" s="3"/>
      <c r="B9633" s="16"/>
      <c r="C9633" s="33"/>
      <c r="D9633" s="33"/>
      <c r="E9633" s="33"/>
      <c r="F9633" s="33"/>
      <c r="G9633" s="33"/>
      <c r="H9633" s="33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  <c r="Y9633" s="33"/>
      <c r="Z9633" s="33"/>
      <c r="AA9633" s="33"/>
      <c r="AB9633" s="33"/>
      <c r="AC9633" s="33"/>
      <c r="AD9633" s="33"/>
      <c r="AE9633" s="33"/>
      <c r="AF9633" s="33"/>
      <c r="AG9633" s="35"/>
      <c r="AH9633" s="32"/>
      <c r="AI9633" s="33"/>
      <c r="AJ9633" s="33"/>
      <c r="AK9633" s="33"/>
      <c r="AL9633" s="33"/>
      <c r="AM9633" s="33"/>
      <c r="AN9633" s="33"/>
      <c r="AO9633" s="33"/>
      <c r="AP9633" s="33"/>
      <c r="AQ9633" s="33"/>
      <c r="AR9633" s="33"/>
      <c r="AS9633" s="33"/>
      <c r="AT9633" s="33"/>
      <c r="AU9633" s="33"/>
      <c r="AV9633" s="33"/>
      <c r="AW9633" s="33"/>
      <c r="AX9633" s="33"/>
      <c r="AY9633" s="33"/>
    </row>
    <row r="9634" spans="1:51" s="12" customFormat="1" ht="39.950000000000003" customHeight="1">
      <c r="A9634" s="3"/>
      <c r="B9634" s="16"/>
      <c r="C9634" s="33"/>
      <c r="D9634" s="33"/>
      <c r="E9634" s="33"/>
      <c r="F9634" s="33"/>
      <c r="G9634" s="33"/>
      <c r="H9634" s="33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  <c r="Y9634" s="33"/>
      <c r="Z9634" s="33"/>
      <c r="AA9634" s="33"/>
      <c r="AB9634" s="33"/>
      <c r="AC9634" s="33"/>
      <c r="AD9634" s="33"/>
      <c r="AE9634" s="33"/>
      <c r="AF9634" s="33"/>
      <c r="AG9634" s="35"/>
      <c r="AH9634" s="32"/>
      <c r="AI9634" s="33"/>
      <c r="AJ9634" s="33"/>
      <c r="AK9634" s="33"/>
      <c r="AL9634" s="33"/>
      <c r="AM9634" s="33"/>
      <c r="AN9634" s="33"/>
      <c r="AO9634" s="33"/>
      <c r="AP9634" s="33"/>
      <c r="AQ9634" s="33"/>
      <c r="AR9634" s="33"/>
      <c r="AS9634" s="33"/>
      <c r="AT9634" s="33"/>
      <c r="AU9634" s="33"/>
      <c r="AV9634" s="33"/>
      <c r="AW9634" s="33"/>
      <c r="AX9634" s="33"/>
      <c r="AY9634" s="33"/>
    </row>
    <row r="9635" spans="1:51" s="12" customFormat="1" ht="39.950000000000003" customHeight="1">
      <c r="A9635" s="3"/>
      <c r="B9635" s="16"/>
      <c r="C9635" s="33"/>
      <c r="D9635" s="33"/>
      <c r="E9635" s="33"/>
      <c r="F9635" s="33"/>
      <c r="G9635" s="33"/>
      <c r="H9635" s="33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  <c r="Y9635" s="33"/>
      <c r="Z9635" s="33"/>
      <c r="AA9635" s="33"/>
      <c r="AB9635" s="33"/>
      <c r="AC9635" s="33"/>
      <c r="AD9635" s="33"/>
      <c r="AE9635" s="33"/>
      <c r="AF9635" s="33"/>
      <c r="AG9635" s="35"/>
      <c r="AH9635" s="32"/>
      <c r="AI9635" s="33"/>
      <c r="AJ9635" s="33"/>
      <c r="AK9635" s="33"/>
      <c r="AL9635" s="33"/>
      <c r="AM9635" s="33"/>
      <c r="AN9635" s="33"/>
      <c r="AO9635" s="33"/>
      <c r="AP9635" s="33"/>
      <c r="AQ9635" s="33"/>
      <c r="AR9635" s="33"/>
      <c r="AS9635" s="33"/>
      <c r="AT9635" s="33"/>
      <c r="AU9635" s="33"/>
      <c r="AV9635" s="33"/>
      <c r="AW9635" s="33"/>
      <c r="AX9635" s="33"/>
      <c r="AY9635" s="33"/>
    </row>
    <row r="9636" spans="1:51" s="12" customFormat="1" ht="39.950000000000003" customHeight="1">
      <c r="A9636" s="3"/>
      <c r="B9636" s="16"/>
      <c r="C9636" s="33"/>
      <c r="D9636" s="33"/>
      <c r="E9636" s="33"/>
      <c r="F9636" s="33"/>
      <c r="G9636" s="33"/>
      <c r="H9636" s="33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  <c r="Y9636" s="33"/>
      <c r="Z9636" s="33"/>
      <c r="AA9636" s="33"/>
      <c r="AB9636" s="33"/>
      <c r="AC9636" s="33"/>
      <c r="AD9636" s="33"/>
      <c r="AE9636" s="33"/>
      <c r="AF9636" s="33"/>
      <c r="AG9636" s="35"/>
      <c r="AH9636" s="32"/>
      <c r="AI9636" s="33"/>
      <c r="AJ9636" s="33"/>
      <c r="AK9636" s="33"/>
      <c r="AL9636" s="33"/>
      <c r="AM9636" s="33"/>
      <c r="AN9636" s="33"/>
      <c r="AO9636" s="33"/>
      <c r="AP9636" s="33"/>
      <c r="AQ9636" s="33"/>
      <c r="AR9636" s="33"/>
      <c r="AS9636" s="33"/>
      <c r="AT9636" s="33"/>
      <c r="AU9636" s="33"/>
      <c r="AV9636" s="33"/>
      <c r="AW9636" s="33"/>
      <c r="AX9636" s="33"/>
      <c r="AY9636" s="33"/>
    </row>
    <row r="9637" spans="1:51" s="12" customFormat="1" ht="39.950000000000003" customHeight="1">
      <c r="A9637" s="3"/>
      <c r="B9637" s="16"/>
      <c r="C9637" s="33"/>
      <c r="D9637" s="33"/>
      <c r="E9637" s="33"/>
      <c r="F9637" s="33"/>
      <c r="G9637" s="33"/>
      <c r="H9637" s="33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  <c r="Y9637" s="33"/>
      <c r="Z9637" s="33"/>
      <c r="AA9637" s="33"/>
      <c r="AB9637" s="33"/>
      <c r="AC9637" s="33"/>
      <c r="AD9637" s="33"/>
      <c r="AE9637" s="33"/>
      <c r="AF9637" s="33"/>
      <c r="AG9637" s="35"/>
      <c r="AH9637" s="32"/>
      <c r="AI9637" s="33"/>
      <c r="AJ9637" s="33"/>
      <c r="AK9637" s="33"/>
      <c r="AL9637" s="33"/>
      <c r="AM9637" s="33"/>
      <c r="AN9637" s="33"/>
      <c r="AO9637" s="33"/>
      <c r="AP9637" s="33"/>
      <c r="AQ9637" s="33"/>
      <c r="AR9637" s="33"/>
      <c r="AS9637" s="33"/>
      <c r="AT9637" s="33"/>
      <c r="AU9637" s="33"/>
      <c r="AV9637" s="33"/>
      <c r="AW9637" s="33"/>
      <c r="AX9637" s="33"/>
      <c r="AY9637" s="33"/>
    </row>
    <row r="9638" spans="1:51" s="12" customFormat="1" ht="39.950000000000003" customHeight="1">
      <c r="A9638" s="3"/>
      <c r="B9638" s="16"/>
      <c r="C9638" s="33"/>
      <c r="D9638" s="33"/>
      <c r="E9638" s="33"/>
      <c r="F9638" s="33"/>
      <c r="G9638" s="33"/>
      <c r="H9638" s="33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  <c r="Y9638" s="33"/>
      <c r="Z9638" s="33"/>
      <c r="AA9638" s="33"/>
      <c r="AB9638" s="33"/>
      <c r="AC9638" s="33"/>
      <c r="AD9638" s="33"/>
      <c r="AE9638" s="33"/>
      <c r="AF9638" s="33"/>
      <c r="AG9638" s="35"/>
      <c r="AH9638" s="32"/>
      <c r="AI9638" s="33"/>
      <c r="AJ9638" s="33"/>
      <c r="AK9638" s="33"/>
      <c r="AL9638" s="33"/>
      <c r="AM9638" s="33"/>
      <c r="AN9638" s="33"/>
      <c r="AO9638" s="33"/>
      <c r="AP9638" s="33"/>
      <c r="AQ9638" s="33"/>
      <c r="AR9638" s="33"/>
      <c r="AS9638" s="33"/>
      <c r="AT9638" s="33"/>
      <c r="AU9638" s="33"/>
      <c r="AV9638" s="33"/>
      <c r="AW9638" s="33"/>
      <c r="AX9638" s="33"/>
      <c r="AY9638" s="33"/>
    </row>
    <row r="9639" spans="1:51" s="12" customFormat="1" ht="39.950000000000003" customHeight="1">
      <c r="A9639" s="3"/>
      <c r="B9639" s="16"/>
      <c r="C9639" s="33"/>
      <c r="D9639" s="33"/>
      <c r="E9639" s="33"/>
      <c r="F9639" s="33"/>
      <c r="G9639" s="33"/>
      <c r="H9639" s="33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  <c r="Y9639" s="33"/>
      <c r="Z9639" s="33"/>
      <c r="AA9639" s="33"/>
      <c r="AB9639" s="33"/>
      <c r="AC9639" s="33"/>
      <c r="AD9639" s="33"/>
      <c r="AE9639" s="33"/>
      <c r="AF9639" s="33"/>
      <c r="AG9639" s="35"/>
      <c r="AH9639" s="32"/>
      <c r="AI9639" s="33"/>
      <c r="AJ9639" s="33"/>
      <c r="AK9639" s="33"/>
      <c r="AL9639" s="33"/>
      <c r="AM9639" s="33"/>
      <c r="AN9639" s="33"/>
      <c r="AO9639" s="33"/>
      <c r="AP9639" s="33"/>
      <c r="AQ9639" s="33"/>
      <c r="AR9639" s="33"/>
      <c r="AS9639" s="33"/>
      <c r="AT9639" s="33"/>
      <c r="AU9639" s="33"/>
      <c r="AV9639" s="33"/>
      <c r="AW9639" s="33"/>
      <c r="AX9639" s="33"/>
      <c r="AY9639" s="33"/>
    </row>
    <row r="9640" spans="1:51" s="12" customFormat="1" ht="39.950000000000003" customHeight="1">
      <c r="A9640" s="3"/>
      <c r="B9640" s="16"/>
      <c r="C9640" s="33"/>
      <c r="D9640" s="33"/>
      <c r="E9640" s="33"/>
      <c r="F9640" s="33"/>
      <c r="G9640" s="33"/>
      <c r="H9640" s="33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  <c r="Y9640" s="33"/>
      <c r="Z9640" s="33"/>
      <c r="AA9640" s="33"/>
      <c r="AB9640" s="33"/>
      <c r="AC9640" s="33"/>
      <c r="AD9640" s="33"/>
      <c r="AE9640" s="33"/>
      <c r="AF9640" s="33"/>
      <c r="AG9640" s="35"/>
      <c r="AH9640" s="32"/>
      <c r="AI9640" s="33"/>
      <c r="AJ9640" s="33"/>
      <c r="AK9640" s="33"/>
      <c r="AL9640" s="33"/>
      <c r="AM9640" s="33"/>
      <c r="AN9640" s="33"/>
      <c r="AO9640" s="33"/>
      <c r="AP9640" s="33"/>
      <c r="AQ9640" s="33"/>
      <c r="AR9640" s="33"/>
      <c r="AS9640" s="33"/>
      <c r="AT9640" s="33"/>
      <c r="AU9640" s="33"/>
      <c r="AV9640" s="33"/>
      <c r="AW9640" s="33"/>
      <c r="AX9640" s="33"/>
      <c r="AY9640" s="33"/>
    </row>
    <row r="9641" spans="1:51" s="12" customFormat="1" ht="39.950000000000003" customHeight="1">
      <c r="A9641" s="3"/>
      <c r="B9641" s="16"/>
      <c r="C9641" s="33"/>
      <c r="D9641" s="33"/>
      <c r="E9641" s="33"/>
      <c r="F9641" s="33"/>
      <c r="G9641" s="33"/>
      <c r="H9641" s="33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  <c r="Y9641" s="33"/>
      <c r="Z9641" s="33"/>
      <c r="AA9641" s="33"/>
      <c r="AB9641" s="33"/>
      <c r="AC9641" s="33"/>
      <c r="AD9641" s="33"/>
      <c r="AE9641" s="33"/>
      <c r="AF9641" s="33"/>
      <c r="AG9641" s="35"/>
      <c r="AH9641" s="32"/>
      <c r="AI9641" s="33"/>
      <c r="AJ9641" s="33"/>
      <c r="AK9641" s="33"/>
      <c r="AL9641" s="33"/>
      <c r="AM9641" s="33"/>
      <c r="AN9641" s="33"/>
      <c r="AO9641" s="33"/>
      <c r="AP9641" s="33"/>
      <c r="AQ9641" s="33"/>
      <c r="AR9641" s="33"/>
      <c r="AS9641" s="33"/>
      <c r="AT9641" s="33"/>
      <c r="AU9641" s="33"/>
      <c r="AV9641" s="33"/>
      <c r="AW9641" s="33"/>
      <c r="AX9641" s="33"/>
      <c r="AY9641" s="33"/>
    </row>
    <row r="9642" spans="1:51" s="12" customFormat="1" ht="39.950000000000003" customHeight="1">
      <c r="A9642" s="3"/>
      <c r="B9642" s="16"/>
      <c r="C9642" s="33"/>
      <c r="D9642" s="33"/>
      <c r="E9642" s="33"/>
      <c r="F9642" s="33"/>
      <c r="G9642" s="33"/>
      <c r="H9642" s="33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  <c r="Y9642" s="33"/>
      <c r="Z9642" s="33"/>
      <c r="AA9642" s="33"/>
      <c r="AB9642" s="33"/>
      <c r="AC9642" s="33"/>
      <c r="AD9642" s="33"/>
      <c r="AE9642" s="33"/>
      <c r="AF9642" s="33"/>
      <c r="AG9642" s="35"/>
      <c r="AH9642" s="32"/>
      <c r="AI9642" s="33"/>
      <c r="AJ9642" s="33"/>
      <c r="AK9642" s="33"/>
      <c r="AL9642" s="33"/>
      <c r="AM9642" s="33"/>
      <c r="AN9642" s="33"/>
      <c r="AO9642" s="33"/>
      <c r="AP9642" s="33"/>
      <c r="AQ9642" s="33"/>
      <c r="AR9642" s="33"/>
      <c r="AS9642" s="33"/>
      <c r="AT9642" s="33"/>
      <c r="AU9642" s="33"/>
      <c r="AV9642" s="33"/>
      <c r="AW9642" s="33"/>
      <c r="AX9642" s="33"/>
      <c r="AY9642" s="33"/>
    </row>
    <row r="9643" spans="1:51" s="12" customFormat="1" ht="39.950000000000003" customHeight="1">
      <c r="A9643" s="3"/>
      <c r="B9643" s="16"/>
      <c r="C9643" s="33"/>
      <c r="D9643" s="33"/>
      <c r="E9643" s="33"/>
      <c r="F9643" s="33"/>
      <c r="G9643" s="33"/>
      <c r="H9643" s="33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  <c r="Y9643" s="33"/>
      <c r="Z9643" s="33"/>
      <c r="AA9643" s="33"/>
      <c r="AB9643" s="33"/>
      <c r="AC9643" s="33"/>
      <c r="AD9643" s="33"/>
      <c r="AE9643" s="33"/>
      <c r="AF9643" s="33"/>
      <c r="AG9643" s="35"/>
      <c r="AH9643" s="32"/>
      <c r="AI9643" s="33"/>
      <c r="AJ9643" s="33"/>
      <c r="AK9643" s="33"/>
      <c r="AL9643" s="33"/>
      <c r="AM9643" s="33"/>
      <c r="AN9643" s="33"/>
      <c r="AO9643" s="33"/>
      <c r="AP9643" s="33"/>
      <c r="AQ9643" s="33"/>
      <c r="AR9643" s="33"/>
      <c r="AS9643" s="33"/>
      <c r="AT9643" s="33"/>
      <c r="AU9643" s="33"/>
      <c r="AV9643" s="33"/>
      <c r="AW9643" s="33"/>
      <c r="AX9643" s="33"/>
      <c r="AY9643" s="33"/>
    </row>
    <row r="9644" spans="1:51" s="12" customFormat="1" ht="39.950000000000003" customHeight="1">
      <c r="A9644" s="3"/>
      <c r="B9644" s="16"/>
      <c r="C9644" s="33"/>
      <c r="D9644" s="33"/>
      <c r="E9644" s="33"/>
      <c r="F9644" s="33"/>
      <c r="G9644" s="33"/>
      <c r="H9644" s="33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  <c r="Y9644" s="33"/>
      <c r="Z9644" s="33"/>
      <c r="AA9644" s="33"/>
      <c r="AB9644" s="33"/>
      <c r="AC9644" s="33"/>
      <c r="AD9644" s="33"/>
      <c r="AE9644" s="33"/>
      <c r="AF9644" s="33"/>
      <c r="AG9644" s="35"/>
      <c r="AH9644" s="32"/>
      <c r="AI9644" s="33"/>
      <c r="AJ9644" s="33"/>
      <c r="AK9644" s="33"/>
      <c r="AL9644" s="33"/>
      <c r="AM9644" s="33"/>
      <c r="AN9644" s="33"/>
      <c r="AO9644" s="33"/>
      <c r="AP9644" s="33"/>
      <c r="AQ9644" s="33"/>
      <c r="AR9644" s="33"/>
      <c r="AS9644" s="33"/>
      <c r="AT9644" s="33"/>
      <c r="AU9644" s="33"/>
      <c r="AV9644" s="33"/>
      <c r="AW9644" s="33"/>
      <c r="AX9644" s="33"/>
      <c r="AY9644" s="33"/>
    </row>
    <row r="9645" spans="1:51" s="12" customFormat="1" ht="39.950000000000003" customHeight="1">
      <c r="A9645" s="3"/>
      <c r="B9645" s="16"/>
      <c r="C9645" s="33"/>
      <c r="D9645" s="33"/>
      <c r="E9645" s="33"/>
      <c r="F9645" s="33"/>
      <c r="G9645" s="33"/>
      <c r="H9645" s="33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  <c r="Y9645" s="33"/>
      <c r="Z9645" s="33"/>
      <c r="AA9645" s="33"/>
      <c r="AB9645" s="33"/>
      <c r="AC9645" s="33"/>
      <c r="AD9645" s="33"/>
      <c r="AE9645" s="33"/>
      <c r="AF9645" s="33"/>
      <c r="AG9645" s="35"/>
      <c r="AH9645" s="32"/>
      <c r="AI9645" s="33"/>
      <c r="AJ9645" s="33"/>
      <c r="AK9645" s="33"/>
      <c r="AL9645" s="33"/>
      <c r="AM9645" s="33"/>
      <c r="AN9645" s="33"/>
      <c r="AO9645" s="33"/>
      <c r="AP9645" s="33"/>
      <c r="AQ9645" s="33"/>
      <c r="AR9645" s="33"/>
      <c r="AS9645" s="33"/>
      <c r="AT9645" s="33"/>
      <c r="AU9645" s="33"/>
      <c r="AV9645" s="33"/>
      <c r="AW9645" s="33"/>
      <c r="AX9645" s="33"/>
      <c r="AY9645" s="33"/>
    </row>
    <row r="9646" spans="1:51" s="12" customFormat="1" ht="39.950000000000003" customHeight="1">
      <c r="A9646" s="3"/>
      <c r="B9646" s="16"/>
      <c r="C9646" s="33"/>
      <c r="D9646" s="33"/>
      <c r="E9646" s="33"/>
      <c r="F9646" s="33"/>
      <c r="G9646" s="33"/>
      <c r="H9646" s="33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  <c r="Y9646" s="33"/>
      <c r="Z9646" s="33"/>
      <c r="AA9646" s="33"/>
      <c r="AB9646" s="33"/>
      <c r="AC9646" s="33"/>
      <c r="AD9646" s="33"/>
      <c r="AE9646" s="33"/>
      <c r="AF9646" s="33"/>
      <c r="AG9646" s="35"/>
      <c r="AH9646" s="32"/>
      <c r="AI9646" s="33"/>
      <c r="AJ9646" s="33"/>
      <c r="AK9646" s="33"/>
      <c r="AL9646" s="33"/>
      <c r="AM9646" s="33"/>
      <c r="AN9646" s="33"/>
      <c r="AO9646" s="33"/>
      <c r="AP9646" s="33"/>
      <c r="AQ9646" s="33"/>
      <c r="AR9646" s="33"/>
      <c r="AS9646" s="33"/>
      <c r="AT9646" s="33"/>
      <c r="AU9646" s="33"/>
      <c r="AV9646" s="33"/>
      <c r="AW9646" s="33"/>
      <c r="AX9646" s="33"/>
      <c r="AY9646" s="33"/>
    </row>
    <row r="9647" spans="1:51" s="12" customFormat="1" ht="39.950000000000003" customHeight="1">
      <c r="A9647" s="3"/>
      <c r="B9647" s="16"/>
      <c r="C9647" s="33"/>
      <c r="D9647" s="33"/>
      <c r="E9647" s="33"/>
      <c r="F9647" s="33"/>
      <c r="G9647" s="33"/>
      <c r="H9647" s="33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  <c r="Y9647" s="33"/>
      <c r="Z9647" s="33"/>
      <c r="AA9647" s="33"/>
      <c r="AB9647" s="33"/>
      <c r="AC9647" s="33"/>
      <c r="AD9647" s="33"/>
      <c r="AE9647" s="33"/>
      <c r="AF9647" s="33"/>
      <c r="AG9647" s="35"/>
      <c r="AH9647" s="32"/>
      <c r="AI9647" s="33"/>
      <c r="AJ9647" s="33"/>
      <c r="AK9647" s="33"/>
      <c r="AL9647" s="33"/>
      <c r="AM9647" s="33"/>
      <c r="AN9647" s="33"/>
      <c r="AO9647" s="33"/>
      <c r="AP9647" s="33"/>
      <c r="AQ9647" s="33"/>
      <c r="AR9647" s="33"/>
      <c r="AS9647" s="33"/>
      <c r="AT9647" s="33"/>
      <c r="AU9647" s="33"/>
      <c r="AV9647" s="33"/>
      <c r="AW9647" s="33"/>
      <c r="AX9647" s="33"/>
      <c r="AY9647" s="33"/>
    </row>
    <row r="9648" spans="1:51" s="12" customFormat="1" ht="39.950000000000003" customHeight="1">
      <c r="A9648" s="3"/>
      <c r="B9648" s="16"/>
      <c r="C9648" s="33"/>
      <c r="D9648" s="33"/>
      <c r="E9648" s="33"/>
      <c r="F9648" s="33"/>
      <c r="G9648" s="33"/>
      <c r="H9648" s="33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  <c r="Y9648" s="33"/>
      <c r="Z9648" s="33"/>
      <c r="AA9648" s="33"/>
      <c r="AB9648" s="33"/>
      <c r="AC9648" s="33"/>
      <c r="AD9648" s="33"/>
      <c r="AE9648" s="33"/>
      <c r="AF9648" s="33"/>
      <c r="AG9648" s="35"/>
      <c r="AH9648" s="32"/>
      <c r="AI9648" s="33"/>
      <c r="AJ9648" s="33"/>
      <c r="AK9648" s="33"/>
      <c r="AL9648" s="33"/>
      <c r="AM9648" s="33"/>
      <c r="AN9648" s="33"/>
      <c r="AO9648" s="33"/>
      <c r="AP9648" s="33"/>
      <c r="AQ9648" s="33"/>
      <c r="AR9648" s="33"/>
      <c r="AS9648" s="33"/>
      <c r="AT9648" s="33"/>
      <c r="AU9648" s="33"/>
      <c r="AV9648" s="33"/>
      <c r="AW9648" s="33"/>
      <c r="AX9648" s="33"/>
      <c r="AY9648" s="33"/>
    </row>
    <row r="9649" spans="1:51" s="12" customFormat="1" ht="39.950000000000003" customHeight="1">
      <c r="A9649" s="3"/>
      <c r="B9649" s="16"/>
      <c r="C9649" s="33"/>
      <c r="D9649" s="33"/>
      <c r="E9649" s="33"/>
      <c r="F9649" s="33"/>
      <c r="G9649" s="33"/>
      <c r="H9649" s="33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  <c r="Y9649" s="33"/>
      <c r="Z9649" s="33"/>
      <c r="AA9649" s="33"/>
      <c r="AB9649" s="33"/>
      <c r="AC9649" s="33"/>
      <c r="AD9649" s="33"/>
      <c r="AE9649" s="33"/>
      <c r="AF9649" s="33"/>
      <c r="AG9649" s="35"/>
      <c r="AH9649" s="32"/>
      <c r="AI9649" s="33"/>
      <c r="AJ9649" s="33"/>
      <c r="AK9649" s="33"/>
      <c r="AL9649" s="33"/>
      <c r="AM9649" s="33"/>
      <c r="AN9649" s="33"/>
      <c r="AO9649" s="33"/>
      <c r="AP9649" s="33"/>
      <c r="AQ9649" s="33"/>
      <c r="AR9649" s="33"/>
      <c r="AS9649" s="33"/>
      <c r="AT9649" s="33"/>
      <c r="AU9649" s="33"/>
      <c r="AV9649" s="33"/>
      <c r="AW9649" s="33"/>
      <c r="AX9649" s="33"/>
      <c r="AY9649" s="33"/>
    </row>
    <row r="9650" spans="1:51" s="12" customFormat="1" ht="39.950000000000003" customHeight="1">
      <c r="A9650" s="3"/>
      <c r="B9650" s="16"/>
      <c r="C9650" s="33"/>
      <c r="D9650" s="33"/>
      <c r="E9650" s="33"/>
      <c r="F9650" s="33"/>
      <c r="G9650" s="33"/>
      <c r="H9650" s="33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  <c r="Y9650" s="33"/>
      <c r="Z9650" s="33"/>
      <c r="AA9650" s="33"/>
      <c r="AB9650" s="33"/>
      <c r="AC9650" s="33"/>
      <c r="AD9650" s="33"/>
      <c r="AE9650" s="33"/>
      <c r="AF9650" s="33"/>
      <c r="AG9650" s="35"/>
      <c r="AH9650" s="32"/>
      <c r="AI9650" s="33"/>
      <c r="AJ9650" s="33"/>
      <c r="AK9650" s="33"/>
      <c r="AL9650" s="33"/>
      <c r="AM9650" s="33"/>
      <c r="AN9650" s="33"/>
      <c r="AO9650" s="33"/>
      <c r="AP9650" s="33"/>
      <c r="AQ9650" s="33"/>
      <c r="AR9650" s="33"/>
      <c r="AS9650" s="33"/>
      <c r="AT9650" s="33"/>
      <c r="AU9650" s="33"/>
      <c r="AV9650" s="33"/>
      <c r="AW9650" s="33"/>
      <c r="AX9650" s="33"/>
      <c r="AY9650" s="33"/>
    </row>
    <row r="9651" spans="1:51" s="12" customFormat="1" ht="39.950000000000003" customHeight="1">
      <c r="A9651" s="3"/>
      <c r="B9651" s="16"/>
      <c r="C9651" s="33"/>
      <c r="D9651" s="33"/>
      <c r="E9651" s="33"/>
      <c r="F9651" s="33"/>
      <c r="G9651" s="33"/>
      <c r="H9651" s="33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  <c r="Y9651" s="33"/>
      <c r="Z9651" s="33"/>
      <c r="AA9651" s="33"/>
      <c r="AB9651" s="33"/>
      <c r="AC9651" s="33"/>
      <c r="AD9651" s="33"/>
      <c r="AE9651" s="33"/>
      <c r="AF9651" s="33"/>
      <c r="AG9651" s="35"/>
      <c r="AH9651" s="32"/>
      <c r="AI9651" s="33"/>
      <c r="AJ9651" s="33"/>
      <c r="AK9651" s="33"/>
      <c r="AL9651" s="33"/>
      <c r="AM9651" s="33"/>
      <c r="AN9651" s="33"/>
      <c r="AO9651" s="33"/>
      <c r="AP9651" s="33"/>
      <c r="AQ9651" s="33"/>
      <c r="AR9651" s="33"/>
      <c r="AS9651" s="33"/>
      <c r="AT9651" s="33"/>
      <c r="AU9651" s="33"/>
      <c r="AV9651" s="33"/>
      <c r="AW9651" s="33"/>
      <c r="AX9651" s="33"/>
      <c r="AY9651" s="33"/>
    </row>
    <row r="9652" spans="1:51" s="12" customFormat="1" ht="39.950000000000003" customHeight="1">
      <c r="A9652" s="3"/>
      <c r="B9652" s="16"/>
      <c r="C9652" s="33"/>
      <c r="D9652" s="33"/>
      <c r="E9652" s="33"/>
      <c r="F9652" s="33"/>
      <c r="G9652" s="33"/>
      <c r="H9652" s="33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  <c r="Y9652" s="33"/>
      <c r="Z9652" s="33"/>
      <c r="AA9652" s="33"/>
      <c r="AB9652" s="33"/>
      <c r="AC9652" s="33"/>
      <c r="AD9652" s="33"/>
      <c r="AE9652" s="33"/>
      <c r="AF9652" s="33"/>
      <c r="AG9652" s="35"/>
      <c r="AH9652" s="32"/>
      <c r="AI9652" s="33"/>
      <c r="AJ9652" s="33"/>
      <c r="AK9652" s="33"/>
      <c r="AL9652" s="33"/>
      <c r="AM9652" s="33"/>
      <c r="AN9652" s="33"/>
      <c r="AO9652" s="33"/>
      <c r="AP9652" s="33"/>
      <c r="AQ9652" s="33"/>
      <c r="AR9652" s="33"/>
      <c r="AS9652" s="33"/>
      <c r="AT9652" s="33"/>
      <c r="AU9652" s="33"/>
      <c r="AV9652" s="33"/>
      <c r="AW9652" s="33"/>
      <c r="AX9652" s="33"/>
      <c r="AY9652" s="33"/>
    </row>
    <row r="9653" spans="1:51" s="12" customFormat="1" ht="39.950000000000003" customHeight="1">
      <c r="A9653" s="3"/>
      <c r="B9653" s="16"/>
      <c r="C9653" s="33"/>
      <c r="D9653" s="33"/>
      <c r="E9653" s="33"/>
      <c r="F9653" s="33"/>
      <c r="G9653" s="33"/>
      <c r="H9653" s="33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  <c r="Y9653" s="33"/>
      <c r="Z9653" s="33"/>
      <c r="AA9653" s="33"/>
      <c r="AB9653" s="33"/>
      <c r="AC9653" s="33"/>
      <c r="AD9653" s="33"/>
      <c r="AE9653" s="33"/>
      <c r="AF9653" s="33"/>
      <c r="AG9653" s="35"/>
      <c r="AH9653" s="32"/>
      <c r="AI9653" s="33"/>
      <c r="AJ9653" s="33"/>
      <c r="AK9653" s="33"/>
      <c r="AL9653" s="33"/>
      <c r="AM9653" s="33"/>
      <c r="AN9653" s="33"/>
      <c r="AO9653" s="33"/>
      <c r="AP9653" s="33"/>
      <c r="AQ9653" s="33"/>
      <c r="AR9653" s="33"/>
      <c r="AS9653" s="33"/>
      <c r="AT9653" s="33"/>
      <c r="AU9653" s="33"/>
      <c r="AV9653" s="33"/>
      <c r="AW9653" s="33"/>
      <c r="AX9653" s="33"/>
      <c r="AY9653" s="33"/>
    </row>
    <row r="9654" spans="1:51" s="12" customFormat="1" ht="39.950000000000003" customHeight="1">
      <c r="A9654" s="3"/>
      <c r="B9654" s="16"/>
      <c r="C9654" s="33"/>
      <c r="D9654" s="33"/>
      <c r="E9654" s="33"/>
      <c r="F9654" s="33"/>
      <c r="G9654" s="33"/>
      <c r="H9654" s="33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  <c r="Y9654" s="33"/>
      <c r="Z9654" s="33"/>
      <c r="AA9654" s="33"/>
      <c r="AB9654" s="33"/>
      <c r="AC9654" s="33"/>
      <c r="AD9654" s="33"/>
      <c r="AE9654" s="33"/>
      <c r="AF9654" s="33"/>
      <c r="AG9654" s="35"/>
      <c r="AH9654" s="32"/>
      <c r="AI9654" s="33"/>
      <c r="AJ9654" s="33"/>
      <c r="AK9654" s="33"/>
      <c r="AL9654" s="33"/>
      <c r="AM9654" s="33"/>
      <c r="AN9654" s="33"/>
      <c r="AO9654" s="33"/>
      <c r="AP9654" s="33"/>
      <c r="AQ9654" s="33"/>
      <c r="AR9654" s="33"/>
      <c r="AS9654" s="33"/>
      <c r="AT9654" s="33"/>
      <c r="AU9654" s="33"/>
      <c r="AV9654" s="33"/>
      <c r="AW9654" s="33"/>
      <c r="AX9654" s="33"/>
      <c r="AY9654" s="33"/>
    </row>
    <row r="9655" spans="1:51" s="12" customFormat="1" ht="39.950000000000003" customHeight="1">
      <c r="A9655" s="3"/>
      <c r="B9655" s="16"/>
      <c r="C9655" s="33"/>
      <c r="D9655" s="33"/>
      <c r="E9655" s="33"/>
      <c r="F9655" s="33"/>
      <c r="G9655" s="33"/>
      <c r="H9655" s="33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  <c r="Y9655" s="33"/>
      <c r="Z9655" s="33"/>
      <c r="AA9655" s="33"/>
      <c r="AB9655" s="33"/>
      <c r="AC9655" s="33"/>
      <c r="AD9655" s="33"/>
      <c r="AE9655" s="33"/>
      <c r="AF9655" s="33"/>
      <c r="AG9655" s="35"/>
      <c r="AH9655" s="32"/>
      <c r="AI9655" s="33"/>
      <c r="AJ9655" s="33"/>
      <c r="AK9655" s="33"/>
      <c r="AL9655" s="33"/>
      <c r="AM9655" s="33"/>
      <c r="AN9655" s="33"/>
      <c r="AO9655" s="33"/>
      <c r="AP9655" s="33"/>
      <c r="AQ9655" s="33"/>
      <c r="AR9655" s="33"/>
      <c r="AS9655" s="33"/>
      <c r="AT9655" s="33"/>
      <c r="AU9655" s="33"/>
      <c r="AV9655" s="33"/>
      <c r="AW9655" s="33"/>
      <c r="AX9655" s="33"/>
      <c r="AY9655" s="33"/>
    </row>
    <row r="9656" spans="1:51" s="12" customFormat="1" ht="39.950000000000003" customHeight="1">
      <c r="A9656" s="3"/>
      <c r="B9656" s="16"/>
      <c r="C9656" s="33"/>
      <c r="D9656" s="33"/>
      <c r="E9656" s="33"/>
      <c r="F9656" s="33"/>
      <c r="G9656" s="33"/>
      <c r="H9656" s="33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  <c r="Y9656" s="33"/>
      <c r="Z9656" s="33"/>
      <c r="AA9656" s="33"/>
      <c r="AB9656" s="33"/>
      <c r="AC9656" s="33"/>
      <c r="AD9656" s="33"/>
      <c r="AE9656" s="33"/>
      <c r="AF9656" s="33"/>
      <c r="AG9656" s="35"/>
      <c r="AH9656" s="32"/>
      <c r="AI9656" s="33"/>
      <c r="AJ9656" s="33"/>
      <c r="AK9656" s="33"/>
      <c r="AL9656" s="33"/>
      <c r="AM9656" s="33"/>
      <c r="AN9656" s="33"/>
      <c r="AO9656" s="33"/>
      <c r="AP9656" s="33"/>
      <c r="AQ9656" s="33"/>
      <c r="AR9656" s="33"/>
      <c r="AS9656" s="33"/>
      <c r="AT9656" s="33"/>
      <c r="AU9656" s="33"/>
      <c r="AV9656" s="33"/>
      <c r="AW9656" s="33"/>
      <c r="AX9656" s="33"/>
      <c r="AY9656" s="33"/>
    </row>
    <row r="9657" spans="1:51" s="12" customFormat="1" ht="39.950000000000003" customHeight="1">
      <c r="A9657" s="3"/>
      <c r="B9657" s="16"/>
      <c r="C9657" s="33"/>
      <c r="D9657" s="33"/>
      <c r="E9657" s="33"/>
      <c r="F9657" s="33"/>
      <c r="G9657" s="33"/>
      <c r="H9657" s="33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  <c r="Y9657" s="33"/>
      <c r="Z9657" s="33"/>
      <c r="AA9657" s="33"/>
      <c r="AB9657" s="33"/>
      <c r="AC9657" s="33"/>
      <c r="AD9657" s="33"/>
      <c r="AE9657" s="33"/>
      <c r="AF9657" s="33"/>
      <c r="AG9657" s="35"/>
      <c r="AH9657" s="32"/>
      <c r="AI9657" s="33"/>
      <c r="AJ9657" s="33"/>
      <c r="AK9657" s="33"/>
      <c r="AL9657" s="33"/>
      <c r="AM9657" s="33"/>
      <c r="AN9657" s="33"/>
      <c r="AO9657" s="33"/>
      <c r="AP9657" s="33"/>
      <c r="AQ9657" s="33"/>
      <c r="AR9657" s="33"/>
      <c r="AS9657" s="33"/>
      <c r="AT9657" s="33"/>
      <c r="AU9657" s="33"/>
      <c r="AV9657" s="33"/>
      <c r="AW9657" s="33"/>
      <c r="AX9657" s="33"/>
      <c r="AY9657" s="33"/>
    </row>
    <row r="9658" spans="1:51" s="12" customFormat="1" ht="39.950000000000003" customHeight="1">
      <c r="A9658" s="3"/>
      <c r="B9658" s="16"/>
      <c r="C9658" s="33"/>
      <c r="D9658" s="33"/>
      <c r="E9658" s="33"/>
      <c r="F9658" s="33"/>
      <c r="G9658" s="33"/>
      <c r="H9658" s="33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  <c r="Y9658" s="33"/>
      <c r="Z9658" s="33"/>
      <c r="AA9658" s="33"/>
      <c r="AB9658" s="33"/>
      <c r="AC9658" s="33"/>
      <c r="AD9658" s="33"/>
      <c r="AE9658" s="33"/>
      <c r="AF9658" s="33"/>
      <c r="AG9658" s="35"/>
      <c r="AH9658" s="32"/>
      <c r="AI9658" s="33"/>
      <c r="AJ9658" s="33"/>
      <c r="AK9658" s="33"/>
      <c r="AL9658" s="33"/>
      <c r="AM9658" s="33"/>
      <c r="AN9658" s="33"/>
      <c r="AO9658" s="33"/>
      <c r="AP9658" s="33"/>
      <c r="AQ9658" s="33"/>
      <c r="AR9658" s="33"/>
      <c r="AS9658" s="33"/>
      <c r="AT9658" s="33"/>
      <c r="AU9658" s="33"/>
      <c r="AV9658" s="33"/>
      <c r="AW9658" s="33"/>
      <c r="AX9658" s="33"/>
      <c r="AY9658" s="33"/>
    </row>
    <row r="9659" spans="1:51" s="12" customFormat="1" ht="39.950000000000003" customHeight="1">
      <c r="A9659" s="3"/>
      <c r="B9659" s="16"/>
      <c r="C9659" s="33"/>
      <c r="D9659" s="33"/>
      <c r="E9659" s="33"/>
      <c r="F9659" s="33"/>
      <c r="G9659" s="33"/>
      <c r="H9659" s="33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  <c r="Y9659" s="33"/>
      <c r="Z9659" s="33"/>
      <c r="AA9659" s="33"/>
      <c r="AB9659" s="33"/>
      <c r="AC9659" s="33"/>
      <c r="AD9659" s="33"/>
      <c r="AE9659" s="33"/>
      <c r="AF9659" s="33"/>
      <c r="AG9659" s="35"/>
      <c r="AH9659" s="32"/>
      <c r="AI9659" s="33"/>
      <c r="AJ9659" s="33"/>
      <c r="AK9659" s="33"/>
      <c r="AL9659" s="33"/>
      <c r="AM9659" s="33"/>
      <c r="AN9659" s="33"/>
      <c r="AO9659" s="33"/>
      <c r="AP9659" s="33"/>
      <c r="AQ9659" s="33"/>
      <c r="AR9659" s="33"/>
      <c r="AS9659" s="33"/>
      <c r="AT9659" s="33"/>
      <c r="AU9659" s="33"/>
      <c r="AV9659" s="33"/>
      <c r="AW9659" s="33"/>
      <c r="AX9659" s="33"/>
      <c r="AY9659" s="33"/>
    </row>
    <row r="9660" spans="1:51" s="12" customFormat="1" ht="39.950000000000003" customHeight="1">
      <c r="A9660" s="3"/>
      <c r="B9660" s="16"/>
      <c r="C9660" s="33"/>
      <c r="D9660" s="33"/>
      <c r="E9660" s="33"/>
      <c r="F9660" s="33"/>
      <c r="G9660" s="33"/>
      <c r="H9660" s="33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  <c r="Y9660" s="33"/>
      <c r="Z9660" s="33"/>
      <c r="AA9660" s="33"/>
      <c r="AB9660" s="33"/>
      <c r="AC9660" s="33"/>
      <c r="AD9660" s="33"/>
      <c r="AE9660" s="33"/>
      <c r="AF9660" s="33"/>
      <c r="AG9660" s="35"/>
      <c r="AH9660" s="32"/>
      <c r="AI9660" s="33"/>
      <c r="AJ9660" s="33"/>
      <c r="AK9660" s="33"/>
      <c r="AL9660" s="33"/>
      <c r="AM9660" s="33"/>
      <c r="AN9660" s="33"/>
      <c r="AO9660" s="33"/>
      <c r="AP9660" s="33"/>
      <c r="AQ9660" s="33"/>
      <c r="AR9660" s="33"/>
      <c r="AS9660" s="33"/>
      <c r="AT9660" s="33"/>
      <c r="AU9660" s="33"/>
      <c r="AV9660" s="33"/>
      <c r="AW9660" s="33"/>
      <c r="AX9660" s="33"/>
      <c r="AY9660" s="33"/>
    </row>
    <row r="9661" spans="1:51" s="12" customFormat="1" ht="39.950000000000003" customHeight="1">
      <c r="A9661" s="3"/>
      <c r="B9661" s="16"/>
      <c r="C9661" s="33"/>
      <c r="D9661" s="33"/>
      <c r="E9661" s="33"/>
      <c r="F9661" s="33"/>
      <c r="G9661" s="33"/>
      <c r="H9661" s="33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  <c r="Y9661" s="33"/>
      <c r="Z9661" s="33"/>
      <c r="AA9661" s="33"/>
      <c r="AB9661" s="33"/>
      <c r="AC9661" s="33"/>
      <c r="AD9661" s="33"/>
      <c r="AE9661" s="33"/>
      <c r="AF9661" s="33"/>
      <c r="AG9661" s="35"/>
      <c r="AH9661" s="32"/>
      <c r="AI9661" s="33"/>
      <c r="AJ9661" s="33"/>
      <c r="AK9661" s="33"/>
      <c r="AL9661" s="33"/>
      <c r="AM9661" s="33"/>
      <c r="AN9661" s="33"/>
      <c r="AO9661" s="33"/>
      <c r="AP9661" s="33"/>
      <c r="AQ9661" s="33"/>
      <c r="AR9661" s="33"/>
      <c r="AS9661" s="33"/>
      <c r="AT9661" s="33"/>
      <c r="AU9661" s="33"/>
      <c r="AV9661" s="33"/>
      <c r="AW9661" s="33"/>
      <c r="AX9661" s="33"/>
      <c r="AY9661" s="33"/>
    </row>
    <row r="9662" spans="1:51" s="12" customFormat="1" ht="39.950000000000003" customHeight="1">
      <c r="A9662" s="3"/>
      <c r="B9662" s="16"/>
      <c r="C9662" s="33"/>
      <c r="D9662" s="33"/>
      <c r="E9662" s="33"/>
      <c r="F9662" s="33"/>
      <c r="G9662" s="33"/>
      <c r="H9662" s="33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  <c r="Y9662" s="33"/>
      <c r="Z9662" s="33"/>
      <c r="AA9662" s="33"/>
      <c r="AB9662" s="33"/>
      <c r="AC9662" s="33"/>
      <c r="AD9662" s="33"/>
      <c r="AE9662" s="33"/>
      <c r="AF9662" s="33"/>
      <c r="AG9662" s="35"/>
      <c r="AH9662" s="32"/>
      <c r="AI9662" s="33"/>
      <c r="AJ9662" s="33"/>
      <c r="AK9662" s="33"/>
      <c r="AL9662" s="33"/>
      <c r="AM9662" s="33"/>
      <c r="AN9662" s="33"/>
      <c r="AO9662" s="33"/>
      <c r="AP9662" s="33"/>
      <c r="AQ9662" s="33"/>
      <c r="AR9662" s="33"/>
      <c r="AS9662" s="33"/>
      <c r="AT9662" s="33"/>
      <c r="AU9662" s="33"/>
      <c r="AV9662" s="33"/>
      <c r="AW9662" s="33"/>
      <c r="AX9662" s="33"/>
      <c r="AY9662" s="33"/>
    </row>
    <row r="9663" spans="1:51" s="12" customFormat="1" ht="39.950000000000003" customHeight="1">
      <c r="A9663" s="3"/>
      <c r="B9663" s="16"/>
      <c r="C9663" s="33"/>
      <c r="D9663" s="33"/>
      <c r="E9663" s="33"/>
      <c r="F9663" s="33"/>
      <c r="G9663" s="33"/>
      <c r="H9663" s="33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  <c r="Y9663" s="33"/>
      <c r="Z9663" s="33"/>
      <c r="AA9663" s="33"/>
      <c r="AB9663" s="33"/>
      <c r="AC9663" s="33"/>
      <c r="AD9663" s="33"/>
      <c r="AE9663" s="33"/>
      <c r="AF9663" s="33"/>
      <c r="AG9663" s="35"/>
      <c r="AH9663" s="32"/>
      <c r="AI9663" s="33"/>
      <c r="AJ9663" s="33"/>
      <c r="AK9663" s="33"/>
      <c r="AL9663" s="33"/>
      <c r="AM9663" s="33"/>
      <c r="AN9663" s="33"/>
      <c r="AO9663" s="33"/>
      <c r="AP9663" s="33"/>
      <c r="AQ9663" s="33"/>
      <c r="AR9663" s="33"/>
      <c r="AS9663" s="33"/>
      <c r="AT9663" s="33"/>
      <c r="AU9663" s="33"/>
      <c r="AV9663" s="33"/>
      <c r="AW9663" s="33"/>
      <c r="AX9663" s="33"/>
      <c r="AY9663" s="33"/>
    </row>
    <row r="9664" spans="1:51" s="12" customFormat="1" ht="39.950000000000003" customHeight="1">
      <c r="A9664" s="3"/>
      <c r="B9664" s="16"/>
      <c r="C9664" s="33"/>
      <c r="D9664" s="33"/>
      <c r="E9664" s="33"/>
      <c r="F9664" s="33"/>
      <c r="G9664" s="33"/>
      <c r="H9664" s="33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  <c r="Y9664" s="33"/>
      <c r="Z9664" s="33"/>
      <c r="AA9664" s="33"/>
      <c r="AB9664" s="33"/>
      <c r="AC9664" s="33"/>
      <c r="AD9664" s="33"/>
      <c r="AE9664" s="33"/>
      <c r="AF9664" s="33"/>
      <c r="AG9664" s="35"/>
      <c r="AH9664" s="32"/>
      <c r="AI9664" s="33"/>
      <c r="AJ9664" s="33"/>
      <c r="AK9664" s="33"/>
      <c r="AL9664" s="33"/>
      <c r="AM9664" s="33"/>
      <c r="AN9664" s="33"/>
      <c r="AO9664" s="33"/>
      <c r="AP9664" s="33"/>
      <c r="AQ9664" s="33"/>
      <c r="AR9664" s="33"/>
      <c r="AS9664" s="33"/>
      <c r="AT9664" s="33"/>
      <c r="AU9664" s="33"/>
      <c r="AV9664" s="33"/>
      <c r="AW9664" s="33"/>
      <c r="AX9664" s="33"/>
      <c r="AY9664" s="33"/>
    </row>
    <row r="9665" spans="1:51" s="12" customFormat="1" ht="39.950000000000003" customHeight="1">
      <c r="A9665" s="3"/>
      <c r="B9665" s="16"/>
      <c r="C9665" s="33"/>
      <c r="D9665" s="33"/>
      <c r="E9665" s="33"/>
      <c r="F9665" s="33"/>
      <c r="G9665" s="33"/>
      <c r="H9665" s="33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  <c r="Y9665" s="33"/>
      <c r="Z9665" s="33"/>
      <c r="AA9665" s="33"/>
      <c r="AB9665" s="33"/>
      <c r="AC9665" s="33"/>
      <c r="AD9665" s="33"/>
      <c r="AE9665" s="33"/>
      <c r="AF9665" s="33"/>
      <c r="AG9665" s="35"/>
      <c r="AH9665" s="32"/>
      <c r="AI9665" s="33"/>
      <c r="AJ9665" s="33"/>
      <c r="AK9665" s="33"/>
      <c r="AL9665" s="33"/>
      <c r="AM9665" s="33"/>
      <c r="AN9665" s="33"/>
      <c r="AO9665" s="33"/>
      <c r="AP9665" s="33"/>
      <c r="AQ9665" s="33"/>
      <c r="AR9665" s="33"/>
      <c r="AS9665" s="33"/>
      <c r="AT9665" s="33"/>
      <c r="AU9665" s="33"/>
      <c r="AV9665" s="33"/>
      <c r="AW9665" s="33"/>
      <c r="AX9665" s="33"/>
      <c r="AY9665" s="33"/>
    </row>
    <row r="9666" spans="1:51" s="12" customFormat="1" ht="39.950000000000003" customHeight="1">
      <c r="A9666" s="3"/>
      <c r="B9666" s="16"/>
      <c r="C9666" s="33"/>
      <c r="D9666" s="33"/>
      <c r="E9666" s="33"/>
      <c r="F9666" s="33"/>
      <c r="G9666" s="33"/>
      <c r="H9666" s="33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  <c r="Y9666" s="33"/>
      <c r="Z9666" s="33"/>
      <c r="AA9666" s="33"/>
      <c r="AB9666" s="33"/>
      <c r="AC9666" s="33"/>
      <c r="AD9666" s="33"/>
      <c r="AE9666" s="33"/>
      <c r="AF9666" s="33"/>
      <c r="AG9666" s="35"/>
      <c r="AH9666" s="32"/>
      <c r="AI9666" s="33"/>
      <c r="AJ9666" s="33"/>
      <c r="AK9666" s="33"/>
      <c r="AL9666" s="33"/>
      <c r="AM9666" s="33"/>
      <c r="AN9666" s="33"/>
      <c r="AO9666" s="33"/>
      <c r="AP9666" s="33"/>
      <c r="AQ9666" s="33"/>
      <c r="AR9666" s="33"/>
      <c r="AS9666" s="33"/>
      <c r="AT9666" s="33"/>
      <c r="AU9666" s="33"/>
      <c r="AV9666" s="33"/>
      <c r="AW9666" s="33"/>
      <c r="AX9666" s="33"/>
      <c r="AY9666" s="33"/>
    </row>
    <row r="9667" spans="1:51" s="12" customFormat="1" ht="39.950000000000003" customHeight="1">
      <c r="A9667" s="3"/>
      <c r="B9667" s="16"/>
      <c r="C9667" s="33"/>
      <c r="D9667" s="33"/>
      <c r="E9667" s="33"/>
      <c r="F9667" s="33"/>
      <c r="G9667" s="33"/>
      <c r="H9667" s="33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  <c r="Y9667" s="33"/>
      <c r="Z9667" s="33"/>
      <c r="AA9667" s="33"/>
      <c r="AB9667" s="33"/>
      <c r="AC9667" s="33"/>
      <c r="AD9667" s="33"/>
      <c r="AE9667" s="33"/>
      <c r="AF9667" s="33"/>
      <c r="AG9667" s="35"/>
      <c r="AH9667" s="32"/>
      <c r="AI9667" s="33"/>
      <c r="AJ9667" s="33"/>
      <c r="AK9667" s="33"/>
      <c r="AL9667" s="33"/>
      <c r="AM9667" s="33"/>
      <c r="AN9667" s="33"/>
      <c r="AO9667" s="33"/>
      <c r="AP9667" s="33"/>
      <c r="AQ9667" s="33"/>
      <c r="AR9667" s="33"/>
      <c r="AS9667" s="33"/>
      <c r="AT9667" s="33"/>
      <c r="AU9667" s="33"/>
      <c r="AV9667" s="33"/>
      <c r="AW9667" s="33"/>
      <c r="AX9667" s="33"/>
      <c r="AY9667" s="33"/>
    </row>
    <row r="9668" spans="1:51" s="12" customFormat="1" ht="39.950000000000003" customHeight="1">
      <c r="A9668" s="3"/>
      <c r="B9668" s="16"/>
      <c r="C9668" s="33"/>
      <c r="D9668" s="33"/>
      <c r="E9668" s="33"/>
      <c r="F9668" s="33"/>
      <c r="G9668" s="33"/>
      <c r="H9668" s="33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  <c r="Y9668" s="33"/>
      <c r="Z9668" s="33"/>
      <c r="AA9668" s="33"/>
      <c r="AB9668" s="33"/>
      <c r="AC9668" s="33"/>
      <c r="AD9668" s="33"/>
      <c r="AE9668" s="33"/>
      <c r="AF9668" s="33"/>
      <c r="AG9668" s="35"/>
      <c r="AH9668" s="32"/>
      <c r="AI9668" s="33"/>
      <c r="AJ9668" s="33"/>
      <c r="AK9668" s="33"/>
      <c r="AL9668" s="33"/>
      <c r="AM9668" s="33"/>
      <c r="AN9668" s="33"/>
      <c r="AO9668" s="33"/>
      <c r="AP9668" s="33"/>
      <c r="AQ9668" s="33"/>
      <c r="AR9668" s="33"/>
      <c r="AS9668" s="33"/>
      <c r="AT9668" s="33"/>
      <c r="AU9668" s="33"/>
      <c r="AV9668" s="33"/>
      <c r="AW9668" s="33"/>
      <c r="AX9668" s="33"/>
      <c r="AY9668" s="33"/>
    </row>
    <row r="9669" spans="1:51" s="12" customFormat="1" ht="39.950000000000003" customHeight="1">
      <c r="A9669" s="3"/>
      <c r="B9669" s="16"/>
      <c r="C9669" s="33"/>
      <c r="D9669" s="33"/>
      <c r="E9669" s="33"/>
      <c r="F9669" s="33"/>
      <c r="G9669" s="33"/>
      <c r="H9669" s="33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  <c r="Y9669" s="33"/>
      <c r="Z9669" s="33"/>
      <c r="AA9669" s="33"/>
      <c r="AB9669" s="33"/>
      <c r="AC9669" s="33"/>
      <c r="AD9669" s="33"/>
      <c r="AE9669" s="33"/>
      <c r="AF9669" s="33"/>
      <c r="AG9669" s="35"/>
      <c r="AH9669" s="32"/>
      <c r="AI9669" s="33"/>
      <c r="AJ9669" s="33"/>
      <c r="AK9669" s="33"/>
      <c r="AL9669" s="33"/>
      <c r="AM9669" s="33"/>
      <c r="AN9669" s="33"/>
      <c r="AO9669" s="33"/>
      <c r="AP9669" s="33"/>
      <c r="AQ9669" s="33"/>
      <c r="AR9669" s="33"/>
      <c r="AS9669" s="33"/>
      <c r="AT9669" s="33"/>
      <c r="AU9669" s="33"/>
      <c r="AV9669" s="33"/>
      <c r="AW9669" s="33"/>
      <c r="AX9669" s="33"/>
      <c r="AY9669" s="33"/>
    </row>
    <row r="9670" spans="1:51" s="12" customFormat="1" ht="39.950000000000003" customHeight="1">
      <c r="A9670" s="3"/>
      <c r="B9670" s="16"/>
      <c r="C9670" s="33"/>
      <c r="D9670" s="33"/>
      <c r="E9670" s="33"/>
      <c r="F9670" s="33"/>
      <c r="G9670" s="33"/>
      <c r="H9670" s="33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  <c r="Y9670" s="33"/>
      <c r="Z9670" s="33"/>
      <c r="AA9670" s="33"/>
      <c r="AB9670" s="33"/>
      <c r="AC9670" s="33"/>
      <c r="AD9670" s="33"/>
      <c r="AE9670" s="33"/>
      <c r="AF9670" s="33"/>
      <c r="AG9670" s="35"/>
      <c r="AH9670" s="32"/>
      <c r="AI9670" s="33"/>
      <c r="AJ9670" s="33"/>
      <c r="AK9670" s="33"/>
      <c r="AL9670" s="33"/>
      <c r="AM9670" s="33"/>
      <c r="AN9670" s="33"/>
      <c r="AO9670" s="33"/>
      <c r="AP9670" s="33"/>
      <c r="AQ9670" s="33"/>
      <c r="AR9670" s="33"/>
      <c r="AS9670" s="33"/>
      <c r="AT9670" s="33"/>
      <c r="AU9670" s="33"/>
      <c r="AV9670" s="33"/>
      <c r="AW9670" s="33"/>
      <c r="AX9670" s="33"/>
      <c r="AY9670" s="33"/>
    </row>
    <row r="9671" spans="1:51" s="12" customFormat="1" ht="39.950000000000003" customHeight="1">
      <c r="A9671" s="3"/>
      <c r="B9671" s="16"/>
      <c r="C9671" s="33"/>
      <c r="D9671" s="33"/>
      <c r="E9671" s="33"/>
      <c r="F9671" s="33"/>
      <c r="G9671" s="33"/>
      <c r="H9671" s="33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  <c r="Y9671" s="33"/>
      <c r="Z9671" s="33"/>
      <c r="AA9671" s="33"/>
      <c r="AB9671" s="33"/>
      <c r="AC9671" s="33"/>
      <c r="AD9671" s="33"/>
      <c r="AE9671" s="33"/>
      <c r="AF9671" s="33"/>
      <c r="AG9671" s="35"/>
      <c r="AH9671" s="32"/>
      <c r="AI9671" s="33"/>
      <c r="AJ9671" s="33"/>
      <c r="AK9671" s="33"/>
      <c r="AL9671" s="33"/>
      <c r="AM9671" s="33"/>
      <c r="AN9671" s="33"/>
      <c r="AO9671" s="33"/>
      <c r="AP9671" s="33"/>
      <c r="AQ9671" s="33"/>
      <c r="AR9671" s="33"/>
      <c r="AS9671" s="33"/>
      <c r="AT9671" s="33"/>
      <c r="AU9671" s="33"/>
      <c r="AV9671" s="33"/>
      <c r="AW9671" s="33"/>
      <c r="AX9671" s="33"/>
      <c r="AY9671" s="33"/>
    </row>
    <row r="9672" spans="1:51" s="12" customFormat="1" ht="39.950000000000003" customHeight="1">
      <c r="A9672" s="3"/>
      <c r="B9672" s="16"/>
      <c r="C9672" s="33"/>
      <c r="D9672" s="33"/>
      <c r="E9672" s="33"/>
      <c r="F9672" s="33"/>
      <c r="G9672" s="33"/>
      <c r="H9672" s="33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  <c r="Y9672" s="33"/>
      <c r="Z9672" s="33"/>
      <c r="AA9672" s="33"/>
      <c r="AB9672" s="33"/>
      <c r="AC9672" s="33"/>
      <c r="AD9672" s="33"/>
      <c r="AE9672" s="33"/>
      <c r="AF9672" s="33"/>
      <c r="AG9672" s="35"/>
      <c r="AH9672" s="32"/>
      <c r="AI9672" s="33"/>
      <c r="AJ9672" s="33"/>
      <c r="AK9672" s="33"/>
      <c r="AL9672" s="33"/>
      <c r="AM9672" s="33"/>
      <c r="AN9672" s="33"/>
      <c r="AO9672" s="33"/>
      <c r="AP9672" s="33"/>
      <c r="AQ9672" s="33"/>
      <c r="AR9672" s="33"/>
      <c r="AS9672" s="33"/>
      <c r="AT9672" s="33"/>
      <c r="AU9672" s="33"/>
      <c r="AV9672" s="33"/>
      <c r="AW9672" s="33"/>
      <c r="AX9672" s="33"/>
      <c r="AY9672" s="33"/>
    </row>
    <row r="9673" spans="1:51" s="12" customFormat="1" ht="39.950000000000003" customHeight="1">
      <c r="A9673" s="3"/>
      <c r="B9673" s="16"/>
      <c r="C9673" s="33"/>
      <c r="D9673" s="33"/>
      <c r="E9673" s="33"/>
      <c r="F9673" s="33"/>
      <c r="G9673" s="33"/>
      <c r="H9673" s="33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  <c r="Y9673" s="33"/>
      <c r="Z9673" s="33"/>
      <c r="AA9673" s="33"/>
      <c r="AB9673" s="33"/>
      <c r="AC9673" s="33"/>
      <c r="AD9673" s="33"/>
      <c r="AE9673" s="33"/>
      <c r="AF9673" s="33"/>
      <c r="AG9673" s="35"/>
      <c r="AH9673" s="32"/>
      <c r="AI9673" s="33"/>
      <c r="AJ9673" s="33"/>
      <c r="AK9673" s="33"/>
      <c r="AL9673" s="33"/>
      <c r="AM9673" s="33"/>
      <c r="AN9673" s="33"/>
      <c r="AO9673" s="33"/>
      <c r="AP9673" s="33"/>
      <c r="AQ9673" s="33"/>
      <c r="AR9673" s="33"/>
      <c r="AS9673" s="33"/>
      <c r="AT9673" s="33"/>
      <c r="AU9673" s="33"/>
      <c r="AV9673" s="33"/>
      <c r="AW9673" s="33"/>
      <c r="AX9673" s="33"/>
      <c r="AY9673" s="33"/>
    </row>
    <row r="9674" spans="1:51" s="12" customFormat="1" ht="39.950000000000003" customHeight="1">
      <c r="A9674" s="3"/>
      <c r="B9674" s="16"/>
      <c r="C9674" s="33"/>
      <c r="D9674" s="33"/>
      <c r="E9674" s="33"/>
      <c r="F9674" s="33"/>
      <c r="G9674" s="33"/>
      <c r="H9674" s="33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  <c r="Y9674" s="33"/>
      <c r="Z9674" s="33"/>
      <c r="AA9674" s="33"/>
      <c r="AB9674" s="33"/>
      <c r="AC9674" s="33"/>
      <c r="AD9674" s="33"/>
      <c r="AE9674" s="33"/>
      <c r="AF9674" s="33"/>
      <c r="AG9674" s="35"/>
      <c r="AH9674" s="32"/>
      <c r="AI9674" s="33"/>
      <c r="AJ9674" s="33"/>
      <c r="AK9674" s="33"/>
      <c r="AL9674" s="33"/>
      <c r="AM9674" s="33"/>
      <c r="AN9674" s="33"/>
      <c r="AO9674" s="33"/>
      <c r="AP9674" s="33"/>
      <c r="AQ9674" s="33"/>
      <c r="AR9674" s="33"/>
      <c r="AS9674" s="33"/>
      <c r="AT9674" s="33"/>
      <c r="AU9674" s="33"/>
      <c r="AV9674" s="33"/>
      <c r="AW9674" s="33"/>
      <c r="AX9674" s="33"/>
      <c r="AY9674" s="33"/>
    </row>
    <row r="9675" spans="1:51" s="12" customFormat="1" ht="39.950000000000003" customHeight="1">
      <c r="A9675" s="3"/>
      <c r="B9675" s="16"/>
      <c r="C9675" s="33"/>
      <c r="D9675" s="33"/>
      <c r="E9675" s="33"/>
      <c r="F9675" s="33"/>
      <c r="G9675" s="33"/>
      <c r="H9675" s="33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  <c r="Y9675" s="33"/>
      <c r="Z9675" s="33"/>
      <c r="AA9675" s="33"/>
      <c r="AB9675" s="33"/>
      <c r="AC9675" s="33"/>
      <c r="AD9675" s="33"/>
      <c r="AE9675" s="33"/>
      <c r="AF9675" s="33"/>
      <c r="AG9675" s="35"/>
      <c r="AH9675" s="32"/>
      <c r="AI9675" s="33"/>
      <c r="AJ9675" s="33"/>
      <c r="AK9675" s="33"/>
      <c r="AL9675" s="33"/>
      <c r="AM9675" s="33"/>
      <c r="AN9675" s="33"/>
      <c r="AO9675" s="33"/>
      <c r="AP9675" s="33"/>
      <c r="AQ9675" s="33"/>
      <c r="AR9675" s="33"/>
      <c r="AS9675" s="33"/>
      <c r="AT9675" s="33"/>
      <c r="AU9675" s="33"/>
      <c r="AV9675" s="33"/>
      <c r="AW9675" s="33"/>
      <c r="AX9675" s="33"/>
      <c r="AY9675" s="33"/>
    </row>
    <row r="9676" spans="1:51" s="12" customFormat="1" ht="39.950000000000003" customHeight="1">
      <c r="A9676" s="3"/>
      <c r="B9676" s="16"/>
      <c r="C9676" s="33"/>
      <c r="D9676" s="33"/>
      <c r="E9676" s="33"/>
      <c r="F9676" s="33"/>
      <c r="G9676" s="33"/>
      <c r="H9676" s="33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  <c r="Y9676" s="33"/>
      <c r="Z9676" s="33"/>
      <c r="AA9676" s="33"/>
      <c r="AB9676" s="33"/>
      <c r="AC9676" s="33"/>
      <c r="AD9676" s="33"/>
      <c r="AE9676" s="33"/>
      <c r="AF9676" s="33"/>
      <c r="AG9676" s="35"/>
      <c r="AH9676" s="32"/>
      <c r="AI9676" s="33"/>
      <c r="AJ9676" s="33"/>
      <c r="AK9676" s="33"/>
      <c r="AL9676" s="33"/>
      <c r="AM9676" s="33"/>
      <c r="AN9676" s="33"/>
      <c r="AO9676" s="33"/>
      <c r="AP9676" s="33"/>
      <c r="AQ9676" s="33"/>
      <c r="AR9676" s="33"/>
      <c r="AS9676" s="33"/>
      <c r="AT9676" s="33"/>
      <c r="AU9676" s="33"/>
      <c r="AV9676" s="33"/>
      <c r="AW9676" s="33"/>
      <c r="AX9676" s="33"/>
      <c r="AY9676" s="33"/>
    </row>
    <row r="9677" spans="1:51" s="12" customFormat="1" ht="39.950000000000003" customHeight="1">
      <c r="A9677" s="3"/>
      <c r="B9677" s="16"/>
      <c r="C9677" s="33"/>
      <c r="D9677" s="33"/>
      <c r="E9677" s="33"/>
      <c r="F9677" s="33"/>
      <c r="G9677" s="33"/>
      <c r="H9677" s="33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  <c r="Y9677" s="33"/>
      <c r="Z9677" s="33"/>
      <c r="AA9677" s="33"/>
      <c r="AB9677" s="33"/>
      <c r="AC9677" s="33"/>
      <c r="AD9677" s="33"/>
      <c r="AE9677" s="33"/>
      <c r="AF9677" s="33"/>
      <c r="AG9677" s="35"/>
      <c r="AH9677" s="32"/>
      <c r="AI9677" s="33"/>
      <c r="AJ9677" s="33"/>
      <c r="AK9677" s="33"/>
      <c r="AL9677" s="33"/>
      <c r="AM9677" s="33"/>
      <c r="AN9677" s="33"/>
      <c r="AO9677" s="33"/>
      <c r="AP9677" s="33"/>
      <c r="AQ9677" s="33"/>
      <c r="AR9677" s="33"/>
      <c r="AS9677" s="33"/>
      <c r="AT9677" s="33"/>
      <c r="AU9677" s="33"/>
      <c r="AV9677" s="33"/>
      <c r="AW9677" s="33"/>
      <c r="AX9677" s="33"/>
      <c r="AY9677" s="33"/>
    </row>
    <row r="9678" spans="1:51" s="12" customFormat="1" ht="39.950000000000003" customHeight="1">
      <c r="A9678" s="3"/>
      <c r="B9678" s="16"/>
      <c r="C9678" s="33"/>
      <c r="D9678" s="33"/>
      <c r="E9678" s="33"/>
      <c r="F9678" s="33"/>
      <c r="G9678" s="33"/>
      <c r="H9678" s="33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  <c r="Y9678" s="33"/>
      <c r="Z9678" s="33"/>
      <c r="AA9678" s="33"/>
      <c r="AB9678" s="33"/>
      <c r="AC9678" s="33"/>
      <c r="AD9678" s="33"/>
      <c r="AE9678" s="33"/>
      <c r="AF9678" s="33"/>
      <c r="AG9678" s="35"/>
      <c r="AH9678" s="32"/>
      <c r="AI9678" s="33"/>
      <c r="AJ9678" s="33"/>
      <c r="AK9678" s="33"/>
      <c r="AL9678" s="33"/>
      <c r="AM9678" s="33"/>
      <c r="AN9678" s="33"/>
      <c r="AO9678" s="33"/>
      <c r="AP9678" s="33"/>
      <c r="AQ9678" s="33"/>
      <c r="AR9678" s="33"/>
      <c r="AS9678" s="33"/>
      <c r="AT9678" s="33"/>
      <c r="AU9678" s="33"/>
      <c r="AV9678" s="33"/>
      <c r="AW9678" s="33"/>
      <c r="AX9678" s="33"/>
      <c r="AY9678" s="33"/>
    </row>
    <row r="9679" spans="1:51" s="12" customFormat="1" ht="39.950000000000003" customHeight="1">
      <c r="A9679" s="3"/>
      <c r="B9679" s="16"/>
      <c r="C9679" s="33"/>
      <c r="D9679" s="33"/>
      <c r="E9679" s="33"/>
      <c r="F9679" s="33"/>
      <c r="G9679" s="33"/>
      <c r="H9679" s="33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  <c r="Y9679" s="33"/>
      <c r="Z9679" s="33"/>
      <c r="AA9679" s="33"/>
      <c r="AB9679" s="33"/>
      <c r="AC9679" s="33"/>
      <c r="AD9679" s="33"/>
      <c r="AE9679" s="33"/>
      <c r="AF9679" s="33"/>
      <c r="AG9679" s="35"/>
      <c r="AH9679" s="32"/>
      <c r="AI9679" s="33"/>
      <c r="AJ9679" s="33"/>
      <c r="AK9679" s="33"/>
      <c r="AL9679" s="33"/>
      <c r="AM9679" s="33"/>
      <c r="AN9679" s="33"/>
      <c r="AO9679" s="33"/>
      <c r="AP9679" s="33"/>
      <c r="AQ9679" s="33"/>
      <c r="AR9679" s="33"/>
      <c r="AS9679" s="33"/>
      <c r="AT9679" s="33"/>
      <c r="AU9679" s="33"/>
      <c r="AV9679" s="33"/>
      <c r="AW9679" s="33"/>
      <c r="AX9679" s="33"/>
      <c r="AY9679" s="33"/>
    </row>
    <row r="9680" spans="1:51" s="12" customFormat="1" ht="39.950000000000003" customHeight="1">
      <c r="A9680" s="3"/>
      <c r="B9680" s="16"/>
      <c r="C9680" s="33"/>
      <c r="D9680" s="33"/>
      <c r="E9680" s="33"/>
      <c r="F9680" s="33"/>
      <c r="G9680" s="33"/>
      <c r="H9680" s="33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  <c r="Y9680" s="33"/>
      <c r="Z9680" s="33"/>
      <c r="AA9680" s="33"/>
      <c r="AB9680" s="33"/>
      <c r="AC9680" s="33"/>
      <c r="AD9680" s="33"/>
      <c r="AE9680" s="33"/>
      <c r="AF9680" s="33"/>
      <c r="AG9680" s="35"/>
      <c r="AH9680" s="32"/>
      <c r="AI9680" s="33"/>
      <c r="AJ9680" s="33"/>
      <c r="AK9680" s="33"/>
      <c r="AL9680" s="33"/>
      <c r="AM9680" s="33"/>
      <c r="AN9680" s="33"/>
      <c r="AO9680" s="33"/>
      <c r="AP9680" s="33"/>
      <c r="AQ9680" s="33"/>
      <c r="AR9680" s="33"/>
      <c r="AS9680" s="33"/>
      <c r="AT9680" s="33"/>
      <c r="AU9680" s="33"/>
      <c r="AV9680" s="33"/>
      <c r="AW9680" s="33"/>
      <c r="AX9680" s="33"/>
      <c r="AY9680" s="33"/>
    </row>
    <row r="9681" spans="1:51" s="12" customFormat="1" ht="39.950000000000003" customHeight="1">
      <c r="A9681" s="3"/>
      <c r="B9681" s="16"/>
      <c r="C9681" s="33"/>
      <c r="D9681" s="33"/>
      <c r="E9681" s="33"/>
      <c r="F9681" s="33"/>
      <c r="G9681" s="33"/>
      <c r="H9681" s="33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  <c r="Y9681" s="33"/>
      <c r="Z9681" s="33"/>
      <c r="AA9681" s="33"/>
      <c r="AB9681" s="33"/>
      <c r="AC9681" s="33"/>
      <c r="AD9681" s="33"/>
      <c r="AE9681" s="33"/>
      <c r="AF9681" s="33"/>
      <c r="AG9681" s="35"/>
      <c r="AH9681" s="32"/>
      <c r="AI9681" s="33"/>
      <c r="AJ9681" s="33"/>
      <c r="AK9681" s="33"/>
      <c r="AL9681" s="33"/>
      <c r="AM9681" s="33"/>
      <c r="AN9681" s="33"/>
      <c r="AO9681" s="33"/>
      <c r="AP9681" s="33"/>
      <c r="AQ9681" s="33"/>
      <c r="AR9681" s="33"/>
      <c r="AS9681" s="33"/>
      <c r="AT9681" s="33"/>
      <c r="AU9681" s="33"/>
      <c r="AV9681" s="33"/>
      <c r="AW9681" s="33"/>
      <c r="AX9681" s="33"/>
      <c r="AY9681" s="33"/>
    </row>
    <row r="9682" spans="1:51" s="12" customFormat="1" ht="39.950000000000003" customHeight="1">
      <c r="A9682" s="3"/>
      <c r="B9682" s="16"/>
      <c r="C9682" s="33"/>
      <c r="D9682" s="33"/>
      <c r="E9682" s="33"/>
      <c r="F9682" s="33"/>
      <c r="G9682" s="33"/>
      <c r="H9682" s="33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  <c r="Y9682" s="33"/>
      <c r="Z9682" s="33"/>
      <c r="AA9682" s="33"/>
      <c r="AB9682" s="33"/>
      <c r="AC9682" s="33"/>
      <c r="AD9682" s="33"/>
      <c r="AE9682" s="33"/>
      <c r="AF9682" s="33"/>
      <c r="AG9682" s="35"/>
      <c r="AH9682" s="32"/>
      <c r="AI9682" s="33"/>
      <c r="AJ9682" s="33"/>
      <c r="AK9682" s="33"/>
      <c r="AL9682" s="33"/>
      <c r="AM9682" s="33"/>
      <c r="AN9682" s="33"/>
      <c r="AO9682" s="33"/>
      <c r="AP9682" s="33"/>
      <c r="AQ9682" s="33"/>
      <c r="AR9682" s="33"/>
      <c r="AS9682" s="33"/>
      <c r="AT9682" s="33"/>
      <c r="AU9682" s="33"/>
      <c r="AV9682" s="33"/>
      <c r="AW9682" s="33"/>
      <c r="AX9682" s="33"/>
      <c r="AY9682" s="33"/>
    </row>
    <row r="9683" spans="1:51" s="12" customFormat="1" ht="39.950000000000003" customHeight="1">
      <c r="A9683" s="3"/>
      <c r="B9683" s="16"/>
      <c r="C9683" s="33"/>
      <c r="D9683" s="33"/>
      <c r="E9683" s="33"/>
      <c r="F9683" s="33"/>
      <c r="G9683" s="33"/>
      <c r="H9683" s="33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  <c r="Y9683" s="33"/>
      <c r="Z9683" s="33"/>
      <c r="AA9683" s="33"/>
      <c r="AB9683" s="33"/>
      <c r="AC9683" s="33"/>
      <c r="AD9683" s="33"/>
      <c r="AE9683" s="33"/>
      <c r="AF9683" s="33"/>
      <c r="AG9683" s="35"/>
      <c r="AH9683" s="32"/>
      <c r="AI9683" s="33"/>
      <c r="AJ9683" s="33"/>
      <c r="AK9683" s="33"/>
      <c r="AL9683" s="33"/>
      <c r="AM9683" s="33"/>
      <c r="AN9683" s="33"/>
      <c r="AO9683" s="33"/>
      <c r="AP9683" s="33"/>
      <c r="AQ9683" s="33"/>
      <c r="AR9683" s="33"/>
      <c r="AS9683" s="33"/>
      <c r="AT9683" s="33"/>
      <c r="AU9683" s="33"/>
      <c r="AV9683" s="33"/>
      <c r="AW9683" s="33"/>
      <c r="AX9683" s="33"/>
      <c r="AY9683" s="33"/>
    </row>
    <row r="9684" spans="1:51" s="12" customFormat="1" ht="39.950000000000003" customHeight="1">
      <c r="A9684" s="3"/>
      <c r="B9684" s="16"/>
      <c r="C9684" s="33"/>
      <c r="D9684" s="33"/>
      <c r="E9684" s="33"/>
      <c r="F9684" s="33"/>
      <c r="G9684" s="33"/>
      <c r="H9684" s="33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  <c r="Y9684" s="33"/>
      <c r="Z9684" s="33"/>
      <c r="AA9684" s="33"/>
      <c r="AB9684" s="33"/>
      <c r="AC9684" s="33"/>
      <c r="AD9684" s="33"/>
      <c r="AE9684" s="33"/>
      <c r="AF9684" s="33"/>
      <c r="AG9684" s="35"/>
      <c r="AH9684" s="32"/>
      <c r="AI9684" s="33"/>
      <c r="AJ9684" s="33"/>
      <c r="AK9684" s="33"/>
      <c r="AL9684" s="33"/>
      <c r="AM9684" s="33"/>
      <c r="AN9684" s="33"/>
      <c r="AO9684" s="33"/>
      <c r="AP9684" s="33"/>
      <c r="AQ9684" s="33"/>
      <c r="AR9684" s="33"/>
      <c r="AS9684" s="33"/>
      <c r="AT9684" s="33"/>
      <c r="AU9684" s="33"/>
      <c r="AV9684" s="33"/>
      <c r="AW9684" s="33"/>
      <c r="AX9684" s="33"/>
      <c r="AY9684" s="33"/>
    </row>
    <row r="9685" spans="1:51" s="12" customFormat="1" ht="39.950000000000003" customHeight="1">
      <c r="A9685" s="3"/>
      <c r="B9685" s="16"/>
      <c r="C9685" s="33"/>
      <c r="D9685" s="33"/>
      <c r="E9685" s="33"/>
      <c r="F9685" s="33"/>
      <c r="G9685" s="33"/>
      <c r="H9685" s="33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  <c r="Y9685" s="33"/>
      <c r="Z9685" s="33"/>
      <c r="AA9685" s="33"/>
      <c r="AB9685" s="33"/>
      <c r="AC9685" s="33"/>
      <c r="AD9685" s="33"/>
      <c r="AE9685" s="33"/>
      <c r="AF9685" s="33"/>
      <c r="AG9685" s="35"/>
      <c r="AH9685" s="32"/>
      <c r="AI9685" s="33"/>
      <c r="AJ9685" s="33"/>
      <c r="AK9685" s="33"/>
      <c r="AL9685" s="33"/>
      <c r="AM9685" s="33"/>
      <c r="AN9685" s="33"/>
      <c r="AO9685" s="33"/>
      <c r="AP9685" s="33"/>
      <c r="AQ9685" s="33"/>
      <c r="AR9685" s="33"/>
      <c r="AS9685" s="33"/>
      <c r="AT9685" s="33"/>
      <c r="AU9685" s="33"/>
      <c r="AV9685" s="33"/>
      <c r="AW9685" s="33"/>
      <c r="AX9685" s="33"/>
      <c r="AY9685" s="33"/>
    </row>
    <row r="9686" spans="1:51" s="12" customFormat="1" ht="39.950000000000003" customHeight="1">
      <c r="A9686" s="3"/>
      <c r="B9686" s="16"/>
      <c r="C9686" s="33"/>
      <c r="D9686" s="33"/>
      <c r="E9686" s="33"/>
      <c r="F9686" s="33"/>
      <c r="G9686" s="33"/>
      <c r="H9686" s="33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  <c r="Y9686" s="33"/>
      <c r="Z9686" s="33"/>
      <c r="AA9686" s="33"/>
      <c r="AB9686" s="33"/>
      <c r="AC9686" s="33"/>
      <c r="AD9686" s="33"/>
      <c r="AE9686" s="33"/>
      <c r="AF9686" s="33"/>
      <c r="AG9686" s="35"/>
      <c r="AH9686" s="32"/>
      <c r="AI9686" s="33"/>
      <c r="AJ9686" s="33"/>
      <c r="AK9686" s="33"/>
      <c r="AL9686" s="33"/>
      <c r="AM9686" s="33"/>
      <c r="AN9686" s="33"/>
      <c r="AO9686" s="33"/>
      <c r="AP9686" s="33"/>
      <c r="AQ9686" s="33"/>
      <c r="AR9686" s="33"/>
      <c r="AS9686" s="33"/>
      <c r="AT9686" s="33"/>
      <c r="AU9686" s="33"/>
      <c r="AV9686" s="33"/>
      <c r="AW9686" s="33"/>
      <c r="AX9686" s="33"/>
      <c r="AY9686" s="33"/>
    </row>
    <row r="9687" spans="1:51" s="12" customFormat="1" ht="39.950000000000003" customHeight="1">
      <c r="A9687" s="3"/>
      <c r="B9687" s="16"/>
      <c r="C9687" s="33"/>
      <c r="D9687" s="33"/>
      <c r="E9687" s="33"/>
      <c r="F9687" s="33"/>
      <c r="G9687" s="33"/>
      <c r="H9687" s="33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  <c r="Y9687" s="33"/>
      <c r="Z9687" s="33"/>
      <c r="AA9687" s="33"/>
      <c r="AB9687" s="33"/>
      <c r="AC9687" s="33"/>
      <c r="AD9687" s="33"/>
      <c r="AE9687" s="33"/>
      <c r="AF9687" s="33"/>
      <c r="AG9687" s="35"/>
      <c r="AH9687" s="32"/>
      <c r="AI9687" s="33"/>
      <c r="AJ9687" s="33"/>
      <c r="AK9687" s="33"/>
      <c r="AL9687" s="33"/>
      <c r="AM9687" s="33"/>
      <c r="AN9687" s="33"/>
      <c r="AO9687" s="33"/>
      <c r="AP9687" s="33"/>
      <c r="AQ9687" s="33"/>
      <c r="AR9687" s="33"/>
      <c r="AS9687" s="33"/>
      <c r="AT9687" s="33"/>
      <c r="AU9687" s="33"/>
      <c r="AV9687" s="33"/>
      <c r="AW9687" s="33"/>
      <c r="AX9687" s="33"/>
      <c r="AY9687" s="33"/>
    </row>
    <row r="9688" spans="1:51" s="12" customFormat="1" ht="39.950000000000003" customHeight="1">
      <c r="A9688" s="3"/>
      <c r="B9688" s="16"/>
      <c r="C9688" s="33"/>
      <c r="D9688" s="33"/>
      <c r="E9688" s="33"/>
      <c r="F9688" s="33"/>
      <c r="G9688" s="33"/>
      <c r="H9688" s="33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  <c r="Y9688" s="33"/>
      <c r="Z9688" s="33"/>
      <c r="AA9688" s="33"/>
      <c r="AB9688" s="33"/>
      <c r="AC9688" s="33"/>
      <c r="AD9688" s="33"/>
      <c r="AE9688" s="33"/>
      <c r="AF9688" s="33"/>
      <c r="AG9688" s="35"/>
      <c r="AH9688" s="32"/>
      <c r="AI9688" s="33"/>
      <c r="AJ9688" s="33"/>
      <c r="AK9688" s="33"/>
      <c r="AL9688" s="33"/>
      <c r="AM9688" s="33"/>
      <c r="AN9688" s="33"/>
      <c r="AO9688" s="33"/>
      <c r="AP9688" s="33"/>
      <c r="AQ9688" s="33"/>
      <c r="AR9688" s="33"/>
      <c r="AS9688" s="33"/>
      <c r="AT9688" s="33"/>
      <c r="AU9688" s="33"/>
      <c r="AV9688" s="33"/>
      <c r="AW9688" s="33"/>
      <c r="AX9688" s="33"/>
      <c r="AY9688" s="33"/>
    </row>
    <row r="9689" spans="1:51" s="12" customFormat="1" ht="39.950000000000003" customHeight="1">
      <c r="A9689" s="3"/>
      <c r="B9689" s="16"/>
      <c r="C9689" s="33"/>
      <c r="D9689" s="33"/>
      <c r="E9689" s="33"/>
      <c r="F9689" s="33"/>
      <c r="G9689" s="33"/>
      <c r="H9689" s="33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  <c r="Y9689" s="33"/>
      <c r="Z9689" s="33"/>
      <c r="AA9689" s="33"/>
      <c r="AB9689" s="33"/>
      <c r="AC9689" s="33"/>
      <c r="AD9689" s="33"/>
      <c r="AE9689" s="33"/>
      <c r="AF9689" s="33"/>
      <c r="AG9689" s="35"/>
      <c r="AH9689" s="32"/>
      <c r="AI9689" s="33"/>
      <c r="AJ9689" s="33"/>
      <c r="AK9689" s="33"/>
      <c r="AL9689" s="33"/>
      <c r="AM9689" s="33"/>
      <c r="AN9689" s="33"/>
      <c r="AO9689" s="33"/>
      <c r="AP9689" s="33"/>
      <c r="AQ9689" s="33"/>
      <c r="AR9689" s="33"/>
      <c r="AS9689" s="33"/>
      <c r="AT9689" s="33"/>
      <c r="AU9689" s="33"/>
      <c r="AV9689" s="33"/>
      <c r="AW9689" s="33"/>
      <c r="AX9689" s="33"/>
      <c r="AY9689" s="33"/>
    </row>
    <row r="9690" spans="1:51" s="12" customFormat="1" ht="39.950000000000003" customHeight="1">
      <c r="A9690" s="3"/>
      <c r="B9690" s="16"/>
      <c r="C9690" s="33"/>
      <c r="D9690" s="33"/>
      <c r="E9690" s="33"/>
      <c r="F9690" s="33"/>
      <c r="G9690" s="33"/>
      <c r="H9690" s="33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  <c r="Y9690" s="33"/>
      <c r="Z9690" s="33"/>
      <c r="AA9690" s="33"/>
      <c r="AB9690" s="33"/>
      <c r="AC9690" s="33"/>
      <c r="AD9690" s="33"/>
      <c r="AE9690" s="33"/>
      <c r="AF9690" s="33"/>
      <c r="AG9690" s="35"/>
      <c r="AH9690" s="32"/>
      <c r="AI9690" s="33"/>
      <c r="AJ9690" s="33"/>
      <c r="AK9690" s="33"/>
      <c r="AL9690" s="33"/>
      <c r="AM9690" s="33"/>
      <c r="AN9690" s="33"/>
      <c r="AO9690" s="33"/>
      <c r="AP9690" s="33"/>
      <c r="AQ9690" s="33"/>
      <c r="AR9690" s="33"/>
      <c r="AS9690" s="33"/>
      <c r="AT9690" s="33"/>
      <c r="AU9690" s="33"/>
      <c r="AV9690" s="33"/>
      <c r="AW9690" s="33"/>
      <c r="AX9690" s="33"/>
      <c r="AY9690" s="33"/>
    </row>
    <row r="9691" spans="1:51" s="12" customFormat="1" ht="39.950000000000003" customHeight="1">
      <c r="A9691" s="3"/>
      <c r="B9691" s="16"/>
      <c r="C9691" s="33"/>
      <c r="D9691" s="33"/>
      <c r="E9691" s="33"/>
      <c r="F9691" s="33"/>
      <c r="G9691" s="33"/>
      <c r="H9691" s="33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  <c r="Y9691" s="33"/>
      <c r="Z9691" s="33"/>
      <c r="AA9691" s="33"/>
      <c r="AB9691" s="33"/>
      <c r="AC9691" s="33"/>
      <c r="AD9691" s="33"/>
      <c r="AE9691" s="33"/>
      <c r="AF9691" s="33"/>
      <c r="AG9691" s="35"/>
      <c r="AH9691" s="32"/>
      <c r="AI9691" s="33"/>
      <c r="AJ9691" s="33"/>
      <c r="AK9691" s="33"/>
      <c r="AL9691" s="33"/>
      <c r="AM9691" s="33"/>
      <c r="AN9691" s="33"/>
      <c r="AO9691" s="33"/>
      <c r="AP9691" s="33"/>
      <c r="AQ9691" s="33"/>
      <c r="AR9691" s="33"/>
      <c r="AS9691" s="33"/>
      <c r="AT9691" s="33"/>
      <c r="AU9691" s="33"/>
      <c r="AV9691" s="33"/>
      <c r="AW9691" s="33"/>
      <c r="AX9691" s="33"/>
      <c r="AY9691" s="33"/>
    </row>
    <row r="9692" spans="1:51" s="12" customFormat="1" ht="39.950000000000003" customHeight="1">
      <c r="A9692" s="3"/>
      <c r="B9692" s="16"/>
      <c r="C9692" s="33"/>
      <c r="D9692" s="33"/>
      <c r="E9692" s="33"/>
      <c r="F9692" s="33"/>
      <c r="G9692" s="33"/>
      <c r="H9692" s="33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  <c r="Y9692" s="33"/>
      <c r="Z9692" s="33"/>
      <c r="AA9692" s="33"/>
      <c r="AB9692" s="33"/>
      <c r="AC9692" s="33"/>
      <c r="AD9692" s="33"/>
      <c r="AE9692" s="33"/>
      <c r="AF9692" s="33"/>
      <c r="AG9692" s="35"/>
      <c r="AH9692" s="32"/>
      <c r="AI9692" s="33"/>
      <c r="AJ9692" s="33"/>
      <c r="AK9692" s="33"/>
      <c r="AL9692" s="33"/>
      <c r="AM9692" s="33"/>
      <c r="AN9692" s="33"/>
      <c r="AO9692" s="33"/>
      <c r="AP9692" s="33"/>
      <c r="AQ9692" s="33"/>
      <c r="AR9692" s="33"/>
      <c r="AS9692" s="33"/>
      <c r="AT9692" s="33"/>
      <c r="AU9692" s="33"/>
      <c r="AV9692" s="33"/>
      <c r="AW9692" s="33"/>
      <c r="AX9692" s="33"/>
      <c r="AY9692" s="33"/>
    </row>
    <row r="9693" spans="1:51" s="12" customFormat="1" ht="39.950000000000003" customHeight="1">
      <c r="A9693" s="3"/>
      <c r="B9693" s="16"/>
      <c r="C9693" s="33"/>
      <c r="D9693" s="33"/>
      <c r="E9693" s="33"/>
      <c r="F9693" s="33"/>
      <c r="G9693" s="33"/>
      <c r="H9693" s="33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  <c r="Y9693" s="33"/>
      <c r="Z9693" s="33"/>
      <c r="AA9693" s="33"/>
      <c r="AB9693" s="33"/>
      <c r="AC9693" s="33"/>
      <c r="AD9693" s="33"/>
      <c r="AE9693" s="33"/>
      <c r="AF9693" s="33"/>
      <c r="AG9693" s="35"/>
      <c r="AH9693" s="32"/>
      <c r="AI9693" s="33"/>
      <c r="AJ9693" s="33"/>
      <c r="AK9693" s="33"/>
      <c r="AL9693" s="33"/>
      <c r="AM9693" s="33"/>
      <c r="AN9693" s="33"/>
      <c r="AO9693" s="33"/>
      <c r="AP9693" s="33"/>
      <c r="AQ9693" s="33"/>
      <c r="AR9693" s="33"/>
      <c r="AS9693" s="33"/>
      <c r="AT9693" s="33"/>
      <c r="AU9693" s="33"/>
      <c r="AV9693" s="33"/>
      <c r="AW9693" s="33"/>
      <c r="AX9693" s="33"/>
      <c r="AY9693" s="33"/>
    </row>
    <row r="9694" spans="1:51" s="12" customFormat="1" ht="39.950000000000003" customHeight="1">
      <c r="A9694" s="3"/>
      <c r="B9694" s="16"/>
      <c r="C9694" s="33"/>
      <c r="D9694" s="33"/>
      <c r="E9694" s="33"/>
      <c r="F9694" s="33"/>
      <c r="G9694" s="33"/>
      <c r="H9694" s="33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  <c r="Y9694" s="33"/>
      <c r="Z9694" s="33"/>
      <c r="AA9694" s="33"/>
      <c r="AB9694" s="33"/>
      <c r="AC9694" s="33"/>
      <c r="AD9694" s="33"/>
      <c r="AE9694" s="33"/>
      <c r="AF9694" s="33"/>
      <c r="AG9694" s="35"/>
      <c r="AH9694" s="32"/>
      <c r="AI9694" s="33"/>
      <c r="AJ9694" s="33"/>
      <c r="AK9694" s="33"/>
      <c r="AL9694" s="33"/>
      <c r="AM9694" s="33"/>
      <c r="AN9694" s="33"/>
      <c r="AO9694" s="33"/>
      <c r="AP9694" s="33"/>
      <c r="AQ9694" s="33"/>
      <c r="AR9694" s="33"/>
      <c r="AS9694" s="33"/>
      <c r="AT9694" s="33"/>
      <c r="AU9694" s="33"/>
      <c r="AV9694" s="33"/>
      <c r="AW9694" s="33"/>
      <c r="AX9694" s="33"/>
      <c r="AY9694" s="33"/>
    </row>
    <row r="9695" spans="1:51" s="12" customFormat="1" ht="39.950000000000003" customHeight="1">
      <c r="A9695" s="3"/>
      <c r="B9695" s="16"/>
      <c r="C9695" s="33"/>
      <c r="D9695" s="33"/>
      <c r="E9695" s="33"/>
      <c r="F9695" s="33"/>
      <c r="G9695" s="33"/>
      <c r="H9695" s="33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  <c r="Y9695" s="33"/>
      <c r="Z9695" s="33"/>
      <c r="AA9695" s="33"/>
      <c r="AB9695" s="33"/>
      <c r="AC9695" s="33"/>
      <c r="AD9695" s="33"/>
      <c r="AE9695" s="33"/>
      <c r="AF9695" s="33"/>
      <c r="AG9695" s="35"/>
      <c r="AH9695" s="32"/>
      <c r="AI9695" s="33"/>
      <c r="AJ9695" s="33"/>
      <c r="AK9695" s="33"/>
      <c r="AL9695" s="33"/>
      <c r="AM9695" s="33"/>
      <c r="AN9695" s="33"/>
      <c r="AO9695" s="33"/>
      <c r="AP9695" s="33"/>
      <c r="AQ9695" s="33"/>
      <c r="AR9695" s="33"/>
      <c r="AS9695" s="33"/>
      <c r="AT9695" s="33"/>
      <c r="AU9695" s="33"/>
      <c r="AV9695" s="33"/>
      <c r="AW9695" s="33"/>
      <c r="AX9695" s="33"/>
      <c r="AY9695" s="33"/>
    </row>
    <row r="9696" spans="1:51" s="12" customFormat="1" ht="39.950000000000003" customHeight="1">
      <c r="A9696" s="3"/>
      <c r="B9696" s="16"/>
      <c r="C9696" s="33"/>
      <c r="D9696" s="33"/>
      <c r="E9696" s="33"/>
      <c r="F9696" s="33"/>
      <c r="G9696" s="33"/>
      <c r="H9696" s="33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  <c r="Y9696" s="33"/>
      <c r="Z9696" s="33"/>
      <c r="AA9696" s="33"/>
      <c r="AB9696" s="33"/>
      <c r="AC9696" s="33"/>
      <c r="AD9696" s="33"/>
      <c r="AE9696" s="33"/>
      <c r="AF9696" s="33"/>
      <c r="AG9696" s="35"/>
      <c r="AH9696" s="32"/>
      <c r="AI9696" s="33"/>
      <c r="AJ9696" s="33"/>
      <c r="AK9696" s="33"/>
      <c r="AL9696" s="33"/>
      <c r="AM9696" s="33"/>
      <c r="AN9696" s="33"/>
      <c r="AO9696" s="33"/>
      <c r="AP9696" s="33"/>
      <c r="AQ9696" s="33"/>
      <c r="AR9696" s="33"/>
      <c r="AS9696" s="33"/>
      <c r="AT9696" s="33"/>
      <c r="AU9696" s="33"/>
      <c r="AV9696" s="33"/>
      <c r="AW9696" s="33"/>
      <c r="AX9696" s="33"/>
      <c r="AY9696" s="33"/>
    </row>
    <row r="9697" spans="1:51" s="12" customFormat="1" ht="39.950000000000003" customHeight="1">
      <c r="A9697" s="3"/>
      <c r="B9697" s="16"/>
      <c r="C9697" s="33"/>
      <c r="D9697" s="33"/>
      <c r="E9697" s="33"/>
      <c r="F9697" s="33"/>
      <c r="G9697" s="33"/>
      <c r="H9697" s="33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  <c r="Y9697" s="33"/>
      <c r="Z9697" s="33"/>
      <c r="AA9697" s="33"/>
      <c r="AB9697" s="33"/>
      <c r="AC9697" s="33"/>
      <c r="AD9697" s="33"/>
      <c r="AE9697" s="33"/>
      <c r="AF9697" s="33"/>
      <c r="AG9697" s="35"/>
      <c r="AH9697" s="32"/>
      <c r="AI9697" s="33"/>
      <c r="AJ9697" s="33"/>
      <c r="AK9697" s="33"/>
      <c r="AL9697" s="33"/>
      <c r="AM9697" s="33"/>
      <c r="AN9697" s="33"/>
      <c r="AO9697" s="33"/>
      <c r="AP9697" s="33"/>
      <c r="AQ9697" s="33"/>
      <c r="AR9697" s="33"/>
      <c r="AS9697" s="33"/>
      <c r="AT9697" s="33"/>
      <c r="AU9697" s="33"/>
      <c r="AV9697" s="33"/>
      <c r="AW9697" s="33"/>
      <c r="AX9697" s="33"/>
      <c r="AY9697" s="33"/>
    </row>
    <row r="9698" spans="1:51" s="12" customFormat="1" ht="39.950000000000003" customHeight="1">
      <c r="A9698" s="3"/>
      <c r="B9698" s="16"/>
      <c r="C9698" s="33"/>
      <c r="D9698" s="33"/>
      <c r="E9698" s="33"/>
      <c r="F9698" s="33"/>
      <c r="G9698" s="33"/>
      <c r="H9698" s="33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  <c r="Y9698" s="33"/>
      <c r="Z9698" s="33"/>
      <c r="AA9698" s="33"/>
      <c r="AB9698" s="33"/>
      <c r="AC9698" s="33"/>
      <c r="AD9698" s="33"/>
      <c r="AE9698" s="33"/>
      <c r="AF9698" s="33"/>
      <c r="AG9698" s="35"/>
      <c r="AH9698" s="32"/>
      <c r="AI9698" s="33"/>
      <c r="AJ9698" s="33"/>
      <c r="AK9698" s="33"/>
      <c r="AL9698" s="33"/>
      <c r="AM9698" s="33"/>
      <c r="AN9698" s="33"/>
      <c r="AO9698" s="33"/>
      <c r="AP9698" s="33"/>
      <c r="AQ9698" s="33"/>
      <c r="AR9698" s="33"/>
      <c r="AS9698" s="33"/>
      <c r="AT9698" s="33"/>
      <c r="AU9698" s="33"/>
      <c r="AV9698" s="33"/>
      <c r="AW9698" s="33"/>
      <c r="AX9698" s="33"/>
      <c r="AY9698" s="33"/>
    </row>
    <row r="9699" spans="1:51" s="12" customFormat="1" ht="39.950000000000003" customHeight="1">
      <c r="A9699" s="3"/>
      <c r="B9699" s="16"/>
      <c r="C9699" s="33"/>
      <c r="D9699" s="33"/>
      <c r="E9699" s="33"/>
      <c r="F9699" s="33"/>
      <c r="G9699" s="33"/>
      <c r="H9699" s="33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  <c r="Y9699" s="33"/>
      <c r="Z9699" s="33"/>
      <c r="AA9699" s="33"/>
      <c r="AB9699" s="33"/>
      <c r="AC9699" s="33"/>
      <c r="AD9699" s="33"/>
      <c r="AE9699" s="33"/>
      <c r="AF9699" s="33"/>
      <c r="AG9699" s="35"/>
      <c r="AH9699" s="32"/>
      <c r="AI9699" s="33"/>
      <c r="AJ9699" s="33"/>
      <c r="AK9699" s="33"/>
      <c r="AL9699" s="33"/>
      <c r="AM9699" s="33"/>
      <c r="AN9699" s="33"/>
      <c r="AO9699" s="33"/>
      <c r="AP9699" s="33"/>
      <c r="AQ9699" s="33"/>
      <c r="AR9699" s="33"/>
      <c r="AS9699" s="33"/>
      <c r="AT9699" s="33"/>
      <c r="AU9699" s="33"/>
      <c r="AV9699" s="33"/>
      <c r="AW9699" s="33"/>
      <c r="AX9699" s="33"/>
      <c r="AY9699" s="33"/>
    </row>
    <row r="9700" spans="1:51" s="12" customFormat="1" ht="39.950000000000003" customHeight="1">
      <c r="A9700" s="3"/>
      <c r="B9700" s="16"/>
      <c r="C9700" s="33"/>
      <c r="D9700" s="33"/>
      <c r="E9700" s="33"/>
      <c r="F9700" s="33"/>
      <c r="G9700" s="33"/>
      <c r="H9700" s="33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  <c r="Y9700" s="33"/>
      <c r="Z9700" s="33"/>
      <c r="AA9700" s="33"/>
      <c r="AB9700" s="33"/>
      <c r="AC9700" s="33"/>
      <c r="AD9700" s="33"/>
      <c r="AE9700" s="33"/>
      <c r="AF9700" s="33"/>
      <c r="AG9700" s="35"/>
      <c r="AH9700" s="32"/>
      <c r="AI9700" s="33"/>
      <c r="AJ9700" s="33"/>
      <c r="AK9700" s="33"/>
      <c r="AL9700" s="33"/>
      <c r="AM9700" s="33"/>
      <c r="AN9700" s="33"/>
      <c r="AO9700" s="33"/>
      <c r="AP9700" s="33"/>
      <c r="AQ9700" s="33"/>
      <c r="AR9700" s="33"/>
      <c r="AS9700" s="33"/>
      <c r="AT9700" s="33"/>
      <c r="AU9700" s="33"/>
      <c r="AV9700" s="33"/>
      <c r="AW9700" s="33"/>
      <c r="AX9700" s="33"/>
      <c r="AY9700" s="33"/>
    </row>
    <row r="9701" spans="1:51" s="12" customFormat="1" ht="39.950000000000003" customHeight="1">
      <c r="A9701" s="3"/>
      <c r="B9701" s="16"/>
      <c r="C9701" s="33"/>
      <c r="D9701" s="33"/>
      <c r="E9701" s="33"/>
      <c r="F9701" s="33"/>
      <c r="G9701" s="33"/>
      <c r="H9701" s="33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  <c r="Y9701" s="33"/>
      <c r="Z9701" s="33"/>
      <c r="AA9701" s="33"/>
      <c r="AB9701" s="33"/>
      <c r="AC9701" s="33"/>
      <c r="AD9701" s="33"/>
      <c r="AE9701" s="33"/>
      <c r="AF9701" s="33"/>
      <c r="AG9701" s="35"/>
      <c r="AH9701" s="32"/>
      <c r="AI9701" s="33"/>
      <c r="AJ9701" s="33"/>
      <c r="AK9701" s="33"/>
      <c r="AL9701" s="33"/>
      <c r="AM9701" s="33"/>
      <c r="AN9701" s="33"/>
      <c r="AO9701" s="33"/>
      <c r="AP9701" s="33"/>
      <c r="AQ9701" s="33"/>
      <c r="AR9701" s="33"/>
      <c r="AS9701" s="33"/>
      <c r="AT9701" s="33"/>
      <c r="AU9701" s="33"/>
      <c r="AV9701" s="33"/>
      <c r="AW9701" s="33"/>
      <c r="AX9701" s="33"/>
      <c r="AY9701" s="33"/>
    </row>
    <row r="9702" spans="1:51" s="12" customFormat="1" ht="39.950000000000003" customHeight="1">
      <c r="A9702" s="3"/>
      <c r="B9702" s="16"/>
      <c r="C9702" s="33"/>
      <c r="D9702" s="33"/>
      <c r="E9702" s="33"/>
      <c r="F9702" s="33"/>
      <c r="G9702" s="33"/>
      <c r="H9702" s="33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  <c r="Y9702" s="33"/>
      <c r="Z9702" s="33"/>
      <c r="AA9702" s="33"/>
      <c r="AB9702" s="33"/>
      <c r="AC9702" s="33"/>
      <c r="AD9702" s="33"/>
      <c r="AE9702" s="33"/>
      <c r="AF9702" s="33"/>
      <c r="AG9702" s="35"/>
      <c r="AH9702" s="32"/>
      <c r="AI9702" s="33"/>
      <c r="AJ9702" s="33"/>
      <c r="AK9702" s="33"/>
      <c r="AL9702" s="33"/>
      <c r="AM9702" s="33"/>
      <c r="AN9702" s="33"/>
      <c r="AO9702" s="33"/>
      <c r="AP9702" s="33"/>
      <c r="AQ9702" s="33"/>
      <c r="AR9702" s="33"/>
      <c r="AS9702" s="33"/>
      <c r="AT9702" s="33"/>
      <c r="AU9702" s="33"/>
      <c r="AV9702" s="33"/>
      <c r="AW9702" s="33"/>
      <c r="AX9702" s="33"/>
      <c r="AY9702" s="33"/>
    </row>
    <row r="9703" spans="1:51" s="12" customFormat="1" ht="39.950000000000003" customHeight="1">
      <c r="A9703" s="3"/>
      <c r="B9703" s="16"/>
      <c r="C9703" s="33"/>
      <c r="D9703" s="33"/>
      <c r="E9703" s="33"/>
      <c r="F9703" s="33"/>
      <c r="G9703" s="33"/>
      <c r="H9703" s="33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  <c r="Y9703" s="33"/>
      <c r="Z9703" s="33"/>
      <c r="AA9703" s="33"/>
      <c r="AB9703" s="33"/>
      <c r="AC9703" s="33"/>
      <c r="AD9703" s="33"/>
      <c r="AE9703" s="33"/>
      <c r="AF9703" s="33"/>
      <c r="AG9703" s="35"/>
      <c r="AH9703" s="32"/>
      <c r="AI9703" s="33"/>
      <c r="AJ9703" s="33"/>
      <c r="AK9703" s="33"/>
      <c r="AL9703" s="33"/>
      <c r="AM9703" s="33"/>
      <c r="AN9703" s="33"/>
      <c r="AO9703" s="33"/>
      <c r="AP9703" s="33"/>
      <c r="AQ9703" s="33"/>
      <c r="AR9703" s="33"/>
      <c r="AS9703" s="33"/>
      <c r="AT9703" s="33"/>
      <c r="AU9703" s="33"/>
      <c r="AV9703" s="33"/>
      <c r="AW9703" s="33"/>
      <c r="AX9703" s="33"/>
      <c r="AY9703" s="33"/>
    </row>
    <row r="9704" spans="1:51" s="12" customFormat="1" ht="39.950000000000003" customHeight="1">
      <c r="A9704" s="3"/>
      <c r="B9704" s="16"/>
      <c r="C9704" s="33"/>
      <c r="D9704" s="33"/>
      <c r="E9704" s="33"/>
      <c r="F9704" s="33"/>
      <c r="G9704" s="33"/>
      <c r="H9704" s="33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  <c r="Y9704" s="33"/>
      <c r="Z9704" s="33"/>
      <c r="AA9704" s="33"/>
      <c r="AB9704" s="33"/>
      <c r="AC9704" s="33"/>
      <c r="AD9704" s="33"/>
      <c r="AE9704" s="33"/>
      <c r="AF9704" s="33"/>
      <c r="AG9704" s="35"/>
      <c r="AH9704" s="32"/>
      <c r="AI9704" s="33"/>
      <c r="AJ9704" s="33"/>
      <c r="AK9704" s="33"/>
      <c r="AL9704" s="33"/>
      <c r="AM9704" s="33"/>
      <c r="AN9704" s="33"/>
      <c r="AO9704" s="33"/>
      <c r="AP9704" s="33"/>
      <c r="AQ9704" s="33"/>
      <c r="AR9704" s="33"/>
      <c r="AS9704" s="33"/>
      <c r="AT9704" s="33"/>
      <c r="AU9704" s="33"/>
      <c r="AV9704" s="33"/>
      <c r="AW9704" s="33"/>
      <c r="AX9704" s="33"/>
      <c r="AY9704" s="33"/>
    </row>
    <row r="9705" spans="1:51" s="12" customFormat="1" ht="39.950000000000003" customHeight="1">
      <c r="A9705" s="3"/>
      <c r="B9705" s="16"/>
      <c r="C9705" s="33"/>
      <c r="D9705" s="33"/>
      <c r="E9705" s="33"/>
      <c r="F9705" s="33"/>
      <c r="G9705" s="33"/>
      <c r="H9705" s="33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  <c r="Y9705" s="33"/>
      <c r="Z9705" s="33"/>
      <c r="AA9705" s="33"/>
      <c r="AB9705" s="33"/>
      <c r="AC9705" s="33"/>
      <c r="AD9705" s="33"/>
      <c r="AE9705" s="33"/>
      <c r="AF9705" s="33"/>
      <c r="AG9705" s="35"/>
      <c r="AH9705" s="32"/>
      <c r="AI9705" s="33"/>
      <c r="AJ9705" s="33"/>
      <c r="AK9705" s="33"/>
      <c r="AL9705" s="33"/>
      <c r="AM9705" s="33"/>
      <c r="AN9705" s="33"/>
      <c r="AO9705" s="33"/>
      <c r="AP9705" s="33"/>
      <c r="AQ9705" s="33"/>
      <c r="AR9705" s="33"/>
      <c r="AS9705" s="33"/>
      <c r="AT9705" s="33"/>
      <c r="AU9705" s="33"/>
      <c r="AV9705" s="33"/>
      <c r="AW9705" s="33"/>
      <c r="AX9705" s="33"/>
      <c r="AY9705" s="33"/>
    </row>
    <row r="9706" spans="1:51" s="12" customFormat="1" ht="39.950000000000003" customHeight="1">
      <c r="A9706" s="3"/>
      <c r="B9706" s="16"/>
      <c r="C9706" s="33"/>
      <c r="D9706" s="33"/>
      <c r="E9706" s="33"/>
      <c r="F9706" s="33"/>
      <c r="G9706" s="33"/>
      <c r="H9706" s="33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  <c r="Y9706" s="33"/>
      <c r="Z9706" s="33"/>
      <c r="AA9706" s="33"/>
      <c r="AB9706" s="33"/>
      <c r="AC9706" s="33"/>
      <c r="AD9706" s="33"/>
      <c r="AE9706" s="33"/>
      <c r="AF9706" s="33"/>
      <c r="AG9706" s="35"/>
      <c r="AH9706" s="32"/>
      <c r="AI9706" s="33"/>
      <c r="AJ9706" s="33"/>
      <c r="AK9706" s="33"/>
      <c r="AL9706" s="33"/>
      <c r="AM9706" s="33"/>
      <c r="AN9706" s="33"/>
      <c r="AO9706" s="33"/>
      <c r="AP9706" s="33"/>
      <c r="AQ9706" s="33"/>
      <c r="AR9706" s="33"/>
      <c r="AS9706" s="33"/>
      <c r="AT9706" s="33"/>
      <c r="AU9706" s="33"/>
      <c r="AV9706" s="33"/>
      <c r="AW9706" s="33"/>
      <c r="AX9706" s="33"/>
      <c r="AY9706" s="33"/>
    </row>
    <row r="9707" spans="1:51" s="12" customFormat="1" ht="39.950000000000003" customHeight="1">
      <c r="A9707" s="3"/>
      <c r="B9707" s="16"/>
      <c r="C9707" s="33"/>
      <c r="D9707" s="33"/>
      <c r="E9707" s="33"/>
      <c r="F9707" s="33"/>
      <c r="G9707" s="33"/>
      <c r="H9707" s="33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  <c r="Y9707" s="33"/>
      <c r="Z9707" s="33"/>
      <c r="AA9707" s="33"/>
      <c r="AB9707" s="33"/>
      <c r="AC9707" s="33"/>
      <c r="AD9707" s="33"/>
      <c r="AE9707" s="33"/>
      <c r="AF9707" s="33"/>
      <c r="AG9707" s="35"/>
      <c r="AH9707" s="32"/>
      <c r="AI9707" s="33"/>
      <c r="AJ9707" s="33"/>
      <c r="AK9707" s="33"/>
      <c r="AL9707" s="33"/>
      <c r="AM9707" s="33"/>
      <c r="AN9707" s="33"/>
      <c r="AO9707" s="33"/>
      <c r="AP9707" s="33"/>
      <c r="AQ9707" s="33"/>
      <c r="AR9707" s="33"/>
      <c r="AS9707" s="33"/>
      <c r="AT9707" s="33"/>
      <c r="AU9707" s="33"/>
      <c r="AV9707" s="33"/>
      <c r="AW9707" s="33"/>
      <c r="AX9707" s="33"/>
      <c r="AY9707" s="33"/>
    </row>
    <row r="9708" spans="1:51" s="12" customFormat="1" ht="39.950000000000003" customHeight="1">
      <c r="A9708" s="3"/>
      <c r="B9708" s="16"/>
      <c r="C9708" s="33"/>
      <c r="D9708" s="33"/>
      <c r="E9708" s="33"/>
      <c r="F9708" s="33"/>
      <c r="G9708" s="33"/>
      <c r="H9708" s="33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  <c r="Y9708" s="33"/>
      <c r="Z9708" s="33"/>
      <c r="AA9708" s="33"/>
      <c r="AB9708" s="33"/>
      <c r="AC9708" s="33"/>
      <c r="AD9708" s="33"/>
      <c r="AE9708" s="33"/>
      <c r="AF9708" s="33"/>
      <c r="AG9708" s="35"/>
      <c r="AH9708" s="32"/>
      <c r="AI9708" s="33"/>
      <c r="AJ9708" s="33"/>
      <c r="AK9708" s="33"/>
      <c r="AL9708" s="33"/>
      <c r="AM9708" s="33"/>
      <c r="AN9708" s="33"/>
      <c r="AO9708" s="33"/>
      <c r="AP9708" s="33"/>
      <c r="AQ9708" s="33"/>
      <c r="AR9708" s="33"/>
      <c r="AS9708" s="33"/>
      <c r="AT9708" s="33"/>
      <c r="AU9708" s="33"/>
      <c r="AV9708" s="33"/>
      <c r="AW9708" s="33"/>
      <c r="AX9708" s="33"/>
      <c r="AY9708" s="33"/>
    </row>
    <row r="9709" spans="1:51" s="12" customFormat="1" ht="39.950000000000003" customHeight="1">
      <c r="A9709" s="3"/>
      <c r="B9709" s="16"/>
      <c r="C9709" s="33"/>
      <c r="D9709" s="33"/>
      <c r="E9709" s="33"/>
      <c r="F9709" s="33"/>
      <c r="G9709" s="33"/>
      <c r="H9709" s="33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  <c r="Y9709" s="33"/>
      <c r="Z9709" s="33"/>
      <c r="AA9709" s="33"/>
      <c r="AB9709" s="33"/>
      <c r="AC9709" s="33"/>
      <c r="AD9709" s="33"/>
      <c r="AE9709" s="33"/>
      <c r="AF9709" s="33"/>
      <c r="AG9709" s="35"/>
      <c r="AH9709" s="32"/>
      <c r="AI9709" s="33"/>
      <c r="AJ9709" s="33"/>
      <c r="AK9709" s="33"/>
      <c r="AL9709" s="33"/>
      <c r="AM9709" s="33"/>
      <c r="AN9709" s="33"/>
      <c r="AO9709" s="33"/>
      <c r="AP9709" s="33"/>
      <c r="AQ9709" s="33"/>
      <c r="AR9709" s="33"/>
      <c r="AS9709" s="33"/>
      <c r="AT9709" s="33"/>
      <c r="AU9709" s="33"/>
      <c r="AV9709" s="33"/>
      <c r="AW9709" s="33"/>
      <c r="AX9709" s="33"/>
      <c r="AY9709" s="33"/>
    </row>
    <row r="9710" spans="1:51" s="12" customFormat="1" ht="39.950000000000003" customHeight="1">
      <c r="A9710" s="3"/>
      <c r="B9710" s="16"/>
      <c r="C9710" s="33"/>
      <c r="D9710" s="33"/>
      <c r="E9710" s="33"/>
      <c r="F9710" s="33"/>
      <c r="G9710" s="33"/>
      <c r="H9710" s="33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  <c r="Y9710" s="33"/>
      <c r="Z9710" s="33"/>
      <c r="AA9710" s="33"/>
      <c r="AB9710" s="33"/>
      <c r="AC9710" s="33"/>
      <c r="AD9710" s="33"/>
      <c r="AE9710" s="33"/>
      <c r="AF9710" s="33"/>
      <c r="AG9710" s="35"/>
      <c r="AH9710" s="32"/>
      <c r="AI9710" s="33"/>
      <c r="AJ9710" s="33"/>
      <c r="AK9710" s="33"/>
      <c r="AL9710" s="33"/>
      <c r="AM9710" s="33"/>
      <c r="AN9710" s="33"/>
      <c r="AO9710" s="33"/>
      <c r="AP9710" s="33"/>
      <c r="AQ9710" s="33"/>
      <c r="AR9710" s="33"/>
      <c r="AS9710" s="33"/>
      <c r="AT9710" s="33"/>
      <c r="AU9710" s="33"/>
      <c r="AV9710" s="33"/>
      <c r="AW9710" s="33"/>
      <c r="AX9710" s="33"/>
      <c r="AY9710" s="33"/>
    </row>
    <row r="9711" spans="1:51" s="12" customFormat="1" ht="39.950000000000003" customHeight="1">
      <c r="A9711" s="3"/>
      <c r="B9711" s="16"/>
      <c r="C9711" s="33"/>
      <c r="D9711" s="33"/>
      <c r="E9711" s="33"/>
      <c r="F9711" s="33"/>
      <c r="G9711" s="33"/>
      <c r="H9711" s="33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  <c r="Y9711" s="33"/>
      <c r="Z9711" s="33"/>
      <c r="AA9711" s="33"/>
      <c r="AB9711" s="33"/>
      <c r="AC9711" s="33"/>
      <c r="AD9711" s="33"/>
      <c r="AE9711" s="33"/>
      <c r="AF9711" s="33"/>
      <c r="AG9711" s="35"/>
      <c r="AH9711" s="32"/>
      <c r="AI9711" s="33"/>
      <c r="AJ9711" s="33"/>
      <c r="AK9711" s="33"/>
      <c r="AL9711" s="33"/>
      <c r="AM9711" s="33"/>
      <c r="AN9711" s="33"/>
      <c r="AO9711" s="33"/>
      <c r="AP9711" s="33"/>
      <c r="AQ9711" s="33"/>
      <c r="AR9711" s="33"/>
      <c r="AS9711" s="33"/>
      <c r="AT9711" s="33"/>
      <c r="AU9711" s="33"/>
      <c r="AV9711" s="33"/>
      <c r="AW9711" s="33"/>
      <c r="AX9711" s="33"/>
      <c r="AY9711" s="33"/>
    </row>
    <row r="9712" spans="1:51" s="12" customFormat="1" ht="39.950000000000003" customHeight="1">
      <c r="A9712" s="3"/>
      <c r="B9712" s="16"/>
      <c r="C9712" s="33"/>
      <c r="D9712" s="33"/>
      <c r="E9712" s="33"/>
      <c r="F9712" s="33"/>
      <c r="G9712" s="33"/>
      <c r="H9712" s="33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  <c r="Y9712" s="33"/>
      <c r="Z9712" s="33"/>
      <c r="AA9712" s="33"/>
      <c r="AB9712" s="33"/>
      <c r="AC9712" s="33"/>
      <c r="AD9712" s="33"/>
      <c r="AE9712" s="33"/>
      <c r="AF9712" s="33"/>
      <c r="AG9712" s="35"/>
      <c r="AH9712" s="32"/>
      <c r="AI9712" s="33"/>
      <c r="AJ9712" s="33"/>
      <c r="AK9712" s="33"/>
      <c r="AL9712" s="33"/>
      <c r="AM9712" s="33"/>
      <c r="AN9712" s="33"/>
      <c r="AO9712" s="33"/>
      <c r="AP9712" s="33"/>
      <c r="AQ9712" s="33"/>
      <c r="AR9712" s="33"/>
      <c r="AS9712" s="33"/>
      <c r="AT9712" s="33"/>
      <c r="AU9712" s="33"/>
      <c r="AV9712" s="33"/>
      <c r="AW9712" s="33"/>
      <c r="AX9712" s="33"/>
      <c r="AY9712" s="33"/>
    </row>
    <row r="9713" spans="1:51" s="12" customFormat="1" ht="39.950000000000003" customHeight="1">
      <c r="A9713" s="3"/>
      <c r="B9713" s="16"/>
      <c r="C9713" s="33"/>
      <c r="D9713" s="33"/>
      <c r="E9713" s="33"/>
      <c r="F9713" s="33"/>
      <c r="G9713" s="33"/>
      <c r="H9713" s="33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  <c r="Y9713" s="33"/>
      <c r="Z9713" s="33"/>
      <c r="AA9713" s="33"/>
      <c r="AB9713" s="33"/>
      <c r="AC9713" s="33"/>
      <c r="AD9713" s="33"/>
      <c r="AE9713" s="33"/>
      <c r="AF9713" s="33"/>
      <c r="AG9713" s="35"/>
      <c r="AH9713" s="32"/>
      <c r="AI9713" s="33"/>
      <c r="AJ9713" s="33"/>
      <c r="AK9713" s="33"/>
      <c r="AL9713" s="33"/>
      <c r="AM9713" s="33"/>
      <c r="AN9713" s="33"/>
      <c r="AO9713" s="33"/>
      <c r="AP9713" s="33"/>
      <c r="AQ9713" s="33"/>
      <c r="AR9713" s="33"/>
      <c r="AS9713" s="33"/>
      <c r="AT9713" s="33"/>
      <c r="AU9713" s="33"/>
      <c r="AV9713" s="33"/>
      <c r="AW9713" s="33"/>
      <c r="AX9713" s="33"/>
      <c r="AY9713" s="33"/>
    </row>
    <row r="9714" spans="1:51" s="12" customFormat="1" ht="39.950000000000003" customHeight="1">
      <c r="A9714" s="3"/>
      <c r="B9714" s="16"/>
      <c r="C9714" s="33"/>
      <c r="D9714" s="33"/>
      <c r="E9714" s="33"/>
      <c r="F9714" s="33"/>
      <c r="G9714" s="33"/>
      <c r="H9714" s="33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  <c r="Y9714" s="33"/>
      <c r="Z9714" s="33"/>
      <c r="AA9714" s="33"/>
      <c r="AB9714" s="33"/>
      <c r="AC9714" s="33"/>
      <c r="AD9714" s="33"/>
      <c r="AE9714" s="33"/>
      <c r="AF9714" s="33"/>
      <c r="AG9714" s="35"/>
      <c r="AH9714" s="32"/>
      <c r="AI9714" s="33"/>
      <c r="AJ9714" s="33"/>
      <c r="AK9714" s="33"/>
      <c r="AL9714" s="33"/>
      <c r="AM9714" s="33"/>
      <c r="AN9714" s="33"/>
      <c r="AO9714" s="33"/>
      <c r="AP9714" s="33"/>
      <c r="AQ9714" s="33"/>
      <c r="AR9714" s="33"/>
      <c r="AS9714" s="33"/>
      <c r="AT9714" s="33"/>
      <c r="AU9714" s="33"/>
      <c r="AV9714" s="33"/>
      <c r="AW9714" s="33"/>
      <c r="AX9714" s="33"/>
      <c r="AY9714" s="33"/>
    </row>
    <row r="9715" spans="1:51" s="12" customFormat="1" ht="39.950000000000003" customHeight="1">
      <c r="A9715" s="3"/>
      <c r="B9715" s="16"/>
      <c r="C9715" s="33"/>
      <c r="D9715" s="33"/>
      <c r="E9715" s="33"/>
      <c r="F9715" s="33"/>
      <c r="G9715" s="33"/>
      <c r="H9715" s="33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  <c r="Y9715" s="33"/>
      <c r="Z9715" s="33"/>
      <c r="AA9715" s="33"/>
      <c r="AB9715" s="33"/>
      <c r="AC9715" s="33"/>
      <c r="AD9715" s="33"/>
      <c r="AE9715" s="33"/>
      <c r="AF9715" s="33"/>
      <c r="AG9715" s="35"/>
      <c r="AH9715" s="32"/>
      <c r="AI9715" s="33"/>
      <c r="AJ9715" s="33"/>
      <c r="AK9715" s="33"/>
      <c r="AL9715" s="33"/>
      <c r="AM9715" s="33"/>
      <c r="AN9715" s="33"/>
      <c r="AO9715" s="33"/>
      <c r="AP9715" s="33"/>
      <c r="AQ9715" s="33"/>
      <c r="AR9715" s="33"/>
      <c r="AS9715" s="33"/>
      <c r="AT9715" s="33"/>
      <c r="AU9715" s="33"/>
      <c r="AV9715" s="33"/>
      <c r="AW9715" s="33"/>
      <c r="AX9715" s="33"/>
      <c r="AY9715" s="33"/>
    </row>
    <row r="9716" spans="1:51" s="12" customFormat="1" ht="39.950000000000003" customHeight="1">
      <c r="A9716" s="3"/>
      <c r="B9716" s="16"/>
      <c r="C9716" s="33"/>
      <c r="D9716" s="33"/>
      <c r="E9716" s="33"/>
      <c r="F9716" s="33"/>
      <c r="G9716" s="33"/>
      <c r="H9716" s="33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  <c r="Y9716" s="33"/>
      <c r="Z9716" s="33"/>
      <c r="AA9716" s="33"/>
      <c r="AB9716" s="33"/>
      <c r="AC9716" s="33"/>
      <c r="AD9716" s="33"/>
      <c r="AE9716" s="33"/>
      <c r="AF9716" s="33"/>
      <c r="AG9716" s="35"/>
      <c r="AH9716" s="32"/>
      <c r="AI9716" s="33"/>
      <c r="AJ9716" s="33"/>
      <c r="AK9716" s="33"/>
      <c r="AL9716" s="33"/>
      <c r="AM9716" s="33"/>
      <c r="AN9716" s="33"/>
      <c r="AO9716" s="33"/>
      <c r="AP9716" s="33"/>
      <c r="AQ9716" s="33"/>
      <c r="AR9716" s="33"/>
      <c r="AS9716" s="33"/>
      <c r="AT9716" s="33"/>
      <c r="AU9716" s="33"/>
      <c r="AV9716" s="33"/>
      <c r="AW9716" s="33"/>
      <c r="AX9716" s="33"/>
      <c r="AY9716" s="33"/>
    </row>
    <row r="9717" spans="1:51" s="12" customFormat="1" ht="39.950000000000003" customHeight="1">
      <c r="A9717" s="3"/>
      <c r="B9717" s="16"/>
      <c r="C9717" s="33"/>
      <c r="D9717" s="33"/>
      <c r="E9717" s="33"/>
      <c r="F9717" s="33"/>
      <c r="G9717" s="33"/>
      <c r="H9717" s="33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  <c r="Y9717" s="33"/>
      <c r="Z9717" s="33"/>
      <c r="AA9717" s="33"/>
      <c r="AB9717" s="33"/>
      <c r="AC9717" s="33"/>
      <c r="AD9717" s="33"/>
      <c r="AE9717" s="33"/>
      <c r="AF9717" s="33"/>
      <c r="AG9717" s="35"/>
      <c r="AH9717" s="32"/>
      <c r="AI9717" s="33"/>
      <c r="AJ9717" s="33"/>
      <c r="AK9717" s="33"/>
      <c r="AL9717" s="33"/>
      <c r="AM9717" s="33"/>
      <c r="AN9717" s="33"/>
      <c r="AO9717" s="33"/>
      <c r="AP9717" s="33"/>
      <c r="AQ9717" s="33"/>
      <c r="AR9717" s="33"/>
      <c r="AS9717" s="33"/>
      <c r="AT9717" s="33"/>
      <c r="AU9717" s="33"/>
      <c r="AV9717" s="33"/>
      <c r="AW9717" s="33"/>
      <c r="AX9717" s="33"/>
      <c r="AY9717" s="33"/>
    </row>
    <row r="9718" spans="1:51" s="12" customFormat="1" ht="39.950000000000003" customHeight="1">
      <c r="A9718" s="3"/>
      <c r="B9718" s="16"/>
      <c r="C9718" s="33"/>
      <c r="D9718" s="33"/>
      <c r="E9718" s="33"/>
      <c r="F9718" s="33"/>
      <c r="G9718" s="33"/>
      <c r="H9718" s="33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  <c r="Y9718" s="33"/>
      <c r="Z9718" s="33"/>
      <c r="AA9718" s="33"/>
      <c r="AB9718" s="33"/>
      <c r="AC9718" s="33"/>
      <c r="AD9718" s="33"/>
      <c r="AE9718" s="33"/>
      <c r="AF9718" s="33"/>
      <c r="AG9718" s="35"/>
      <c r="AH9718" s="32"/>
      <c r="AI9718" s="33"/>
      <c r="AJ9718" s="33"/>
      <c r="AK9718" s="33"/>
      <c r="AL9718" s="33"/>
      <c r="AM9718" s="33"/>
      <c r="AN9718" s="33"/>
      <c r="AO9718" s="33"/>
      <c r="AP9718" s="33"/>
      <c r="AQ9718" s="33"/>
      <c r="AR9718" s="33"/>
      <c r="AS9718" s="33"/>
      <c r="AT9718" s="33"/>
      <c r="AU9718" s="33"/>
      <c r="AV9718" s="33"/>
      <c r="AW9718" s="33"/>
      <c r="AX9718" s="33"/>
      <c r="AY9718" s="33"/>
    </row>
    <row r="9719" spans="1:51" s="12" customFormat="1" ht="39.950000000000003" customHeight="1">
      <c r="A9719" s="3"/>
      <c r="B9719" s="16"/>
      <c r="C9719" s="33"/>
      <c r="D9719" s="33"/>
      <c r="E9719" s="33"/>
      <c r="F9719" s="33"/>
      <c r="G9719" s="33"/>
      <c r="H9719" s="33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  <c r="Y9719" s="33"/>
      <c r="Z9719" s="33"/>
      <c r="AA9719" s="33"/>
      <c r="AB9719" s="33"/>
      <c r="AC9719" s="33"/>
      <c r="AD9719" s="33"/>
      <c r="AE9719" s="33"/>
      <c r="AF9719" s="33"/>
      <c r="AG9719" s="35"/>
      <c r="AH9719" s="32"/>
      <c r="AI9719" s="33"/>
      <c r="AJ9719" s="33"/>
      <c r="AK9719" s="33"/>
      <c r="AL9719" s="33"/>
      <c r="AM9719" s="33"/>
      <c r="AN9719" s="33"/>
      <c r="AO9719" s="33"/>
      <c r="AP9719" s="33"/>
      <c r="AQ9719" s="33"/>
      <c r="AR9719" s="33"/>
      <c r="AS9719" s="33"/>
      <c r="AT9719" s="33"/>
      <c r="AU9719" s="33"/>
      <c r="AV9719" s="33"/>
      <c r="AW9719" s="33"/>
      <c r="AX9719" s="33"/>
      <c r="AY9719" s="33"/>
    </row>
    <row r="9720" spans="1:51" s="12" customFormat="1" ht="39.950000000000003" customHeight="1">
      <c r="A9720" s="3"/>
      <c r="B9720" s="16"/>
      <c r="C9720" s="33"/>
      <c r="D9720" s="33"/>
      <c r="E9720" s="33"/>
      <c r="F9720" s="33"/>
      <c r="G9720" s="33"/>
      <c r="H9720" s="33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  <c r="Y9720" s="33"/>
      <c r="Z9720" s="33"/>
      <c r="AA9720" s="33"/>
      <c r="AB9720" s="33"/>
      <c r="AC9720" s="33"/>
      <c r="AD9720" s="33"/>
      <c r="AE9720" s="33"/>
      <c r="AF9720" s="33"/>
      <c r="AG9720" s="35"/>
      <c r="AH9720" s="32"/>
      <c r="AI9720" s="33"/>
      <c r="AJ9720" s="33"/>
      <c r="AK9720" s="33"/>
      <c r="AL9720" s="33"/>
      <c r="AM9720" s="33"/>
      <c r="AN9720" s="33"/>
      <c r="AO9720" s="33"/>
      <c r="AP9720" s="33"/>
      <c r="AQ9720" s="33"/>
      <c r="AR9720" s="33"/>
      <c r="AS9720" s="33"/>
      <c r="AT9720" s="33"/>
      <c r="AU9720" s="33"/>
      <c r="AV9720" s="33"/>
      <c r="AW9720" s="33"/>
      <c r="AX9720" s="33"/>
      <c r="AY9720" s="33"/>
    </row>
    <row r="9721" spans="1:51" s="12" customFormat="1" ht="39.950000000000003" customHeight="1">
      <c r="A9721" s="3"/>
      <c r="B9721" s="16"/>
      <c r="C9721" s="33"/>
      <c r="D9721" s="33"/>
      <c r="E9721" s="33"/>
      <c r="F9721" s="33"/>
      <c r="G9721" s="33"/>
      <c r="H9721" s="33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  <c r="Y9721" s="33"/>
      <c r="Z9721" s="33"/>
      <c r="AA9721" s="33"/>
      <c r="AB9721" s="33"/>
      <c r="AC9721" s="33"/>
      <c r="AD9721" s="33"/>
      <c r="AE9721" s="33"/>
      <c r="AF9721" s="33"/>
      <c r="AG9721" s="35"/>
      <c r="AH9721" s="32"/>
      <c r="AI9721" s="33"/>
      <c r="AJ9721" s="33"/>
      <c r="AK9721" s="33"/>
      <c r="AL9721" s="33"/>
      <c r="AM9721" s="33"/>
      <c r="AN9721" s="33"/>
      <c r="AO9721" s="33"/>
      <c r="AP9721" s="33"/>
      <c r="AQ9721" s="33"/>
      <c r="AR9721" s="33"/>
      <c r="AS9721" s="33"/>
      <c r="AT9721" s="33"/>
      <c r="AU9721" s="33"/>
      <c r="AV9721" s="33"/>
      <c r="AW9721" s="33"/>
      <c r="AX9721" s="33"/>
      <c r="AY9721" s="33"/>
    </row>
    <row r="9722" spans="1:51" s="12" customFormat="1" ht="39.950000000000003" customHeight="1">
      <c r="A9722" s="3"/>
      <c r="B9722" s="16"/>
      <c r="C9722" s="33"/>
      <c r="D9722" s="33"/>
      <c r="E9722" s="33"/>
      <c r="F9722" s="33"/>
      <c r="G9722" s="33"/>
      <c r="H9722" s="33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  <c r="Y9722" s="33"/>
      <c r="Z9722" s="33"/>
      <c r="AA9722" s="33"/>
      <c r="AB9722" s="33"/>
      <c r="AC9722" s="33"/>
      <c r="AD9722" s="33"/>
      <c r="AE9722" s="33"/>
      <c r="AF9722" s="33"/>
      <c r="AG9722" s="35"/>
      <c r="AH9722" s="32"/>
      <c r="AI9722" s="33"/>
      <c r="AJ9722" s="33"/>
      <c r="AK9722" s="33"/>
      <c r="AL9722" s="33"/>
      <c r="AM9722" s="33"/>
      <c r="AN9722" s="33"/>
      <c r="AO9722" s="33"/>
      <c r="AP9722" s="33"/>
      <c r="AQ9722" s="33"/>
      <c r="AR9722" s="33"/>
      <c r="AS9722" s="33"/>
      <c r="AT9722" s="33"/>
      <c r="AU9722" s="33"/>
      <c r="AV9722" s="33"/>
      <c r="AW9722" s="33"/>
      <c r="AX9722" s="33"/>
      <c r="AY9722" s="33"/>
    </row>
    <row r="9723" spans="1:51" s="12" customFormat="1" ht="39.950000000000003" customHeight="1">
      <c r="A9723" s="3"/>
      <c r="B9723" s="16"/>
      <c r="C9723" s="33"/>
      <c r="D9723" s="33"/>
      <c r="E9723" s="33"/>
      <c r="F9723" s="33"/>
      <c r="G9723" s="33"/>
      <c r="H9723" s="33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  <c r="Y9723" s="33"/>
      <c r="Z9723" s="33"/>
      <c r="AA9723" s="33"/>
      <c r="AB9723" s="33"/>
      <c r="AC9723" s="33"/>
      <c r="AD9723" s="33"/>
      <c r="AE9723" s="33"/>
      <c r="AF9723" s="33"/>
      <c r="AG9723" s="35"/>
      <c r="AH9723" s="32"/>
      <c r="AI9723" s="33"/>
      <c r="AJ9723" s="33"/>
      <c r="AK9723" s="33"/>
      <c r="AL9723" s="33"/>
      <c r="AM9723" s="33"/>
      <c r="AN9723" s="33"/>
      <c r="AO9723" s="33"/>
      <c r="AP9723" s="33"/>
      <c r="AQ9723" s="33"/>
      <c r="AR9723" s="33"/>
      <c r="AS9723" s="33"/>
      <c r="AT9723" s="33"/>
      <c r="AU9723" s="33"/>
      <c r="AV9723" s="33"/>
      <c r="AW9723" s="33"/>
      <c r="AX9723" s="33"/>
      <c r="AY9723" s="33"/>
    </row>
    <row r="9724" spans="1:51" s="12" customFormat="1" ht="39.950000000000003" customHeight="1">
      <c r="A9724" s="3"/>
      <c r="B9724" s="16"/>
      <c r="C9724" s="33"/>
      <c r="D9724" s="33"/>
      <c r="E9724" s="33"/>
      <c r="F9724" s="33"/>
      <c r="G9724" s="33"/>
      <c r="H9724" s="33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  <c r="Y9724" s="33"/>
      <c r="Z9724" s="33"/>
      <c r="AA9724" s="33"/>
      <c r="AB9724" s="33"/>
      <c r="AC9724" s="33"/>
      <c r="AD9724" s="33"/>
      <c r="AE9724" s="33"/>
      <c r="AF9724" s="33"/>
      <c r="AG9724" s="35"/>
      <c r="AH9724" s="32"/>
      <c r="AI9724" s="33"/>
      <c r="AJ9724" s="33"/>
      <c r="AK9724" s="33"/>
      <c r="AL9724" s="33"/>
      <c r="AM9724" s="33"/>
      <c r="AN9724" s="33"/>
      <c r="AO9724" s="33"/>
      <c r="AP9724" s="33"/>
      <c r="AQ9724" s="33"/>
      <c r="AR9724" s="33"/>
      <c r="AS9724" s="33"/>
      <c r="AT9724" s="33"/>
      <c r="AU9724" s="33"/>
      <c r="AV9724" s="33"/>
      <c r="AW9724" s="33"/>
      <c r="AX9724" s="33"/>
      <c r="AY9724" s="33"/>
    </row>
    <row r="9725" spans="1:51" s="12" customFormat="1" ht="39.950000000000003" customHeight="1">
      <c r="A9725" s="3"/>
      <c r="B9725" s="16"/>
      <c r="C9725" s="33"/>
      <c r="D9725" s="33"/>
      <c r="E9725" s="33"/>
      <c r="F9725" s="33"/>
      <c r="G9725" s="33"/>
      <c r="H9725" s="33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  <c r="Y9725" s="33"/>
      <c r="Z9725" s="33"/>
      <c r="AA9725" s="33"/>
      <c r="AB9725" s="33"/>
      <c r="AC9725" s="33"/>
      <c r="AD9725" s="33"/>
      <c r="AE9725" s="33"/>
      <c r="AF9725" s="33"/>
      <c r="AG9725" s="35"/>
      <c r="AH9725" s="32"/>
      <c r="AI9725" s="33"/>
      <c r="AJ9725" s="33"/>
      <c r="AK9725" s="33"/>
      <c r="AL9725" s="33"/>
      <c r="AM9725" s="33"/>
      <c r="AN9725" s="33"/>
      <c r="AO9725" s="33"/>
      <c r="AP9725" s="33"/>
      <c r="AQ9725" s="33"/>
      <c r="AR9725" s="33"/>
      <c r="AS9725" s="33"/>
      <c r="AT9725" s="33"/>
      <c r="AU9725" s="33"/>
      <c r="AV9725" s="33"/>
      <c r="AW9725" s="33"/>
      <c r="AX9725" s="33"/>
      <c r="AY9725" s="33"/>
    </row>
    <row r="9726" spans="1:51" s="12" customFormat="1" ht="39.950000000000003" customHeight="1">
      <c r="A9726" s="3"/>
      <c r="B9726" s="16"/>
      <c r="C9726" s="33"/>
      <c r="D9726" s="33"/>
      <c r="E9726" s="33"/>
      <c r="F9726" s="33"/>
      <c r="G9726" s="33"/>
      <c r="H9726" s="33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  <c r="Y9726" s="33"/>
      <c r="Z9726" s="33"/>
      <c r="AA9726" s="33"/>
      <c r="AB9726" s="33"/>
      <c r="AC9726" s="33"/>
      <c r="AD9726" s="33"/>
      <c r="AE9726" s="33"/>
      <c r="AF9726" s="33"/>
      <c r="AG9726" s="35"/>
      <c r="AH9726" s="32"/>
      <c r="AI9726" s="33"/>
      <c r="AJ9726" s="33"/>
      <c r="AK9726" s="33"/>
      <c r="AL9726" s="33"/>
      <c r="AM9726" s="33"/>
      <c r="AN9726" s="33"/>
      <c r="AO9726" s="33"/>
      <c r="AP9726" s="33"/>
      <c r="AQ9726" s="33"/>
      <c r="AR9726" s="33"/>
      <c r="AS9726" s="33"/>
      <c r="AT9726" s="33"/>
      <c r="AU9726" s="33"/>
      <c r="AV9726" s="33"/>
      <c r="AW9726" s="33"/>
      <c r="AX9726" s="33"/>
      <c r="AY9726" s="33"/>
    </row>
    <row r="9727" spans="1:51" s="12" customFormat="1" ht="39.950000000000003" customHeight="1">
      <c r="A9727" s="3"/>
      <c r="B9727" s="16"/>
      <c r="C9727" s="33"/>
      <c r="D9727" s="33"/>
      <c r="E9727" s="33"/>
      <c r="F9727" s="33"/>
      <c r="G9727" s="33"/>
      <c r="H9727" s="33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  <c r="Y9727" s="33"/>
      <c r="Z9727" s="33"/>
      <c r="AA9727" s="33"/>
      <c r="AB9727" s="33"/>
      <c r="AC9727" s="33"/>
      <c r="AD9727" s="33"/>
      <c r="AE9727" s="33"/>
      <c r="AF9727" s="33"/>
      <c r="AG9727" s="35"/>
      <c r="AH9727" s="32"/>
      <c r="AI9727" s="33"/>
      <c r="AJ9727" s="33"/>
      <c r="AK9727" s="33"/>
      <c r="AL9727" s="33"/>
      <c r="AM9727" s="33"/>
      <c r="AN9727" s="33"/>
      <c r="AO9727" s="33"/>
      <c r="AP9727" s="33"/>
      <c r="AQ9727" s="33"/>
      <c r="AR9727" s="33"/>
      <c r="AS9727" s="33"/>
      <c r="AT9727" s="33"/>
      <c r="AU9727" s="33"/>
      <c r="AV9727" s="33"/>
      <c r="AW9727" s="33"/>
      <c r="AX9727" s="33"/>
      <c r="AY9727" s="33"/>
    </row>
    <row r="9728" spans="1:51" s="12" customFormat="1" ht="39.950000000000003" customHeight="1">
      <c r="A9728" s="3"/>
      <c r="B9728" s="16"/>
      <c r="C9728" s="33"/>
      <c r="D9728" s="33"/>
      <c r="E9728" s="33"/>
      <c r="F9728" s="33"/>
      <c r="G9728" s="33"/>
      <c r="H9728" s="33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  <c r="Y9728" s="33"/>
      <c r="Z9728" s="33"/>
      <c r="AA9728" s="33"/>
      <c r="AB9728" s="33"/>
      <c r="AC9728" s="33"/>
      <c r="AD9728" s="33"/>
      <c r="AE9728" s="33"/>
      <c r="AF9728" s="33"/>
      <c r="AG9728" s="35"/>
      <c r="AH9728" s="32"/>
      <c r="AI9728" s="33"/>
      <c r="AJ9728" s="33"/>
      <c r="AK9728" s="33"/>
      <c r="AL9728" s="33"/>
      <c r="AM9728" s="33"/>
      <c r="AN9728" s="33"/>
      <c r="AO9728" s="33"/>
      <c r="AP9728" s="33"/>
      <c r="AQ9728" s="33"/>
      <c r="AR9728" s="33"/>
      <c r="AS9728" s="33"/>
      <c r="AT9728" s="33"/>
      <c r="AU9728" s="33"/>
      <c r="AV9728" s="33"/>
      <c r="AW9728" s="33"/>
      <c r="AX9728" s="33"/>
      <c r="AY9728" s="33"/>
    </row>
    <row r="9729" spans="1:51" s="12" customFormat="1" ht="39.950000000000003" customHeight="1">
      <c r="A9729" s="3"/>
      <c r="B9729" s="16"/>
      <c r="C9729" s="33"/>
      <c r="D9729" s="33"/>
      <c r="E9729" s="33"/>
      <c r="F9729" s="33"/>
      <c r="G9729" s="33"/>
      <c r="H9729" s="33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  <c r="Y9729" s="33"/>
      <c r="Z9729" s="33"/>
      <c r="AA9729" s="33"/>
      <c r="AB9729" s="33"/>
      <c r="AC9729" s="33"/>
      <c r="AD9729" s="33"/>
      <c r="AE9729" s="33"/>
      <c r="AF9729" s="33"/>
      <c r="AG9729" s="35"/>
      <c r="AH9729" s="32"/>
      <c r="AI9729" s="33"/>
      <c r="AJ9729" s="33"/>
      <c r="AK9729" s="33"/>
      <c r="AL9729" s="33"/>
      <c r="AM9729" s="33"/>
      <c r="AN9729" s="33"/>
      <c r="AO9729" s="33"/>
      <c r="AP9729" s="33"/>
      <c r="AQ9729" s="33"/>
      <c r="AR9729" s="33"/>
      <c r="AS9729" s="33"/>
      <c r="AT9729" s="33"/>
      <c r="AU9729" s="33"/>
      <c r="AV9729" s="33"/>
      <c r="AW9729" s="33"/>
      <c r="AX9729" s="33"/>
      <c r="AY9729" s="33"/>
    </row>
    <row r="9730" spans="1:51" s="12" customFormat="1" ht="39.950000000000003" customHeight="1">
      <c r="A9730" s="3"/>
      <c r="B9730" s="16"/>
      <c r="C9730" s="33"/>
      <c r="D9730" s="33"/>
      <c r="E9730" s="33"/>
      <c r="F9730" s="33"/>
      <c r="G9730" s="33"/>
      <c r="H9730" s="33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  <c r="Y9730" s="33"/>
      <c r="Z9730" s="33"/>
      <c r="AA9730" s="33"/>
      <c r="AB9730" s="33"/>
      <c r="AC9730" s="33"/>
      <c r="AD9730" s="33"/>
      <c r="AE9730" s="33"/>
      <c r="AF9730" s="33"/>
      <c r="AG9730" s="35"/>
      <c r="AH9730" s="32"/>
      <c r="AI9730" s="33"/>
      <c r="AJ9730" s="33"/>
      <c r="AK9730" s="33"/>
      <c r="AL9730" s="33"/>
      <c r="AM9730" s="33"/>
      <c r="AN9730" s="33"/>
      <c r="AO9730" s="33"/>
      <c r="AP9730" s="33"/>
      <c r="AQ9730" s="33"/>
      <c r="AR9730" s="33"/>
      <c r="AS9730" s="33"/>
      <c r="AT9730" s="33"/>
      <c r="AU9730" s="33"/>
      <c r="AV9730" s="33"/>
      <c r="AW9730" s="33"/>
      <c r="AX9730" s="33"/>
      <c r="AY9730" s="33"/>
    </row>
    <row r="9731" spans="1:51" s="12" customFormat="1" ht="39.950000000000003" customHeight="1">
      <c r="A9731" s="3"/>
      <c r="B9731" s="16"/>
      <c r="C9731" s="33"/>
      <c r="D9731" s="33"/>
      <c r="E9731" s="33"/>
      <c r="F9731" s="33"/>
      <c r="G9731" s="33"/>
      <c r="H9731" s="33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  <c r="Y9731" s="33"/>
      <c r="Z9731" s="33"/>
      <c r="AA9731" s="33"/>
      <c r="AB9731" s="33"/>
      <c r="AC9731" s="33"/>
      <c r="AD9731" s="33"/>
      <c r="AE9731" s="33"/>
      <c r="AF9731" s="33"/>
      <c r="AG9731" s="35"/>
      <c r="AH9731" s="32"/>
      <c r="AI9731" s="33"/>
      <c r="AJ9731" s="33"/>
      <c r="AK9731" s="33"/>
      <c r="AL9731" s="33"/>
      <c r="AM9731" s="33"/>
      <c r="AN9731" s="33"/>
      <c r="AO9731" s="33"/>
      <c r="AP9731" s="33"/>
      <c r="AQ9731" s="33"/>
      <c r="AR9731" s="33"/>
      <c r="AS9731" s="33"/>
      <c r="AT9731" s="33"/>
      <c r="AU9731" s="33"/>
      <c r="AV9731" s="33"/>
      <c r="AW9731" s="33"/>
      <c r="AX9731" s="33"/>
      <c r="AY9731" s="33"/>
    </row>
    <row r="9732" spans="1:51" s="12" customFormat="1" ht="39.950000000000003" customHeight="1">
      <c r="A9732" s="3"/>
      <c r="B9732" s="16"/>
      <c r="C9732" s="33"/>
      <c r="D9732" s="33"/>
      <c r="E9732" s="33"/>
      <c r="F9732" s="33"/>
      <c r="G9732" s="33"/>
      <c r="H9732" s="33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  <c r="Y9732" s="33"/>
      <c r="Z9732" s="33"/>
      <c r="AA9732" s="33"/>
      <c r="AB9732" s="33"/>
      <c r="AC9732" s="33"/>
      <c r="AD9732" s="33"/>
      <c r="AE9732" s="33"/>
      <c r="AF9732" s="33"/>
      <c r="AG9732" s="35"/>
      <c r="AH9732" s="32"/>
      <c r="AI9732" s="33"/>
      <c r="AJ9732" s="33"/>
      <c r="AK9732" s="33"/>
      <c r="AL9732" s="33"/>
      <c r="AM9732" s="33"/>
      <c r="AN9732" s="33"/>
      <c r="AO9732" s="33"/>
      <c r="AP9732" s="33"/>
      <c r="AQ9732" s="33"/>
      <c r="AR9732" s="33"/>
      <c r="AS9732" s="33"/>
      <c r="AT9732" s="33"/>
      <c r="AU9732" s="33"/>
      <c r="AV9732" s="33"/>
      <c r="AW9732" s="33"/>
      <c r="AX9732" s="33"/>
      <c r="AY9732" s="33"/>
    </row>
    <row r="9733" spans="1:51" s="12" customFormat="1" ht="39.950000000000003" customHeight="1">
      <c r="A9733" s="3"/>
      <c r="B9733" s="16"/>
      <c r="C9733" s="33"/>
      <c r="D9733" s="33"/>
      <c r="E9733" s="33"/>
      <c r="F9733" s="33"/>
      <c r="G9733" s="33"/>
      <c r="H9733" s="33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  <c r="Y9733" s="33"/>
      <c r="Z9733" s="33"/>
      <c r="AA9733" s="33"/>
      <c r="AB9733" s="33"/>
      <c r="AC9733" s="33"/>
      <c r="AD9733" s="33"/>
      <c r="AE9733" s="33"/>
      <c r="AF9733" s="33"/>
      <c r="AG9733" s="35"/>
      <c r="AH9733" s="32"/>
      <c r="AI9733" s="33"/>
      <c r="AJ9733" s="33"/>
      <c r="AK9733" s="33"/>
      <c r="AL9733" s="33"/>
      <c r="AM9733" s="33"/>
      <c r="AN9733" s="33"/>
      <c r="AO9733" s="33"/>
      <c r="AP9733" s="33"/>
      <c r="AQ9733" s="33"/>
      <c r="AR9733" s="33"/>
      <c r="AS9733" s="33"/>
      <c r="AT9733" s="33"/>
      <c r="AU9733" s="33"/>
      <c r="AV9733" s="33"/>
      <c r="AW9733" s="33"/>
      <c r="AX9733" s="33"/>
      <c r="AY9733" s="33"/>
    </row>
    <row r="9734" spans="1:51" s="12" customFormat="1" ht="39.950000000000003" customHeight="1">
      <c r="A9734" s="3"/>
      <c r="B9734" s="16"/>
      <c r="C9734" s="33"/>
      <c r="D9734" s="33"/>
      <c r="E9734" s="33"/>
      <c r="F9734" s="33"/>
      <c r="G9734" s="33"/>
      <c r="H9734" s="33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  <c r="Y9734" s="33"/>
      <c r="Z9734" s="33"/>
      <c r="AA9734" s="33"/>
      <c r="AB9734" s="33"/>
      <c r="AC9734" s="33"/>
      <c r="AD9734" s="33"/>
      <c r="AE9734" s="33"/>
      <c r="AF9734" s="33"/>
      <c r="AG9734" s="35"/>
      <c r="AH9734" s="32"/>
      <c r="AI9734" s="33"/>
      <c r="AJ9734" s="33"/>
      <c r="AK9734" s="33"/>
      <c r="AL9734" s="33"/>
      <c r="AM9734" s="33"/>
      <c r="AN9734" s="33"/>
      <c r="AO9734" s="33"/>
      <c r="AP9734" s="33"/>
      <c r="AQ9734" s="33"/>
      <c r="AR9734" s="33"/>
      <c r="AS9734" s="33"/>
      <c r="AT9734" s="33"/>
      <c r="AU9734" s="33"/>
      <c r="AV9734" s="33"/>
      <c r="AW9734" s="33"/>
      <c r="AX9734" s="33"/>
      <c r="AY9734" s="33"/>
    </row>
    <row r="9735" spans="1:51" s="12" customFormat="1" ht="39.950000000000003" customHeight="1">
      <c r="A9735" s="3"/>
      <c r="B9735" s="16"/>
      <c r="C9735" s="33"/>
      <c r="D9735" s="33"/>
      <c r="E9735" s="33"/>
      <c r="F9735" s="33"/>
      <c r="G9735" s="33"/>
      <c r="H9735" s="33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  <c r="Y9735" s="33"/>
      <c r="Z9735" s="33"/>
      <c r="AA9735" s="33"/>
      <c r="AB9735" s="33"/>
      <c r="AC9735" s="33"/>
      <c r="AD9735" s="33"/>
      <c r="AE9735" s="33"/>
      <c r="AF9735" s="33"/>
      <c r="AG9735" s="35"/>
      <c r="AH9735" s="32"/>
      <c r="AI9735" s="33"/>
      <c r="AJ9735" s="33"/>
      <c r="AK9735" s="33"/>
      <c r="AL9735" s="33"/>
      <c r="AM9735" s="33"/>
      <c r="AN9735" s="33"/>
      <c r="AO9735" s="33"/>
      <c r="AP9735" s="33"/>
      <c r="AQ9735" s="33"/>
      <c r="AR9735" s="33"/>
      <c r="AS9735" s="33"/>
      <c r="AT9735" s="33"/>
      <c r="AU9735" s="33"/>
      <c r="AV9735" s="33"/>
      <c r="AW9735" s="33"/>
      <c r="AX9735" s="33"/>
      <c r="AY9735" s="33"/>
    </row>
    <row r="9736" spans="1:51" s="12" customFormat="1" ht="39.950000000000003" customHeight="1">
      <c r="A9736" s="3"/>
      <c r="B9736" s="16"/>
      <c r="C9736" s="33"/>
      <c r="D9736" s="33"/>
      <c r="E9736" s="33"/>
      <c r="F9736" s="33"/>
      <c r="G9736" s="33"/>
      <c r="H9736" s="33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  <c r="Y9736" s="33"/>
      <c r="Z9736" s="33"/>
      <c r="AA9736" s="33"/>
      <c r="AB9736" s="33"/>
      <c r="AC9736" s="33"/>
      <c r="AD9736" s="33"/>
      <c r="AE9736" s="33"/>
      <c r="AF9736" s="33"/>
      <c r="AG9736" s="35"/>
      <c r="AH9736" s="32"/>
      <c r="AI9736" s="33"/>
      <c r="AJ9736" s="33"/>
      <c r="AK9736" s="33"/>
      <c r="AL9736" s="33"/>
      <c r="AM9736" s="33"/>
      <c r="AN9736" s="33"/>
      <c r="AO9736" s="33"/>
      <c r="AP9736" s="33"/>
      <c r="AQ9736" s="33"/>
      <c r="AR9736" s="33"/>
      <c r="AS9736" s="33"/>
      <c r="AT9736" s="33"/>
      <c r="AU9736" s="33"/>
      <c r="AV9736" s="33"/>
      <c r="AW9736" s="33"/>
      <c r="AX9736" s="33"/>
      <c r="AY9736" s="33"/>
    </row>
    <row r="9737" spans="1:51" s="12" customFormat="1" ht="39.950000000000003" customHeight="1">
      <c r="A9737" s="3"/>
      <c r="B9737" s="16"/>
      <c r="C9737" s="33"/>
      <c r="D9737" s="33"/>
      <c r="E9737" s="33"/>
      <c r="F9737" s="33"/>
      <c r="G9737" s="33"/>
      <c r="H9737" s="33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  <c r="Y9737" s="33"/>
      <c r="Z9737" s="33"/>
      <c r="AA9737" s="33"/>
      <c r="AB9737" s="33"/>
      <c r="AC9737" s="33"/>
      <c r="AD9737" s="33"/>
      <c r="AE9737" s="33"/>
      <c r="AF9737" s="33"/>
      <c r="AG9737" s="35"/>
      <c r="AH9737" s="32"/>
      <c r="AI9737" s="33"/>
      <c r="AJ9737" s="33"/>
      <c r="AK9737" s="33"/>
      <c r="AL9737" s="33"/>
      <c r="AM9737" s="33"/>
      <c r="AN9737" s="33"/>
      <c r="AO9737" s="33"/>
      <c r="AP9737" s="33"/>
      <c r="AQ9737" s="33"/>
      <c r="AR9737" s="33"/>
      <c r="AS9737" s="33"/>
      <c r="AT9737" s="33"/>
      <c r="AU9737" s="33"/>
      <c r="AV9737" s="33"/>
      <c r="AW9737" s="33"/>
      <c r="AX9737" s="33"/>
      <c r="AY9737" s="33"/>
    </row>
    <row r="9738" spans="1:51" s="12" customFormat="1" ht="39.950000000000003" customHeight="1">
      <c r="A9738" s="3"/>
      <c r="B9738" s="16"/>
      <c r="C9738" s="33"/>
      <c r="D9738" s="33"/>
      <c r="E9738" s="33"/>
      <c r="F9738" s="33"/>
      <c r="G9738" s="33"/>
      <c r="H9738" s="33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  <c r="Y9738" s="33"/>
      <c r="Z9738" s="33"/>
      <c r="AA9738" s="33"/>
      <c r="AB9738" s="33"/>
      <c r="AC9738" s="33"/>
      <c r="AD9738" s="33"/>
      <c r="AE9738" s="33"/>
      <c r="AF9738" s="33"/>
      <c r="AG9738" s="35"/>
      <c r="AH9738" s="32"/>
      <c r="AI9738" s="33"/>
      <c r="AJ9738" s="33"/>
      <c r="AK9738" s="33"/>
      <c r="AL9738" s="33"/>
      <c r="AM9738" s="33"/>
      <c r="AN9738" s="33"/>
      <c r="AO9738" s="33"/>
      <c r="AP9738" s="33"/>
      <c r="AQ9738" s="33"/>
      <c r="AR9738" s="33"/>
      <c r="AS9738" s="33"/>
      <c r="AT9738" s="33"/>
      <c r="AU9738" s="33"/>
      <c r="AV9738" s="33"/>
      <c r="AW9738" s="33"/>
      <c r="AX9738" s="33"/>
      <c r="AY9738" s="33"/>
    </row>
    <row r="9739" spans="1:51" s="12" customFormat="1" ht="39.950000000000003" customHeight="1">
      <c r="A9739" s="3"/>
      <c r="B9739" s="16"/>
      <c r="C9739" s="33"/>
      <c r="D9739" s="33"/>
      <c r="E9739" s="33"/>
      <c r="F9739" s="33"/>
      <c r="G9739" s="33"/>
      <c r="H9739" s="33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  <c r="Y9739" s="33"/>
      <c r="Z9739" s="33"/>
      <c r="AA9739" s="33"/>
      <c r="AB9739" s="33"/>
      <c r="AC9739" s="33"/>
      <c r="AD9739" s="33"/>
      <c r="AE9739" s="33"/>
      <c r="AF9739" s="33"/>
      <c r="AG9739" s="35"/>
      <c r="AH9739" s="32"/>
      <c r="AI9739" s="33"/>
      <c r="AJ9739" s="33"/>
      <c r="AK9739" s="33"/>
      <c r="AL9739" s="33"/>
      <c r="AM9739" s="33"/>
      <c r="AN9739" s="33"/>
      <c r="AO9739" s="33"/>
      <c r="AP9739" s="33"/>
      <c r="AQ9739" s="33"/>
      <c r="AR9739" s="33"/>
      <c r="AS9739" s="33"/>
      <c r="AT9739" s="33"/>
      <c r="AU9739" s="33"/>
      <c r="AV9739" s="33"/>
      <c r="AW9739" s="33"/>
      <c r="AX9739" s="33"/>
      <c r="AY9739" s="33"/>
    </row>
    <row r="9740" spans="1:51" s="12" customFormat="1" ht="39.950000000000003" customHeight="1">
      <c r="A9740" s="3"/>
      <c r="B9740" s="16"/>
      <c r="C9740" s="33"/>
      <c r="D9740" s="33"/>
      <c r="E9740" s="33"/>
      <c r="F9740" s="33"/>
      <c r="G9740" s="33"/>
      <c r="H9740" s="33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  <c r="Y9740" s="33"/>
      <c r="Z9740" s="33"/>
      <c r="AA9740" s="33"/>
      <c r="AB9740" s="33"/>
      <c r="AC9740" s="33"/>
      <c r="AD9740" s="33"/>
      <c r="AE9740" s="33"/>
      <c r="AF9740" s="33"/>
      <c r="AG9740" s="35"/>
      <c r="AH9740" s="32"/>
      <c r="AI9740" s="33"/>
      <c r="AJ9740" s="33"/>
      <c r="AK9740" s="33"/>
      <c r="AL9740" s="33"/>
      <c r="AM9740" s="33"/>
      <c r="AN9740" s="33"/>
      <c r="AO9740" s="33"/>
      <c r="AP9740" s="33"/>
      <c r="AQ9740" s="33"/>
      <c r="AR9740" s="33"/>
      <c r="AS9740" s="33"/>
      <c r="AT9740" s="33"/>
      <c r="AU9740" s="33"/>
      <c r="AV9740" s="33"/>
      <c r="AW9740" s="33"/>
      <c r="AX9740" s="33"/>
      <c r="AY9740" s="33"/>
    </row>
    <row r="9741" spans="1:51" s="12" customFormat="1" ht="39.950000000000003" customHeight="1">
      <c r="A9741" s="3"/>
      <c r="B9741" s="16"/>
      <c r="C9741" s="33"/>
      <c r="D9741" s="33"/>
      <c r="E9741" s="33"/>
      <c r="F9741" s="33"/>
      <c r="G9741" s="33"/>
      <c r="H9741" s="33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  <c r="Y9741" s="33"/>
      <c r="Z9741" s="33"/>
      <c r="AA9741" s="33"/>
      <c r="AB9741" s="33"/>
      <c r="AC9741" s="33"/>
      <c r="AD9741" s="33"/>
      <c r="AE9741" s="33"/>
      <c r="AF9741" s="33"/>
      <c r="AG9741" s="35"/>
      <c r="AH9741" s="32"/>
      <c r="AI9741" s="33"/>
      <c r="AJ9741" s="33"/>
      <c r="AK9741" s="33"/>
      <c r="AL9741" s="33"/>
      <c r="AM9741" s="33"/>
      <c r="AN9741" s="33"/>
      <c r="AO9741" s="33"/>
      <c r="AP9741" s="33"/>
      <c r="AQ9741" s="33"/>
      <c r="AR9741" s="33"/>
      <c r="AS9741" s="33"/>
      <c r="AT9741" s="33"/>
      <c r="AU9741" s="33"/>
      <c r="AV9741" s="33"/>
      <c r="AW9741" s="33"/>
      <c r="AX9741" s="33"/>
      <c r="AY9741" s="33"/>
    </row>
    <row r="9742" spans="1:51" s="12" customFormat="1" ht="39.950000000000003" customHeight="1">
      <c r="A9742" s="3"/>
      <c r="B9742" s="16"/>
      <c r="C9742" s="33"/>
      <c r="D9742" s="33"/>
      <c r="E9742" s="33"/>
      <c r="F9742" s="33"/>
      <c r="G9742" s="33"/>
      <c r="H9742" s="33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  <c r="Y9742" s="33"/>
      <c r="Z9742" s="33"/>
      <c r="AA9742" s="33"/>
      <c r="AB9742" s="33"/>
      <c r="AC9742" s="33"/>
      <c r="AD9742" s="33"/>
      <c r="AE9742" s="33"/>
      <c r="AF9742" s="33"/>
      <c r="AG9742" s="35"/>
      <c r="AH9742" s="32"/>
      <c r="AI9742" s="33"/>
      <c r="AJ9742" s="33"/>
      <c r="AK9742" s="33"/>
      <c r="AL9742" s="33"/>
      <c r="AM9742" s="33"/>
      <c r="AN9742" s="33"/>
      <c r="AO9742" s="33"/>
      <c r="AP9742" s="33"/>
      <c r="AQ9742" s="33"/>
      <c r="AR9742" s="33"/>
      <c r="AS9742" s="33"/>
      <c r="AT9742" s="33"/>
      <c r="AU9742" s="33"/>
      <c r="AV9742" s="33"/>
      <c r="AW9742" s="33"/>
      <c r="AX9742" s="33"/>
      <c r="AY9742" s="33"/>
    </row>
    <row r="9743" spans="1:51" s="12" customFormat="1" ht="39.950000000000003" customHeight="1">
      <c r="A9743" s="3"/>
      <c r="B9743" s="16"/>
      <c r="C9743" s="33"/>
      <c r="D9743" s="33"/>
      <c r="E9743" s="33"/>
      <c r="F9743" s="33"/>
      <c r="G9743" s="33"/>
      <c r="H9743" s="33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  <c r="Y9743" s="33"/>
      <c r="Z9743" s="33"/>
      <c r="AA9743" s="33"/>
      <c r="AB9743" s="33"/>
      <c r="AC9743" s="33"/>
      <c r="AD9743" s="33"/>
      <c r="AE9743" s="33"/>
      <c r="AF9743" s="33"/>
      <c r="AG9743" s="35"/>
      <c r="AH9743" s="32"/>
      <c r="AI9743" s="33"/>
      <c r="AJ9743" s="33"/>
      <c r="AK9743" s="33"/>
      <c r="AL9743" s="33"/>
      <c r="AM9743" s="33"/>
      <c r="AN9743" s="33"/>
      <c r="AO9743" s="33"/>
      <c r="AP9743" s="33"/>
      <c r="AQ9743" s="33"/>
      <c r="AR9743" s="33"/>
      <c r="AS9743" s="33"/>
      <c r="AT9743" s="33"/>
      <c r="AU9743" s="33"/>
      <c r="AV9743" s="33"/>
      <c r="AW9743" s="33"/>
      <c r="AX9743" s="33"/>
      <c r="AY9743" s="33"/>
    </row>
    <row r="9744" spans="1:51" s="12" customFormat="1" ht="39.950000000000003" customHeight="1">
      <c r="A9744" s="3"/>
      <c r="B9744" s="16"/>
      <c r="C9744" s="33"/>
      <c r="D9744" s="33"/>
      <c r="E9744" s="33"/>
      <c r="F9744" s="33"/>
      <c r="G9744" s="33"/>
      <c r="H9744" s="33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  <c r="Y9744" s="33"/>
      <c r="Z9744" s="33"/>
      <c r="AA9744" s="33"/>
      <c r="AB9744" s="33"/>
      <c r="AC9744" s="33"/>
      <c r="AD9744" s="33"/>
      <c r="AE9744" s="33"/>
      <c r="AF9744" s="33"/>
      <c r="AG9744" s="35"/>
      <c r="AH9744" s="32"/>
      <c r="AI9744" s="33"/>
      <c r="AJ9744" s="33"/>
      <c r="AK9744" s="33"/>
      <c r="AL9744" s="33"/>
      <c r="AM9744" s="33"/>
      <c r="AN9744" s="33"/>
      <c r="AO9744" s="33"/>
      <c r="AP9744" s="33"/>
      <c r="AQ9744" s="33"/>
      <c r="AR9744" s="33"/>
      <c r="AS9744" s="33"/>
      <c r="AT9744" s="33"/>
      <c r="AU9744" s="33"/>
      <c r="AV9744" s="33"/>
      <c r="AW9744" s="33"/>
      <c r="AX9744" s="33"/>
      <c r="AY9744" s="33"/>
    </row>
    <row r="9745" spans="1:51" s="12" customFormat="1" ht="39.950000000000003" customHeight="1">
      <c r="A9745" s="3"/>
      <c r="B9745" s="16"/>
      <c r="C9745" s="33"/>
      <c r="D9745" s="33"/>
      <c r="E9745" s="33"/>
      <c r="F9745" s="33"/>
      <c r="G9745" s="33"/>
      <c r="H9745" s="33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  <c r="Y9745" s="33"/>
      <c r="Z9745" s="33"/>
      <c r="AA9745" s="33"/>
      <c r="AB9745" s="33"/>
      <c r="AC9745" s="33"/>
      <c r="AD9745" s="33"/>
      <c r="AE9745" s="33"/>
      <c r="AF9745" s="33"/>
      <c r="AG9745" s="35"/>
      <c r="AH9745" s="32"/>
      <c r="AI9745" s="33"/>
      <c r="AJ9745" s="33"/>
      <c r="AK9745" s="33"/>
      <c r="AL9745" s="33"/>
      <c r="AM9745" s="33"/>
      <c r="AN9745" s="33"/>
      <c r="AO9745" s="33"/>
      <c r="AP9745" s="33"/>
      <c r="AQ9745" s="33"/>
      <c r="AR9745" s="33"/>
      <c r="AS9745" s="33"/>
      <c r="AT9745" s="33"/>
      <c r="AU9745" s="33"/>
      <c r="AV9745" s="33"/>
      <c r="AW9745" s="33"/>
      <c r="AX9745" s="33"/>
      <c r="AY9745" s="33"/>
    </row>
    <row r="9746" spans="1:51" s="12" customFormat="1" ht="39.950000000000003" customHeight="1">
      <c r="A9746" s="3"/>
      <c r="B9746" s="16"/>
      <c r="C9746" s="33"/>
      <c r="D9746" s="33"/>
      <c r="E9746" s="33"/>
      <c r="F9746" s="33"/>
      <c r="G9746" s="33"/>
      <c r="H9746" s="33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  <c r="Y9746" s="33"/>
      <c r="Z9746" s="33"/>
      <c r="AA9746" s="33"/>
      <c r="AB9746" s="33"/>
      <c r="AC9746" s="33"/>
      <c r="AD9746" s="33"/>
      <c r="AE9746" s="33"/>
      <c r="AF9746" s="33"/>
      <c r="AG9746" s="35"/>
      <c r="AH9746" s="32"/>
      <c r="AI9746" s="33"/>
      <c r="AJ9746" s="33"/>
      <c r="AK9746" s="33"/>
      <c r="AL9746" s="33"/>
      <c r="AM9746" s="33"/>
      <c r="AN9746" s="33"/>
      <c r="AO9746" s="33"/>
      <c r="AP9746" s="33"/>
      <c r="AQ9746" s="33"/>
      <c r="AR9746" s="33"/>
      <c r="AS9746" s="33"/>
      <c r="AT9746" s="33"/>
      <c r="AU9746" s="33"/>
      <c r="AV9746" s="33"/>
      <c r="AW9746" s="33"/>
      <c r="AX9746" s="33"/>
      <c r="AY9746" s="33"/>
    </row>
    <row r="9747" spans="1:51" s="12" customFormat="1" ht="39.950000000000003" customHeight="1">
      <c r="A9747" s="3"/>
      <c r="B9747" s="16"/>
      <c r="C9747" s="33"/>
      <c r="D9747" s="33"/>
      <c r="E9747" s="33"/>
      <c r="F9747" s="33"/>
      <c r="G9747" s="33"/>
      <c r="H9747" s="33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  <c r="Y9747" s="33"/>
      <c r="Z9747" s="33"/>
      <c r="AA9747" s="33"/>
      <c r="AB9747" s="33"/>
      <c r="AC9747" s="33"/>
      <c r="AD9747" s="33"/>
      <c r="AE9747" s="33"/>
      <c r="AF9747" s="33"/>
      <c r="AG9747" s="35"/>
      <c r="AH9747" s="32"/>
      <c r="AI9747" s="33"/>
      <c r="AJ9747" s="33"/>
      <c r="AK9747" s="33"/>
      <c r="AL9747" s="33"/>
      <c r="AM9747" s="33"/>
      <c r="AN9747" s="33"/>
      <c r="AO9747" s="33"/>
      <c r="AP9747" s="33"/>
      <c r="AQ9747" s="33"/>
      <c r="AR9747" s="33"/>
      <c r="AS9747" s="33"/>
      <c r="AT9747" s="33"/>
      <c r="AU9747" s="33"/>
      <c r="AV9747" s="33"/>
      <c r="AW9747" s="33"/>
      <c r="AX9747" s="33"/>
      <c r="AY9747" s="33"/>
    </row>
    <row r="9748" spans="1:51" s="12" customFormat="1" ht="39.950000000000003" customHeight="1">
      <c r="A9748" s="3"/>
      <c r="B9748" s="16"/>
      <c r="C9748" s="33"/>
      <c r="D9748" s="33"/>
      <c r="E9748" s="33"/>
      <c r="F9748" s="33"/>
      <c r="G9748" s="33"/>
      <c r="H9748" s="33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  <c r="Y9748" s="33"/>
      <c r="Z9748" s="33"/>
      <c r="AA9748" s="33"/>
      <c r="AB9748" s="33"/>
      <c r="AC9748" s="33"/>
      <c r="AD9748" s="33"/>
      <c r="AE9748" s="33"/>
      <c r="AF9748" s="33"/>
      <c r="AG9748" s="35"/>
      <c r="AH9748" s="32"/>
      <c r="AI9748" s="33"/>
      <c r="AJ9748" s="33"/>
      <c r="AK9748" s="33"/>
      <c r="AL9748" s="33"/>
      <c r="AM9748" s="33"/>
      <c r="AN9748" s="33"/>
      <c r="AO9748" s="33"/>
      <c r="AP9748" s="33"/>
      <c r="AQ9748" s="33"/>
      <c r="AR9748" s="33"/>
      <c r="AS9748" s="33"/>
      <c r="AT9748" s="33"/>
      <c r="AU9748" s="33"/>
      <c r="AV9748" s="33"/>
      <c r="AW9748" s="33"/>
      <c r="AX9748" s="33"/>
      <c r="AY9748" s="33"/>
    </row>
    <row r="9749" spans="1:51" s="12" customFormat="1" ht="39.950000000000003" customHeight="1">
      <c r="A9749" s="3"/>
      <c r="B9749" s="16"/>
      <c r="C9749" s="33"/>
      <c r="D9749" s="33"/>
      <c r="E9749" s="33"/>
      <c r="F9749" s="33"/>
      <c r="G9749" s="33"/>
      <c r="H9749" s="33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  <c r="Y9749" s="33"/>
      <c r="Z9749" s="33"/>
      <c r="AA9749" s="33"/>
      <c r="AB9749" s="33"/>
      <c r="AC9749" s="33"/>
      <c r="AD9749" s="33"/>
      <c r="AE9749" s="33"/>
      <c r="AF9749" s="33"/>
      <c r="AG9749" s="35"/>
      <c r="AH9749" s="32"/>
      <c r="AI9749" s="33"/>
      <c r="AJ9749" s="33"/>
      <c r="AK9749" s="33"/>
      <c r="AL9749" s="33"/>
      <c r="AM9749" s="33"/>
      <c r="AN9749" s="33"/>
      <c r="AO9749" s="33"/>
      <c r="AP9749" s="33"/>
      <c r="AQ9749" s="33"/>
      <c r="AR9749" s="33"/>
      <c r="AS9749" s="33"/>
      <c r="AT9749" s="33"/>
      <c r="AU9749" s="33"/>
      <c r="AV9749" s="33"/>
      <c r="AW9749" s="33"/>
      <c r="AX9749" s="33"/>
      <c r="AY9749" s="33"/>
    </row>
    <row r="9750" spans="1:51" s="12" customFormat="1" ht="39.950000000000003" customHeight="1">
      <c r="A9750" s="3"/>
      <c r="B9750" s="16"/>
      <c r="C9750" s="33"/>
      <c r="D9750" s="33"/>
      <c r="E9750" s="33"/>
      <c r="F9750" s="33"/>
      <c r="G9750" s="33"/>
      <c r="H9750" s="33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  <c r="Y9750" s="33"/>
      <c r="Z9750" s="33"/>
      <c r="AA9750" s="33"/>
      <c r="AB9750" s="33"/>
      <c r="AC9750" s="33"/>
      <c r="AD9750" s="33"/>
      <c r="AE9750" s="33"/>
      <c r="AF9750" s="33"/>
      <c r="AG9750" s="35"/>
      <c r="AH9750" s="32"/>
      <c r="AI9750" s="33"/>
      <c r="AJ9750" s="33"/>
      <c r="AK9750" s="33"/>
      <c r="AL9750" s="33"/>
      <c r="AM9750" s="33"/>
      <c r="AN9750" s="33"/>
      <c r="AO9750" s="33"/>
      <c r="AP9750" s="33"/>
      <c r="AQ9750" s="33"/>
      <c r="AR9750" s="33"/>
      <c r="AS9750" s="33"/>
      <c r="AT9750" s="33"/>
      <c r="AU9750" s="33"/>
      <c r="AV9750" s="33"/>
      <c r="AW9750" s="33"/>
      <c r="AX9750" s="33"/>
      <c r="AY9750" s="33"/>
    </row>
    <row r="9751" spans="1:51" s="12" customFormat="1" ht="39.950000000000003" customHeight="1">
      <c r="A9751" s="3"/>
      <c r="B9751" s="16"/>
      <c r="C9751" s="33"/>
      <c r="D9751" s="33"/>
      <c r="E9751" s="33"/>
      <c r="F9751" s="33"/>
      <c r="G9751" s="33"/>
      <c r="H9751" s="33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  <c r="Y9751" s="33"/>
      <c r="Z9751" s="33"/>
      <c r="AA9751" s="33"/>
      <c r="AB9751" s="33"/>
      <c r="AC9751" s="33"/>
      <c r="AD9751" s="33"/>
      <c r="AE9751" s="33"/>
      <c r="AF9751" s="33"/>
      <c r="AG9751" s="35"/>
      <c r="AH9751" s="32"/>
      <c r="AI9751" s="33"/>
      <c r="AJ9751" s="33"/>
      <c r="AK9751" s="33"/>
      <c r="AL9751" s="33"/>
      <c r="AM9751" s="33"/>
      <c r="AN9751" s="33"/>
      <c r="AO9751" s="33"/>
      <c r="AP9751" s="33"/>
      <c r="AQ9751" s="33"/>
      <c r="AR9751" s="33"/>
      <c r="AS9751" s="33"/>
      <c r="AT9751" s="33"/>
      <c r="AU9751" s="33"/>
      <c r="AV9751" s="33"/>
      <c r="AW9751" s="33"/>
      <c r="AX9751" s="33"/>
      <c r="AY9751" s="33"/>
    </row>
    <row r="9752" spans="1:51" s="12" customFormat="1" ht="39.950000000000003" customHeight="1">
      <c r="A9752" s="3"/>
      <c r="B9752" s="16"/>
      <c r="C9752" s="33"/>
      <c r="D9752" s="33"/>
      <c r="E9752" s="33"/>
      <c r="F9752" s="33"/>
      <c r="G9752" s="33"/>
      <c r="H9752" s="33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  <c r="Y9752" s="33"/>
      <c r="Z9752" s="33"/>
      <c r="AA9752" s="33"/>
      <c r="AB9752" s="33"/>
      <c r="AC9752" s="33"/>
      <c r="AD9752" s="33"/>
      <c r="AE9752" s="33"/>
      <c r="AF9752" s="33"/>
      <c r="AG9752" s="35"/>
      <c r="AH9752" s="32"/>
      <c r="AI9752" s="33"/>
      <c r="AJ9752" s="33"/>
      <c r="AK9752" s="33"/>
      <c r="AL9752" s="33"/>
      <c r="AM9752" s="33"/>
      <c r="AN9752" s="33"/>
      <c r="AO9752" s="33"/>
      <c r="AP9752" s="33"/>
      <c r="AQ9752" s="33"/>
      <c r="AR9752" s="33"/>
      <c r="AS9752" s="33"/>
      <c r="AT9752" s="33"/>
      <c r="AU9752" s="33"/>
      <c r="AV9752" s="33"/>
      <c r="AW9752" s="33"/>
      <c r="AX9752" s="33"/>
      <c r="AY9752" s="33"/>
    </row>
    <row r="9753" spans="1:51" s="12" customFormat="1" ht="39.950000000000003" customHeight="1">
      <c r="A9753" s="3"/>
      <c r="B9753" s="16"/>
      <c r="C9753" s="33"/>
      <c r="D9753" s="33"/>
      <c r="E9753" s="33"/>
      <c r="F9753" s="33"/>
      <c r="G9753" s="33"/>
      <c r="H9753" s="33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  <c r="Y9753" s="33"/>
      <c r="Z9753" s="33"/>
      <c r="AA9753" s="33"/>
      <c r="AB9753" s="33"/>
      <c r="AC9753" s="33"/>
      <c r="AD9753" s="33"/>
      <c r="AE9753" s="33"/>
      <c r="AF9753" s="33"/>
      <c r="AG9753" s="35"/>
      <c r="AH9753" s="32"/>
      <c r="AI9753" s="33"/>
      <c r="AJ9753" s="33"/>
      <c r="AK9753" s="33"/>
      <c r="AL9753" s="33"/>
      <c r="AM9753" s="33"/>
      <c r="AN9753" s="33"/>
      <c r="AO9753" s="33"/>
      <c r="AP9753" s="33"/>
      <c r="AQ9753" s="33"/>
      <c r="AR9753" s="33"/>
      <c r="AS9753" s="33"/>
      <c r="AT9753" s="33"/>
      <c r="AU9753" s="33"/>
      <c r="AV9753" s="33"/>
      <c r="AW9753" s="33"/>
      <c r="AX9753" s="33"/>
      <c r="AY9753" s="33"/>
    </row>
    <row r="9754" spans="1:51" s="12" customFormat="1" ht="39.950000000000003" customHeight="1">
      <c r="A9754" s="3"/>
      <c r="B9754" s="16"/>
      <c r="C9754" s="33"/>
      <c r="D9754" s="33"/>
      <c r="E9754" s="33"/>
      <c r="F9754" s="33"/>
      <c r="G9754" s="33"/>
      <c r="H9754" s="33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  <c r="Y9754" s="33"/>
      <c r="Z9754" s="33"/>
      <c r="AA9754" s="33"/>
      <c r="AB9754" s="33"/>
      <c r="AC9754" s="33"/>
      <c r="AD9754" s="33"/>
      <c r="AE9754" s="33"/>
      <c r="AF9754" s="33"/>
      <c r="AG9754" s="35"/>
      <c r="AH9754" s="32"/>
      <c r="AI9754" s="33"/>
      <c r="AJ9754" s="33"/>
      <c r="AK9754" s="33"/>
      <c r="AL9754" s="33"/>
      <c r="AM9754" s="33"/>
      <c r="AN9754" s="33"/>
      <c r="AO9754" s="33"/>
      <c r="AP9754" s="33"/>
      <c r="AQ9754" s="33"/>
      <c r="AR9754" s="33"/>
      <c r="AS9754" s="33"/>
      <c r="AT9754" s="33"/>
      <c r="AU9754" s="33"/>
      <c r="AV9754" s="33"/>
      <c r="AW9754" s="33"/>
      <c r="AX9754" s="33"/>
      <c r="AY9754" s="33"/>
    </row>
    <row r="9755" spans="1:51" s="12" customFormat="1" ht="39.950000000000003" customHeight="1">
      <c r="A9755" s="3"/>
      <c r="B9755" s="16"/>
      <c r="C9755" s="33"/>
      <c r="D9755" s="33"/>
      <c r="E9755" s="33"/>
      <c r="F9755" s="33"/>
      <c r="G9755" s="33"/>
      <c r="H9755" s="33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  <c r="Y9755" s="33"/>
      <c r="Z9755" s="33"/>
      <c r="AA9755" s="33"/>
      <c r="AB9755" s="33"/>
      <c r="AC9755" s="33"/>
      <c r="AD9755" s="33"/>
      <c r="AE9755" s="33"/>
      <c r="AF9755" s="33"/>
      <c r="AG9755" s="35"/>
      <c r="AH9755" s="32"/>
      <c r="AI9755" s="33"/>
      <c r="AJ9755" s="33"/>
      <c r="AK9755" s="33"/>
      <c r="AL9755" s="33"/>
      <c r="AM9755" s="33"/>
      <c r="AN9755" s="33"/>
      <c r="AO9755" s="33"/>
      <c r="AP9755" s="33"/>
      <c r="AQ9755" s="33"/>
      <c r="AR9755" s="33"/>
      <c r="AS9755" s="33"/>
      <c r="AT9755" s="33"/>
      <c r="AU9755" s="33"/>
      <c r="AV9755" s="33"/>
      <c r="AW9755" s="33"/>
      <c r="AX9755" s="33"/>
      <c r="AY9755" s="33"/>
    </row>
    <row r="9756" spans="1:51" s="12" customFormat="1" ht="39.950000000000003" customHeight="1">
      <c r="A9756" s="3"/>
      <c r="B9756" s="16"/>
      <c r="C9756" s="33"/>
      <c r="D9756" s="33"/>
      <c r="E9756" s="33"/>
      <c r="F9756" s="33"/>
      <c r="G9756" s="33"/>
      <c r="H9756" s="33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  <c r="Y9756" s="33"/>
      <c r="Z9756" s="33"/>
      <c r="AA9756" s="33"/>
      <c r="AB9756" s="33"/>
      <c r="AC9756" s="33"/>
      <c r="AD9756" s="33"/>
      <c r="AE9756" s="33"/>
      <c r="AF9756" s="33"/>
      <c r="AG9756" s="35"/>
      <c r="AH9756" s="32"/>
      <c r="AI9756" s="33"/>
      <c r="AJ9756" s="33"/>
      <c r="AK9756" s="33"/>
      <c r="AL9756" s="33"/>
      <c r="AM9756" s="33"/>
      <c r="AN9756" s="33"/>
      <c r="AO9756" s="33"/>
      <c r="AP9756" s="33"/>
      <c r="AQ9756" s="33"/>
      <c r="AR9756" s="33"/>
      <c r="AS9756" s="33"/>
      <c r="AT9756" s="33"/>
      <c r="AU9756" s="33"/>
      <c r="AV9756" s="33"/>
      <c r="AW9756" s="33"/>
      <c r="AX9756" s="33"/>
      <c r="AY9756" s="33"/>
    </row>
    <row r="9757" spans="1:51" s="12" customFormat="1" ht="39.950000000000003" customHeight="1">
      <c r="A9757" s="3"/>
      <c r="B9757" s="16"/>
      <c r="C9757" s="33"/>
      <c r="D9757" s="33"/>
      <c r="E9757" s="33"/>
      <c r="F9757" s="33"/>
      <c r="G9757" s="33"/>
      <c r="H9757" s="33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  <c r="Y9757" s="33"/>
      <c r="Z9757" s="33"/>
      <c r="AA9757" s="33"/>
      <c r="AB9757" s="33"/>
      <c r="AC9757" s="33"/>
      <c r="AD9757" s="33"/>
      <c r="AE9757" s="33"/>
      <c r="AF9757" s="33"/>
      <c r="AG9757" s="35"/>
      <c r="AH9757" s="32"/>
      <c r="AI9757" s="33"/>
      <c r="AJ9757" s="33"/>
      <c r="AK9757" s="33"/>
      <c r="AL9757" s="33"/>
      <c r="AM9757" s="33"/>
      <c r="AN9757" s="33"/>
      <c r="AO9757" s="33"/>
      <c r="AP9757" s="33"/>
      <c r="AQ9757" s="33"/>
      <c r="AR9757" s="33"/>
      <c r="AS9757" s="33"/>
      <c r="AT9757" s="33"/>
      <c r="AU9757" s="33"/>
      <c r="AV9757" s="33"/>
      <c r="AW9757" s="33"/>
      <c r="AX9757" s="33"/>
      <c r="AY9757" s="33"/>
    </row>
    <row r="9758" spans="1:51" s="12" customFormat="1" ht="39.950000000000003" customHeight="1">
      <c r="A9758" s="3"/>
      <c r="B9758" s="16"/>
      <c r="C9758" s="33"/>
      <c r="D9758" s="33"/>
      <c r="E9758" s="33"/>
      <c r="F9758" s="33"/>
      <c r="G9758" s="33"/>
      <c r="H9758" s="33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  <c r="Y9758" s="33"/>
      <c r="Z9758" s="33"/>
      <c r="AA9758" s="33"/>
      <c r="AB9758" s="33"/>
      <c r="AC9758" s="33"/>
      <c r="AD9758" s="33"/>
      <c r="AE9758" s="33"/>
      <c r="AF9758" s="33"/>
      <c r="AG9758" s="35"/>
      <c r="AH9758" s="32"/>
      <c r="AI9758" s="33"/>
      <c r="AJ9758" s="33"/>
      <c r="AK9758" s="33"/>
      <c r="AL9758" s="33"/>
      <c r="AM9758" s="33"/>
      <c r="AN9758" s="33"/>
      <c r="AO9758" s="33"/>
      <c r="AP9758" s="33"/>
      <c r="AQ9758" s="33"/>
      <c r="AR9758" s="33"/>
      <c r="AS9758" s="33"/>
      <c r="AT9758" s="33"/>
      <c r="AU9758" s="33"/>
      <c r="AV9758" s="33"/>
      <c r="AW9758" s="33"/>
      <c r="AX9758" s="33"/>
      <c r="AY9758" s="33"/>
    </row>
    <row r="9759" spans="1:51" s="12" customFormat="1" ht="39.950000000000003" customHeight="1">
      <c r="A9759" s="3"/>
      <c r="B9759" s="16"/>
      <c r="C9759" s="33"/>
      <c r="D9759" s="33"/>
      <c r="E9759" s="33"/>
      <c r="F9759" s="33"/>
      <c r="G9759" s="33"/>
      <c r="H9759" s="33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  <c r="Y9759" s="33"/>
      <c r="Z9759" s="33"/>
      <c r="AA9759" s="33"/>
      <c r="AB9759" s="33"/>
      <c r="AC9759" s="33"/>
      <c r="AD9759" s="33"/>
      <c r="AE9759" s="33"/>
      <c r="AF9759" s="33"/>
      <c r="AG9759" s="35"/>
      <c r="AH9759" s="32"/>
      <c r="AI9759" s="33"/>
      <c r="AJ9759" s="33"/>
      <c r="AK9759" s="33"/>
      <c r="AL9759" s="33"/>
      <c r="AM9759" s="33"/>
      <c r="AN9759" s="33"/>
      <c r="AO9759" s="33"/>
      <c r="AP9759" s="33"/>
      <c r="AQ9759" s="33"/>
      <c r="AR9759" s="33"/>
      <c r="AS9759" s="33"/>
      <c r="AT9759" s="33"/>
      <c r="AU9759" s="33"/>
      <c r="AV9759" s="33"/>
      <c r="AW9759" s="33"/>
      <c r="AX9759" s="33"/>
      <c r="AY9759" s="33"/>
    </row>
    <row r="9760" spans="1:51" s="12" customFormat="1" ht="39.950000000000003" customHeight="1">
      <c r="A9760" s="3"/>
      <c r="B9760" s="16"/>
      <c r="C9760" s="33"/>
      <c r="D9760" s="33"/>
      <c r="E9760" s="33"/>
      <c r="F9760" s="33"/>
      <c r="G9760" s="33"/>
      <c r="H9760" s="33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  <c r="Y9760" s="33"/>
      <c r="Z9760" s="33"/>
      <c r="AA9760" s="33"/>
      <c r="AB9760" s="33"/>
      <c r="AC9760" s="33"/>
      <c r="AD9760" s="33"/>
      <c r="AE9760" s="33"/>
      <c r="AF9760" s="33"/>
      <c r="AG9760" s="35"/>
      <c r="AH9760" s="32"/>
      <c r="AI9760" s="33"/>
      <c r="AJ9760" s="33"/>
      <c r="AK9760" s="33"/>
      <c r="AL9760" s="33"/>
      <c r="AM9760" s="33"/>
      <c r="AN9760" s="33"/>
      <c r="AO9760" s="33"/>
      <c r="AP9760" s="33"/>
      <c r="AQ9760" s="33"/>
      <c r="AR9760" s="33"/>
      <c r="AS9760" s="33"/>
      <c r="AT9760" s="33"/>
      <c r="AU9760" s="33"/>
      <c r="AV9760" s="33"/>
      <c r="AW9760" s="33"/>
      <c r="AX9760" s="33"/>
      <c r="AY9760" s="33"/>
    </row>
    <row r="9761" spans="1:51" s="12" customFormat="1" ht="39.950000000000003" customHeight="1">
      <c r="A9761" s="3"/>
      <c r="B9761" s="16"/>
      <c r="C9761" s="33"/>
      <c r="D9761" s="33"/>
      <c r="E9761" s="33"/>
      <c r="F9761" s="33"/>
      <c r="G9761" s="33"/>
      <c r="H9761" s="33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  <c r="Y9761" s="33"/>
      <c r="Z9761" s="33"/>
      <c r="AA9761" s="33"/>
      <c r="AB9761" s="33"/>
      <c r="AC9761" s="33"/>
      <c r="AD9761" s="33"/>
      <c r="AE9761" s="33"/>
      <c r="AF9761" s="33"/>
      <c r="AG9761" s="35"/>
      <c r="AH9761" s="32"/>
      <c r="AI9761" s="33"/>
      <c r="AJ9761" s="33"/>
      <c r="AK9761" s="33"/>
      <c r="AL9761" s="33"/>
      <c r="AM9761" s="33"/>
      <c r="AN9761" s="33"/>
      <c r="AO9761" s="33"/>
      <c r="AP9761" s="33"/>
      <c r="AQ9761" s="33"/>
      <c r="AR9761" s="33"/>
      <c r="AS9761" s="33"/>
      <c r="AT9761" s="33"/>
      <c r="AU9761" s="33"/>
      <c r="AV9761" s="33"/>
      <c r="AW9761" s="33"/>
      <c r="AX9761" s="33"/>
      <c r="AY9761" s="33"/>
    </row>
    <row r="9762" spans="1:51" s="12" customFormat="1" ht="39.950000000000003" customHeight="1">
      <c r="A9762" s="3"/>
      <c r="B9762" s="16"/>
      <c r="C9762" s="33"/>
      <c r="D9762" s="33"/>
      <c r="E9762" s="33"/>
      <c r="F9762" s="33"/>
      <c r="G9762" s="33"/>
      <c r="H9762" s="33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  <c r="Y9762" s="33"/>
      <c r="Z9762" s="33"/>
      <c r="AA9762" s="33"/>
      <c r="AB9762" s="33"/>
      <c r="AC9762" s="33"/>
      <c r="AD9762" s="33"/>
      <c r="AE9762" s="33"/>
      <c r="AF9762" s="33"/>
      <c r="AG9762" s="35"/>
      <c r="AH9762" s="32"/>
      <c r="AI9762" s="33"/>
      <c r="AJ9762" s="33"/>
      <c r="AK9762" s="33"/>
      <c r="AL9762" s="33"/>
      <c r="AM9762" s="33"/>
      <c r="AN9762" s="33"/>
      <c r="AO9762" s="33"/>
      <c r="AP9762" s="33"/>
      <c r="AQ9762" s="33"/>
      <c r="AR9762" s="33"/>
      <c r="AS9762" s="33"/>
      <c r="AT9762" s="33"/>
      <c r="AU9762" s="33"/>
      <c r="AV9762" s="33"/>
      <c r="AW9762" s="33"/>
      <c r="AX9762" s="33"/>
      <c r="AY9762" s="33"/>
    </row>
    <row r="9763" spans="1:51" s="12" customFormat="1" ht="39.950000000000003" customHeight="1">
      <c r="A9763" s="3"/>
      <c r="B9763" s="16"/>
      <c r="C9763" s="33"/>
      <c r="D9763" s="33"/>
      <c r="E9763" s="33"/>
      <c r="F9763" s="33"/>
      <c r="G9763" s="33"/>
      <c r="H9763" s="33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  <c r="Y9763" s="33"/>
      <c r="Z9763" s="33"/>
      <c r="AA9763" s="33"/>
      <c r="AB9763" s="33"/>
      <c r="AC9763" s="33"/>
      <c r="AD9763" s="33"/>
      <c r="AE9763" s="33"/>
      <c r="AF9763" s="33"/>
      <c r="AG9763" s="35"/>
      <c r="AH9763" s="32"/>
      <c r="AI9763" s="33"/>
      <c r="AJ9763" s="33"/>
      <c r="AK9763" s="33"/>
      <c r="AL9763" s="33"/>
      <c r="AM9763" s="33"/>
      <c r="AN9763" s="33"/>
      <c r="AO9763" s="33"/>
      <c r="AP9763" s="33"/>
      <c r="AQ9763" s="33"/>
      <c r="AR9763" s="33"/>
      <c r="AS9763" s="33"/>
      <c r="AT9763" s="33"/>
      <c r="AU9763" s="33"/>
      <c r="AV9763" s="33"/>
      <c r="AW9763" s="33"/>
      <c r="AX9763" s="33"/>
      <c r="AY9763" s="33"/>
    </row>
    <row r="9764" spans="1:51" s="12" customFormat="1" ht="39.950000000000003" customHeight="1">
      <c r="A9764" s="3"/>
      <c r="B9764" s="16"/>
      <c r="C9764" s="33"/>
      <c r="D9764" s="33"/>
      <c r="E9764" s="33"/>
      <c r="F9764" s="33"/>
      <c r="G9764" s="33"/>
      <c r="H9764" s="33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  <c r="Y9764" s="33"/>
      <c r="Z9764" s="33"/>
      <c r="AA9764" s="33"/>
      <c r="AB9764" s="33"/>
      <c r="AC9764" s="33"/>
      <c r="AD9764" s="33"/>
      <c r="AE9764" s="33"/>
      <c r="AF9764" s="33"/>
      <c r="AG9764" s="35"/>
      <c r="AH9764" s="32"/>
      <c r="AI9764" s="33"/>
      <c r="AJ9764" s="33"/>
      <c r="AK9764" s="33"/>
      <c r="AL9764" s="33"/>
      <c r="AM9764" s="33"/>
      <c r="AN9764" s="33"/>
      <c r="AO9764" s="33"/>
      <c r="AP9764" s="33"/>
      <c r="AQ9764" s="33"/>
      <c r="AR9764" s="33"/>
      <c r="AS9764" s="33"/>
      <c r="AT9764" s="33"/>
      <c r="AU9764" s="33"/>
      <c r="AV9764" s="33"/>
      <c r="AW9764" s="33"/>
      <c r="AX9764" s="33"/>
      <c r="AY9764" s="33"/>
    </row>
    <row r="9765" spans="1:51" s="12" customFormat="1" ht="39.950000000000003" customHeight="1">
      <c r="A9765" s="3"/>
      <c r="B9765" s="16"/>
      <c r="C9765" s="33"/>
      <c r="D9765" s="33"/>
      <c r="E9765" s="33"/>
      <c r="F9765" s="33"/>
      <c r="G9765" s="33"/>
      <c r="H9765" s="33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  <c r="Y9765" s="33"/>
      <c r="Z9765" s="33"/>
      <c r="AA9765" s="33"/>
      <c r="AB9765" s="33"/>
      <c r="AC9765" s="33"/>
      <c r="AD9765" s="33"/>
      <c r="AE9765" s="33"/>
      <c r="AF9765" s="33"/>
      <c r="AG9765" s="35"/>
      <c r="AH9765" s="32"/>
      <c r="AI9765" s="33"/>
      <c r="AJ9765" s="33"/>
      <c r="AK9765" s="33"/>
      <c r="AL9765" s="33"/>
      <c r="AM9765" s="33"/>
      <c r="AN9765" s="33"/>
      <c r="AO9765" s="33"/>
      <c r="AP9765" s="33"/>
      <c r="AQ9765" s="33"/>
      <c r="AR9765" s="33"/>
      <c r="AS9765" s="33"/>
      <c r="AT9765" s="33"/>
      <c r="AU9765" s="33"/>
      <c r="AV9765" s="33"/>
      <c r="AW9765" s="33"/>
      <c r="AX9765" s="33"/>
      <c r="AY9765" s="33"/>
    </row>
    <row r="9766" spans="1:51" s="12" customFormat="1" ht="39.950000000000003" customHeight="1">
      <c r="A9766" s="3"/>
      <c r="B9766" s="16"/>
      <c r="C9766" s="33"/>
      <c r="D9766" s="33"/>
      <c r="E9766" s="33"/>
      <c r="F9766" s="33"/>
      <c r="G9766" s="33"/>
      <c r="H9766" s="33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  <c r="Y9766" s="33"/>
      <c r="Z9766" s="33"/>
      <c r="AA9766" s="33"/>
      <c r="AB9766" s="33"/>
      <c r="AC9766" s="33"/>
      <c r="AD9766" s="33"/>
      <c r="AE9766" s="33"/>
      <c r="AF9766" s="33"/>
      <c r="AG9766" s="35"/>
      <c r="AH9766" s="32"/>
      <c r="AI9766" s="33"/>
      <c r="AJ9766" s="33"/>
      <c r="AK9766" s="33"/>
      <c r="AL9766" s="33"/>
      <c r="AM9766" s="33"/>
      <c r="AN9766" s="33"/>
      <c r="AO9766" s="33"/>
      <c r="AP9766" s="33"/>
      <c r="AQ9766" s="33"/>
      <c r="AR9766" s="33"/>
      <c r="AS9766" s="33"/>
      <c r="AT9766" s="33"/>
      <c r="AU9766" s="33"/>
      <c r="AV9766" s="33"/>
      <c r="AW9766" s="33"/>
      <c r="AX9766" s="33"/>
      <c r="AY9766" s="33"/>
    </row>
    <row r="9767" spans="1:51" s="12" customFormat="1" ht="39.950000000000003" customHeight="1">
      <c r="A9767" s="3"/>
      <c r="B9767" s="16"/>
      <c r="C9767" s="33"/>
      <c r="D9767" s="33"/>
      <c r="E9767" s="33"/>
      <c r="F9767" s="33"/>
      <c r="G9767" s="33"/>
      <c r="H9767" s="33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  <c r="Y9767" s="33"/>
      <c r="Z9767" s="33"/>
      <c r="AA9767" s="33"/>
      <c r="AB9767" s="33"/>
      <c r="AC9767" s="33"/>
      <c r="AD9767" s="33"/>
      <c r="AE9767" s="33"/>
      <c r="AF9767" s="33"/>
      <c r="AG9767" s="35"/>
      <c r="AH9767" s="32"/>
      <c r="AI9767" s="33"/>
      <c r="AJ9767" s="33"/>
      <c r="AK9767" s="33"/>
      <c r="AL9767" s="33"/>
      <c r="AM9767" s="33"/>
      <c r="AN9767" s="33"/>
      <c r="AO9767" s="33"/>
      <c r="AP9767" s="33"/>
      <c r="AQ9767" s="33"/>
      <c r="AR9767" s="33"/>
      <c r="AS9767" s="33"/>
      <c r="AT9767" s="33"/>
      <c r="AU9767" s="33"/>
      <c r="AV9767" s="33"/>
      <c r="AW9767" s="33"/>
      <c r="AX9767" s="33"/>
      <c r="AY9767" s="33"/>
    </row>
    <row r="9768" spans="1:51" s="12" customFormat="1" ht="39.950000000000003" customHeight="1">
      <c r="A9768" s="3"/>
      <c r="B9768" s="16"/>
      <c r="C9768" s="33"/>
      <c r="D9768" s="33"/>
      <c r="E9768" s="33"/>
      <c r="F9768" s="33"/>
      <c r="G9768" s="33"/>
      <c r="H9768" s="33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  <c r="Y9768" s="33"/>
      <c r="Z9768" s="33"/>
      <c r="AA9768" s="33"/>
      <c r="AB9768" s="33"/>
      <c r="AC9768" s="33"/>
      <c r="AD9768" s="33"/>
      <c r="AE9768" s="33"/>
      <c r="AF9768" s="33"/>
      <c r="AG9768" s="35"/>
      <c r="AH9768" s="32"/>
      <c r="AI9768" s="33"/>
      <c r="AJ9768" s="33"/>
      <c r="AK9768" s="33"/>
      <c r="AL9768" s="33"/>
      <c r="AM9768" s="33"/>
      <c r="AN9768" s="33"/>
      <c r="AO9768" s="33"/>
      <c r="AP9768" s="33"/>
      <c r="AQ9768" s="33"/>
      <c r="AR9768" s="33"/>
      <c r="AS9768" s="33"/>
      <c r="AT9768" s="33"/>
      <c r="AU9768" s="33"/>
      <c r="AV9768" s="33"/>
      <c r="AW9768" s="33"/>
      <c r="AX9768" s="33"/>
      <c r="AY9768" s="33"/>
    </row>
    <row r="9769" spans="1:51" s="12" customFormat="1" ht="39.950000000000003" customHeight="1">
      <c r="A9769" s="3"/>
      <c r="B9769" s="16"/>
      <c r="C9769" s="33"/>
      <c r="D9769" s="33"/>
      <c r="E9769" s="33"/>
      <c r="F9769" s="33"/>
      <c r="G9769" s="33"/>
      <c r="H9769" s="33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  <c r="Y9769" s="33"/>
      <c r="Z9769" s="33"/>
      <c r="AA9769" s="33"/>
      <c r="AB9769" s="33"/>
      <c r="AC9769" s="33"/>
      <c r="AD9769" s="33"/>
      <c r="AE9769" s="33"/>
      <c r="AF9769" s="33"/>
      <c r="AG9769" s="35"/>
      <c r="AH9769" s="32"/>
      <c r="AI9769" s="33"/>
      <c r="AJ9769" s="33"/>
      <c r="AK9769" s="33"/>
      <c r="AL9769" s="33"/>
      <c r="AM9769" s="33"/>
      <c r="AN9769" s="33"/>
      <c r="AO9769" s="33"/>
      <c r="AP9769" s="33"/>
      <c r="AQ9769" s="33"/>
      <c r="AR9769" s="33"/>
      <c r="AS9769" s="33"/>
      <c r="AT9769" s="33"/>
      <c r="AU9769" s="33"/>
      <c r="AV9769" s="33"/>
      <c r="AW9769" s="33"/>
      <c r="AX9769" s="33"/>
      <c r="AY9769" s="33"/>
    </row>
    <row r="9770" spans="1:51" s="12" customFormat="1" ht="39.950000000000003" customHeight="1">
      <c r="A9770" s="3"/>
      <c r="B9770" s="16"/>
      <c r="C9770" s="33"/>
      <c r="D9770" s="33"/>
      <c r="E9770" s="33"/>
      <c r="F9770" s="33"/>
      <c r="G9770" s="33"/>
      <c r="H9770" s="33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  <c r="Y9770" s="33"/>
      <c r="Z9770" s="33"/>
      <c r="AA9770" s="33"/>
      <c r="AB9770" s="33"/>
      <c r="AC9770" s="33"/>
      <c r="AD9770" s="33"/>
      <c r="AE9770" s="33"/>
      <c r="AF9770" s="33"/>
      <c r="AG9770" s="35"/>
      <c r="AH9770" s="32"/>
      <c r="AI9770" s="33"/>
      <c r="AJ9770" s="33"/>
      <c r="AK9770" s="33"/>
      <c r="AL9770" s="33"/>
      <c r="AM9770" s="33"/>
      <c r="AN9770" s="33"/>
      <c r="AO9770" s="33"/>
      <c r="AP9770" s="33"/>
      <c r="AQ9770" s="33"/>
      <c r="AR9770" s="33"/>
      <c r="AS9770" s="33"/>
      <c r="AT9770" s="33"/>
      <c r="AU9770" s="33"/>
      <c r="AV9770" s="33"/>
      <c r="AW9770" s="33"/>
      <c r="AX9770" s="33"/>
      <c r="AY9770" s="33"/>
    </row>
    <row r="9771" spans="1:51" s="12" customFormat="1" ht="39.950000000000003" customHeight="1">
      <c r="A9771" s="3"/>
      <c r="B9771" s="16"/>
      <c r="C9771" s="33"/>
      <c r="D9771" s="33"/>
      <c r="E9771" s="33"/>
      <c r="F9771" s="33"/>
      <c r="G9771" s="33"/>
      <c r="H9771" s="33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  <c r="Y9771" s="33"/>
      <c r="Z9771" s="33"/>
      <c r="AA9771" s="33"/>
      <c r="AB9771" s="33"/>
      <c r="AC9771" s="33"/>
      <c r="AD9771" s="33"/>
      <c r="AE9771" s="33"/>
      <c r="AF9771" s="33"/>
      <c r="AG9771" s="35"/>
      <c r="AH9771" s="32"/>
      <c r="AI9771" s="33"/>
      <c r="AJ9771" s="33"/>
      <c r="AK9771" s="33"/>
      <c r="AL9771" s="33"/>
      <c r="AM9771" s="33"/>
      <c r="AN9771" s="33"/>
      <c r="AO9771" s="33"/>
      <c r="AP9771" s="33"/>
      <c r="AQ9771" s="33"/>
      <c r="AR9771" s="33"/>
      <c r="AS9771" s="33"/>
      <c r="AT9771" s="33"/>
      <c r="AU9771" s="33"/>
      <c r="AV9771" s="33"/>
      <c r="AW9771" s="33"/>
      <c r="AX9771" s="33"/>
      <c r="AY9771" s="33"/>
    </row>
    <row r="9772" spans="1:51" s="12" customFormat="1" ht="39.950000000000003" customHeight="1">
      <c r="A9772" s="3"/>
      <c r="B9772" s="16"/>
      <c r="C9772" s="33"/>
      <c r="D9772" s="33"/>
      <c r="E9772" s="33"/>
      <c r="F9772" s="33"/>
      <c r="G9772" s="33"/>
      <c r="H9772" s="33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  <c r="Y9772" s="33"/>
      <c r="Z9772" s="33"/>
      <c r="AA9772" s="33"/>
      <c r="AB9772" s="33"/>
      <c r="AC9772" s="33"/>
      <c r="AD9772" s="33"/>
      <c r="AE9772" s="33"/>
      <c r="AF9772" s="33"/>
      <c r="AG9772" s="35"/>
      <c r="AH9772" s="32"/>
      <c r="AI9772" s="33"/>
      <c r="AJ9772" s="33"/>
      <c r="AK9772" s="33"/>
      <c r="AL9772" s="33"/>
      <c r="AM9772" s="33"/>
      <c r="AN9772" s="33"/>
      <c r="AO9772" s="33"/>
      <c r="AP9772" s="33"/>
      <c r="AQ9772" s="33"/>
      <c r="AR9772" s="33"/>
      <c r="AS9772" s="33"/>
      <c r="AT9772" s="33"/>
      <c r="AU9772" s="33"/>
      <c r="AV9772" s="33"/>
      <c r="AW9772" s="33"/>
      <c r="AX9772" s="33"/>
      <c r="AY9772" s="33"/>
    </row>
    <row r="9773" spans="1:51" s="12" customFormat="1" ht="39.950000000000003" customHeight="1">
      <c r="A9773" s="3"/>
      <c r="B9773" s="16"/>
      <c r="C9773" s="33"/>
      <c r="D9773" s="33"/>
      <c r="E9773" s="33"/>
      <c r="F9773" s="33"/>
      <c r="G9773" s="33"/>
      <c r="H9773" s="33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  <c r="Y9773" s="33"/>
      <c r="Z9773" s="33"/>
      <c r="AA9773" s="33"/>
      <c r="AB9773" s="33"/>
      <c r="AC9773" s="33"/>
      <c r="AD9773" s="33"/>
      <c r="AE9773" s="33"/>
      <c r="AF9773" s="33"/>
      <c r="AG9773" s="35"/>
      <c r="AH9773" s="32"/>
      <c r="AI9773" s="33"/>
      <c r="AJ9773" s="33"/>
      <c r="AK9773" s="33"/>
      <c r="AL9773" s="33"/>
      <c r="AM9773" s="33"/>
      <c r="AN9773" s="33"/>
      <c r="AO9773" s="33"/>
      <c r="AP9773" s="33"/>
      <c r="AQ9773" s="33"/>
      <c r="AR9773" s="33"/>
      <c r="AS9773" s="33"/>
      <c r="AT9773" s="33"/>
      <c r="AU9773" s="33"/>
      <c r="AV9773" s="33"/>
      <c r="AW9773" s="33"/>
      <c r="AX9773" s="33"/>
      <c r="AY9773" s="33"/>
    </row>
    <row r="9774" spans="1:51" s="12" customFormat="1" ht="39.950000000000003" customHeight="1">
      <c r="A9774" s="3"/>
      <c r="B9774" s="16"/>
      <c r="C9774" s="33"/>
      <c r="D9774" s="33"/>
      <c r="E9774" s="33"/>
      <c r="F9774" s="33"/>
      <c r="G9774" s="33"/>
      <c r="H9774" s="33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  <c r="Y9774" s="33"/>
      <c r="Z9774" s="33"/>
      <c r="AA9774" s="33"/>
      <c r="AB9774" s="33"/>
      <c r="AC9774" s="33"/>
      <c r="AD9774" s="33"/>
      <c r="AE9774" s="33"/>
      <c r="AF9774" s="33"/>
      <c r="AG9774" s="35"/>
      <c r="AH9774" s="32"/>
      <c r="AI9774" s="33"/>
      <c r="AJ9774" s="33"/>
      <c r="AK9774" s="33"/>
      <c r="AL9774" s="33"/>
      <c r="AM9774" s="33"/>
      <c r="AN9774" s="33"/>
      <c r="AO9774" s="33"/>
      <c r="AP9774" s="33"/>
      <c r="AQ9774" s="33"/>
      <c r="AR9774" s="33"/>
      <c r="AS9774" s="33"/>
      <c r="AT9774" s="33"/>
      <c r="AU9774" s="33"/>
      <c r="AV9774" s="33"/>
      <c r="AW9774" s="33"/>
      <c r="AX9774" s="33"/>
      <c r="AY9774" s="33"/>
    </row>
    <row r="9775" spans="1:51" s="12" customFormat="1" ht="39.950000000000003" customHeight="1">
      <c r="A9775" s="3"/>
      <c r="B9775" s="16"/>
      <c r="C9775" s="33"/>
      <c r="D9775" s="33"/>
      <c r="E9775" s="33"/>
      <c r="F9775" s="33"/>
      <c r="G9775" s="33"/>
      <c r="H9775" s="33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  <c r="Y9775" s="33"/>
      <c r="Z9775" s="33"/>
      <c r="AA9775" s="33"/>
      <c r="AB9775" s="33"/>
      <c r="AC9775" s="33"/>
      <c r="AD9775" s="33"/>
      <c r="AE9775" s="33"/>
      <c r="AF9775" s="33"/>
      <c r="AG9775" s="35"/>
      <c r="AH9775" s="32"/>
      <c r="AI9775" s="33"/>
      <c r="AJ9775" s="33"/>
      <c r="AK9775" s="33"/>
      <c r="AL9775" s="33"/>
      <c r="AM9775" s="33"/>
      <c r="AN9775" s="33"/>
      <c r="AO9775" s="33"/>
      <c r="AP9775" s="33"/>
      <c r="AQ9775" s="33"/>
      <c r="AR9775" s="33"/>
      <c r="AS9775" s="33"/>
      <c r="AT9775" s="33"/>
      <c r="AU9775" s="33"/>
      <c r="AV9775" s="33"/>
      <c r="AW9775" s="33"/>
      <c r="AX9775" s="33"/>
      <c r="AY9775" s="33"/>
    </row>
    <row r="9776" spans="1:51" s="12" customFormat="1" ht="39.950000000000003" customHeight="1">
      <c r="A9776" s="3"/>
      <c r="B9776" s="16"/>
      <c r="C9776" s="33"/>
      <c r="D9776" s="33"/>
      <c r="E9776" s="33"/>
      <c r="F9776" s="33"/>
      <c r="G9776" s="33"/>
      <c r="H9776" s="33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  <c r="Y9776" s="33"/>
      <c r="Z9776" s="33"/>
      <c r="AA9776" s="33"/>
      <c r="AB9776" s="33"/>
      <c r="AC9776" s="33"/>
      <c r="AD9776" s="33"/>
      <c r="AE9776" s="33"/>
      <c r="AF9776" s="33"/>
      <c r="AG9776" s="35"/>
      <c r="AH9776" s="32"/>
      <c r="AI9776" s="33"/>
      <c r="AJ9776" s="33"/>
      <c r="AK9776" s="33"/>
      <c r="AL9776" s="33"/>
      <c r="AM9776" s="33"/>
      <c r="AN9776" s="33"/>
      <c r="AO9776" s="33"/>
      <c r="AP9776" s="33"/>
      <c r="AQ9776" s="33"/>
      <c r="AR9776" s="33"/>
      <c r="AS9776" s="33"/>
      <c r="AT9776" s="33"/>
      <c r="AU9776" s="33"/>
      <c r="AV9776" s="33"/>
      <c r="AW9776" s="33"/>
      <c r="AX9776" s="33"/>
      <c r="AY9776" s="33"/>
    </row>
    <row r="9777" spans="1:51" s="12" customFormat="1" ht="39.950000000000003" customHeight="1">
      <c r="A9777" s="3"/>
      <c r="B9777" s="16"/>
      <c r="C9777" s="33"/>
      <c r="D9777" s="33"/>
      <c r="E9777" s="33"/>
      <c r="F9777" s="33"/>
      <c r="G9777" s="33"/>
      <c r="H9777" s="33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  <c r="Y9777" s="33"/>
      <c r="Z9777" s="33"/>
      <c r="AA9777" s="33"/>
      <c r="AB9777" s="33"/>
      <c r="AC9777" s="33"/>
      <c r="AD9777" s="33"/>
      <c r="AE9777" s="33"/>
      <c r="AF9777" s="33"/>
      <c r="AG9777" s="35"/>
      <c r="AH9777" s="32"/>
      <c r="AI9777" s="33"/>
      <c r="AJ9777" s="33"/>
      <c r="AK9777" s="33"/>
      <c r="AL9777" s="33"/>
      <c r="AM9777" s="33"/>
      <c r="AN9777" s="33"/>
      <c r="AO9777" s="33"/>
      <c r="AP9777" s="33"/>
      <c r="AQ9777" s="33"/>
      <c r="AR9777" s="33"/>
      <c r="AS9777" s="33"/>
      <c r="AT9777" s="33"/>
      <c r="AU9777" s="33"/>
      <c r="AV9777" s="33"/>
      <c r="AW9777" s="33"/>
      <c r="AX9777" s="33"/>
      <c r="AY9777" s="33"/>
    </row>
    <row r="9778" spans="1:51" s="12" customFormat="1" ht="39.950000000000003" customHeight="1">
      <c r="A9778" s="3"/>
      <c r="B9778" s="16"/>
      <c r="C9778" s="33"/>
      <c r="D9778" s="33"/>
      <c r="E9778" s="33"/>
      <c r="F9778" s="33"/>
      <c r="G9778" s="33"/>
      <c r="H9778" s="33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  <c r="Y9778" s="33"/>
      <c r="Z9778" s="33"/>
      <c r="AA9778" s="33"/>
      <c r="AB9778" s="33"/>
      <c r="AC9778" s="33"/>
      <c r="AD9778" s="33"/>
      <c r="AE9778" s="33"/>
      <c r="AF9778" s="33"/>
      <c r="AG9778" s="35"/>
      <c r="AH9778" s="32"/>
      <c r="AI9778" s="33"/>
      <c r="AJ9778" s="33"/>
      <c r="AK9778" s="33"/>
      <c r="AL9778" s="33"/>
      <c r="AM9778" s="33"/>
      <c r="AN9778" s="33"/>
      <c r="AO9778" s="33"/>
      <c r="AP9778" s="33"/>
      <c r="AQ9778" s="33"/>
      <c r="AR9778" s="33"/>
      <c r="AS9778" s="33"/>
      <c r="AT9778" s="33"/>
      <c r="AU9778" s="33"/>
      <c r="AV9778" s="33"/>
      <c r="AW9778" s="33"/>
      <c r="AX9778" s="33"/>
      <c r="AY9778" s="33"/>
    </row>
    <row r="9779" spans="1:51" s="12" customFormat="1" ht="39.950000000000003" customHeight="1">
      <c r="A9779" s="3"/>
      <c r="B9779" s="16"/>
      <c r="C9779" s="33"/>
      <c r="D9779" s="33"/>
      <c r="E9779" s="33"/>
      <c r="F9779" s="33"/>
      <c r="G9779" s="33"/>
      <c r="H9779" s="33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  <c r="Y9779" s="33"/>
      <c r="Z9779" s="33"/>
      <c r="AA9779" s="33"/>
      <c r="AB9779" s="33"/>
      <c r="AC9779" s="33"/>
      <c r="AD9779" s="33"/>
      <c r="AE9779" s="33"/>
      <c r="AF9779" s="33"/>
      <c r="AG9779" s="35"/>
      <c r="AH9779" s="32"/>
      <c r="AI9779" s="33"/>
      <c r="AJ9779" s="33"/>
      <c r="AK9779" s="33"/>
      <c r="AL9779" s="33"/>
      <c r="AM9779" s="33"/>
      <c r="AN9779" s="33"/>
      <c r="AO9779" s="33"/>
      <c r="AP9779" s="33"/>
      <c r="AQ9779" s="33"/>
      <c r="AR9779" s="33"/>
      <c r="AS9779" s="33"/>
      <c r="AT9779" s="33"/>
      <c r="AU9779" s="33"/>
      <c r="AV9779" s="33"/>
      <c r="AW9779" s="33"/>
      <c r="AX9779" s="33"/>
      <c r="AY9779" s="33"/>
    </row>
    <row r="9780" spans="1:51" s="12" customFormat="1" ht="39.950000000000003" customHeight="1">
      <c r="A9780" s="3"/>
      <c r="B9780" s="16"/>
      <c r="C9780" s="33"/>
      <c r="D9780" s="33"/>
      <c r="E9780" s="33"/>
      <c r="F9780" s="33"/>
      <c r="G9780" s="33"/>
      <c r="H9780" s="33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  <c r="Y9780" s="33"/>
      <c r="Z9780" s="33"/>
      <c r="AA9780" s="33"/>
      <c r="AB9780" s="33"/>
      <c r="AC9780" s="33"/>
      <c r="AD9780" s="33"/>
      <c r="AE9780" s="33"/>
      <c r="AF9780" s="33"/>
      <c r="AG9780" s="35"/>
      <c r="AH9780" s="32"/>
      <c r="AI9780" s="33"/>
      <c r="AJ9780" s="33"/>
      <c r="AK9780" s="33"/>
      <c r="AL9780" s="33"/>
      <c r="AM9780" s="33"/>
      <c r="AN9780" s="33"/>
      <c r="AO9780" s="33"/>
      <c r="AP9780" s="33"/>
      <c r="AQ9780" s="33"/>
      <c r="AR9780" s="33"/>
      <c r="AS9780" s="33"/>
      <c r="AT9780" s="33"/>
      <c r="AU9780" s="33"/>
      <c r="AV9780" s="33"/>
      <c r="AW9780" s="33"/>
      <c r="AX9780" s="33"/>
      <c r="AY9780" s="33"/>
    </row>
    <row r="9781" spans="1:51" s="12" customFormat="1" ht="39.950000000000003" customHeight="1">
      <c r="A9781" s="3"/>
      <c r="B9781" s="16"/>
      <c r="C9781" s="33"/>
      <c r="D9781" s="33"/>
      <c r="E9781" s="33"/>
      <c r="F9781" s="33"/>
      <c r="G9781" s="33"/>
      <c r="H9781" s="33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  <c r="Y9781" s="33"/>
      <c r="Z9781" s="33"/>
      <c r="AA9781" s="33"/>
      <c r="AB9781" s="33"/>
      <c r="AC9781" s="33"/>
      <c r="AD9781" s="33"/>
      <c r="AE9781" s="33"/>
      <c r="AF9781" s="33"/>
      <c r="AG9781" s="35"/>
      <c r="AH9781" s="32"/>
      <c r="AI9781" s="33"/>
      <c r="AJ9781" s="33"/>
      <c r="AK9781" s="33"/>
      <c r="AL9781" s="33"/>
      <c r="AM9781" s="33"/>
      <c r="AN9781" s="33"/>
      <c r="AO9781" s="33"/>
      <c r="AP9781" s="33"/>
      <c r="AQ9781" s="33"/>
      <c r="AR9781" s="33"/>
      <c r="AS9781" s="33"/>
      <c r="AT9781" s="33"/>
      <c r="AU9781" s="33"/>
      <c r="AV9781" s="33"/>
      <c r="AW9781" s="33"/>
      <c r="AX9781" s="33"/>
      <c r="AY9781" s="33"/>
    </row>
    <row r="9782" spans="1:51" s="12" customFormat="1" ht="39.950000000000003" customHeight="1">
      <c r="A9782" s="3"/>
      <c r="B9782" s="16"/>
      <c r="C9782" s="33"/>
      <c r="D9782" s="33"/>
      <c r="E9782" s="33"/>
      <c r="F9782" s="33"/>
      <c r="G9782" s="33"/>
      <c r="H9782" s="33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  <c r="Y9782" s="33"/>
      <c r="Z9782" s="33"/>
      <c r="AA9782" s="33"/>
      <c r="AB9782" s="33"/>
      <c r="AC9782" s="33"/>
      <c r="AD9782" s="33"/>
      <c r="AE9782" s="33"/>
      <c r="AF9782" s="33"/>
      <c r="AG9782" s="35"/>
      <c r="AH9782" s="32"/>
      <c r="AI9782" s="33"/>
      <c r="AJ9782" s="33"/>
      <c r="AK9782" s="33"/>
      <c r="AL9782" s="33"/>
      <c r="AM9782" s="33"/>
      <c r="AN9782" s="33"/>
      <c r="AO9782" s="33"/>
      <c r="AP9782" s="33"/>
      <c r="AQ9782" s="33"/>
      <c r="AR9782" s="33"/>
      <c r="AS9782" s="33"/>
      <c r="AT9782" s="33"/>
      <c r="AU9782" s="33"/>
      <c r="AV9782" s="33"/>
      <c r="AW9782" s="33"/>
      <c r="AX9782" s="33"/>
      <c r="AY9782" s="33"/>
    </row>
    <row r="9783" spans="1:51" s="12" customFormat="1" ht="39.950000000000003" customHeight="1">
      <c r="A9783" s="3"/>
      <c r="B9783" s="16"/>
      <c r="C9783" s="33"/>
      <c r="D9783" s="33"/>
      <c r="E9783" s="33"/>
      <c r="F9783" s="33"/>
      <c r="G9783" s="33"/>
      <c r="H9783" s="33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  <c r="Y9783" s="33"/>
      <c r="Z9783" s="33"/>
      <c r="AA9783" s="33"/>
      <c r="AB9783" s="33"/>
      <c r="AC9783" s="33"/>
      <c r="AD9783" s="33"/>
      <c r="AE9783" s="33"/>
      <c r="AF9783" s="33"/>
      <c r="AG9783" s="35"/>
      <c r="AH9783" s="32"/>
      <c r="AI9783" s="33"/>
      <c r="AJ9783" s="33"/>
      <c r="AK9783" s="33"/>
      <c r="AL9783" s="33"/>
      <c r="AM9783" s="33"/>
      <c r="AN9783" s="33"/>
      <c r="AO9783" s="33"/>
      <c r="AP9783" s="33"/>
      <c r="AQ9783" s="33"/>
      <c r="AR9783" s="33"/>
      <c r="AS9783" s="33"/>
      <c r="AT9783" s="33"/>
      <c r="AU9783" s="33"/>
      <c r="AV9783" s="33"/>
      <c r="AW9783" s="33"/>
      <c r="AX9783" s="33"/>
      <c r="AY9783" s="33"/>
    </row>
    <row r="9784" spans="1:51" s="12" customFormat="1" ht="39.950000000000003" customHeight="1">
      <c r="A9784" s="3"/>
      <c r="B9784" s="16"/>
      <c r="C9784" s="33"/>
      <c r="D9784" s="33"/>
      <c r="E9784" s="33"/>
      <c r="F9784" s="33"/>
      <c r="G9784" s="33"/>
      <c r="H9784" s="33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  <c r="Y9784" s="33"/>
      <c r="Z9784" s="33"/>
      <c r="AA9784" s="33"/>
      <c r="AB9784" s="33"/>
      <c r="AC9784" s="33"/>
      <c r="AD9784" s="33"/>
      <c r="AE9784" s="33"/>
      <c r="AF9784" s="33"/>
      <c r="AG9784" s="35"/>
      <c r="AH9784" s="32"/>
      <c r="AI9784" s="33"/>
      <c r="AJ9784" s="33"/>
      <c r="AK9784" s="33"/>
      <c r="AL9784" s="33"/>
      <c r="AM9784" s="33"/>
      <c r="AN9784" s="33"/>
      <c r="AO9784" s="33"/>
      <c r="AP9784" s="33"/>
      <c r="AQ9784" s="33"/>
      <c r="AR9784" s="33"/>
      <c r="AS9784" s="33"/>
      <c r="AT9784" s="33"/>
      <c r="AU9784" s="33"/>
      <c r="AV9784" s="33"/>
      <c r="AW9784" s="33"/>
      <c r="AX9784" s="33"/>
      <c r="AY9784" s="33"/>
    </row>
    <row r="9785" spans="1:51" s="12" customFormat="1" ht="39.950000000000003" customHeight="1">
      <c r="A9785" s="3"/>
      <c r="B9785" s="16"/>
      <c r="C9785" s="33"/>
      <c r="D9785" s="33"/>
      <c r="E9785" s="33"/>
      <c r="F9785" s="33"/>
      <c r="G9785" s="33"/>
      <c r="H9785" s="33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  <c r="Y9785" s="33"/>
      <c r="Z9785" s="33"/>
      <c r="AA9785" s="33"/>
      <c r="AB9785" s="33"/>
      <c r="AC9785" s="33"/>
      <c r="AD9785" s="33"/>
      <c r="AE9785" s="33"/>
      <c r="AF9785" s="33"/>
      <c r="AG9785" s="35"/>
      <c r="AH9785" s="32"/>
      <c r="AI9785" s="33"/>
      <c r="AJ9785" s="33"/>
      <c r="AK9785" s="33"/>
      <c r="AL9785" s="33"/>
      <c r="AM9785" s="33"/>
      <c r="AN9785" s="33"/>
      <c r="AO9785" s="33"/>
      <c r="AP9785" s="33"/>
      <c r="AQ9785" s="33"/>
      <c r="AR9785" s="33"/>
      <c r="AS9785" s="33"/>
      <c r="AT9785" s="33"/>
      <c r="AU9785" s="33"/>
      <c r="AV9785" s="33"/>
      <c r="AW9785" s="33"/>
      <c r="AX9785" s="33"/>
      <c r="AY9785" s="33"/>
    </row>
    <row r="9786" spans="1:51" s="12" customFormat="1" ht="39.950000000000003" customHeight="1">
      <c r="A9786" s="3"/>
      <c r="B9786" s="16"/>
      <c r="C9786" s="33"/>
      <c r="D9786" s="33"/>
      <c r="E9786" s="33"/>
      <c r="F9786" s="33"/>
      <c r="G9786" s="33"/>
      <c r="H9786" s="33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  <c r="Y9786" s="33"/>
      <c r="Z9786" s="33"/>
      <c r="AA9786" s="33"/>
      <c r="AB9786" s="33"/>
      <c r="AC9786" s="33"/>
      <c r="AD9786" s="33"/>
      <c r="AE9786" s="33"/>
      <c r="AF9786" s="33"/>
      <c r="AG9786" s="35"/>
      <c r="AH9786" s="32"/>
      <c r="AI9786" s="33"/>
      <c r="AJ9786" s="33"/>
      <c r="AK9786" s="33"/>
      <c r="AL9786" s="33"/>
      <c r="AM9786" s="33"/>
      <c r="AN9786" s="33"/>
      <c r="AO9786" s="33"/>
      <c r="AP9786" s="33"/>
      <c r="AQ9786" s="33"/>
      <c r="AR9786" s="33"/>
      <c r="AS9786" s="33"/>
      <c r="AT9786" s="33"/>
      <c r="AU9786" s="33"/>
      <c r="AV9786" s="33"/>
      <c r="AW9786" s="33"/>
      <c r="AX9786" s="33"/>
      <c r="AY9786" s="33"/>
    </row>
    <row r="9787" spans="1:51" s="12" customFormat="1" ht="39.950000000000003" customHeight="1">
      <c r="A9787" s="3"/>
      <c r="B9787" s="16"/>
      <c r="C9787" s="33"/>
      <c r="D9787" s="33"/>
      <c r="E9787" s="33"/>
      <c r="F9787" s="33"/>
      <c r="G9787" s="33"/>
      <c r="H9787" s="33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  <c r="Y9787" s="33"/>
      <c r="Z9787" s="33"/>
      <c r="AA9787" s="33"/>
      <c r="AB9787" s="33"/>
      <c r="AC9787" s="33"/>
      <c r="AD9787" s="33"/>
      <c r="AE9787" s="33"/>
      <c r="AF9787" s="33"/>
      <c r="AG9787" s="35"/>
      <c r="AH9787" s="32"/>
      <c r="AI9787" s="33"/>
      <c r="AJ9787" s="33"/>
      <c r="AK9787" s="33"/>
      <c r="AL9787" s="33"/>
      <c r="AM9787" s="33"/>
      <c r="AN9787" s="33"/>
      <c r="AO9787" s="33"/>
      <c r="AP9787" s="33"/>
      <c r="AQ9787" s="33"/>
      <c r="AR9787" s="33"/>
      <c r="AS9787" s="33"/>
      <c r="AT9787" s="33"/>
      <c r="AU9787" s="33"/>
      <c r="AV9787" s="33"/>
      <c r="AW9787" s="33"/>
      <c r="AX9787" s="33"/>
      <c r="AY9787" s="33"/>
    </row>
    <row r="9788" spans="1:51" s="12" customFormat="1" ht="39.950000000000003" customHeight="1">
      <c r="A9788" s="3"/>
      <c r="B9788" s="16"/>
      <c r="C9788" s="33"/>
      <c r="D9788" s="33"/>
      <c r="E9788" s="33"/>
      <c r="F9788" s="33"/>
      <c r="G9788" s="33"/>
      <c r="H9788" s="33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  <c r="Y9788" s="33"/>
      <c r="Z9788" s="33"/>
      <c r="AA9788" s="33"/>
      <c r="AB9788" s="33"/>
      <c r="AC9788" s="33"/>
      <c r="AD9788" s="33"/>
      <c r="AE9788" s="33"/>
      <c r="AF9788" s="33"/>
      <c r="AG9788" s="35"/>
      <c r="AH9788" s="32"/>
      <c r="AI9788" s="33"/>
      <c r="AJ9788" s="33"/>
      <c r="AK9788" s="33"/>
      <c r="AL9788" s="33"/>
      <c r="AM9788" s="33"/>
      <c r="AN9788" s="33"/>
      <c r="AO9788" s="33"/>
      <c r="AP9788" s="33"/>
      <c r="AQ9788" s="33"/>
      <c r="AR9788" s="33"/>
      <c r="AS9788" s="33"/>
      <c r="AT9788" s="33"/>
      <c r="AU9788" s="33"/>
      <c r="AV9788" s="33"/>
      <c r="AW9788" s="33"/>
      <c r="AX9788" s="33"/>
      <c r="AY9788" s="33"/>
    </row>
    <row r="9789" spans="1:51" s="12" customFormat="1" ht="39.950000000000003" customHeight="1">
      <c r="A9789" s="3"/>
      <c r="B9789" s="16"/>
      <c r="C9789" s="33"/>
      <c r="D9789" s="33"/>
      <c r="E9789" s="33"/>
      <c r="F9789" s="33"/>
      <c r="G9789" s="33"/>
      <c r="H9789" s="33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  <c r="Y9789" s="33"/>
      <c r="Z9789" s="33"/>
      <c r="AA9789" s="33"/>
      <c r="AB9789" s="33"/>
      <c r="AC9789" s="33"/>
      <c r="AD9789" s="33"/>
      <c r="AE9789" s="33"/>
      <c r="AF9789" s="33"/>
      <c r="AG9789" s="35"/>
      <c r="AH9789" s="32"/>
      <c r="AI9789" s="33"/>
      <c r="AJ9789" s="33"/>
      <c r="AK9789" s="33"/>
      <c r="AL9789" s="33"/>
      <c r="AM9789" s="33"/>
      <c r="AN9789" s="33"/>
      <c r="AO9789" s="33"/>
      <c r="AP9789" s="33"/>
      <c r="AQ9789" s="33"/>
      <c r="AR9789" s="33"/>
      <c r="AS9789" s="33"/>
      <c r="AT9789" s="33"/>
      <c r="AU9789" s="33"/>
      <c r="AV9789" s="33"/>
      <c r="AW9789" s="33"/>
      <c r="AX9789" s="33"/>
      <c r="AY9789" s="33"/>
    </row>
    <row r="9790" spans="1:51" s="12" customFormat="1" ht="39.950000000000003" customHeight="1">
      <c r="A9790" s="3"/>
      <c r="B9790" s="16"/>
      <c r="C9790" s="33"/>
      <c r="D9790" s="33"/>
      <c r="E9790" s="33"/>
      <c r="F9790" s="33"/>
      <c r="G9790" s="33"/>
      <c r="H9790" s="33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  <c r="Y9790" s="33"/>
      <c r="Z9790" s="33"/>
      <c r="AA9790" s="33"/>
      <c r="AB9790" s="33"/>
      <c r="AC9790" s="33"/>
      <c r="AD9790" s="33"/>
      <c r="AE9790" s="33"/>
      <c r="AF9790" s="33"/>
      <c r="AG9790" s="35"/>
      <c r="AH9790" s="32"/>
      <c r="AI9790" s="33"/>
      <c r="AJ9790" s="33"/>
      <c r="AK9790" s="33"/>
      <c r="AL9790" s="33"/>
      <c r="AM9790" s="33"/>
      <c r="AN9790" s="33"/>
      <c r="AO9790" s="33"/>
      <c r="AP9790" s="33"/>
      <c r="AQ9790" s="33"/>
      <c r="AR9790" s="33"/>
      <c r="AS9790" s="33"/>
      <c r="AT9790" s="33"/>
      <c r="AU9790" s="33"/>
      <c r="AV9790" s="33"/>
      <c r="AW9790" s="33"/>
      <c r="AX9790" s="33"/>
      <c r="AY9790" s="33"/>
    </row>
    <row r="9791" spans="1:51" s="12" customFormat="1" ht="39.950000000000003" customHeight="1">
      <c r="A9791" s="3"/>
      <c r="B9791" s="16"/>
      <c r="C9791" s="33"/>
      <c r="D9791" s="33"/>
      <c r="E9791" s="33"/>
      <c r="F9791" s="33"/>
      <c r="G9791" s="33"/>
      <c r="H9791" s="33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  <c r="Y9791" s="33"/>
      <c r="Z9791" s="33"/>
      <c r="AA9791" s="33"/>
      <c r="AB9791" s="33"/>
      <c r="AC9791" s="33"/>
      <c r="AD9791" s="33"/>
      <c r="AE9791" s="33"/>
      <c r="AF9791" s="33"/>
      <c r="AG9791" s="35"/>
      <c r="AH9791" s="32"/>
      <c r="AI9791" s="33"/>
      <c r="AJ9791" s="33"/>
      <c r="AK9791" s="33"/>
      <c r="AL9791" s="33"/>
      <c r="AM9791" s="33"/>
      <c r="AN9791" s="33"/>
      <c r="AO9791" s="33"/>
      <c r="AP9791" s="33"/>
      <c r="AQ9791" s="33"/>
      <c r="AR9791" s="33"/>
      <c r="AS9791" s="33"/>
      <c r="AT9791" s="33"/>
      <c r="AU9791" s="33"/>
      <c r="AV9791" s="33"/>
      <c r="AW9791" s="33"/>
      <c r="AX9791" s="33"/>
      <c r="AY9791" s="33"/>
    </row>
    <row r="9792" spans="1:51" s="12" customFormat="1" ht="39.950000000000003" customHeight="1">
      <c r="A9792" s="3"/>
      <c r="B9792" s="16"/>
      <c r="C9792" s="33"/>
      <c r="D9792" s="33"/>
      <c r="E9792" s="33"/>
      <c r="F9792" s="33"/>
      <c r="G9792" s="33"/>
      <c r="H9792" s="33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  <c r="Y9792" s="33"/>
      <c r="Z9792" s="33"/>
      <c r="AA9792" s="33"/>
      <c r="AB9792" s="33"/>
      <c r="AC9792" s="33"/>
      <c r="AD9792" s="33"/>
      <c r="AE9792" s="33"/>
      <c r="AF9792" s="33"/>
      <c r="AG9792" s="35"/>
      <c r="AH9792" s="32"/>
      <c r="AI9792" s="33"/>
      <c r="AJ9792" s="33"/>
      <c r="AK9792" s="33"/>
      <c r="AL9792" s="33"/>
      <c r="AM9792" s="33"/>
      <c r="AN9792" s="33"/>
      <c r="AO9792" s="33"/>
      <c r="AP9792" s="33"/>
      <c r="AQ9792" s="33"/>
      <c r="AR9792" s="33"/>
      <c r="AS9792" s="33"/>
      <c r="AT9792" s="33"/>
      <c r="AU9792" s="33"/>
      <c r="AV9792" s="33"/>
      <c r="AW9792" s="33"/>
      <c r="AX9792" s="33"/>
      <c r="AY9792" s="33"/>
    </row>
    <row r="9793" spans="1:51" s="12" customFormat="1" ht="39.950000000000003" customHeight="1">
      <c r="A9793" s="3"/>
      <c r="B9793" s="16"/>
      <c r="C9793" s="33"/>
      <c r="D9793" s="33"/>
      <c r="E9793" s="33"/>
      <c r="F9793" s="33"/>
      <c r="G9793" s="33"/>
      <c r="H9793" s="33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  <c r="Y9793" s="33"/>
      <c r="Z9793" s="33"/>
      <c r="AA9793" s="33"/>
      <c r="AB9793" s="33"/>
      <c r="AC9793" s="33"/>
      <c r="AD9793" s="33"/>
      <c r="AE9793" s="33"/>
      <c r="AF9793" s="33"/>
      <c r="AG9793" s="35"/>
      <c r="AH9793" s="32"/>
      <c r="AI9793" s="33"/>
      <c r="AJ9793" s="33"/>
      <c r="AK9793" s="33"/>
      <c r="AL9793" s="33"/>
      <c r="AM9793" s="33"/>
      <c r="AN9793" s="33"/>
      <c r="AO9793" s="33"/>
      <c r="AP9793" s="33"/>
      <c r="AQ9793" s="33"/>
      <c r="AR9793" s="33"/>
      <c r="AS9793" s="33"/>
      <c r="AT9793" s="33"/>
      <c r="AU9793" s="33"/>
      <c r="AV9793" s="33"/>
      <c r="AW9793" s="33"/>
      <c r="AX9793" s="33"/>
      <c r="AY9793" s="33"/>
    </row>
    <row r="9794" spans="1:51" s="12" customFormat="1" ht="39.950000000000003" customHeight="1">
      <c r="A9794" s="3"/>
      <c r="B9794" s="16"/>
      <c r="C9794" s="33"/>
      <c r="D9794" s="33"/>
      <c r="E9794" s="33"/>
      <c r="F9794" s="33"/>
      <c r="G9794" s="33"/>
      <c r="H9794" s="33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  <c r="Y9794" s="33"/>
      <c r="Z9794" s="33"/>
      <c r="AA9794" s="33"/>
      <c r="AB9794" s="33"/>
      <c r="AC9794" s="33"/>
      <c r="AD9794" s="33"/>
      <c r="AE9794" s="33"/>
      <c r="AF9794" s="33"/>
      <c r="AG9794" s="35"/>
      <c r="AH9794" s="32"/>
      <c r="AI9794" s="33"/>
      <c r="AJ9794" s="33"/>
      <c r="AK9794" s="33"/>
      <c r="AL9794" s="33"/>
      <c r="AM9794" s="33"/>
      <c r="AN9794" s="33"/>
      <c r="AO9794" s="33"/>
      <c r="AP9794" s="33"/>
      <c r="AQ9794" s="33"/>
      <c r="AR9794" s="33"/>
      <c r="AS9794" s="33"/>
      <c r="AT9794" s="33"/>
      <c r="AU9794" s="33"/>
      <c r="AV9794" s="33"/>
      <c r="AW9794" s="33"/>
      <c r="AX9794" s="33"/>
      <c r="AY9794" s="33"/>
    </row>
    <row r="9795" spans="1:51" s="12" customFormat="1" ht="39.950000000000003" customHeight="1">
      <c r="A9795" s="3"/>
      <c r="B9795" s="16"/>
      <c r="C9795" s="33"/>
      <c r="D9795" s="33"/>
      <c r="E9795" s="33"/>
      <c r="F9795" s="33"/>
      <c r="G9795" s="33"/>
      <c r="H9795" s="33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  <c r="Y9795" s="33"/>
      <c r="Z9795" s="33"/>
      <c r="AA9795" s="33"/>
      <c r="AB9795" s="33"/>
      <c r="AC9795" s="33"/>
      <c r="AD9795" s="33"/>
      <c r="AE9795" s="33"/>
      <c r="AF9795" s="33"/>
      <c r="AG9795" s="35"/>
      <c r="AH9795" s="32"/>
      <c r="AI9795" s="33"/>
      <c r="AJ9795" s="33"/>
      <c r="AK9795" s="33"/>
      <c r="AL9795" s="33"/>
      <c r="AM9795" s="33"/>
      <c r="AN9795" s="33"/>
      <c r="AO9795" s="33"/>
      <c r="AP9795" s="33"/>
      <c r="AQ9795" s="33"/>
      <c r="AR9795" s="33"/>
      <c r="AS9795" s="33"/>
      <c r="AT9795" s="33"/>
      <c r="AU9795" s="33"/>
      <c r="AV9795" s="33"/>
      <c r="AW9795" s="33"/>
      <c r="AX9795" s="33"/>
      <c r="AY9795" s="33"/>
    </row>
    <row r="9796" spans="1:51" s="12" customFormat="1" ht="39.950000000000003" customHeight="1">
      <c r="A9796" s="3"/>
      <c r="B9796" s="16"/>
      <c r="C9796" s="33"/>
      <c r="D9796" s="33"/>
      <c r="E9796" s="33"/>
      <c r="F9796" s="33"/>
      <c r="G9796" s="33"/>
      <c r="H9796" s="33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  <c r="Y9796" s="33"/>
      <c r="Z9796" s="33"/>
      <c r="AA9796" s="33"/>
      <c r="AB9796" s="33"/>
      <c r="AC9796" s="33"/>
      <c r="AD9796" s="33"/>
      <c r="AE9796" s="33"/>
      <c r="AF9796" s="33"/>
      <c r="AG9796" s="35"/>
      <c r="AH9796" s="32"/>
      <c r="AI9796" s="33"/>
      <c r="AJ9796" s="33"/>
      <c r="AK9796" s="33"/>
      <c r="AL9796" s="33"/>
      <c r="AM9796" s="33"/>
      <c r="AN9796" s="33"/>
      <c r="AO9796" s="33"/>
      <c r="AP9796" s="33"/>
      <c r="AQ9796" s="33"/>
      <c r="AR9796" s="33"/>
      <c r="AS9796" s="33"/>
      <c r="AT9796" s="33"/>
      <c r="AU9796" s="33"/>
      <c r="AV9796" s="33"/>
      <c r="AW9796" s="33"/>
      <c r="AX9796" s="33"/>
      <c r="AY9796" s="33"/>
    </row>
    <row r="9797" spans="1:51" s="12" customFormat="1" ht="39.950000000000003" customHeight="1">
      <c r="A9797" s="3"/>
      <c r="B9797" s="16"/>
      <c r="C9797" s="33"/>
      <c r="D9797" s="33"/>
      <c r="E9797" s="33"/>
      <c r="F9797" s="33"/>
      <c r="G9797" s="33"/>
      <c r="H9797" s="33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  <c r="Y9797" s="33"/>
      <c r="Z9797" s="33"/>
      <c r="AA9797" s="33"/>
      <c r="AB9797" s="33"/>
      <c r="AC9797" s="33"/>
      <c r="AD9797" s="33"/>
      <c r="AE9797" s="33"/>
      <c r="AF9797" s="33"/>
      <c r="AG9797" s="35"/>
      <c r="AH9797" s="32"/>
      <c r="AI9797" s="33"/>
      <c r="AJ9797" s="33"/>
      <c r="AK9797" s="33"/>
      <c r="AL9797" s="33"/>
      <c r="AM9797" s="33"/>
      <c r="AN9797" s="33"/>
      <c r="AO9797" s="33"/>
      <c r="AP9797" s="33"/>
      <c r="AQ9797" s="33"/>
      <c r="AR9797" s="33"/>
      <c r="AS9797" s="33"/>
      <c r="AT9797" s="33"/>
      <c r="AU9797" s="33"/>
      <c r="AV9797" s="33"/>
      <c r="AW9797" s="33"/>
      <c r="AX9797" s="33"/>
      <c r="AY9797" s="33"/>
    </row>
    <row r="9798" spans="1:51" s="12" customFormat="1" ht="39.950000000000003" customHeight="1">
      <c r="A9798" s="3"/>
      <c r="B9798" s="16"/>
      <c r="C9798" s="33"/>
      <c r="D9798" s="33"/>
      <c r="E9798" s="33"/>
      <c r="F9798" s="33"/>
      <c r="G9798" s="33"/>
      <c r="H9798" s="33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  <c r="Y9798" s="33"/>
      <c r="Z9798" s="33"/>
      <c r="AA9798" s="33"/>
      <c r="AB9798" s="33"/>
      <c r="AC9798" s="33"/>
      <c r="AD9798" s="33"/>
      <c r="AE9798" s="33"/>
      <c r="AF9798" s="33"/>
      <c r="AG9798" s="35"/>
      <c r="AH9798" s="32"/>
      <c r="AI9798" s="33"/>
      <c r="AJ9798" s="33"/>
      <c r="AK9798" s="33"/>
      <c r="AL9798" s="33"/>
      <c r="AM9798" s="33"/>
      <c r="AN9798" s="33"/>
      <c r="AO9798" s="33"/>
      <c r="AP9798" s="33"/>
      <c r="AQ9798" s="33"/>
      <c r="AR9798" s="33"/>
      <c r="AS9798" s="33"/>
      <c r="AT9798" s="33"/>
      <c r="AU9798" s="33"/>
      <c r="AV9798" s="33"/>
      <c r="AW9798" s="33"/>
      <c r="AX9798" s="33"/>
      <c r="AY9798" s="33"/>
    </row>
    <row r="9799" spans="1:51" s="12" customFormat="1" ht="39.950000000000003" customHeight="1">
      <c r="A9799" s="3"/>
      <c r="B9799" s="16"/>
      <c r="C9799" s="33"/>
      <c r="D9799" s="33"/>
      <c r="E9799" s="33"/>
      <c r="F9799" s="33"/>
      <c r="G9799" s="33"/>
      <c r="H9799" s="33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  <c r="Y9799" s="33"/>
      <c r="Z9799" s="33"/>
      <c r="AA9799" s="33"/>
      <c r="AB9799" s="33"/>
      <c r="AC9799" s="33"/>
      <c r="AD9799" s="33"/>
      <c r="AE9799" s="33"/>
      <c r="AF9799" s="33"/>
      <c r="AG9799" s="35"/>
      <c r="AH9799" s="32"/>
      <c r="AI9799" s="33"/>
      <c r="AJ9799" s="33"/>
      <c r="AK9799" s="33"/>
      <c r="AL9799" s="33"/>
      <c r="AM9799" s="33"/>
      <c r="AN9799" s="33"/>
      <c r="AO9799" s="33"/>
      <c r="AP9799" s="33"/>
      <c r="AQ9799" s="33"/>
      <c r="AR9799" s="33"/>
      <c r="AS9799" s="33"/>
      <c r="AT9799" s="33"/>
      <c r="AU9799" s="33"/>
      <c r="AV9799" s="33"/>
      <c r="AW9799" s="33"/>
      <c r="AX9799" s="33"/>
      <c r="AY9799" s="33"/>
    </row>
    <row r="9800" spans="1:51" s="12" customFormat="1" ht="39.950000000000003" customHeight="1">
      <c r="A9800" s="3"/>
      <c r="B9800" s="16"/>
      <c r="C9800" s="33"/>
      <c r="D9800" s="33"/>
      <c r="E9800" s="33"/>
      <c r="F9800" s="33"/>
      <c r="G9800" s="33"/>
      <c r="H9800" s="33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  <c r="Y9800" s="33"/>
      <c r="Z9800" s="33"/>
      <c r="AA9800" s="33"/>
      <c r="AB9800" s="33"/>
      <c r="AC9800" s="33"/>
      <c r="AD9800" s="33"/>
      <c r="AE9800" s="33"/>
      <c r="AF9800" s="33"/>
      <c r="AG9800" s="35"/>
      <c r="AH9800" s="32"/>
      <c r="AI9800" s="33"/>
      <c r="AJ9800" s="33"/>
      <c r="AK9800" s="33"/>
      <c r="AL9800" s="33"/>
      <c r="AM9800" s="33"/>
      <c r="AN9800" s="33"/>
      <c r="AO9800" s="33"/>
      <c r="AP9800" s="33"/>
      <c r="AQ9800" s="33"/>
      <c r="AR9800" s="33"/>
      <c r="AS9800" s="33"/>
      <c r="AT9800" s="33"/>
      <c r="AU9800" s="33"/>
      <c r="AV9800" s="33"/>
      <c r="AW9800" s="33"/>
      <c r="AX9800" s="33"/>
      <c r="AY9800" s="33"/>
    </row>
    <row r="9801" spans="1:51" s="12" customFormat="1" ht="39.950000000000003" customHeight="1">
      <c r="A9801" s="3"/>
      <c r="B9801" s="16"/>
      <c r="C9801" s="33"/>
      <c r="D9801" s="33"/>
      <c r="E9801" s="33"/>
      <c r="F9801" s="33"/>
      <c r="G9801" s="33"/>
      <c r="H9801" s="33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  <c r="Y9801" s="33"/>
      <c r="Z9801" s="33"/>
      <c r="AA9801" s="33"/>
      <c r="AB9801" s="33"/>
      <c r="AC9801" s="33"/>
      <c r="AD9801" s="33"/>
      <c r="AE9801" s="33"/>
      <c r="AF9801" s="33"/>
      <c r="AG9801" s="35"/>
      <c r="AH9801" s="32"/>
      <c r="AI9801" s="33"/>
      <c r="AJ9801" s="33"/>
      <c r="AK9801" s="33"/>
      <c r="AL9801" s="33"/>
      <c r="AM9801" s="33"/>
      <c r="AN9801" s="33"/>
      <c r="AO9801" s="33"/>
      <c r="AP9801" s="33"/>
      <c r="AQ9801" s="33"/>
      <c r="AR9801" s="33"/>
      <c r="AS9801" s="33"/>
      <c r="AT9801" s="33"/>
      <c r="AU9801" s="33"/>
      <c r="AV9801" s="33"/>
      <c r="AW9801" s="33"/>
      <c r="AX9801" s="33"/>
      <c r="AY9801" s="33"/>
    </row>
    <row r="9802" spans="1:51" s="12" customFormat="1" ht="39.950000000000003" customHeight="1">
      <c r="A9802" s="3"/>
      <c r="B9802" s="16"/>
      <c r="C9802" s="33"/>
      <c r="D9802" s="33"/>
      <c r="E9802" s="33"/>
      <c r="F9802" s="33"/>
      <c r="G9802" s="33"/>
      <c r="H9802" s="33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  <c r="Y9802" s="33"/>
      <c r="Z9802" s="33"/>
      <c r="AA9802" s="33"/>
      <c r="AB9802" s="33"/>
      <c r="AC9802" s="33"/>
      <c r="AD9802" s="33"/>
      <c r="AE9802" s="33"/>
      <c r="AF9802" s="33"/>
      <c r="AG9802" s="35"/>
      <c r="AH9802" s="32"/>
      <c r="AI9802" s="33"/>
      <c r="AJ9802" s="33"/>
      <c r="AK9802" s="33"/>
      <c r="AL9802" s="33"/>
      <c r="AM9802" s="33"/>
      <c r="AN9802" s="33"/>
      <c r="AO9802" s="33"/>
      <c r="AP9802" s="33"/>
      <c r="AQ9802" s="33"/>
      <c r="AR9802" s="33"/>
      <c r="AS9802" s="33"/>
      <c r="AT9802" s="33"/>
      <c r="AU9802" s="33"/>
      <c r="AV9802" s="33"/>
      <c r="AW9802" s="33"/>
      <c r="AX9802" s="33"/>
      <c r="AY9802" s="33"/>
    </row>
    <row r="9803" spans="1:51" s="12" customFormat="1" ht="39.950000000000003" customHeight="1">
      <c r="A9803" s="3"/>
      <c r="B9803" s="16"/>
      <c r="C9803" s="33"/>
      <c r="D9803" s="33"/>
      <c r="E9803" s="33"/>
      <c r="F9803" s="33"/>
      <c r="G9803" s="33"/>
      <c r="H9803" s="33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  <c r="Y9803" s="33"/>
      <c r="Z9803" s="33"/>
      <c r="AA9803" s="33"/>
      <c r="AB9803" s="33"/>
      <c r="AC9803" s="33"/>
      <c r="AD9803" s="33"/>
      <c r="AE9803" s="33"/>
      <c r="AF9803" s="33"/>
      <c r="AG9803" s="35"/>
      <c r="AH9803" s="32"/>
      <c r="AI9803" s="33"/>
      <c r="AJ9803" s="33"/>
      <c r="AK9803" s="33"/>
      <c r="AL9803" s="33"/>
      <c r="AM9803" s="33"/>
      <c r="AN9803" s="33"/>
      <c r="AO9803" s="33"/>
      <c r="AP9803" s="33"/>
      <c r="AQ9803" s="33"/>
      <c r="AR9803" s="33"/>
      <c r="AS9803" s="33"/>
      <c r="AT9803" s="33"/>
      <c r="AU9803" s="33"/>
      <c r="AV9803" s="33"/>
      <c r="AW9803" s="33"/>
      <c r="AX9803" s="33"/>
      <c r="AY9803" s="33"/>
    </row>
    <row r="9804" spans="1:51" s="12" customFormat="1" ht="39.950000000000003" customHeight="1">
      <c r="A9804" s="3"/>
      <c r="B9804" s="16"/>
      <c r="C9804" s="33"/>
      <c r="D9804" s="33"/>
      <c r="E9804" s="33"/>
      <c r="F9804" s="33"/>
      <c r="G9804" s="33"/>
      <c r="H9804" s="33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  <c r="Y9804" s="33"/>
      <c r="Z9804" s="33"/>
      <c r="AA9804" s="33"/>
      <c r="AB9804" s="33"/>
      <c r="AC9804" s="33"/>
      <c r="AD9804" s="33"/>
      <c r="AE9804" s="33"/>
      <c r="AF9804" s="33"/>
      <c r="AG9804" s="35"/>
      <c r="AH9804" s="32"/>
      <c r="AI9804" s="33"/>
      <c r="AJ9804" s="33"/>
      <c r="AK9804" s="33"/>
      <c r="AL9804" s="33"/>
      <c r="AM9804" s="33"/>
      <c r="AN9804" s="33"/>
      <c r="AO9804" s="33"/>
      <c r="AP9804" s="33"/>
      <c r="AQ9804" s="33"/>
      <c r="AR9804" s="33"/>
      <c r="AS9804" s="33"/>
      <c r="AT9804" s="33"/>
      <c r="AU9804" s="33"/>
      <c r="AV9804" s="33"/>
      <c r="AW9804" s="33"/>
      <c r="AX9804" s="33"/>
      <c r="AY9804" s="33"/>
    </row>
    <row r="9805" spans="1:51" s="12" customFormat="1" ht="39.950000000000003" customHeight="1">
      <c r="A9805" s="3"/>
      <c r="B9805" s="16"/>
      <c r="C9805" s="33"/>
      <c r="D9805" s="33"/>
      <c r="E9805" s="33"/>
      <c r="F9805" s="33"/>
      <c r="G9805" s="33"/>
      <c r="H9805" s="33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  <c r="Y9805" s="33"/>
      <c r="Z9805" s="33"/>
      <c r="AA9805" s="33"/>
      <c r="AB9805" s="33"/>
      <c r="AC9805" s="33"/>
      <c r="AD9805" s="33"/>
      <c r="AE9805" s="33"/>
      <c r="AF9805" s="33"/>
      <c r="AG9805" s="35"/>
      <c r="AH9805" s="32"/>
      <c r="AI9805" s="33"/>
      <c r="AJ9805" s="33"/>
      <c r="AK9805" s="33"/>
      <c r="AL9805" s="33"/>
      <c r="AM9805" s="33"/>
      <c r="AN9805" s="33"/>
      <c r="AO9805" s="33"/>
      <c r="AP9805" s="33"/>
      <c r="AQ9805" s="33"/>
      <c r="AR9805" s="33"/>
      <c r="AS9805" s="33"/>
      <c r="AT9805" s="33"/>
      <c r="AU9805" s="33"/>
      <c r="AV9805" s="33"/>
      <c r="AW9805" s="33"/>
      <c r="AX9805" s="33"/>
      <c r="AY9805" s="33"/>
    </row>
    <row r="9806" spans="1:51" s="12" customFormat="1" ht="39.950000000000003" customHeight="1">
      <c r="A9806" s="3"/>
      <c r="B9806" s="16"/>
      <c r="C9806" s="33"/>
      <c r="D9806" s="33"/>
      <c r="E9806" s="33"/>
      <c r="F9806" s="33"/>
      <c r="G9806" s="33"/>
      <c r="H9806" s="33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  <c r="Y9806" s="33"/>
      <c r="Z9806" s="33"/>
      <c r="AA9806" s="33"/>
      <c r="AB9806" s="33"/>
      <c r="AC9806" s="33"/>
      <c r="AD9806" s="33"/>
      <c r="AE9806" s="33"/>
      <c r="AF9806" s="33"/>
      <c r="AG9806" s="35"/>
      <c r="AH9806" s="32"/>
      <c r="AI9806" s="33"/>
      <c r="AJ9806" s="33"/>
      <c r="AK9806" s="33"/>
      <c r="AL9806" s="33"/>
      <c r="AM9806" s="33"/>
      <c r="AN9806" s="33"/>
      <c r="AO9806" s="33"/>
      <c r="AP9806" s="33"/>
      <c r="AQ9806" s="33"/>
      <c r="AR9806" s="33"/>
      <c r="AS9806" s="33"/>
      <c r="AT9806" s="33"/>
      <c r="AU9806" s="33"/>
      <c r="AV9806" s="33"/>
      <c r="AW9806" s="33"/>
      <c r="AX9806" s="33"/>
      <c r="AY9806" s="33"/>
    </row>
    <row r="9807" spans="1:51" s="12" customFormat="1" ht="39.950000000000003" customHeight="1">
      <c r="A9807" s="3"/>
      <c r="B9807" s="16"/>
      <c r="C9807" s="33"/>
      <c r="D9807" s="33"/>
      <c r="E9807" s="33"/>
      <c r="F9807" s="33"/>
      <c r="G9807" s="33"/>
      <c r="H9807" s="33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  <c r="Y9807" s="33"/>
      <c r="Z9807" s="33"/>
      <c r="AA9807" s="33"/>
      <c r="AB9807" s="33"/>
      <c r="AC9807" s="33"/>
      <c r="AD9807" s="33"/>
      <c r="AE9807" s="33"/>
      <c r="AF9807" s="33"/>
      <c r="AG9807" s="35"/>
      <c r="AH9807" s="32"/>
      <c r="AI9807" s="33"/>
      <c r="AJ9807" s="33"/>
      <c r="AK9807" s="33"/>
      <c r="AL9807" s="33"/>
      <c r="AM9807" s="33"/>
      <c r="AN9807" s="33"/>
      <c r="AO9807" s="33"/>
      <c r="AP9807" s="33"/>
      <c r="AQ9807" s="33"/>
      <c r="AR9807" s="33"/>
      <c r="AS9807" s="33"/>
      <c r="AT9807" s="33"/>
      <c r="AU9807" s="33"/>
      <c r="AV9807" s="33"/>
      <c r="AW9807" s="33"/>
      <c r="AX9807" s="33"/>
      <c r="AY9807" s="33"/>
    </row>
    <row r="9808" spans="1:51" s="12" customFormat="1" ht="39.950000000000003" customHeight="1">
      <c r="A9808" s="3"/>
      <c r="B9808" s="16"/>
      <c r="C9808" s="33"/>
      <c r="D9808" s="33"/>
      <c r="E9808" s="33"/>
      <c r="F9808" s="33"/>
      <c r="G9808" s="33"/>
      <c r="H9808" s="33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  <c r="Y9808" s="33"/>
      <c r="Z9808" s="33"/>
      <c r="AA9808" s="33"/>
      <c r="AB9808" s="33"/>
      <c r="AC9808" s="33"/>
      <c r="AD9808" s="33"/>
      <c r="AE9808" s="33"/>
      <c r="AF9808" s="33"/>
      <c r="AG9808" s="35"/>
      <c r="AH9808" s="32"/>
      <c r="AI9808" s="33"/>
      <c r="AJ9808" s="33"/>
      <c r="AK9808" s="33"/>
      <c r="AL9808" s="33"/>
      <c r="AM9808" s="33"/>
      <c r="AN9808" s="33"/>
      <c r="AO9808" s="33"/>
      <c r="AP9808" s="33"/>
      <c r="AQ9808" s="33"/>
      <c r="AR9808" s="33"/>
      <c r="AS9808" s="33"/>
      <c r="AT9808" s="33"/>
      <c r="AU9808" s="33"/>
      <c r="AV9808" s="33"/>
      <c r="AW9808" s="33"/>
      <c r="AX9808" s="33"/>
      <c r="AY9808" s="33"/>
    </row>
    <row r="9809" spans="1:51" s="12" customFormat="1" ht="39.950000000000003" customHeight="1">
      <c r="A9809" s="3"/>
      <c r="B9809" s="16"/>
      <c r="C9809" s="33"/>
      <c r="D9809" s="33"/>
      <c r="E9809" s="33"/>
      <c r="F9809" s="33"/>
      <c r="G9809" s="33"/>
      <c r="H9809" s="33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  <c r="Y9809" s="33"/>
      <c r="Z9809" s="33"/>
      <c r="AA9809" s="33"/>
      <c r="AB9809" s="33"/>
      <c r="AC9809" s="33"/>
      <c r="AD9809" s="33"/>
      <c r="AE9809" s="33"/>
      <c r="AF9809" s="33"/>
      <c r="AG9809" s="35"/>
      <c r="AH9809" s="32"/>
      <c r="AI9809" s="33"/>
      <c r="AJ9809" s="33"/>
      <c r="AK9809" s="33"/>
      <c r="AL9809" s="33"/>
      <c r="AM9809" s="33"/>
      <c r="AN9809" s="33"/>
      <c r="AO9809" s="33"/>
      <c r="AP9809" s="33"/>
      <c r="AQ9809" s="33"/>
      <c r="AR9809" s="33"/>
      <c r="AS9809" s="33"/>
      <c r="AT9809" s="33"/>
      <c r="AU9809" s="33"/>
      <c r="AV9809" s="33"/>
      <c r="AW9809" s="33"/>
      <c r="AX9809" s="33"/>
      <c r="AY9809" s="33"/>
    </row>
    <row r="9810" spans="1:51" s="12" customFormat="1" ht="39.950000000000003" customHeight="1">
      <c r="A9810" s="3"/>
      <c r="B9810" s="16"/>
      <c r="C9810" s="33"/>
      <c r="D9810" s="33"/>
      <c r="E9810" s="33"/>
      <c r="F9810" s="33"/>
      <c r="G9810" s="33"/>
      <c r="H9810" s="33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  <c r="Y9810" s="33"/>
      <c r="Z9810" s="33"/>
      <c r="AA9810" s="33"/>
      <c r="AB9810" s="33"/>
      <c r="AC9810" s="33"/>
      <c r="AD9810" s="33"/>
      <c r="AE9810" s="33"/>
      <c r="AF9810" s="33"/>
      <c r="AG9810" s="35"/>
      <c r="AH9810" s="32"/>
      <c r="AI9810" s="33"/>
      <c r="AJ9810" s="33"/>
      <c r="AK9810" s="33"/>
      <c r="AL9810" s="33"/>
      <c r="AM9810" s="33"/>
      <c r="AN9810" s="33"/>
      <c r="AO9810" s="33"/>
      <c r="AP9810" s="33"/>
      <c r="AQ9810" s="33"/>
      <c r="AR9810" s="33"/>
      <c r="AS9810" s="33"/>
      <c r="AT9810" s="33"/>
      <c r="AU9810" s="33"/>
      <c r="AV9810" s="33"/>
      <c r="AW9810" s="33"/>
      <c r="AX9810" s="33"/>
      <c r="AY9810" s="33"/>
    </row>
    <row r="9811" spans="1:51" s="12" customFormat="1" ht="39.950000000000003" customHeight="1">
      <c r="A9811" s="3"/>
      <c r="B9811" s="16"/>
      <c r="C9811" s="33"/>
      <c r="D9811" s="33"/>
      <c r="E9811" s="33"/>
      <c r="F9811" s="33"/>
      <c r="G9811" s="33"/>
      <c r="H9811" s="33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  <c r="Y9811" s="33"/>
      <c r="Z9811" s="33"/>
      <c r="AA9811" s="33"/>
      <c r="AB9811" s="33"/>
      <c r="AC9811" s="33"/>
      <c r="AD9811" s="33"/>
      <c r="AE9811" s="33"/>
      <c r="AF9811" s="33"/>
      <c r="AG9811" s="35"/>
      <c r="AH9811" s="32"/>
      <c r="AI9811" s="33"/>
      <c r="AJ9811" s="33"/>
      <c r="AK9811" s="33"/>
      <c r="AL9811" s="33"/>
      <c r="AM9811" s="33"/>
      <c r="AN9811" s="33"/>
      <c r="AO9811" s="33"/>
      <c r="AP9811" s="33"/>
      <c r="AQ9811" s="33"/>
      <c r="AR9811" s="33"/>
      <c r="AS9811" s="33"/>
      <c r="AT9811" s="33"/>
      <c r="AU9811" s="33"/>
      <c r="AV9811" s="33"/>
      <c r="AW9811" s="33"/>
      <c r="AX9811" s="33"/>
      <c r="AY9811" s="33"/>
    </row>
    <row r="9812" spans="1:51" s="12" customFormat="1" ht="39.950000000000003" customHeight="1">
      <c r="A9812" s="3"/>
      <c r="B9812" s="16"/>
      <c r="C9812" s="33"/>
      <c r="D9812" s="33"/>
      <c r="E9812" s="33"/>
      <c r="F9812" s="33"/>
      <c r="G9812" s="33"/>
      <c r="H9812" s="33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  <c r="Y9812" s="33"/>
      <c r="Z9812" s="33"/>
      <c r="AA9812" s="33"/>
      <c r="AB9812" s="33"/>
      <c r="AC9812" s="33"/>
      <c r="AD9812" s="33"/>
      <c r="AE9812" s="33"/>
      <c r="AF9812" s="33"/>
      <c r="AG9812" s="35"/>
      <c r="AH9812" s="32"/>
      <c r="AI9812" s="33"/>
      <c r="AJ9812" s="33"/>
      <c r="AK9812" s="33"/>
      <c r="AL9812" s="33"/>
      <c r="AM9812" s="33"/>
      <c r="AN9812" s="33"/>
      <c r="AO9812" s="33"/>
      <c r="AP9812" s="33"/>
      <c r="AQ9812" s="33"/>
      <c r="AR9812" s="33"/>
      <c r="AS9812" s="33"/>
      <c r="AT9812" s="33"/>
      <c r="AU9812" s="33"/>
      <c r="AV9812" s="33"/>
      <c r="AW9812" s="33"/>
      <c r="AX9812" s="33"/>
      <c r="AY9812" s="33"/>
    </row>
    <row r="9813" spans="1:51" s="12" customFormat="1" ht="39.950000000000003" customHeight="1">
      <c r="A9813" s="3"/>
      <c r="B9813" s="16"/>
      <c r="C9813" s="33"/>
      <c r="D9813" s="33"/>
      <c r="E9813" s="33"/>
      <c r="F9813" s="33"/>
      <c r="G9813" s="33"/>
      <c r="H9813" s="33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  <c r="Y9813" s="33"/>
      <c r="Z9813" s="33"/>
      <c r="AA9813" s="33"/>
      <c r="AB9813" s="33"/>
      <c r="AC9813" s="33"/>
      <c r="AD9813" s="33"/>
      <c r="AE9813" s="33"/>
      <c r="AF9813" s="33"/>
      <c r="AG9813" s="35"/>
      <c r="AH9813" s="32"/>
      <c r="AI9813" s="33"/>
      <c r="AJ9813" s="33"/>
      <c r="AK9813" s="33"/>
      <c r="AL9813" s="33"/>
      <c r="AM9813" s="33"/>
      <c r="AN9813" s="33"/>
      <c r="AO9813" s="33"/>
      <c r="AP9813" s="33"/>
      <c r="AQ9813" s="33"/>
      <c r="AR9813" s="33"/>
      <c r="AS9813" s="33"/>
      <c r="AT9813" s="33"/>
      <c r="AU9813" s="33"/>
      <c r="AV9813" s="33"/>
      <c r="AW9813" s="33"/>
      <c r="AX9813" s="33"/>
      <c r="AY9813" s="33"/>
    </row>
    <row r="9814" spans="1:51" s="12" customFormat="1" ht="39.950000000000003" customHeight="1">
      <c r="A9814" s="3"/>
      <c r="B9814" s="16"/>
      <c r="C9814" s="33"/>
      <c r="D9814" s="33"/>
      <c r="E9814" s="33"/>
      <c r="F9814" s="33"/>
      <c r="G9814" s="33"/>
      <c r="H9814" s="33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  <c r="Y9814" s="33"/>
      <c r="Z9814" s="33"/>
      <c r="AA9814" s="33"/>
      <c r="AB9814" s="33"/>
      <c r="AC9814" s="33"/>
      <c r="AD9814" s="33"/>
      <c r="AE9814" s="33"/>
      <c r="AF9814" s="33"/>
      <c r="AG9814" s="35"/>
      <c r="AH9814" s="32"/>
      <c r="AI9814" s="33"/>
      <c r="AJ9814" s="33"/>
      <c r="AK9814" s="33"/>
      <c r="AL9814" s="33"/>
      <c r="AM9814" s="33"/>
      <c r="AN9814" s="33"/>
      <c r="AO9814" s="33"/>
      <c r="AP9814" s="33"/>
      <c r="AQ9814" s="33"/>
      <c r="AR9814" s="33"/>
      <c r="AS9814" s="33"/>
      <c r="AT9814" s="33"/>
      <c r="AU9814" s="33"/>
      <c r="AV9814" s="33"/>
      <c r="AW9814" s="33"/>
      <c r="AX9814" s="33"/>
      <c r="AY9814" s="33"/>
    </row>
    <row r="9815" spans="1:51" s="12" customFormat="1" ht="39.950000000000003" customHeight="1">
      <c r="A9815" s="3"/>
      <c r="B9815" s="16"/>
      <c r="C9815" s="33"/>
      <c r="D9815" s="33"/>
      <c r="E9815" s="33"/>
      <c r="F9815" s="33"/>
      <c r="G9815" s="33"/>
      <c r="H9815" s="33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  <c r="Y9815" s="33"/>
      <c r="Z9815" s="33"/>
      <c r="AA9815" s="33"/>
      <c r="AB9815" s="33"/>
      <c r="AC9815" s="33"/>
      <c r="AD9815" s="33"/>
      <c r="AE9815" s="33"/>
      <c r="AF9815" s="33"/>
      <c r="AG9815" s="35"/>
      <c r="AH9815" s="32"/>
      <c r="AI9815" s="33"/>
      <c r="AJ9815" s="33"/>
      <c r="AK9815" s="33"/>
      <c r="AL9815" s="33"/>
      <c r="AM9815" s="33"/>
      <c r="AN9815" s="33"/>
      <c r="AO9815" s="33"/>
      <c r="AP9815" s="33"/>
      <c r="AQ9815" s="33"/>
      <c r="AR9815" s="33"/>
      <c r="AS9815" s="33"/>
      <c r="AT9815" s="33"/>
      <c r="AU9815" s="33"/>
      <c r="AV9815" s="33"/>
      <c r="AW9815" s="33"/>
      <c r="AX9815" s="33"/>
      <c r="AY9815" s="33"/>
    </row>
    <row r="9816" spans="1:51" s="12" customFormat="1" ht="39.950000000000003" customHeight="1">
      <c r="A9816" s="3"/>
      <c r="B9816" s="16"/>
      <c r="C9816" s="33"/>
      <c r="D9816" s="33"/>
      <c r="E9816" s="33"/>
      <c r="F9816" s="33"/>
      <c r="G9816" s="33"/>
      <c r="H9816" s="33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  <c r="Y9816" s="33"/>
      <c r="Z9816" s="33"/>
      <c r="AA9816" s="33"/>
      <c r="AB9816" s="33"/>
      <c r="AC9816" s="33"/>
      <c r="AD9816" s="33"/>
      <c r="AE9816" s="33"/>
      <c r="AF9816" s="33"/>
      <c r="AG9816" s="35"/>
      <c r="AH9816" s="32"/>
      <c r="AI9816" s="33"/>
      <c r="AJ9816" s="33"/>
      <c r="AK9816" s="33"/>
      <c r="AL9816" s="33"/>
      <c r="AM9816" s="33"/>
      <c r="AN9816" s="33"/>
      <c r="AO9816" s="33"/>
      <c r="AP9816" s="33"/>
      <c r="AQ9816" s="33"/>
      <c r="AR9816" s="33"/>
      <c r="AS9816" s="33"/>
      <c r="AT9816" s="33"/>
      <c r="AU9816" s="33"/>
      <c r="AV9816" s="33"/>
      <c r="AW9816" s="33"/>
      <c r="AX9816" s="33"/>
      <c r="AY9816" s="33"/>
    </row>
    <row r="9817" spans="1:51" s="12" customFormat="1" ht="39.950000000000003" customHeight="1">
      <c r="A9817" s="3"/>
      <c r="B9817" s="16"/>
      <c r="C9817" s="33"/>
      <c r="D9817" s="33"/>
      <c r="E9817" s="33"/>
      <c r="F9817" s="33"/>
      <c r="G9817" s="33"/>
      <c r="H9817" s="33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  <c r="Y9817" s="33"/>
      <c r="Z9817" s="33"/>
      <c r="AA9817" s="33"/>
      <c r="AB9817" s="33"/>
      <c r="AC9817" s="33"/>
      <c r="AD9817" s="33"/>
      <c r="AE9817" s="33"/>
      <c r="AF9817" s="33"/>
      <c r="AG9817" s="35"/>
      <c r="AH9817" s="32"/>
      <c r="AI9817" s="33"/>
      <c r="AJ9817" s="33"/>
      <c r="AK9817" s="33"/>
      <c r="AL9817" s="33"/>
      <c r="AM9817" s="33"/>
      <c r="AN9817" s="33"/>
      <c r="AO9817" s="33"/>
      <c r="AP9817" s="33"/>
      <c r="AQ9817" s="33"/>
      <c r="AR9817" s="33"/>
      <c r="AS9817" s="33"/>
      <c r="AT9817" s="33"/>
      <c r="AU9817" s="33"/>
      <c r="AV9817" s="33"/>
      <c r="AW9817" s="33"/>
      <c r="AX9817" s="33"/>
      <c r="AY9817" s="33"/>
    </row>
    <row r="9818" spans="1:51" s="12" customFormat="1" ht="39.950000000000003" customHeight="1">
      <c r="A9818" s="3"/>
      <c r="B9818" s="16"/>
      <c r="C9818" s="33"/>
      <c r="D9818" s="33"/>
      <c r="E9818" s="33"/>
      <c r="F9818" s="33"/>
      <c r="G9818" s="33"/>
      <c r="H9818" s="33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  <c r="Y9818" s="33"/>
      <c r="Z9818" s="33"/>
      <c r="AA9818" s="33"/>
      <c r="AB9818" s="33"/>
      <c r="AC9818" s="33"/>
      <c r="AD9818" s="33"/>
      <c r="AE9818" s="33"/>
      <c r="AF9818" s="33"/>
      <c r="AG9818" s="35"/>
      <c r="AH9818" s="32"/>
      <c r="AI9818" s="33"/>
      <c r="AJ9818" s="33"/>
      <c r="AK9818" s="33"/>
      <c r="AL9818" s="33"/>
      <c r="AM9818" s="33"/>
      <c r="AN9818" s="33"/>
      <c r="AO9818" s="33"/>
      <c r="AP9818" s="33"/>
      <c r="AQ9818" s="33"/>
      <c r="AR9818" s="33"/>
      <c r="AS9818" s="33"/>
      <c r="AT9818" s="33"/>
      <c r="AU9818" s="33"/>
      <c r="AV9818" s="33"/>
      <c r="AW9818" s="33"/>
      <c r="AX9818" s="33"/>
      <c r="AY9818" s="33"/>
    </row>
    <row r="9819" spans="1:51" s="12" customFormat="1" ht="39.950000000000003" customHeight="1">
      <c r="A9819" s="3"/>
      <c r="B9819" s="16"/>
      <c r="C9819" s="33"/>
      <c r="D9819" s="33"/>
      <c r="E9819" s="33"/>
      <c r="F9819" s="33"/>
      <c r="G9819" s="33"/>
      <c r="H9819" s="33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  <c r="Y9819" s="33"/>
      <c r="Z9819" s="33"/>
      <c r="AA9819" s="33"/>
      <c r="AB9819" s="33"/>
      <c r="AC9819" s="33"/>
      <c r="AD9819" s="33"/>
      <c r="AE9819" s="33"/>
      <c r="AF9819" s="33"/>
      <c r="AG9819" s="35"/>
      <c r="AH9819" s="32"/>
      <c r="AI9819" s="33"/>
      <c r="AJ9819" s="33"/>
      <c r="AK9819" s="33"/>
      <c r="AL9819" s="33"/>
      <c r="AM9819" s="33"/>
      <c r="AN9819" s="33"/>
      <c r="AO9819" s="33"/>
      <c r="AP9819" s="33"/>
      <c r="AQ9819" s="33"/>
      <c r="AR9819" s="33"/>
      <c r="AS9819" s="33"/>
      <c r="AT9819" s="33"/>
      <c r="AU9819" s="33"/>
      <c r="AV9819" s="33"/>
      <c r="AW9819" s="33"/>
      <c r="AX9819" s="33"/>
      <c r="AY9819" s="33"/>
    </row>
    <row r="9820" spans="1:51" s="12" customFormat="1" ht="39.950000000000003" customHeight="1">
      <c r="A9820" s="3"/>
      <c r="B9820" s="16"/>
      <c r="C9820" s="33"/>
      <c r="D9820" s="33"/>
      <c r="E9820" s="33"/>
      <c r="F9820" s="33"/>
      <c r="G9820" s="33"/>
      <c r="H9820" s="33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  <c r="Y9820" s="33"/>
      <c r="Z9820" s="33"/>
      <c r="AA9820" s="33"/>
      <c r="AB9820" s="33"/>
      <c r="AC9820" s="33"/>
      <c r="AD9820" s="33"/>
      <c r="AE9820" s="33"/>
      <c r="AF9820" s="33"/>
      <c r="AG9820" s="35"/>
      <c r="AH9820" s="32"/>
      <c r="AI9820" s="33"/>
      <c r="AJ9820" s="33"/>
      <c r="AK9820" s="33"/>
      <c r="AL9820" s="33"/>
      <c r="AM9820" s="33"/>
      <c r="AN9820" s="33"/>
      <c r="AO9820" s="33"/>
      <c r="AP9820" s="33"/>
      <c r="AQ9820" s="33"/>
      <c r="AR9820" s="33"/>
      <c r="AS9820" s="33"/>
      <c r="AT9820" s="33"/>
      <c r="AU9820" s="33"/>
      <c r="AV9820" s="33"/>
      <c r="AW9820" s="33"/>
      <c r="AX9820" s="33"/>
      <c r="AY9820" s="33"/>
    </row>
    <row r="9821" spans="1:51" s="12" customFormat="1" ht="39.950000000000003" customHeight="1">
      <c r="A9821" s="3"/>
      <c r="B9821" s="16"/>
      <c r="C9821" s="33"/>
      <c r="D9821" s="33"/>
      <c r="E9821" s="33"/>
      <c r="F9821" s="33"/>
      <c r="G9821" s="33"/>
      <c r="H9821" s="33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  <c r="Y9821" s="33"/>
      <c r="Z9821" s="33"/>
      <c r="AA9821" s="33"/>
      <c r="AB9821" s="33"/>
      <c r="AC9821" s="33"/>
      <c r="AD9821" s="33"/>
      <c r="AE9821" s="33"/>
      <c r="AF9821" s="33"/>
      <c r="AG9821" s="35"/>
      <c r="AH9821" s="32"/>
      <c r="AI9821" s="33"/>
      <c r="AJ9821" s="33"/>
      <c r="AK9821" s="33"/>
      <c r="AL9821" s="33"/>
      <c r="AM9821" s="33"/>
      <c r="AN9821" s="33"/>
      <c r="AO9821" s="33"/>
      <c r="AP9821" s="33"/>
      <c r="AQ9821" s="33"/>
      <c r="AR9821" s="33"/>
      <c r="AS9821" s="33"/>
      <c r="AT9821" s="33"/>
      <c r="AU9821" s="33"/>
      <c r="AV9821" s="33"/>
      <c r="AW9821" s="33"/>
      <c r="AX9821" s="33"/>
      <c r="AY9821" s="33"/>
    </row>
    <row r="9822" spans="1:51" s="12" customFormat="1" ht="39.950000000000003" customHeight="1">
      <c r="A9822" s="3"/>
      <c r="B9822" s="16"/>
      <c r="C9822" s="33"/>
      <c r="D9822" s="33"/>
      <c r="E9822" s="33"/>
      <c r="F9822" s="33"/>
      <c r="G9822" s="33"/>
      <c r="H9822" s="33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  <c r="Y9822" s="33"/>
      <c r="Z9822" s="33"/>
      <c r="AA9822" s="33"/>
      <c r="AB9822" s="33"/>
      <c r="AC9822" s="33"/>
      <c r="AD9822" s="33"/>
      <c r="AE9822" s="33"/>
      <c r="AF9822" s="33"/>
      <c r="AG9822" s="35"/>
      <c r="AH9822" s="32"/>
      <c r="AI9822" s="33"/>
      <c r="AJ9822" s="33"/>
      <c r="AK9822" s="33"/>
      <c r="AL9822" s="33"/>
      <c r="AM9822" s="33"/>
      <c r="AN9822" s="33"/>
      <c r="AO9822" s="33"/>
      <c r="AP9822" s="33"/>
      <c r="AQ9822" s="33"/>
      <c r="AR9822" s="33"/>
      <c r="AS9822" s="33"/>
      <c r="AT9822" s="33"/>
      <c r="AU9822" s="33"/>
      <c r="AV9822" s="33"/>
      <c r="AW9822" s="33"/>
      <c r="AX9822" s="33"/>
      <c r="AY9822" s="33"/>
    </row>
    <row r="9823" spans="1:51" s="12" customFormat="1" ht="39.950000000000003" customHeight="1">
      <c r="A9823" s="3"/>
      <c r="B9823" s="16"/>
      <c r="C9823" s="33"/>
      <c r="D9823" s="33"/>
      <c r="E9823" s="33"/>
      <c r="F9823" s="33"/>
      <c r="G9823" s="33"/>
      <c r="H9823" s="33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  <c r="Y9823" s="33"/>
      <c r="Z9823" s="33"/>
      <c r="AA9823" s="33"/>
      <c r="AB9823" s="33"/>
      <c r="AC9823" s="33"/>
      <c r="AD9823" s="33"/>
      <c r="AE9823" s="33"/>
      <c r="AF9823" s="33"/>
      <c r="AG9823" s="35"/>
      <c r="AH9823" s="32"/>
      <c r="AI9823" s="33"/>
      <c r="AJ9823" s="33"/>
      <c r="AK9823" s="33"/>
      <c r="AL9823" s="33"/>
      <c r="AM9823" s="33"/>
      <c r="AN9823" s="33"/>
      <c r="AO9823" s="33"/>
      <c r="AP9823" s="33"/>
      <c r="AQ9823" s="33"/>
      <c r="AR9823" s="33"/>
      <c r="AS9823" s="33"/>
      <c r="AT9823" s="33"/>
      <c r="AU9823" s="33"/>
      <c r="AV9823" s="33"/>
      <c r="AW9823" s="33"/>
      <c r="AX9823" s="33"/>
      <c r="AY9823" s="33"/>
    </row>
    <row r="9824" spans="1:51" s="12" customFormat="1" ht="39.950000000000003" customHeight="1">
      <c r="A9824" s="3"/>
      <c r="B9824" s="16"/>
      <c r="C9824" s="33"/>
      <c r="D9824" s="33"/>
      <c r="E9824" s="33"/>
      <c r="F9824" s="33"/>
      <c r="G9824" s="33"/>
      <c r="H9824" s="33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  <c r="Y9824" s="33"/>
      <c r="Z9824" s="33"/>
      <c r="AA9824" s="33"/>
      <c r="AB9824" s="33"/>
      <c r="AC9824" s="33"/>
      <c r="AD9824" s="33"/>
      <c r="AE9824" s="33"/>
      <c r="AF9824" s="33"/>
      <c r="AG9824" s="35"/>
      <c r="AH9824" s="32"/>
      <c r="AI9824" s="33"/>
      <c r="AJ9824" s="33"/>
      <c r="AK9824" s="33"/>
      <c r="AL9824" s="33"/>
      <c r="AM9824" s="33"/>
      <c r="AN9824" s="33"/>
      <c r="AO9824" s="33"/>
      <c r="AP9824" s="33"/>
      <c r="AQ9824" s="33"/>
      <c r="AR9824" s="33"/>
      <c r="AS9824" s="33"/>
      <c r="AT9824" s="33"/>
      <c r="AU9824" s="33"/>
      <c r="AV9824" s="33"/>
      <c r="AW9824" s="33"/>
      <c r="AX9824" s="33"/>
      <c r="AY9824" s="33"/>
    </row>
    <row r="9825" spans="1:51" s="12" customFormat="1" ht="39.950000000000003" customHeight="1">
      <c r="A9825" s="3"/>
      <c r="B9825" s="16"/>
      <c r="C9825" s="33"/>
      <c r="D9825" s="33"/>
      <c r="E9825" s="33"/>
      <c r="F9825" s="33"/>
      <c r="G9825" s="33"/>
      <c r="H9825" s="33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  <c r="Y9825" s="33"/>
      <c r="Z9825" s="33"/>
      <c r="AA9825" s="33"/>
      <c r="AB9825" s="33"/>
      <c r="AC9825" s="33"/>
      <c r="AD9825" s="33"/>
      <c r="AE9825" s="33"/>
      <c r="AF9825" s="33"/>
      <c r="AG9825" s="35"/>
      <c r="AH9825" s="32"/>
      <c r="AI9825" s="33"/>
      <c r="AJ9825" s="33"/>
      <c r="AK9825" s="33"/>
      <c r="AL9825" s="33"/>
      <c r="AM9825" s="33"/>
      <c r="AN9825" s="33"/>
      <c r="AO9825" s="33"/>
      <c r="AP9825" s="33"/>
      <c r="AQ9825" s="33"/>
      <c r="AR9825" s="33"/>
      <c r="AS9825" s="33"/>
      <c r="AT9825" s="33"/>
      <c r="AU9825" s="33"/>
      <c r="AV9825" s="33"/>
      <c r="AW9825" s="33"/>
      <c r="AX9825" s="33"/>
      <c r="AY9825" s="33"/>
    </row>
    <row r="9826" spans="1:51" s="12" customFormat="1" ht="39.950000000000003" customHeight="1">
      <c r="A9826" s="3"/>
      <c r="B9826" s="16"/>
      <c r="C9826" s="33"/>
      <c r="D9826" s="33"/>
      <c r="E9826" s="33"/>
      <c r="F9826" s="33"/>
      <c r="G9826" s="33"/>
      <c r="H9826" s="33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  <c r="Y9826" s="33"/>
      <c r="Z9826" s="33"/>
      <c r="AA9826" s="33"/>
      <c r="AB9826" s="33"/>
      <c r="AC9826" s="33"/>
      <c r="AD9826" s="33"/>
      <c r="AE9826" s="33"/>
      <c r="AF9826" s="33"/>
      <c r="AG9826" s="35"/>
      <c r="AH9826" s="32"/>
      <c r="AI9826" s="33"/>
      <c r="AJ9826" s="33"/>
      <c r="AK9826" s="33"/>
      <c r="AL9826" s="33"/>
      <c r="AM9826" s="33"/>
      <c r="AN9826" s="33"/>
      <c r="AO9826" s="33"/>
      <c r="AP9826" s="33"/>
      <c r="AQ9826" s="33"/>
      <c r="AR9826" s="33"/>
      <c r="AS9826" s="33"/>
      <c r="AT9826" s="33"/>
      <c r="AU9826" s="33"/>
      <c r="AV9826" s="33"/>
      <c r="AW9826" s="33"/>
      <c r="AX9826" s="33"/>
      <c r="AY9826" s="33"/>
    </row>
    <row r="9827" spans="1:51" s="12" customFormat="1" ht="39.950000000000003" customHeight="1">
      <c r="A9827" s="3"/>
      <c r="B9827" s="16"/>
      <c r="C9827" s="33"/>
      <c r="D9827" s="33"/>
      <c r="E9827" s="33"/>
      <c r="F9827" s="33"/>
      <c r="G9827" s="33"/>
      <c r="H9827" s="33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  <c r="Y9827" s="33"/>
      <c r="Z9827" s="33"/>
      <c r="AA9827" s="33"/>
      <c r="AB9827" s="33"/>
      <c r="AC9827" s="33"/>
      <c r="AD9827" s="33"/>
      <c r="AE9827" s="33"/>
      <c r="AF9827" s="33"/>
      <c r="AG9827" s="35"/>
      <c r="AH9827" s="32"/>
      <c r="AI9827" s="33"/>
      <c r="AJ9827" s="33"/>
      <c r="AK9827" s="33"/>
      <c r="AL9827" s="33"/>
      <c r="AM9827" s="33"/>
      <c r="AN9827" s="33"/>
      <c r="AO9827" s="33"/>
      <c r="AP9827" s="33"/>
      <c r="AQ9827" s="33"/>
      <c r="AR9827" s="33"/>
      <c r="AS9827" s="33"/>
      <c r="AT9827" s="33"/>
      <c r="AU9827" s="33"/>
      <c r="AV9827" s="33"/>
      <c r="AW9827" s="33"/>
      <c r="AX9827" s="33"/>
      <c r="AY9827" s="33"/>
    </row>
    <row r="9828" spans="1:51" s="12" customFormat="1" ht="39.950000000000003" customHeight="1">
      <c r="A9828" s="3"/>
      <c r="B9828" s="16"/>
      <c r="C9828" s="33"/>
      <c r="D9828" s="33"/>
      <c r="E9828" s="33"/>
      <c r="F9828" s="33"/>
      <c r="G9828" s="33"/>
      <c r="H9828" s="33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  <c r="Y9828" s="33"/>
      <c r="Z9828" s="33"/>
      <c r="AA9828" s="33"/>
      <c r="AB9828" s="33"/>
      <c r="AC9828" s="33"/>
      <c r="AD9828" s="33"/>
      <c r="AE9828" s="33"/>
      <c r="AF9828" s="33"/>
      <c r="AG9828" s="35"/>
      <c r="AH9828" s="32"/>
      <c r="AI9828" s="33"/>
      <c r="AJ9828" s="33"/>
      <c r="AK9828" s="33"/>
      <c r="AL9828" s="33"/>
      <c r="AM9828" s="33"/>
      <c r="AN9828" s="33"/>
      <c r="AO9828" s="33"/>
      <c r="AP9828" s="33"/>
      <c r="AQ9828" s="33"/>
      <c r="AR9828" s="33"/>
      <c r="AS9828" s="33"/>
      <c r="AT9828" s="33"/>
      <c r="AU9828" s="33"/>
      <c r="AV9828" s="33"/>
      <c r="AW9828" s="33"/>
      <c r="AX9828" s="33"/>
      <c r="AY9828" s="33"/>
    </row>
    <row r="9829" spans="1:51" s="12" customFormat="1" ht="39.950000000000003" customHeight="1">
      <c r="A9829" s="3"/>
      <c r="B9829" s="16"/>
      <c r="C9829" s="33"/>
      <c r="D9829" s="33"/>
      <c r="E9829" s="33"/>
      <c r="F9829" s="33"/>
      <c r="G9829" s="33"/>
      <c r="H9829" s="33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  <c r="Y9829" s="33"/>
      <c r="Z9829" s="33"/>
      <c r="AA9829" s="33"/>
      <c r="AB9829" s="33"/>
      <c r="AC9829" s="33"/>
      <c r="AD9829" s="33"/>
      <c r="AE9829" s="33"/>
      <c r="AF9829" s="33"/>
      <c r="AG9829" s="35"/>
      <c r="AH9829" s="32"/>
      <c r="AI9829" s="33"/>
      <c r="AJ9829" s="33"/>
      <c r="AK9829" s="33"/>
      <c r="AL9829" s="33"/>
      <c r="AM9829" s="33"/>
      <c r="AN9829" s="33"/>
      <c r="AO9829" s="33"/>
      <c r="AP9829" s="33"/>
      <c r="AQ9829" s="33"/>
      <c r="AR9829" s="33"/>
      <c r="AS9829" s="33"/>
      <c r="AT9829" s="33"/>
      <c r="AU9829" s="33"/>
      <c r="AV9829" s="33"/>
      <c r="AW9829" s="33"/>
      <c r="AX9829" s="33"/>
      <c r="AY9829" s="33"/>
    </row>
    <row r="9830" spans="1:51" s="12" customFormat="1" ht="39.950000000000003" customHeight="1">
      <c r="A9830" s="3"/>
      <c r="B9830" s="16"/>
      <c r="C9830" s="33"/>
      <c r="D9830" s="33"/>
      <c r="E9830" s="33"/>
      <c r="F9830" s="33"/>
      <c r="G9830" s="33"/>
      <c r="H9830" s="33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  <c r="Y9830" s="33"/>
      <c r="Z9830" s="33"/>
      <c r="AA9830" s="33"/>
      <c r="AB9830" s="33"/>
      <c r="AC9830" s="33"/>
      <c r="AD9830" s="33"/>
      <c r="AE9830" s="33"/>
      <c r="AF9830" s="33"/>
      <c r="AG9830" s="35"/>
      <c r="AH9830" s="32"/>
      <c r="AI9830" s="33"/>
      <c r="AJ9830" s="33"/>
      <c r="AK9830" s="33"/>
      <c r="AL9830" s="33"/>
      <c r="AM9830" s="33"/>
      <c r="AN9830" s="33"/>
      <c r="AO9830" s="33"/>
      <c r="AP9830" s="33"/>
      <c r="AQ9830" s="33"/>
      <c r="AR9830" s="33"/>
      <c r="AS9830" s="33"/>
      <c r="AT9830" s="33"/>
      <c r="AU9830" s="33"/>
      <c r="AV9830" s="33"/>
      <c r="AW9830" s="33"/>
      <c r="AX9830" s="33"/>
      <c r="AY9830" s="33"/>
    </row>
    <row r="9831" spans="1:51" s="12" customFormat="1" ht="39.950000000000003" customHeight="1">
      <c r="A9831" s="3"/>
      <c r="B9831" s="16"/>
      <c r="C9831" s="33"/>
      <c r="D9831" s="33"/>
      <c r="E9831" s="33"/>
      <c r="F9831" s="33"/>
      <c r="G9831" s="33"/>
      <c r="H9831" s="33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  <c r="Y9831" s="33"/>
      <c r="Z9831" s="33"/>
      <c r="AA9831" s="33"/>
      <c r="AB9831" s="33"/>
      <c r="AC9831" s="33"/>
      <c r="AD9831" s="33"/>
      <c r="AE9831" s="33"/>
      <c r="AF9831" s="33"/>
      <c r="AG9831" s="35"/>
      <c r="AH9831" s="32"/>
      <c r="AI9831" s="33"/>
      <c r="AJ9831" s="33"/>
      <c r="AK9831" s="33"/>
      <c r="AL9831" s="33"/>
      <c r="AM9831" s="33"/>
      <c r="AN9831" s="33"/>
      <c r="AO9831" s="33"/>
      <c r="AP9831" s="33"/>
      <c r="AQ9831" s="33"/>
      <c r="AR9831" s="33"/>
      <c r="AS9831" s="33"/>
      <c r="AT9831" s="33"/>
      <c r="AU9831" s="33"/>
      <c r="AV9831" s="33"/>
      <c r="AW9831" s="33"/>
      <c r="AX9831" s="33"/>
      <c r="AY9831" s="33"/>
    </row>
    <row r="9832" spans="1:51" s="12" customFormat="1" ht="39.950000000000003" customHeight="1">
      <c r="A9832" s="3"/>
      <c r="B9832" s="16"/>
      <c r="C9832" s="33"/>
      <c r="D9832" s="33"/>
      <c r="E9832" s="33"/>
      <c r="F9832" s="33"/>
      <c r="G9832" s="33"/>
      <c r="H9832" s="33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  <c r="Y9832" s="33"/>
      <c r="Z9832" s="33"/>
      <c r="AA9832" s="33"/>
      <c r="AB9832" s="33"/>
      <c r="AC9832" s="33"/>
      <c r="AD9832" s="33"/>
      <c r="AE9832" s="33"/>
      <c r="AF9832" s="33"/>
      <c r="AG9832" s="35"/>
      <c r="AH9832" s="32"/>
      <c r="AI9832" s="33"/>
      <c r="AJ9832" s="33"/>
      <c r="AK9832" s="33"/>
      <c r="AL9832" s="33"/>
      <c r="AM9832" s="33"/>
      <c r="AN9832" s="33"/>
      <c r="AO9832" s="33"/>
      <c r="AP9832" s="33"/>
      <c r="AQ9832" s="33"/>
      <c r="AR9832" s="33"/>
      <c r="AS9832" s="33"/>
      <c r="AT9832" s="33"/>
      <c r="AU9832" s="33"/>
      <c r="AV9832" s="33"/>
      <c r="AW9832" s="33"/>
      <c r="AX9832" s="33"/>
      <c r="AY9832" s="33"/>
    </row>
    <row r="9833" spans="1:51" s="12" customFormat="1" ht="39.950000000000003" customHeight="1">
      <c r="A9833" s="3"/>
      <c r="B9833" s="16"/>
      <c r="C9833" s="33"/>
      <c r="D9833" s="33"/>
      <c r="E9833" s="33"/>
      <c r="F9833" s="33"/>
      <c r="G9833" s="33"/>
      <c r="H9833" s="33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  <c r="Y9833" s="33"/>
      <c r="Z9833" s="33"/>
      <c r="AA9833" s="33"/>
      <c r="AB9833" s="33"/>
      <c r="AC9833" s="33"/>
      <c r="AD9833" s="33"/>
      <c r="AE9833" s="33"/>
      <c r="AF9833" s="33"/>
      <c r="AG9833" s="35"/>
      <c r="AH9833" s="32"/>
      <c r="AI9833" s="33"/>
      <c r="AJ9833" s="33"/>
      <c r="AK9833" s="33"/>
      <c r="AL9833" s="33"/>
      <c r="AM9833" s="33"/>
      <c r="AN9833" s="33"/>
      <c r="AO9833" s="33"/>
      <c r="AP9833" s="33"/>
      <c r="AQ9833" s="33"/>
      <c r="AR9833" s="33"/>
      <c r="AS9833" s="33"/>
      <c r="AT9833" s="33"/>
      <c r="AU9833" s="33"/>
      <c r="AV9833" s="33"/>
      <c r="AW9833" s="33"/>
      <c r="AX9833" s="33"/>
      <c r="AY9833" s="33"/>
    </row>
    <row r="9834" spans="1:51" s="12" customFormat="1" ht="39.950000000000003" customHeight="1">
      <c r="A9834" s="3"/>
      <c r="B9834" s="16"/>
      <c r="C9834" s="33"/>
      <c r="D9834" s="33"/>
      <c r="E9834" s="33"/>
      <c r="F9834" s="33"/>
      <c r="G9834" s="33"/>
      <c r="H9834" s="33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  <c r="Y9834" s="33"/>
      <c r="Z9834" s="33"/>
      <c r="AA9834" s="33"/>
      <c r="AB9834" s="33"/>
      <c r="AC9834" s="33"/>
      <c r="AD9834" s="33"/>
      <c r="AE9834" s="33"/>
      <c r="AF9834" s="33"/>
      <c r="AG9834" s="35"/>
      <c r="AH9834" s="32"/>
      <c r="AI9834" s="33"/>
      <c r="AJ9834" s="33"/>
      <c r="AK9834" s="33"/>
      <c r="AL9834" s="33"/>
      <c r="AM9834" s="33"/>
      <c r="AN9834" s="33"/>
      <c r="AO9834" s="33"/>
      <c r="AP9834" s="33"/>
      <c r="AQ9834" s="33"/>
      <c r="AR9834" s="33"/>
      <c r="AS9834" s="33"/>
      <c r="AT9834" s="33"/>
      <c r="AU9834" s="33"/>
      <c r="AV9834" s="33"/>
      <c r="AW9834" s="33"/>
      <c r="AX9834" s="33"/>
      <c r="AY9834" s="33"/>
    </row>
    <row r="9835" spans="1:51" s="12" customFormat="1" ht="39.950000000000003" customHeight="1">
      <c r="A9835" s="3"/>
      <c r="B9835" s="16"/>
      <c r="C9835" s="33"/>
      <c r="D9835" s="33"/>
      <c r="E9835" s="33"/>
      <c r="F9835" s="33"/>
      <c r="G9835" s="33"/>
      <c r="H9835" s="33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  <c r="Y9835" s="33"/>
      <c r="Z9835" s="33"/>
      <c r="AA9835" s="33"/>
      <c r="AB9835" s="33"/>
      <c r="AC9835" s="33"/>
      <c r="AD9835" s="33"/>
      <c r="AE9835" s="33"/>
      <c r="AF9835" s="33"/>
      <c r="AG9835" s="35"/>
      <c r="AH9835" s="32"/>
      <c r="AI9835" s="33"/>
      <c r="AJ9835" s="33"/>
      <c r="AK9835" s="33"/>
      <c r="AL9835" s="33"/>
      <c r="AM9835" s="33"/>
      <c r="AN9835" s="33"/>
      <c r="AO9835" s="33"/>
      <c r="AP9835" s="33"/>
      <c r="AQ9835" s="33"/>
      <c r="AR9835" s="33"/>
      <c r="AS9835" s="33"/>
      <c r="AT9835" s="33"/>
      <c r="AU9835" s="33"/>
      <c r="AV9835" s="33"/>
      <c r="AW9835" s="33"/>
      <c r="AX9835" s="33"/>
      <c r="AY9835" s="33"/>
    </row>
    <row r="9836" spans="1:51" s="12" customFormat="1" ht="39.950000000000003" customHeight="1">
      <c r="A9836" s="3"/>
      <c r="B9836" s="16"/>
      <c r="C9836" s="33"/>
      <c r="D9836" s="33"/>
      <c r="E9836" s="33"/>
      <c r="F9836" s="33"/>
      <c r="G9836" s="33"/>
      <c r="H9836" s="33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  <c r="Y9836" s="33"/>
      <c r="Z9836" s="33"/>
      <c r="AA9836" s="33"/>
      <c r="AB9836" s="33"/>
      <c r="AC9836" s="33"/>
      <c r="AD9836" s="33"/>
      <c r="AE9836" s="33"/>
      <c r="AF9836" s="33"/>
      <c r="AG9836" s="35"/>
      <c r="AH9836" s="32"/>
      <c r="AI9836" s="33"/>
      <c r="AJ9836" s="33"/>
      <c r="AK9836" s="33"/>
      <c r="AL9836" s="33"/>
      <c r="AM9836" s="33"/>
      <c r="AN9836" s="33"/>
      <c r="AO9836" s="33"/>
      <c r="AP9836" s="33"/>
      <c r="AQ9836" s="33"/>
      <c r="AR9836" s="33"/>
      <c r="AS9836" s="33"/>
      <c r="AT9836" s="33"/>
      <c r="AU9836" s="33"/>
      <c r="AV9836" s="33"/>
      <c r="AW9836" s="33"/>
      <c r="AX9836" s="33"/>
      <c r="AY9836" s="33"/>
    </row>
    <row r="9837" spans="1:51" s="12" customFormat="1" ht="39.950000000000003" customHeight="1">
      <c r="A9837" s="3"/>
      <c r="B9837" s="16"/>
      <c r="C9837" s="33"/>
      <c r="D9837" s="33"/>
      <c r="E9837" s="33"/>
      <c r="F9837" s="33"/>
      <c r="G9837" s="33"/>
      <c r="H9837" s="33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  <c r="Y9837" s="33"/>
      <c r="Z9837" s="33"/>
      <c r="AA9837" s="33"/>
      <c r="AB9837" s="33"/>
      <c r="AC9837" s="33"/>
      <c r="AD9837" s="33"/>
      <c r="AE9837" s="33"/>
      <c r="AF9837" s="33"/>
      <c r="AG9837" s="35"/>
      <c r="AH9837" s="32"/>
      <c r="AI9837" s="33"/>
      <c r="AJ9837" s="33"/>
      <c r="AK9837" s="33"/>
      <c r="AL9837" s="33"/>
      <c r="AM9837" s="33"/>
      <c r="AN9837" s="33"/>
      <c r="AO9837" s="33"/>
      <c r="AP9837" s="33"/>
      <c r="AQ9837" s="33"/>
      <c r="AR9837" s="33"/>
      <c r="AS9837" s="33"/>
      <c r="AT9837" s="33"/>
      <c r="AU9837" s="33"/>
      <c r="AV9837" s="33"/>
      <c r="AW9837" s="33"/>
      <c r="AX9837" s="33"/>
      <c r="AY9837" s="33"/>
    </row>
    <row r="9838" spans="1:51" s="12" customFormat="1" ht="39.950000000000003" customHeight="1">
      <c r="A9838" s="3"/>
      <c r="B9838" s="16"/>
      <c r="C9838" s="33"/>
      <c r="D9838" s="33"/>
      <c r="E9838" s="33"/>
      <c r="F9838" s="33"/>
      <c r="G9838" s="33"/>
      <c r="H9838" s="33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  <c r="Y9838" s="33"/>
      <c r="Z9838" s="33"/>
      <c r="AA9838" s="33"/>
      <c r="AB9838" s="33"/>
      <c r="AC9838" s="33"/>
      <c r="AD9838" s="33"/>
      <c r="AE9838" s="33"/>
      <c r="AF9838" s="33"/>
      <c r="AG9838" s="35"/>
      <c r="AH9838" s="32"/>
      <c r="AI9838" s="33"/>
      <c r="AJ9838" s="33"/>
      <c r="AK9838" s="33"/>
      <c r="AL9838" s="33"/>
      <c r="AM9838" s="33"/>
      <c r="AN9838" s="33"/>
      <c r="AO9838" s="33"/>
      <c r="AP9838" s="33"/>
      <c r="AQ9838" s="33"/>
      <c r="AR9838" s="33"/>
      <c r="AS9838" s="33"/>
      <c r="AT9838" s="33"/>
      <c r="AU9838" s="33"/>
      <c r="AV9838" s="33"/>
      <c r="AW9838" s="33"/>
      <c r="AX9838" s="33"/>
      <c r="AY9838" s="33"/>
    </row>
    <row r="9839" spans="1:51" s="12" customFormat="1" ht="39.950000000000003" customHeight="1">
      <c r="A9839" s="3"/>
      <c r="B9839" s="16"/>
      <c r="C9839" s="33"/>
      <c r="D9839" s="33"/>
      <c r="E9839" s="33"/>
      <c r="F9839" s="33"/>
      <c r="G9839" s="33"/>
      <c r="H9839" s="33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  <c r="Y9839" s="33"/>
      <c r="Z9839" s="33"/>
      <c r="AA9839" s="33"/>
      <c r="AB9839" s="33"/>
      <c r="AC9839" s="33"/>
      <c r="AD9839" s="33"/>
      <c r="AE9839" s="33"/>
      <c r="AF9839" s="33"/>
      <c r="AG9839" s="35"/>
      <c r="AH9839" s="32"/>
      <c r="AI9839" s="33"/>
      <c r="AJ9839" s="33"/>
      <c r="AK9839" s="33"/>
      <c r="AL9839" s="33"/>
      <c r="AM9839" s="33"/>
      <c r="AN9839" s="33"/>
      <c r="AO9839" s="33"/>
      <c r="AP9839" s="33"/>
      <c r="AQ9839" s="33"/>
      <c r="AR9839" s="33"/>
      <c r="AS9839" s="33"/>
      <c r="AT9839" s="33"/>
      <c r="AU9839" s="33"/>
      <c r="AV9839" s="33"/>
      <c r="AW9839" s="33"/>
      <c r="AX9839" s="33"/>
      <c r="AY9839" s="33"/>
    </row>
    <row r="9840" spans="1:51" s="12" customFormat="1" ht="39.950000000000003" customHeight="1">
      <c r="A9840" s="3"/>
      <c r="B9840" s="16"/>
      <c r="C9840" s="33"/>
      <c r="D9840" s="33"/>
      <c r="E9840" s="33"/>
      <c r="F9840" s="33"/>
      <c r="G9840" s="33"/>
      <c r="H9840" s="33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  <c r="Y9840" s="33"/>
      <c r="Z9840" s="33"/>
      <c r="AA9840" s="33"/>
      <c r="AB9840" s="33"/>
      <c r="AC9840" s="33"/>
      <c r="AD9840" s="33"/>
      <c r="AE9840" s="33"/>
      <c r="AF9840" s="33"/>
      <c r="AG9840" s="35"/>
      <c r="AH9840" s="32"/>
      <c r="AI9840" s="33"/>
      <c r="AJ9840" s="33"/>
      <c r="AK9840" s="33"/>
      <c r="AL9840" s="33"/>
      <c r="AM9840" s="33"/>
      <c r="AN9840" s="33"/>
      <c r="AO9840" s="33"/>
      <c r="AP9840" s="33"/>
      <c r="AQ9840" s="33"/>
      <c r="AR9840" s="33"/>
      <c r="AS9840" s="33"/>
      <c r="AT9840" s="33"/>
      <c r="AU9840" s="33"/>
      <c r="AV9840" s="33"/>
      <c r="AW9840" s="33"/>
      <c r="AX9840" s="33"/>
      <c r="AY9840" s="33"/>
    </row>
    <row r="9841" spans="1:51" s="12" customFormat="1" ht="39.950000000000003" customHeight="1">
      <c r="A9841" s="3"/>
      <c r="B9841" s="16"/>
      <c r="C9841" s="33"/>
      <c r="D9841" s="33"/>
      <c r="E9841" s="33"/>
      <c r="F9841" s="33"/>
      <c r="G9841" s="33"/>
      <c r="H9841" s="33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  <c r="Y9841" s="33"/>
      <c r="Z9841" s="33"/>
      <c r="AA9841" s="33"/>
      <c r="AB9841" s="33"/>
      <c r="AC9841" s="33"/>
      <c r="AD9841" s="33"/>
      <c r="AE9841" s="33"/>
      <c r="AF9841" s="33"/>
      <c r="AG9841" s="35"/>
      <c r="AH9841" s="32"/>
      <c r="AI9841" s="33"/>
      <c r="AJ9841" s="33"/>
      <c r="AK9841" s="33"/>
      <c r="AL9841" s="33"/>
      <c r="AM9841" s="33"/>
      <c r="AN9841" s="33"/>
      <c r="AO9841" s="33"/>
      <c r="AP9841" s="33"/>
      <c r="AQ9841" s="33"/>
      <c r="AR9841" s="33"/>
      <c r="AS9841" s="33"/>
      <c r="AT9841" s="33"/>
      <c r="AU9841" s="33"/>
      <c r="AV9841" s="33"/>
      <c r="AW9841" s="33"/>
      <c r="AX9841" s="33"/>
      <c r="AY9841" s="33"/>
    </row>
    <row r="9842" spans="1:51" s="12" customFormat="1" ht="39.950000000000003" customHeight="1">
      <c r="A9842" s="3"/>
      <c r="B9842" s="16"/>
      <c r="C9842" s="33"/>
      <c r="D9842" s="33"/>
      <c r="E9842" s="33"/>
      <c r="F9842" s="33"/>
      <c r="G9842" s="33"/>
      <c r="H9842" s="33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  <c r="Y9842" s="33"/>
      <c r="Z9842" s="33"/>
      <c r="AA9842" s="33"/>
      <c r="AB9842" s="33"/>
      <c r="AC9842" s="33"/>
      <c r="AD9842" s="33"/>
      <c r="AE9842" s="33"/>
      <c r="AF9842" s="33"/>
      <c r="AG9842" s="35"/>
      <c r="AH9842" s="32"/>
      <c r="AI9842" s="33"/>
      <c r="AJ9842" s="33"/>
      <c r="AK9842" s="33"/>
      <c r="AL9842" s="33"/>
      <c r="AM9842" s="33"/>
      <c r="AN9842" s="33"/>
      <c r="AO9842" s="33"/>
      <c r="AP9842" s="33"/>
      <c r="AQ9842" s="33"/>
      <c r="AR9842" s="33"/>
      <c r="AS9842" s="33"/>
      <c r="AT9842" s="33"/>
      <c r="AU9842" s="33"/>
      <c r="AV9842" s="33"/>
      <c r="AW9842" s="33"/>
      <c r="AX9842" s="33"/>
      <c r="AY9842" s="33"/>
    </row>
    <row r="9843" spans="1:51" s="12" customFormat="1" ht="39.950000000000003" customHeight="1">
      <c r="A9843" s="3"/>
      <c r="B9843" s="16"/>
      <c r="C9843" s="33"/>
      <c r="D9843" s="33"/>
      <c r="E9843" s="33"/>
      <c r="F9843" s="33"/>
      <c r="G9843" s="33"/>
      <c r="H9843" s="33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  <c r="Y9843" s="33"/>
      <c r="Z9843" s="33"/>
      <c r="AA9843" s="33"/>
      <c r="AB9843" s="33"/>
      <c r="AC9843" s="33"/>
      <c r="AD9843" s="33"/>
      <c r="AE9843" s="33"/>
      <c r="AF9843" s="33"/>
      <c r="AG9843" s="35"/>
      <c r="AH9843" s="32"/>
      <c r="AI9843" s="33"/>
      <c r="AJ9843" s="33"/>
      <c r="AK9843" s="33"/>
      <c r="AL9843" s="33"/>
      <c r="AM9843" s="33"/>
      <c r="AN9843" s="33"/>
      <c r="AO9843" s="33"/>
      <c r="AP9843" s="33"/>
      <c r="AQ9843" s="33"/>
      <c r="AR9843" s="33"/>
      <c r="AS9843" s="33"/>
      <c r="AT9843" s="33"/>
      <c r="AU9843" s="33"/>
      <c r="AV9843" s="33"/>
      <c r="AW9843" s="33"/>
      <c r="AX9843" s="33"/>
      <c r="AY9843" s="33"/>
    </row>
    <row r="9844" spans="1:51" s="12" customFormat="1" ht="39.950000000000003" customHeight="1">
      <c r="A9844" s="3"/>
      <c r="B9844" s="16"/>
      <c r="C9844" s="33"/>
      <c r="D9844" s="33"/>
      <c r="E9844" s="33"/>
      <c r="F9844" s="33"/>
      <c r="G9844" s="33"/>
      <c r="H9844" s="33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  <c r="Y9844" s="33"/>
      <c r="Z9844" s="33"/>
      <c r="AA9844" s="33"/>
      <c r="AB9844" s="33"/>
      <c r="AC9844" s="33"/>
      <c r="AD9844" s="33"/>
      <c r="AE9844" s="33"/>
      <c r="AF9844" s="33"/>
      <c r="AG9844" s="35"/>
      <c r="AH9844" s="32"/>
      <c r="AI9844" s="33"/>
      <c r="AJ9844" s="33"/>
      <c r="AK9844" s="33"/>
      <c r="AL9844" s="33"/>
      <c r="AM9844" s="33"/>
      <c r="AN9844" s="33"/>
      <c r="AO9844" s="33"/>
      <c r="AP9844" s="33"/>
      <c r="AQ9844" s="33"/>
      <c r="AR9844" s="33"/>
      <c r="AS9844" s="33"/>
      <c r="AT9844" s="33"/>
      <c r="AU9844" s="33"/>
      <c r="AV9844" s="33"/>
      <c r="AW9844" s="33"/>
      <c r="AX9844" s="33"/>
      <c r="AY9844" s="33"/>
    </row>
    <row r="9845" spans="1:51" s="12" customFormat="1" ht="39.950000000000003" customHeight="1">
      <c r="A9845" s="3"/>
      <c r="B9845" s="16"/>
      <c r="C9845" s="33"/>
      <c r="D9845" s="33"/>
      <c r="E9845" s="33"/>
      <c r="F9845" s="33"/>
      <c r="G9845" s="33"/>
      <c r="H9845" s="33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  <c r="Y9845" s="33"/>
      <c r="Z9845" s="33"/>
      <c r="AA9845" s="33"/>
      <c r="AB9845" s="33"/>
      <c r="AC9845" s="33"/>
      <c r="AD9845" s="33"/>
      <c r="AE9845" s="33"/>
      <c r="AF9845" s="33"/>
      <c r="AG9845" s="35"/>
      <c r="AH9845" s="32"/>
      <c r="AI9845" s="33"/>
      <c r="AJ9845" s="33"/>
      <c r="AK9845" s="33"/>
      <c r="AL9845" s="33"/>
      <c r="AM9845" s="33"/>
      <c r="AN9845" s="33"/>
      <c r="AO9845" s="33"/>
      <c r="AP9845" s="33"/>
      <c r="AQ9845" s="33"/>
      <c r="AR9845" s="33"/>
      <c r="AS9845" s="33"/>
      <c r="AT9845" s="33"/>
      <c r="AU9845" s="33"/>
      <c r="AV9845" s="33"/>
      <c r="AW9845" s="33"/>
      <c r="AX9845" s="33"/>
      <c r="AY9845" s="33"/>
    </row>
    <row r="9846" spans="1:51" s="12" customFormat="1" ht="39.950000000000003" customHeight="1">
      <c r="A9846" s="3"/>
      <c r="B9846" s="16"/>
      <c r="C9846" s="33"/>
      <c r="D9846" s="33"/>
      <c r="E9846" s="33"/>
      <c r="F9846" s="33"/>
      <c r="G9846" s="33"/>
      <c r="H9846" s="33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  <c r="Y9846" s="33"/>
      <c r="Z9846" s="33"/>
      <c r="AA9846" s="33"/>
      <c r="AB9846" s="33"/>
      <c r="AC9846" s="33"/>
      <c r="AD9846" s="33"/>
      <c r="AE9846" s="33"/>
      <c r="AF9846" s="33"/>
      <c r="AG9846" s="35"/>
      <c r="AH9846" s="32"/>
      <c r="AI9846" s="33"/>
      <c r="AJ9846" s="33"/>
      <c r="AK9846" s="33"/>
      <c r="AL9846" s="33"/>
      <c r="AM9846" s="33"/>
      <c r="AN9846" s="33"/>
      <c r="AO9846" s="33"/>
      <c r="AP9846" s="33"/>
      <c r="AQ9846" s="33"/>
      <c r="AR9846" s="33"/>
      <c r="AS9846" s="33"/>
      <c r="AT9846" s="33"/>
      <c r="AU9846" s="33"/>
      <c r="AV9846" s="33"/>
      <c r="AW9846" s="33"/>
      <c r="AX9846" s="33"/>
      <c r="AY9846" s="33"/>
    </row>
    <row r="9847" spans="1:51" s="12" customFormat="1" ht="39.950000000000003" customHeight="1">
      <c r="A9847" s="3"/>
      <c r="B9847" s="16"/>
      <c r="C9847" s="33"/>
      <c r="D9847" s="33"/>
      <c r="E9847" s="33"/>
      <c r="F9847" s="33"/>
      <c r="G9847" s="33"/>
      <c r="H9847" s="33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  <c r="Y9847" s="33"/>
      <c r="Z9847" s="33"/>
      <c r="AA9847" s="33"/>
      <c r="AB9847" s="33"/>
      <c r="AC9847" s="33"/>
      <c r="AD9847" s="33"/>
      <c r="AE9847" s="33"/>
      <c r="AF9847" s="33"/>
      <c r="AG9847" s="35"/>
      <c r="AH9847" s="32"/>
      <c r="AI9847" s="33"/>
      <c r="AJ9847" s="33"/>
      <c r="AK9847" s="33"/>
      <c r="AL9847" s="33"/>
      <c r="AM9847" s="33"/>
      <c r="AN9847" s="33"/>
      <c r="AO9847" s="33"/>
      <c r="AP9847" s="33"/>
      <c r="AQ9847" s="33"/>
      <c r="AR9847" s="33"/>
      <c r="AS9847" s="33"/>
      <c r="AT9847" s="33"/>
      <c r="AU9847" s="33"/>
      <c r="AV9847" s="33"/>
      <c r="AW9847" s="33"/>
      <c r="AX9847" s="33"/>
      <c r="AY9847" s="33"/>
    </row>
    <row r="9848" spans="1:51" s="12" customFormat="1" ht="39.950000000000003" customHeight="1">
      <c r="A9848" s="3"/>
      <c r="B9848" s="16"/>
      <c r="C9848" s="33"/>
      <c r="D9848" s="33"/>
      <c r="E9848" s="33"/>
      <c r="F9848" s="33"/>
      <c r="G9848" s="33"/>
      <c r="H9848" s="33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  <c r="Y9848" s="33"/>
      <c r="Z9848" s="33"/>
      <c r="AA9848" s="33"/>
      <c r="AB9848" s="33"/>
      <c r="AC9848" s="33"/>
      <c r="AD9848" s="33"/>
      <c r="AE9848" s="33"/>
      <c r="AF9848" s="33"/>
      <c r="AG9848" s="35"/>
      <c r="AH9848" s="32"/>
      <c r="AI9848" s="33"/>
      <c r="AJ9848" s="33"/>
      <c r="AK9848" s="33"/>
      <c r="AL9848" s="33"/>
      <c r="AM9848" s="33"/>
      <c r="AN9848" s="33"/>
      <c r="AO9848" s="33"/>
      <c r="AP9848" s="33"/>
      <c r="AQ9848" s="33"/>
      <c r="AR9848" s="33"/>
      <c r="AS9848" s="33"/>
      <c r="AT9848" s="33"/>
      <c r="AU9848" s="33"/>
      <c r="AV9848" s="33"/>
      <c r="AW9848" s="33"/>
      <c r="AX9848" s="33"/>
      <c r="AY9848" s="33"/>
    </row>
    <row r="9849" spans="1:51" s="12" customFormat="1" ht="39.950000000000003" customHeight="1">
      <c r="A9849" s="3"/>
      <c r="B9849" s="16"/>
      <c r="C9849" s="33"/>
      <c r="D9849" s="33"/>
      <c r="E9849" s="33"/>
      <c r="F9849" s="33"/>
      <c r="G9849" s="33"/>
      <c r="H9849" s="33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  <c r="Y9849" s="33"/>
      <c r="Z9849" s="33"/>
      <c r="AA9849" s="33"/>
      <c r="AB9849" s="33"/>
      <c r="AC9849" s="33"/>
      <c r="AD9849" s="33"/>
      <c r="AE9849" s="33"/>
      <c r="AF9849" s="33"/>
      <c r="AG9849" s="35"/>
      <c r="AH9849" s="32"/>
      <c r="AI9849" s="33"/>
      <c r="AJ9849" s="33"/>
      <c r="AK9849" s="33"/>
      <c r="AL9849" s="33"/>
      <c r="AM9849" s="33"/>
      <c r="AN9849" s="33"/>
      <c r="AO9849" s="33"/>
      <c r="AP9849" s="33"/>
      <c r="AQ9849" s="33"/>
      <c r="AR9849" s="33"/>
      <c r="AS9849" s="33"/>
      <c r="AT9849" s="33"/>
      <c r="AU9849" s="33"/>
      <c r="AV9849" s="33"/>
      <c r="AW9849" s="33"/>
      <c r="AX9849" s="33"/>
      <c r="AY9849" s="33"/>
    </row>
    <row r="9850" spans="1:51" s="12" customFormat="1" ht="39.950000000000003" customHeight="1">
      <c r="A9850" s="3"/>
      <c r="B9850" s="16"/>
      <c r="C9850" s="33"/>
      <c r="D9850" s="33"/>
      <c r="E9850" s="33"/>
      <c r="F9850" s="33"/>
      <c r="G9850" s="33"/>
      <c r="H9850" s="33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  <c r="Y9850" s="33"/>
      <c r="Z9850" s="33"/>
      <c r="AA9850" s="33"/>
      <c r="AB9850" s="33"/>
      <c r="AC9850" s="33"/>
      <c r="AD9850" s="33"/>
      <c r="AE9850" s="33"/>
      <c r="AF9850" s="33"/>
      <c r="AG9850" s="35"/>
      <c r="AH9850" s="32"/>
      <c r="AI9850" s="33"/>
      <c r="AJ9850" s="33"/>
      <c r="AK9850" s="33"/>
      <c r="AL9850" s="33"/>
      <c r="AM9850" s="33"/>
      <c r="AN9850" s="33"/>
      <c r="AO9850" s="33"/>
      <c r="AP9850" s="33"/>
      <c r="AQ9850" s="33"/>
      <c r="AR9850" s="33"/>
      <c r="AS9850" s="33"/>
      <c r="AT9850" s="33"/>
      <c r="AU9850" s="33"/>
      <c r="AV9850" s="33"/>
      <c r="AW9850" s="33"/>
      <c r="AX9850" s="33"/>
      <c r="AY9850" s="33"/>
    </row>
    <row r="9851" spans="1:51" s="12" customFormat="1" ht="39.950000000000003" customHeight="1">
      <c r="A9851" s="3"/>
      <c r="B9851" s="16"/>
      <c r="C9851" s="33"/>
      <c r="D9851" s="33"/>
      <c r="E9851" s="33"/>
      <c r="F9851" s="33"/>
      <c r="G9851" s="33"/>
      <c r="H9851" s="33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  <c r="Y9851" s="33"/>
      <c r="Z9851" s="33"/>
      <c r="AA9851" s="33"/>
      <c r="AB9851" s="33"/>
      <c r="AC9851" s="33"/>
      <c r="AD9851" s="33"/>
      <c r="AE9851" s="33"/>
      <c r="AF9851" s="33"/>
      <c r="AG9851" s="35"/>
      <c r="AH9851" s="32"/>
      <c r="AI9851" s="33"/>
      <c r="AJ9851" s="33"/>
      <c r="AK9851" s="33"/>
      <c r="AL9851" s="33"/>
      <c r="AM9851" s="33"/>
      <c r="AN9851" s="33"/>
      <c r="AO9851" s="33"/>
      <c r="AP9851" s="33"/>
      <c r="AQ9851" s="33"/>
      <c r="AR9851" s="33"/>
      <c r="AS9851" s="33"/>
      <c r="AT9851" s="33"/>
      <c r="AU9851" s="33"/>
      <c r="AV9851" s="33"/>
      <c r="AW9851" s="33"/>
      <c r="AX9851" s="33"/>
      <c r="AY9851" s="33"/>
    </row>
    <row r="9852" spans="1:51" s="12" customFormat="1" ht="39.950000000000003" customHeight="1">
      <c r="A9852" s="3"/>
      <c r="B9852" s="16"/>
      <c r="C9852" s="33"/>
      <c r="D9852" s="33"/>
      <c r="E9852" s="33"/>
      <c r="F9852" s="33"/>
      <c r="G9852" s="33"/>
      <c r="H9852" s="33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  <c r="Y9852" s="33"/>
      <c r="Z9852" s="33"/>
      <c r="AA9852" s="33"/>
      <c r="AB9852" s="33"/>
      <c r="AC9852" s="33"/>
      <c r="AD9852" s="33"/>
      <c r="AE9852" s="33"/>
      <c r="AF9852" s="33"/>
      <c r="AG9852" s="35"/>
      <c r="AH9852" s="32"/>
      <c r="AI9852" s="33"/>
      <c r="AJ9852" s="33"/>
      <c r="AK9852" s="33"/>
      <c r="AL9852" s="33"/>
      <c r="AM9852" s="33"/>
      <c r="AN9852" s="33"/>
      <c r="AO9852" s="33"/>
      <c r="AP9852" s="33"/>
      <c r="AQ9852" s="33"/>
      <c r="AR9852" s="33"/>
      <c r="AS9852" s="33"/>
      <c r="AT9852" s="33"/>
      <c r="AU9852" s="33"/>
      <c r="AV9852" s="33"/>
      <c r="AW9852" s="33"/>
      <c r="AX9852" s="33"/>
      <c r="AY9852" s="33"/>
    </row>
    <row r="9853" spans="1:51" s="12" customFormat="1" ht="39.950000000000003" customHeight="1">
      <c r="A9853" s="3"/>
      <c r="B9853" s="16"/>
      <c r="C9853" s="33"/>
      <c r="D9853" s="33"/>
      <c r="E9853" s="33"/>
      <c r="F9853" s="33"/>
      <c r="G9853" s="33"/>
      <c r="H9853" s="33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  <c r="Y9853" s="33"/>
      <c r="Z9853" s="33"/>
      <c r="AA9853" s="33"/>
      <c r="AB9853" s="33"/>
      <c r="AC9853" s="33"/>
      <c r="AD9853" s="33"/>
      <c r="AE9853" s="33"/>
      <c r="AF9853" s="33"/>
      <c r="AG9853" s="35"/>
      <c r="AH9853" s="32"/>
      <c r="AI9853" s="33"/>
      <c r="AJ9853" s="33"/>
      <c r="AK9853" s="33"/>
      <c r="AL9853" s="33"/>
      <c r="AM9853" s="33"/>
      <c r="AN9853" s="33"/>
      <c r="AO9853" s="33"/>
      <c r="AP9853" s="33"/>
      <c r="AQ9853" s="33"/>
      <c r="AR9853" s="33"/>
      <c r="AS9853" s="33"/>
      <c r="AT9853" s="33"/>
      <c r="AU9853" s="33"/>
      <c r="AV9853" s="33"/>
      <c r="AW9853" s="33"/>
      <c r="AX9853" s="33"/>
      <c r="AY9853" s="33"/>
    </row>
    <row r="9854" spans="1:51" s="12" customFormat="1" ht="39.950000000000003" customHeight="1">
      <c r="A9854" s="3"/>
      <c r="B9854" s="16"/>
      <c r="C9854" s="33"/>
      <c r="D9854" s="33"/>
      <c r="E9854" s="33"/>
      <c r="F9854" s="33"/>
      <c r="G9854" s="33"/>
      <c r="H9854" s="33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  <c r="Y9854" s="33"/>
      <c r="Z9854" s="33"/>
      <c r="AA9854" s="33"/>
      <c r="AB9854" s="33"/>
      <c r="AC9854" s="33"/>
      <c r="AD9854" s="33"/>
      <c r="AE9854" s="33"/>
      <c r="AF9854" s="33"/>
      <c r="AG9854" s="35"/>
      <c r="AH9854" s="32"/>
      <c r="AI9854" s="33"/>
      <c r="AJ9854" s="33"/>
      <c r="AK9854" s="33"/>
      <c r="AL9854" s="33"/>
      <c r="AM9854" s="33"/>
      <c r="AN9854" s="33"/>
      <c r="AO9854" s="33"/>
      <c r="AP9854" s="33"/>
      <c r="AQ9854" s="33"/>
      <c r="AR9854" s="33"/>
      <c r="AS9854" s="33"/>
      <c r="AT9854" s="33"/>
      <c r="AU9854" s="33"/>
      <c r="AV9854" s="33"/>
      <c r="AW9854" s="33"/>
      <c r="AX9854" s="33"/>
      <c r="AY9854" s="33"/>
    </row>
    <row r="9855" spans="1:51" s="12" customFormat="1" ht="39.950000000000003" customHeight="1">
      <c r="A9855" s="3"/>
      <c r="B9855" s="16"/>
      <c r="C9855" s="33"/>
      <c r="D9855" s="33"/>
      <c r="E9855" s="33"/>
      <c r="F9855" s="33"/>
      <c r="G9855" s="33"/>
      <c r="H9855" s="33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  <c r="Y9855" s="33"/>
      <c r="Z9855" s="33"/>
      <c r="AA9855" s="33"/>
      <c r="AB9855" s="33"/>
      <c r="AC9855" s="33"/>
      <c r="AD9855" s="33"/>
      <c r="AE9855" s="33"/>
      <c r="AF9855" s="33"/>
      <c r="AG9855" s="35"/>
      <c r="AH9855" s="32"/>
      <c r="AI9855" s="33"/>
      <c r="AJ9855" s="33"/>
      <c r="AK9855" s="33"/>
      <c r="AL9855" s="33"/>
      <c r="AM9855" s="33"/>
      <c r="AN9855" s="33"/>
      <c r="AO9855" s="33"/>
      <c r="AP9855" s="33"/>
      <c r="AQ9855" s="33"/>
      <c r="AR9855" s="33"/>
      <c r="AS9855" s="33"/>
      <c r="AT9855" s="33"/>
      <c r="AU9855" s="33"/>
      <c r="AV9855" s="33"/>
      <c r="AW9855" s="33"/>
      <c r="AX9855" s="33"/>
      <c r="AY9855" s="33"/>
    </row>
    <row r="9856" spans="1:51" s="12" customFormat="1" ht="39.950000000000003" customHeight="1">
      <c r="A9856" s="3"/>
      <c r="B9856" s="16"/>
      <c r="C9856" s="33"/>
      <c r="D9856" s="33"/>
      <c r="E9856" s="33"/>
      <c r="F9856" s="33"/>
      <c r="G9856" s="33"/>
      <c r="H9856" s="33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  <c r="Y9856" s="33"/>
      <c r="Z9856" s="33"/>
      <c r="AA9856" s="33"/>
      <c r="AB9856" s="33"/>
      <c r="AC9856" s="33"/>
      <c r="AD9856" s="33"/>
      <c r="AE9856" s="33"/>
      <c r="AF9856" s="33"/>
      <c r="AG9856" s="35"/>
      <c r="AH9856" s="32"/>
      <c r="AI9856" s="33"/>
      <c r="AJ9856" s="33"/>
      <c r="AK9856" s="33"/>
      <c r="AL9856" s="33"/>
      <c r="AM9856" s="33"/>
      <c r="AN9856" s="33"/>
      <c r="AO9856" s="33"/>
      <c r="AP9856" s="33"/>
      <c r="AQ9856" s="33"/>
      <c r="AR9856" s="33"/>
      <c r="AS9856" s="33"/>
      <c r="AT9856" s="33"/>
      <c r="AU9856" s="33"/>
      <c r="AV9856" s="33"/>
      <c r="AW9856" s="33"/>
      <c r="AX9856" s="33"/>
      <c r="AY9856" s="33"/>
    </row>
    <row r="9857" spans="1:51" s="12" customFormat="1" ht="39.950000000000003" customHeight="1">
      <c r="A9857" s="3"/>
      <c r="B9857" s="16"/>
      <c r="C9857" s="33"/>
      <c r="D9857" s="33"/>
      <c r="E9857" s="33"/>
      <c r="F9857" s="33"/>
      <c r="G9857" s="33"/>
      <c r="H9857" s="33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  <c r="Y9857" s="33"/>
      <c r="Z9857" s="33"/>
      <c r="AA9857" s="33"/>
      <c r="AB9857" s="33"/>
      <c r="AC9857" s="33"/>
      <c r="AD9857" s="33"/>
      <c r="AE9857" s="33"/>
      <c r="AF9857" s="33"/>
      <c r="AG9857" s="35"/>
      <c r="AH9857" s="32"/>
      <c r="AI9857" s="33"/>
      <c r="AJ9857" s="33"/>
      <c r="AK9857" s="33"/>
      <c r="AL9857" s="33"/>
      <c r="AM9857" s="33"/>
      <c r="AN9857" s="33"/>
      <c r="AO9857" s="33"/>
      <c r="AP9857" s="33"/>
      <c r="AQ9857" s="33"/>
      <c r="AR9857" s="33"/>
      <c r="AS9857" s="33"/>
      <c r="AT9857" s="33"/>
      <c r="AU9857" s="33"/>
      <c r="AV9857" s="33"/>
      <c r="AW9857" s="33"/>
      <c r="AX9857" s="33"/>
      <c r="AY9857" s="33"/>
    </row>
    <row r="9858" spans="1:51" s="12" customFormat="1" ht="39.950000000000003" customHeight="1">
      <c r="A9858" s="3"/>
      <c r="B9858" s="16"/>
      <c r="C9858" s="33"/>
      <c r="D9858" s="33"/>
      <c r="E9858" s="33"/>
      <c r="F9858" s="33"/>
      <c r="G9858" s="33"/>
      <c r="H9858" s="33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  <c r="Y9858" s="33"/>
      <c r="Z9858" s="33"/>
      <c r="AA9858" s="33"/>
      <c r="AB9858" s="33"/>
      <c r="AC9858" s="33"/>
      <c r="AD9858" s="33"/>
      <c r="AE9858" s="33"/>
      <c r="AF9858" s="33"/>
      <c r="AG9858" s="35"/>
      <c r="AH9858" s="32"/>
      <c r="AI9858" s="33"/>
      <c r="AJ9858" s="33"/>
      <c r="AK9858" s="33"/>
      <c r="AL9858" s="33"/>
      <c r="AM9858" s="33"/>
      <c r="AN9858" s="33"/>
      <c r="AO9858" s="33"/>
      <c r="AP9858" s="33"/>
      <c r="AQ9858" s="33"/>
      <c r="AR9858" s="33"/>
      <c r="AS9858" s="33"/>
      <c r="AT9858" s="33"/>
      <c r="AU9858" s="33"/>
      <c r="AV9858" s="33"/>
      <c r="AW9858" s="33"/>
      <c r="AX9858" s="33"/>
      <c r="AY9858" s="33"/>
    </row>
    <row r="9859" spans="1:51" s="12" customFormat="1" ht="39.950000000000003" customHeight="1">
      <c r="A9859" s="3"/>
      <c r="B9859" s="16"/>
      <c r="C9859" s="33"/>
      <c r="D9859" s="33"/>
      <c r="E9859" s="33"/>
      <c r="F9859" s="33"/>
      <c r="G9859" s="33"/>
      <c r="H9859" s="33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  <c r="Y9859" s="33"/>
      <c r="Z9859" s="33"/>
      <c r="AA9859" s="33"/>
      <c r="AB9859" s="33"/>
      <c r="AC9859" s="33"/>
      <c r="AD9859" s="33"/>
      <c r="AE9859" s="33"/>
      <c r="AF9859" s="33"/>
      <c r="AG9859" s="35"/>
      <c r="AH9859" s="32"/>
      <c r="AI9859" s="33"/>
      <c r="AJ9859" s="33"/>
      <c r="AK9859" s="33"/>
      <c r="AL9859" s="33"/>
      <c r="AM9859" s="33"/>
      <c r="AN9859" s="33"/>
      <c r="AO9859" s="33"/>
      <c r="AP9859" s="33"/>
      <c r="AQ9859" s="33"/>
      <c r="AR9859" s="33"/>
      <c r="AS9859" s="33"/>
      <c r="AT9859" s="33"/>
      <c r="AU9859" s="33"/>
      <c r="AV9859" s="33"/>
      <c r="AW9859" s="33"/>
      <c r="AX9859" s="33"/>
      <c r="AY9859" s="33"/>
    </row>
    <row r="9860" spans="1:51" s="12" customFormat="1" ht="39.950000000000003" customHeight="1">
      <c r="A9860" s="3"/>
      <c r="B9860" s="16"/>
      <c r="C9860" s="33"/>
      <c r="D9860" s="33"/>
      <c r="E9860" s="33"/>
      <c r="F9860" s="33"/>
      <c r="G9860" s="33"/>
      <c r="H9860" s="33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  <c r="Y9860" s="33"/>
      <c r="Z9860" s="33"/>
      <c r="AA9860" s="33"/>
      <c r="AB9860" s="33"/>
      <c r="AC9860" s="33"/>
      <c r="AD9860" s="33"/>
      <c r="AE9860" s="33"/>
      <c r="AF9860" s="33"/>
      <c r="AG9860" s="35"/>
      <c r="AH9860" s="32"/>
      <c r="AI9860" s="33"/>
      <c r="AJ9860" s="33"/>
      <c r="AK9860" s="33"/>
      <c r="AL9860" s="33"/>
      <c r="AM9860" s="33"/>
      <c r="AN9860" s="33"/>
      <c r="AO9860" s="33"/>
      <c r="AP9860" s="33"/>
      <c r="AQ9860" s="33"/>
      <c r="AR9860" s="33"/>
      <c r="AS9860" s="33"/>
      <c r="AT9860" s="33"/>
      <c r="AU9860" s="33"/>
      <c r="AV9860" s="33"/>
      <c r="AW9860" s="33"/>
      <c r="AX9860" s="33"/>
      <c r="AY9860" s="33"/>
    </row>
    <row r="9861" spans="1:51" s="12" customFormat="1" ht="39.950000000000003" customHeight="1">
      <c r="A9861" s="3"/>
      <c r="B9861" s="16"/>
      <c r="C9861" s="33"/>
      <c r="D9861" s="33"/>
      <c r="E9861" s="33"/>
      <c r="F9861" s="33"/>
      <c r="G9861" s="33"/>
      <c r="H9861" s="33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  <c r="Y9861" s="33"/>
      <c r="Z9861" s="33"/>
      <c r="AA9861" s="33"/>
      <c r="AB9861" s="33"/>
      <c r="AC9861" s="33"/>
      <c r="AD9861" s="33"/>
      <c r="AE9861" s="33"/>
      <c r="AF9861" s="33"/>
      <c r="AG9861" s="35"/>
      <c r="AH9861" s="32"/>
      <c r="AI9861" s="33"/>
      <c r="AJ9861" s="33"/>
      <c r="AK9861" s="33"/>
      <c r="AL9861" s="33"/>
      <c r="AM9861" s="33"/>
      <c r="AN9861" s="33"/>
      <c r="AO9861" s="33"/>
      <c r="AP9861" s="33"/>
      <c r="AQ9861" s="33"/>
      <c r="AR9861" s="33"/>
      <c r="AS9861" s="33"/>
      <c r="AT9861" s="33"/>
      <c r="AU9861" s="33"/>
      <c r="AV9861" s="33"/>
      <c r="AW9861" s="33"/>
      <c r="AX9861" s="33"/>
      <c r="AY9861" s="33"/>
    </row>
    <row r="9862" spans="1:51" s="12" customFormat="1" ht="39.950000000000003" customHeight="1">
      <c r="A9862" s="3"/>
      <c r="B9862" s="16"/>
      <c r="C9862" s="33"/>
      <c r="D9862" s="33"/>
      <c r="E9862" s="33"/>
      <c r="F9862" s="33"/>
      <c r="G9862" s="33"/>
      <c r="H9862" s="33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  <c r="Y9862" s="33"/>
      <c r="Z9862" s="33"/>
      <c r="AA9862" s="33"/>
      <c r="AB9862" s="33"/>
      <c r="AC9862" s="33"/>
      <c r="AD9862" s="33"/>
      <c r="AE9862" s="33"/>
      <c r="AF9862" s="33"/>
      <c r="AG9862" s="35"/>
      <c r="AH9862" s="32"/>
      <c r="AI9862" s="33"/>
      <c r="AJ9862" s="33"/>
      <c r="AK9862" s="33"/>
      <c r="AL9862" s="33"/>
      <c r="AM9862" s="33"/>
      <c r="AN9862" s="33"/>
      <c r="AO9862" s="33"/>
      <c r="AP9862" s="33"/>
      <c r="AQ9862" s="33"/>
      <c r="AR9862" s="33"/>
      <c r="AS9862" s="33"/>
      <c r="AT9862" s="33"/>
      <c r="AU9862" s="33"/>
      <c r="AV9862" s="33"/>
      <c r="AW9862" s="33"/>
      <c r="AX9862" s="33"/>
      <c r="AY9862" s="33"/>
    </row>
    <row r="9863" spans="1:51" s="12" customFormat="1" ht="39.950000000000003" customHeight="1">
      <c r="A9863" s="3"/>
      <c r="B9863" s="16"/>
      <c r="C9863" s="33"/>
      <c r="D9863" s="33"/>
      <c r="E9863" s="33"/>
      <c r="F9863" s="33"/>
      <c r="G9863" s="33"/>
      <c r="H9863" s="33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  <c r="Y9863" s="33"/>
      <c r="Z9863" s="33"/>
      <c r="AA9863" s="33"/>
      <c r="AB9863" s="33"/>
      <c r="AC9863" s="33"/>
      <c r="AD9863" s="33"/>
      <c r="AE9863" s="33"/>
      <c r="AF9863" s="33"/>
      <c r="AG9863" s="35"/>
      <c r="AH9863" s="32"/>
      <c r="AI9863" s="33"/>
      <c r="AJ9863" s="33"/>
      <c r="AK9863" s="33"/>
      <c r="AL9863" s="33"/>
      <c r="AM9863" s="33"/>
      <c r="AN9863" s="33"/>
      <c r="AO9863" s="33"/>
      <c r="AP9863" s="33"/>
      <c r="AQ9863" s="33"/>
      <c r="AR9863" s="33"/>
      <c r="AS9863" s="33"/>
      <c r="AT9863" s="33"/>
      <c r="AU9863" s="33"/>
      <c r="AV9863" s="33"/>
      <c r="AW9863" s="33"/>
      <c r="AX9863" s="33"/>
      <c r="AY9863" s="33"/>
    </row>
    <row r="9864" spans="1:51" s="12" customFormat="1" ht="39.950000000000003" customHeight="1">
      <c r="A9864" s="3"/>
      <c r="B9864" s="16"/>
      <c r="C9864" s="33"/>
      <c r="D9864" s="33"/>
      <c r="E9864" s="33"/>
      <c r="F9864" s="33"/>
      <c r="G9864" s="33"/>
      <c r="H9864" s="33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  <c r="Y9864" s="33"/>
      <c r="Z9864" s="33"/>
      <c r="AA9864" s="33"/>
      <c r="AB9864" s="33"/>
      <c r="AC9864" s="33"/>
      <c r="AD9864" s="33"/>
      <c r="AE9864" s="33"/>
      <c r="AF9864" s="33"/>
      <c r="AG9864" s="35"/>
      <c r="AH9864" s="32"/>
      <c r="AI9864" s="33"/>
      <c r="AJ9864" s="33"/>
      <c r="AK9864" s="33"/>
      <c r="AL9864" s="33"/>
      <c r="AM9864" s="33"/>
      <c r="AN9864" s="33"/>
      <c r="AO9864" s="33"/>
      <c r="AP9864" s="33"/>
      <c r="AQ9864" s="33"/>
      <c r="AR9864" s="33"/>
      <c r="AS9864" s="33"/>
      <c r="AT9864" s="33"/>
      <c r="AU9864" s="33"/>
      <c r="AV9864" s="33"/>
      <c r="AW9864" s="33"/>
      <c r="AX9864" s="33"/>
      <c r="AY9864" s="33"/>
    </row>
    <row r="9865" spans="1:51" s="12" customFormat="1" ht="39.950000000000003" customHeight="1">
      <c r="A9865" s="3"/>
      <c r="B9865" s="16"/>
      <c r="C9865" s="33"/>
      <c r="D9865" s="33"/>
      <c r="E9865" s="33"/>
      <c r="F9865" s="33"/>
      <c r="G9865" s="33"/>
      <c r="H9865" s="33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  <c r="Y9865" s="33"/>
      <c r="Z9865" s="33"/>
      <c r="AA9865" s="33"/>
      <c r="AB9865" s="33"/>
      <c r="AC9865" s="33"/>
      <c r="AD9865" s="33"/>
      <c r="AE9865" s="33"/>
      <c r="AF9865" s="33"/>
      <c r="AG9865" s="35"/>
      <c r="AH9865" s="32"/>
      <c r="AI9865" s="33"/>
      <c r="AJ9865" s="33"/>
      <c r="AK9865" s="33"/>
      <c r="AL9865" s="33"/>
      <c r="AM9865" s="33"/>
      <c r="AN9865" s="33"/>
      <c r="AO9865" s="33"/>
      <c r="AP9865" s="33"/>
      <c r="AQ9865" s="33"/>
      <c r="AR9865" s="33"/>
      <c r="AS9865" s="33"/>
      <c r="AT9865" s="33"/>
      <c r="AU9865" s="33"/>
      <c r="AV9865" s="33"/>
      <c r="AW9865" s="33"/>
      <c r="AX9865" s="33"/>
      <c r="AY9865" s="33"/>
    </row>
    <row r="9866" spans="1:51" s="12" customFormat="1" ht="39.950000000000003" customHeight="1">
      <c r="A9866" s="3"/>
      <c r="B9866" s="16"/>
      <c r="C9866" s="33"/>
      <c r="D9866" s="33"/>
      <c r="E9866" s="33"/>
      <c r="F9866" s="33"/>
      <c r="G9866" s="33"/>
      <c r="H9866" s="33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  <c r="Y9866" s="33"/>
      <c r="Z9866" s="33"/>
      <c r="AA9866" s="33"/>
      <c r="AB9866" s="33"/>
      <c r="AC9866" s="33"/>
      <c r="AD9866" s="33"/>
      <c r="AE9866" s="33"/>
      <c r="AF9866" s="33"/>
      <c r="AG9866" s="35"/>
      <c r="AH9866" s="32"/>
      <c r="AI9866" s="33"/>
      <c r="AJ9866" s="33"/>
      <c r="AK9866" s="33"/>
      <c r="AL9866" s="33"/>
      <c r="AM9866" s="33"/>
      <c r="AN9866" s="33"/>
      <c r="AO9866" s="33"/>
      <c r="AP9866" s="33"/>
      <c r="AQ9866" s="33"/>
      <c r="AR9866" s="33"/>
      <c r="AS9866" s="33"/>
      <c r="AT9866" s="33"/>
      <c r="AU9866" s="33"/>
      <c r="AV9866" s="33"/>
      <c r="AW9866" s="33"/>
      <c r="AX9866" s="33"/>
      <c r="AY9866" s="33"/>
    </row>
    <row r="9867" spans="1:51" s="12" customFormat="1" ht="39.950000000000003" customHeight="1">
      <c r="A9867" s="3"/>
      <c r="B9867" s="16"/>
      <c r="C9867" s="33"/>
      <c r="D9867" s="33"/>
      <c r="E9867" s="33"/>
      <c r="F9867" s="33"/>
      <c r="G9867" s="33"/>
      <c r="H9867" s="33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  <c r="Y9867" s="33"/>
      <c r="Z9867" s="33"/>
      <c r="AA9867" s="33"/>
      <c r="AB9867" s="33"/>
      <c r="AC9867" s="33"/>
      <c r="AD9867" s="33"/>
      <c r="AE9867" s="33"/>
      <c r="AF9867" s="33"/>
      <c r="AG9867" s="35"/>
      <c r="AH9867" s="32"/>
      <c r="AI9867" s="33"/>
      <c r="AJ9867" s="33"/>
      <c r="AK9867" s="33"/>
      <c r="AL9867" s="33"/>
      <c r="AM9867" s="33"/>
      <c r="AN9867" s="33"/>
      <c r="AO9867" s="33"/>
      <c r="AP9867" s="33"/>
      <c r="AQ9867" s="33"/>
      <c r="AR9867" s="33"/>
      <c r="AS9867" s="33"/>
      <c r="AT9867" s="33"/>
      <c r="AU9867" s="33"/>
      <c r="AV9867" s="33"/>
      <c r="AW9867" s="33"/>
      <c r="AX9867" s="33"/>
      <c r="AY9867" s="33"/>
    </row>
    <row r="9868" spans="1:51" s="12" customFormat="1" ht="39.950000000000003" customHeight="1">
      <c r="A9868" s="3"/>
      <c r="B9868" s="16"/>
      <c r="C9868" s="33"/>
      <c r="D9868" s="33"/>
      <c r="E9868" s="33"/>
      <c r="F9868" s="33"/>
      <c r="G9868" s="33"/>
      <c r="H9868" s="33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  <c r="Y9868" s="33"/>
      <c r="Z9868" s="33"/>
      <c r="AA9868" s="33"/>
      <c r="AB9868" s="33"/>
      <c r="AC9868" s="33"/>
      <c r="AD9868" s="33"/>
      <c r="AE9868" s="33"/>
      <c r="AF9868" s="33"/>
      <c r="AG9868" s="35"/>
      <c r="AH9868" s="32"/>
      <c r="AI9868" s="33"/>
      <c r="AJ9868" s="33"/>
      <c r="AK9868" s="33"/>
      <c r="AL9868" s="33"/>
      <c r="AM9868" s="33"/>
      <c r="AN9868" s="33"/>
      <c r="AO9868" s="33"/>
      <c r="AP9868" s="33"/>
      <c r="AQ9868" s="33"/>
      <c r="AR9868" s="33"/>
      <c r="AS9868" s="33"/>
      <c r="AT9868" s="33"/>
      <c r="AU9868" s="33"/>
      <c r="AV9868" s="33"/>
      <c r="AW9868" s="33"/>
      <c r="AX9868" s="33"/>
      <c r="AY9868" s="33"/>
    </row>
    <row r="9869" spans="1:51" s="12" customFormat="1" ht="39.950000000000003" customHeight="1">
      <c r="A9869" s="3"/>
      <c r="B9869" s="16"/>
      <c r="C9869" s="33"/>
      <c r="D9869" s="33"/>
      <c r="E9869" s="33"/>
      <c r="F9869" s="33"/>
      <c r="G9869" s="33"/>
      <c r="H9869" s="33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  <c r="Y9869" s="33"/>
      <c r="Z9869" s="33"/>
      <c r="AA9869" s="33"/>
      <c r="AB9869" s="33"/>
      <c r="AC9869" s="33"/>
      <c r="AD9869" s="33"/>
      <c r="AE9869" s="33"/>
      <c r="AF9869" s="33"/>
      <c r="AG9869" s="35"/>
      <c r="AH9869" s="32"/>
      <c r="AI9869" s="33"/>
      <c r="AJ9869" s="33"/>
      <c r="AK9869" s="33"/>
      <c r="AL9869" s="33"/>
      <c r="AM9869" s="33"/>
      <c r="AN9869" s="33"/>
      <c r="AO9869" s="33"/>
      <c r="AP9869" s="33"/>
      <c r="AQ9869" s="33"/>
      <c r="AR9869" s="33"/>
      <c r="AS9869" s="33"/>
      <c r="AT9869" s="33"/>
      <c r="AU9869" s="33"/>
      <c r="AV9869" s="33"/>
      <c r="AW9869" s="33"/>
      <c r="AX9869" s="33"/>
      <c r="AY9869" s="33"/>
    </row>
    <row r="9870" spans="1:51" s="12" customFormat="1" ht="39.950000000000003" customHeight="1">
      <c r="A9870" s="3"/>
      <c r="B9870" s="16"/>
      <c r="C9870" s="33"/>
      <c r="D9870" s="33"/>
      <c r="E9870" s="33"/>
      <c r="F9870" s="33"/>
      <c r="G9870" s="33"/>
      <c r="H9870" s="33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  <c r="Y9870" s="33"/>
      <c r="Z9870" s="33"/>
      <c r="AA9870" s="33"/>
      <c r="AB9870" s="33"/>
      <c r="AC9870" s="33"/>
      <c r="AD9870" s="33"/>
      <c r="AE9870" s="33"/>
      <c r="AF9870" s="33"/>
      <c r="AG9870" s="35"/>
      <c r="AH9870" s="32"/>
      <c r="AI9870" s="33"/>
      <c r="AJ9870" s="33"/>
      <c r="AK9870" s="33"/>
      <c r="AL9870" s="33"/>
      <c r="AM9870" s="33"/>
      <c r="AN9870" s="33"/>
      <c r="AO9870" s="33"/>
      <c r="AP9870" s="33"/>
      <c r="AQ9870" s="33"/>
      <c r="AR9870" s="33"/>
      <c r="AS9870" s="33"/>
      <c r="AT9870" s="33"/>
      <c r="AU9870" s="33"/>
      <c r="AV9870" s="33"/>
      <c r="AW9870" s="33"/>
      <c r="AX9870" s="33"/>
      <c r="AY9870" s="33"/>
    </row>
    <row r="9871" spans="1:51" s="12" customFormat="1" ht="39.950000000000003" customHeight="1">
      <c r="A9871" s="3"/>
      <c r="B9871" s="16"/>
      <c r="C9871" s="33"/>
      <c r="D9871" s="33"/>
      <c r="E9871" s="33"/>
      <c r="F9871" s="33"/>
      <c r="G9871" s="33"/>
      <c r="H9871" s="33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  <c r="Y9871" s="33"/>
      <c r="Z9871" s="33"/>
      <c r="AA9871" s="33"/>
      <c r="AB9871" s="33"/>
      <c r="AC9871" s="33"/>
      <c r="AD9871" s="33"/>
      <c r="AE9871" s="33"/>
      <c r="AF9871" s="33"/>
      <c r="AG9871" s="35"/>
      <c r="AH9871" s="32"/>
      <c r="AI9871" s="33"/>
      <c r="AJ9871" s="33"/>
      <c r="AK9871" s="33"/>
      <c r="AL9871" s="33"/>
      <c r="AM9871" s="33"/>
      <c r="AN9871" s="33"/>
      <c r="AO9871" s="33"/>
      <c r="AP9871" s="33"/>
      <c r="AQ9871" s="33"/>
      <c r="AR9871" s="33"/>
      <c r="AS9871" s="33"/>
      <c r="AT9871" s="33"/>
      <c r="AU9871" s="33"/>
      <c r="AV9871" s="33"/>
      <c r="AW9871" s="33"/>
      <c r="AX9871" s="33"/>
      <c r="AY9871" s="33"/>
    </row>
    <row r="9872" spans="1:51" s="12" customFormat="1" ht="39.950000000000003" customHeight="1">
      <c r="A9872" s="3"/>
      <c r="B9872" s="16"/>
      <c r="C9872" s="33"/>
      <c r="D9872" s="33"/>
      <c r="E9872" s="33"/>
      <c r="F9872" s="33"/>
      <c r="G9872" s="33"/>
      <c r="H9872" s="33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  <c r="Y9872" s="33"/>
      <c r="Z9872" s="33"/>
      <c r="AA9872" s="33"/>
      <c r="AB9872" s="33"/>
      <c r="AC9872" s="33"/>
      <c r="AD9872" s="33"/>
      <c r="AE9872" s="33"/>
      <c r="AF9872" s="33"/>
      <c r="AG9872" s="35"/>
      <c r="AH9872" s="32"/>
      <c r="AI9872" s="33"/>
      <c r="AJ9872" s="33"/>
      <c r="AK9872" s="33"/>
      <c r="AL9872" s="33"/>
      <c r="AM9872" s="33"/>
      <c r="AN9872" s="33"/>
      <c r="AO9872" s="33"/>
      <c r="AP9872" s="33"/>
      <c r="AQ9872" s="33"/>
      <c r="AR9872" s="33"/>
      <c r="AS9872" s="33"/>
      <c r="AT9872" s="33"/>
      <c r="AU9872" s="33"/>
      <c r="AV9872" s="33"/>
      <c r="AW9872" s="33"/>
      <c r="AX9872" s="33"/>
      <c r="AY9872" s="33"/>
    </row>
    <row r="9873" spans="1:51" s="12" customFormat="1" ht="39.950000000000003" customHeight="1">
      <c r="A9873" s="3"/>
      <c r="B9873" s="16"/>
      <c r="C9873" s="33"/>
      <c r="D9873" s="33"/>
      <c r="E9873" s="33"/>
      <c r="F9873" s="33"/>
      <c r="G9873" s="33"/>
      <c r="H9873" s="33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  <c r="Y9873" s="33"/>
      <c r="Z9873" s="33"/>
      <c r="AA9873" s="33"/>
      <c r="AB9873" s="33"/>
      <c r="AC9873" s="33"/>
      <c r="AD9873" s="33"/>
      <c r="AE9873" s="33"/>
      <c r="AF9873" s="33"/>
      <c r="AG9873" s="35"/>
      <c r="AH9873" s="32"/>
      <c r="AI9873" s="33"/>
      <c r="AJ9873" s="33"/>
      <c r="AK9873" s="33"/>
      <c r="AL9873" s="33"/>
      <c r="AM9873" s="33"/>
      <c r="AN9873" s="33"/>
      <c r="AO9873" s="33"/>
      <c r="AP9873" s="33"/>
      <c r="AQ9873" s="33"/>
      <c r="AR9873" s="33"/>
      <c r="AS9873" s="33"/>
      <c r="AT9873" s="33"/>
      <c r="AU9873" s="33"/>
      <c r="AV9873" s="33"/>
      <c r="AW9873" s="33"/>
      <c r="AX9873" s="33"/>
      <c r="AY9873" s="33"/>
    </row>
    <row r="9874" spans="1:51" s="12" customFormat="1" ht="39.950000000000003" customHeight="1">
      <c r="A9874" s="3"/>
      <c r="B9874" s="16"/>
      <c r="C9874" s="33"/>
      <c r="D9874" s="33"/>
      <c r="E9874" s="33"/>
      <c r="F9874" s="33"/>
      <c r="G9874" s="33"/>
      <c r="H9874" s="33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  <c r="Y9874" s="33"/>
      <c r="Z9874" s="33"/>
      <c r="AA9874" s="33"/>
      <c r="AB9874" s="33"/>
      <c r="AC9874" s="33"/>
      <c r="AD9874" s="33"/>
      <c r="AE9874" s="33"/>
      <c r="AF9874" s="33"/>
      <c r="AG9874" s="35"/>
      <c r="AH9874" s="32"/>
      <c r="AI9874" s="33"/>
      <c r="AJ9874" s="33"/>
      <c r="AK9874" s="33"/>
      <c r="AL9874" s="33"/>
      <c r="AM9874" s="33"/>
      <c r="AN9874" s="33"/>
      <c r="AO9874" s="33"/>
      <c r="AP9874" s="33"/>
      <c r="AQ9874" s="33"/>
      <c r="AR9874" s="33"/>
      <c r="AS9874" s="33"/>
      <c r="AT9874" s="33"/>
      <c r="AU9874" s="33"/>
      <c r="AV9874" s="33"/>
      <c r="AW9874" s="33"/>
      <c r="AX9874" s="33"/>
      <c r="AY9874" s="33"/>
    </row>
    <row r="9875" spans="1:51" s="12" customFormat="1" ht="39.950000000000003" customHeight="1">
      <c r="A9875" s="3"/>
      <c r="B9875" s="16"/>
      <c r="C9875" s="33"/>
      <c r="D9875" s="33"/>
      <c r="E9875" s="33"/>
      <c r="F9875" s="33"/>
      <c r="G9875" s="33"/>
      <c r="H9875" s="33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  <c r="Y9875" s="33"/>
      <c r="Z9875" s="33"/>
      <c r="AA9875" s="33"/>
      <c r="AB9875" s="33"/>
      <c r="AC9875" s="33"/>
      <c r="AD9875" s="33"/>
      <c r="AE9875" s="33"/>
      <c r="AF9875" s="33"/>
      <c r="AG9875" s="35"/>
      <c r="AH9875" s="32"/>
      <c r="AI9875" s="33"/>
      <c r="AJ9875" s="33"/>
      <c r="AK9875" s="33"/>
      <c r="AL9875" s="33"/>
      <c r="AM9875" s="33"/>
      <c r="AN9875" s="33"/>
      <c r="AO9875" s="33"/>
      <c r="AP9875" s="33"/>
      <c r="AQ9875" s="33"/>
      <c r="AR9875" s="33"/>
      <c r="AS9875" s="33"/>
      <c r="AT9875" s="33"/>
      <c r="AU9875" s="33"/>
      <c r="AV9875" s="33"/>
      <c r="AW9875" s="33"/>
      <c r="AX9875" s="33"/>
      <c r="AY9875" s="33"/>
    </row>
    <row r="9876" spans="1:51" s="12" customFormat="1" ht="39.950000000000003" customHeight="1">
      <c r="A9876" s="3"/>
      <c r="B9876" s="16"/>
      <c r="C9876" s="33"/>
      <c r="D9876" s="33"/>
      <c r="E9876" s="33"/>
      <c r="F9876" s="33"/>
      <c r="G9876" s="33"/>
      <c r="H9876" s="33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  <c r="Y9876" s="33"/>
      <c r="Z9876" s="33"/>
      <c r="AA9876" s="33"/>
      <c r="AB9876" s="33"/>
      <c r="AC9876" s="33"/>
      <c r="AD9876" s="33"/>
      <c r="AE9876" s="33"/>
      <c r="AF9876" s="33"/>
      <c r="AG9876" s="35"/>
      <c r="AH9876" s="32"/>
      <c r="AI9876" s="33"/>
      <c r="AJ9876" s="33"/>
      <c r="AK9876" s="33"/>
      <c r="AL9876" s="33"/>
      <c r="AM9876" s="33"/>
      <c r="AN9876" s="33"/>
      <c r="AO9876" s="33"/>
      <c r="AP9876" s="33"/>
      <c r="AQ9876" s="33"/>
      <c r="AR9876" s="33"/>
      <c r="AS9876" s="33"/>
      <c r="AT9876" s="33"/>
      <c r="AU9876" s="33"/>
      <c r="AV9876" s="33"/>
      <c r="AW9876" s="33"/>
      <c r="AX9876" s="33"/>
      <c r="AY9876" s="33"/>
    </row>
    <row r="9877" spans="1:51" s="12" customFormat="1" ht="39.950000000000003" customHeight="1">
      <c r="A9877" s="3"/>
      <c r="B9877" s="16"/>
      <c r="C9877" s="33"/>
      <c r="D9877" s="33"/>
      <c r="E9877" s="33"/>
      <c r="F9877" s="33"/>
      <c r="G9877" s="33"/>
      <c r="H9877" s="33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  <c r="Y9877" s="33"/>
      <c r="Z9877" s="33"/>
      <c r="AA9877" s="33"/>
      <c r="AB9877" s="33"/>
      <c r="AC9877" s="33"/>
      <c r="AD9877" s="33"/>
      <c r="AE9877" s="33"/>
      <c r="AF9877" s="33"/>
      <c r="AG9877" s="35"/>
      <c r="AH9877" s="32"/>
      <c r="AI9877" s="33"/>
      <c r="AJ9877" s="33"/>
      <c r="AK9877" s="33"/>
      <c r="AL9877" s="33"/>
      <c r="AM9877" s="33"/>
      <c r="AN9877" s="33"/>
      <c r="AO9877" s="33"/>
      <c r="AP9877" s="33"/>
      <c r="AQ9877" s="33"/>
      <c r="AR9877" s="33"/>
      <c r="AS9877" s="33"/>
      <c r="AT9877" s="33"/>
      <c r="AU9877" s="33"/>
      <c r="AV9877" s="33"/>
      <c r="AW9877" s="33"/>
      <c r="AX9877" s="33"/>
      <c r="AY9877" s="33"/>
    </row>
    <row r="9878" spans="1:51" s="12" customFormat="1" ht="39.950000000000003" customHeight="1">
      <c r="A9878" s="3"/>
      <c r="B9878" s="16"/>
      <c r="C9878" s="33"/>
      <c r="D9878" s="33"/>
      <c r="E9878" s="33"/>
      <c r="F9878" s="33"/>
      <c r="G9878" s="33"/>
      <c r="H9878" s="33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  <c r="Y9878" s="33"/>
      <c r="Z9878" s="33"/>
      <c r="AA9878" s="33"/>
      <c r="AB9878" s="33"/>
      <c r="AC9878" s="33"/>
      <c r="AD9878" s="33"/>
      <c r="AE9878" s="33"/>
      <c r="AF9878" s="33"/>
      <c r="AG9878" s="35"/>
      <c r="AH9878" s="32"/>
      <c r="AI9878" s="33"/>
      <c r="AJ9878" s="33"/>
      <c r="AK9878" s="33"/>
      <c r="AL9878" s="33"/>
      <c r="AM9878" s="33"/>
      <c r="AN9878" s="33"/>
      <c r="AO9878" s="33"/>
      <c r="AP9878" s="33"/>
      <c r="AQ9878" s="33"/>
      <c r="AR9878" s="33"/>
      <c r="AS9878" s="33"/>
      <c r="AT9878" s="33"/>
      <c r="AU9878" s="33"/>
      <c r="AV9878" s="33"/>
      <c r="AW9878" s="33"/>
      <c r="AX9878" s="33"/>
      <c r="AY9878" s="33"/>
    </row>
    <row r="9879" spans="1:51" s="12" customFormat="1" ht="39.950000000000003" customHeight="1">
      <c r="A9879" s="3"/>
      <c r="B9879" s="16"/>
      <c r="C9879" s="33"/>
      <c r="D9879" s="33"/>
      <c r="E9879" s="33"/>
      <c r="F9879" s="33"/>
      <c r="G9879" s="33"/>
      <c r="H9879" s="33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  <c r="Y9879" s="33"/>
      <c r="Z9879" s="33"/>
      <c r="AA9879" s="33"/>
      <c r="AB9879" s="33"/>
      <c r="AC9879" s="33"/>
      <c r="AD9879" s="33"/>
      <c r="AE9879" s="33"/>
      <c r="AF9879" s="33"/>
      <c r="AG9879" s="35"/>
      <c r="AH9879" s="32"/>
      <c r="AI9879" s="33"/>
      <c r="AJ9879" s="33"/>
      <c r="AK9879" s="33"/>
      <c r="AL9879" s="33"/>
      <c r="AM9879" s="33"/>
      <c r="AN9879" s="33"/>
      <c r="AO9879" s="33"/>
      <c r="AP9879" s="33"/>
      <c r="AQ9879" s="33"/>
      <c r="AR9879" s="33"/>
      <c r="AS9879" s="33"/>
      <c r="AT9879" s="33"/>
      <c r="AU9879" s="33"/>
      <c r="AV9879" s="33"/>
      <c r="AW9879" s="33"/>
      <c r="AX9879" s="33"/>
      <c r="AY9879" s="33"/>
    </row>
    <row r="9880" spans="1:51" s="12" customFormat="1" ht="39.950000000000003" customHeight="1">
      <c r="A9880" s="3"/>
      <c r="B9880" s="16"/>
      <c r="C9880" s="33"/>
      <c r="D9880" s="33"/>
      <c r="E9880" s="33"/>
      <c r="F9880" s="33"/>
      <c r="G9880" s="33"/>
      <c r="H9880" s="33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  <c r="Y9880" s="33"/>
      <c r="Z9880" s="33"/>
      <c r="AA9880" s="33"/>
      <c r="AB9880" s="33"/>
      <c r="AC9880" s="33"/>
      <c r="AD9880" s="33"/>
      <c r="AE9880" s="33"/>
      <c r="AF9880" s="33"/>
      <c r="AG9880" s="35"/>
      <c r="AH9880" s="32"/>
      <c r="AI9880" s="33"/>
      <c r="AJ9880" s="33"/>
      <c r="AK9880" s="33"/>
      <c r="AL9880" s="33"/>
      <c r="AM9880" s="33"/>
      <c r="AN9880" s="33"/>
      <c r="AO9880" s="33"/>
      <c r="AP9880" s="33"/>
      <c r="AQ9880" s="33"/>
      <c r="AR9880" s="33"/>
      <c r="AS9880" s="33"/>
      <c r="AT9880" s="33"/>
      <c r="AU9880" s="33"/>
      <c r="AV9880" s="33"/>
      <c r="AW9880" s="33"/>
      <c r="AX9880" s="33"/>
      <c r="AY9880" s="33"/>
    </row>
    <row r="9881" spans="1:51" s="12" customFormat="1" ht="39.950000000000003" customHeight="1">
      <c r="A9881" s="3"/>
      <c r="B9881" s="16"/>
      <c r="C9881" s="33"/>
      <c r="D9881" s="33"/>
      <c r="E9881" s="33"/>
      <c r="F9881" s="33"/>
      <c r="G9881" s="33"/>
      <c r="H9881" s="33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  <c r="Y9881" s="33"/>
      <c r="Z9881" s="33"/>
      <c r="AA9881" s="33"/>
      <c r="AB9881" s="33"/>
      <c r="AC9881" s="33"/>
      <c r="AD9881" s="33"/>
      <c r="AE9881" s="33"/>
      <c r="AF9881" s="33"/>
      <c r="AG9881" s="35"/>
      <c r="AH9881" s="32"/>
      <c r="AI9881" s="33"/>
      <c r="AJ9881" s="33"/>
      <c r="AK9881" s="33"/>
      <c r="AL9881" s="33"/>
      <c r="AM9881" s="33"/>
      <c r="AN9881" s="33"/>
      <c r="AO9881" s="33"/>
      <c r="AP9881" s="33"/>
      <c r="AQ9881" s="33"/>
      <c r="AR9881" s="33"/>
      <c r="AS9881" s="33"/>
      <c r="AT9881" s="33"/>
      <c r="AU9881" s="33"/>
      <c r="AV9881" s="33"/>
      <c r="AW9881" s="33"/>
      <c r="AX9881" s="33"/>
      <c r="AY9881" s="33"/>
    </row>
    <row r="9882" spans="1:51" s="12" customFormat="1" ht="39.950000000000003" customHeight="1">
      <c r="A9882" s="3"/>
      <c r="B9882" s="16"/>
      <c r="C9882" s="33"/>
      <c r="D9882" s="33"/>
      <c r="E9882" s="33"/>
      <c r="F9882" s="33"/>
      <c r="G9882" s="33"/>
      <c r="H9882" s="33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  <c r="Y9882" s="33"/>
      <c r="Z9882" s="33"/>
      <c r="AA9882" s="33"/>
      <c r="AB9882" s="33"/>
      <c r="AC9882" s="33"/>
      <c r="AD9882" s="33"/>
      <c r="AE9882" s="33"/>
      <c r="AF9882" s="33"/>
      <c r="AG9882" s="35"/>
      <c r="AH9882" s="32"/>
      <c r="AI9882" s="33"/>
      <c r="AJ9882" s="33"/>
      <c r="AK9882" s="33"/>
      <c r="AL9882" s="33"/>
      <c r="AM9882" s="33"/>
      <c r="AN9882" s="33"/>
      <c r="AO9882" s="33"/>
      <c r="AP9882" s="33"/>
      <c r="AQ9882" s="33"/>
      <c r="AR9882" s="33"/>
      <c r="AS9882" s="33"/>
      <c r="AT9882" s="33"/>
      <c r="AU9882" s="33"/>
      <c r="AV9882" s="33"/>
      <c r="AW9882" s="33"/>
      <c r="AX9882" s="33"/>
      <c r="AY9882" s="33"/>
    </row>
    <row r="9883" spans="1:51" s="12" customFormat="1" ht="39.950000000000003" customHeight="1">
      <c r="A9883" s="3"/>
      <c r="B9883" s="16"/>
      <c r="C9883" s="33"/>
      <c r="D9883" s="33"/>
      <c r="E9883" s="33"/>
      <c r="F9883" s="33"/>
      <c r="G9883" s="33"/>
      <c r="H9883" s="33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  <c r="Y9883" s="33"/>
      <c r="Z9883" s="33"/>
      <c r="AA9883" s="33"/>
      <c r="AB9883" s="33"/>
      <c r="AC9883" s="33"/>
      <c r="AD9883" s="33"/>
      <c r="AE9883" s="33"/>
      <c r="AF9883" s="33"/>
      <c r="AG9883" s="35"/>
      <c r="AH9883" s="32"/>
      <c r="AI9883" s="33"/>
      <c r="AJ9883" s="33"/>
      <c r="AK9883" s="33"/>
      <c r="AL9883" s="33"/>
      <c r="AM9883" s="33"/>
      <c r="AN9883" s="33"/>
      <c r="AO9883" s="33"/>
      <c r="AP9883" s="33"/>
      <c r="AQ9883" s="33"/>
      <c r="AR9883" s="33"/>
      <c r="AS9883" s="33"/>
      <c r="AT9883" s="33"/>
      <c r="AU9883" s="33"/>
      <c r="AV9883" s="33"/>
      <c r="AW9883" s="33"/>
      <c r="AX9883" s="33"/>
      <c r="AY9883" s="33"/>
    </row>
    <row r="9884" spans="1:51" s="12" customFormat="1" ht="39.950000000000003" customHeight="1">
      <c r="A9884" s="3"/>
      <c r="B9884" s="16"/>
      <c r="C9884" s="33"/>
      <c r="D9884" s="33"/>
      <c r="E9884" s="33"/>
      <c r="F9884" s="33"/>
      <c r="G9884" s="33"/>
      <c r="H9884" s="33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  <c r="Y9884" s="33"/>
      <c r="Z9884" s="33"/>
      <c r="AA9884" s="33"/>
      <c r="AB9884" s="33"/>
      <c r="AC9884" s="33"/>
      <c r="AD9884" s="33"/>
      <c r="AE9884" s="33"/>
      <c r="AF9884" s="33"/>
      <c r="AG9884" s="35"/>
      <c r="AH9884" s="32"/>
      <c r="AI9884" s="33"/>
      <c r="AJ9884" s="33"/>
      <c r="AK9884" s="33"/>
      <c r="AL9884" s="33"/>
      <c r="AM9884" s="33"/>
      <c r="AN9884" s="33"/>
      <c r="AO9884" s="33"/>
      <c r="AP9884" s="33"/>
      <c r="AQ9884" s="33"/>
      <c r="AR9884" s="33"/>
      <c r="AS9884" s="33"/>
      <c r="AT9884" s="33"/>
      <c r="AU9884" s="33"/>
      <c r="AV9884" s="33"/>
      <c r="AW9884" s="33"/>
      <c r="AX9884" s="33"/>
      <c r="AY9884" s="33"/>
    </row>
    <row r="9885" spans="1:51" s="12" customFormat="1" ht="39.950000000000003" customHeight="1">
      <c r="A9885" s="3"/>
      <c r="B9885" s="16"/>
      <c r="C9885" s="33"/>
      <c r="D9885" s="33"/>
      <c r="E9885" s="33"/>
      <c r="F9885" s="33"/>
      <c r="G9885" s="33"/>
      <c r="H9885" s="33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  <c r="Y9885" s="33"/>
      <c r="Z9885" s="33"/>
      <c r="AA9885" s="33"/>
      <c r="AB9885" s="33"/>
      <c r="AC9885" s="33"/>
      <c r="AD9885" s="33"/>
      <c r="AE9885" s="33"/>
      <c r="AF9885" s="33"/>
      <c r="AG9885" s="35"/>
      <c r="AH9885" s="32"/>
      <c r="AI9885" s="33"/>
      <c r="AJ9885" s="33"/>
      <c r="AK9885" s="33"/>
      <c r="AL9885" s="33"/>
      <c r="AM9885" s="33"/>
      <c r="AN9885" s="33"/>
      <c r="AO9885" s="33"/>
      <c r="AP9885" s="33"/>
      <c r="AQ9885" s="33"/>
      <c r="AR9885" s="33"/>
      <c r="AS9885" s="33"/>
      <c r="AT9885" s="33"/>
      <c r="AU9885" s="33"/>
      <c r="AV9885" s="33"/>
      <c r="AW9885" s="33"/>
      <c r="AX9885" s="33"/>
      <c r="AY9885" s="33"/>
    </row>
    <row r="9886" spans="1:51" s="12" customFormat="1" ht="39.950000000000003" customHeight="1">
      <c r="A9886" s="3"/>
      <c r="B9886" s="16"/>
      <c r="C9886" s="33"/>
      <c r="D9886" s="33"/>
      <c r="E9886" s="33"/>
      <c r="F9886" s="33"/>
      <c r="G9886" s="33"/>
      <c r="H9886" s="33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  <c r="Y9886" s="33"/>
      <c r="Z9886" s="33"/>
      <c r="AA9886" s="33"/>
      <c r="AB9886" s="33"/>
      <c r="AC9886" s="33"/>
      <c r="AD9886" s="33"/>
      <c r="AE9886" s="33"/>
      <c r="AF9886" s="33"/>
      <c r="AG9886" s="35"/>
      <c r="AH9886" s="32"/>
      <c r="AI9886" s="33"/>
      <c r="AJ9886" s="33"/>
      <c r="AK9886" s="33"/>
      <c r="AL9886" s="33"/>
      <c r="AM9886" s="33"/>
      <c r="AN9886" s="33"/>
      <c r="AO9886" s="33"/>
      <c r="AP9886" s="33"/>
      <c r="AQ9886" s="33"/>
      <c r="AR9886" s="33"/>
      <c r="AS9886" s="33"/>
      <c r="AT9886" s="33"/>
      <c r="AU9886" s="33"/>
      <c r="AV9886" s="33"/>
      <c r="AW9886" s="33"/>
      <c r="AX9886" s="33"/>
      <c r="AY9886" s="33"/>
    </row>
    <row r="9887" spans="1:51" s="12" customFormat="1" ht="39.950000000000003" customHeight="1">
      <c r="A9887" s="3"/>
      <c r="B9887" s="16"/>
      <c r="C9887" s="33"/>
      <c r="D9887" s="33"/>
      <c r="E9887" s="33"/>
      <c r="F9887" s="33"/>
      <c r="G9887" s="33"/>
      <c r="H9887" s="33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  <c r="Y9887" s="33"/>
      <c r="Z9887" s="33"/>
      <c r="AA9887" s="33"/>
      <c r="AB9887" s="33"/>
      <c r="AC9887" s="33"/>
      <c r="AD9887" s="33"/>
      <c r="AE9887" s="33"/>
      <c r="AF9887" s="33"/>
      <c r="AG9887" s="35"/>
      <c r="AH9887" s="32"/>
      <c r="AI9887" s="33"/>
      <c r="AJ9887" s="33"/>
      <c r="AK9887" s="33"/>
      <c r="AL9887" s="33"/>
      <c r="AM9887" s="33"/>
      <c r="AN9887" s="33"/>
      <c r="AO9887" s="33"/>
      <c r="AP9887" s="33"/>
      <c r="AQ9887" s="33"/>
      <c r="AR9887" s="33"/>
      <c r="AS9887" s="33"/>
      <c r="AT9887" s="33"/>
      <c r="AU9887" s="33"/>
      <c r="AV9887" s="33"/>
      <c r="AW9887" s="33"/>
      <c r="AX9887" s="33"/>
      <c r="AY9887" s="33"/>
    </row>
    <row r="9888" spans="1:51" s="12" customFormat="1" ht="39.950000000000003" customHeight="1">
      <c r="A9888" s="3"/>
      <c r="B9888" s="16"/>
      <c r="C9888" s="33"/>
      <c r="D9888" s="33"/>
      <c r="E9888" s="33"/>
      <c r="F9888" s="33"/>
      <c r="G9888" s="33"/>
      <c r="H9888" s="33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  <c r="Y9888" s="33"/>
      <c r="Z9888" s="33"/>
      <c r="AA9888" s="33"/>
      <c r="AB9888" s="33"/>
      <c r="AC9888" s="33"/>
      <c r="AD9888" s="33"/>
      <c r="AE9888" s="33"/>
      <c r="AF9888" s="33"/>
      <c r="AG9888" s="35"/>
      <c r="AH9888" s="32"/>
      <c r="AI9888" s="33"/>
      <c r="AJ9888" s="33"/>
      <c r="AK9888" s="33"/>
      <c r="AL9888" s="33"/>
      <c r="AM9888" s="33"/>
      <c r="AN9888" s="33"/>
      <c r="AO9888" s="33"/>
      <c r="AP9888" s="33"/>
      <c r="AQ9888" s="33"/>
      <c r="AR9888" s="33"/>
      <c r="AS9888" s="33"/>
      <c r="AT9888" s="33"/>
      <c r="AU9888" s="33"/>
      <c r="AV9888" s="33"/>
      <c r="AW9888" s="33"/>
      <c r="AX9888" s="33"/>
      <c r="AY9888" s="33"/>
    </row>
    <row r="9889" spans="1:51" s="12" customFormat="1" ht="39.950000000000003" customHeight="1">
      <c r="A9889" s="3"/>
      <c r="B9889" s="16"/>
      <c r="C9889" s="33"/>
      <c r="D9889" s="33"/>
      <c r="E9889" s="33"/>
      <c r="F9889" s="33"/>
      <c r="G9889" s="33"/>
      <c r="H9889" s="33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  <c r="Y9889" s="33"/>
      <c r="Z9889" s="33"/>
      <c r="AA9889" s="33"/>
      <c r="AB9889" s="33"/>
      <c r="AC9889" s="33"/>
      <c r="AD9889" s="33"/>
      <c r="AE9889" s="33"/>
      <c r="AF9889" s="33"/>
      <c r="AG9889" s="35"/>
      <c r="AH9889" s="32"/>
      <c r="AI9889" s="33"/>
      <c r="AJ9889" s="33"/>
      <c r="AK9889" s="33"/>
      <c r="AL9889" s="33"/>
      <c r="AM9889" s="33"/>
      <c r="AN9889" s="33"/>
      <c r="AO9889" s="33"/>
      <c r="AP9889" s="33"/>
      <c r="AQ9889" s="33"/>
      <c r="AR9889" s="33"/>
      <c r="AS9889" s="33"/>
      <c r="AT9889" s="33"/>
      <c r="AU9889" s="33"/>
      <c r="AV9889" s="33"/>
      <c r="AW9889" s="33"/>
      <c r="AX9889" s="33"/>
      <c r="AY9889" s="33"/>
    </row>
    <row r="9890" spans="1:51" s="12" customFormat="1" ht="39.950000000000003" customHeight="1">
      <c r="A9890" s="3"/>
      <c r="B9890" s="16"/>
      <c r="C9890" s="33"/>
      <c r="D9890" s="33"/>
      <c r="E9890" s="33"/>
      <c r="F9890" s="33"/>
      <c r="G9890" s="33"/>
      <c r="H9890" s="33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  <c r="Y9890" s="33"/>
      <c r="Z9890" s="33"/>
      <c r="AA9890" s="33"/>
      <c r="AB9890" s="33"/>
      <c r="AC9890" s="33"/>
      <c r="AD9890" s="33"/>
      <c r="AE9890" s="33"/>
      <c r="AF9890" s="33"/>
      <c r="AG9890" s="35"/>
      <c r="AH9890" s="32"/>
      <c r="AI9890" s="33"/>
      <c r="AJ9890" s="33"/>
      <c r="AK9890" s="33"/>
      <c r="AL9890" s="33"/>
      <c r="AM9890" s="33"/>
      <c r="AN9890" s="33"/>
      <c r="AO9890" s="33"/>
      <c r="AP9890" s="33"/>
      <c r="AQ9890" s="33"/>
      <c r="AR9890" s="33"/>
      <c r="AS9890" s="33"/>
      <c r="AT9890" s="33"/>
      <c r="AU9890" s="33"/>
      <c r="AV9890" s="33"/>
      <c r="AW9890" s="33"/>
      <c r="AX9890" s="33"/>
      <c r="AY9890" s="33"/>
    </row>
    <row r="9891" spans="1:51" s="12" customFormat="1" ht="39.950000000000003" customHeight="1">
      <c r="A9891" s="3"/>
      <c r="B9891" s="16"/>
      <c r="C9891" s="33"/>
      <c r="D9891" s="33"/>
      <c r="E9891" s="33"/>
      <c r="F9891" s="33"/>
      <c r="G9891" s="33"/>
      <c r="H9891" s="33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  <c r="Y9891" s="33"/>
      <c r="Z9891" s="33"/>
      <c r="AA9891" s="33"/>
      <c r="AB9891" s="33"/>
      <c r="AC9891" s="33"/>
      <c r="AD9891" s="33"/>
      <c r="AE9891" s="33"/>
      <c r="AF9891" s="33"/>
      <c r="AG9891" s="35"/>
      <c r="AH9891" s="32"/>
      <c r="AI9891" s="33"/>
      <c r="AJ9891" s="33"/>
      <c r="AK9891" s="33"/>
      <c r="AL9891" s="33"/>
      <c r="AM9891" s="33"/>
      <c r="AN9891" s="33"/>
      <c r="AO9891" s="33"/>
      <c r="AP9891" s="33"/>
      <c r="AQ9891" s="33"/>
      <c r="AR9891" s="33"/>
      <c r="AS9891" s="33"/>
      <c r="AT9891" s="33"/>
      <c r="AU9891" s="33"/>
      <c r="AV9891" s="33"/>
      <c r="AW9891" s="33"/>
      <c r="AX9891" s="33"/>
      <c r="AY9891" s="33"/>
    </row>
    <row r="9892" spans="1:51" s="12" customFormat="1" ht="39.950000000000003" customHeight="1">
      <c r="A9892" s="3"/>
      <c r="B9892" s="16"/>
      <c r="C9892" s="33"/>
      <c r="D9892" s="33"/>
      <c r="E9892" s="33"/>
      <c r="F9892" s="33"/>
      <c r="G9892" s="33"/>
      <c r="H9892" s="33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  <c r="Y9892" s="33"/>
      <c r="Z9892" s="33"/>
      <c r="AA9892" s="33"/>
      <c r="AB9892" s="33"/>
      <c r="AC9892" s="33"/>
      <c r="AD9892" s="33"/>
      <c r="AE9892" s="33"/>
      <c r="AF9892" s="33"/>
      <c r="AG9892" s="35"/>
      <c r="AH9892" s="32"/>
      <c r="AI9892" s="33"/>
      <c r="AJ9892" s="33"/>
      <c r="AK9892" s="33"/>
      <c r="AL9892" s="33"/>
      <c r="AM9892" s="33"/>
      <c r="AN9892" s="33"/>
      <c r="AO9892" s="33"/>
      <c r="AP9892" s="33"/>
      <c r="AQ9892" s="33"/>
      <c r="AR9892" s="33"/>
      <c r="AS9892" s="33"/>
      <c r="AT9892" s="33"/>
      <c r="AU9892" s="33"/>
      <c r="AV9892" s="33"/>
      <c r="AW9892" s="33"/>
      <c r="AX9892" s="33"/>
      <c r="AY9892" s="33"/>
    </row>
    <row r="9893" spans="1:51" s="12" customFormat="1" ht="39.950000000000003" customHeight="1">
      <c r="A9893" s="3"/>
      <c r="B9893" s="16"/>
      <c r="C9893" s="33"/>
      <c r="D9893" s="33"/>
      <c r="E9893" s="33"/>
      <c r="F9893" s="33"/>
      <c r="G9893" s="33"/>
      <c r="H9893" s="33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  <c r="Y9893" s="33"/>
      <c r="Z9893" s="33"/>
      <c r="AA9893" s="33"/>
      <c r="AB9893" s="33"/>
      <c r="AC9893" s="33"/>
      <c r="AD9893" s="33"/>
      <c r="AE9893" s="33"/>
      <c r="AF9893" s="33"/>
      <c r="AG9893" s="35"/>
      <c r="AH9893" s="32"/>
      <c r="AI9893" s="33"/>
      <c r="AJ9893" s="33"/>
      <c r="AK9893" s="33"/>
      <c r="AL9893" s="33"/>
      <c r="AM9893" s="33"/>
      <c r="AN9893" s="33"/>
      <c r="AO9893" s="33"/>
      <c r="AP9893" s="33"/>
      <c r="AQ9893" s="33"/>
      <c r="AR9893" s="33"/>
      <c r="AS9893" s="33"/>
      <c r="AT9893" s="33"/>
      <c r="AU9893" s="33"/>
      <c r="AV9893" s="33"/>
      <c r="AW9893" s="33"/>
      <c r="AX9893" s="33"/>
      <c r="AY9893" s="33"/>
    </row>
    <row r="9894" spans="1:51" s="12" customFormat="1" ht="39.950000000000003" customHeight="1">
      <c r="A9894" s="3"/>
      <c r="B9894" s="16"/>
      <c r="C9894" s="33"/>
      <c r="D9894" s="33"/>
      <c r="E9894" s="33"/>
      <c r="F9894" s="33"/>
      <c r="G9894" s="33"/>
      <c r="H9894" s="33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  <c r="Y9894" s="33"/>
      <c r="Z9894" s="33"/>
      <c r="AA9894" s="33"/>
      <c r="AB9894" s="33"/>
      <c r="AC9894" s="33"/>
      <c r="AD9894" s="33"/>
      <c r="AE9894" s="33"/>
      <c r="AF9894" s="33"/>
      <c r="AG9894" s="35"/>
      <c r="AH9894" s="32"/>
      <c r="AI9894" s="33"/>
      <c r="AJ9894" s="33"/>
      <c r="AK9894" s="33"/>
      <c r="AL9894" s="33"/>
      <c r="AM9894" s="33"/>
      <c r="AN9894" s="33"/>
      <c r="AO9894" s="33"/>
      <c r="AP9894" s="33"/>
      <c r="AQ9894" s="33"/>
      <c r="AR9894" s="33"/>
      <c r="AS9894" s="33"/>
      <c r="AT9894" s="33"/>
      <c r="AU9894" s="33"/>
      <c r="AV9894" s="33"/>
      <c r="AW9894" s="33"/>
      <c r="AX9894" s="33"/>
      <c r="AY9894" s="33"/>
    </row>
    <row r="9895" spans="1:51" s="12" customFormat="1" ht="39.950000000000003" customHeight="1">
      <c r="A9895" s="3"/>
      <c r="B9895" s="16"/>
      <c r="C9895" s="33"/>
      <c r="D9895" s="33"/>
      <c r="E9895" s="33"/>
      <c r="F9895" s="33"/>
      <c r="G9895" s="33"/>
      <c r="H9895" s="33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  <c r="Y9895" s="33"/>
      <c r="Z9895" s="33"/>
      <c r="AA9895" s="33"/>
      <c r="AB9895" s="33"/>
      <c r="AC9895" s="33"/>
      <c r="AD9895" s="33"/>
      <c r="AE9895" s="33"/>
      <c r="AF9895" s="33"/>
      <c r="AG9895" s="35"/>
      <c r="AH9895" s="32"/>
      <c r="AI9895" s="33"/>
      <c r="AJ9895" s="33"/>
      <c r="AK9895" s="33"/>
      <c r="AL9895" s="33"/>
      <c r="AM9895" s="33"/>
      <c r="AN9895" s="33"/>
      <c r="AO9895" s="33"/>
      <c r="AP9895" s="33"/>
      <c r="AQ9895" s="33"/>
      <c r="AR9895" s="33"/>
      <c r="AS9895" s="33"/>
      <c r="AT9895" s="33"/>
      <c r="AU9895" s="33"/>
      <c r="AV9895" s="33"/>
      <c r="AW9895" s="33"/>
      <c r="AX9895" s="33"/>
      <c r="AY9895" s="33"/>
    </row>
    <row r="9896" spans="1:51" s="12" customFormat="1" ht="39.950000000000003" customHeight="1">
      <c r="A9896" s="3"/>
      <c r="B9896" s="16"/>
      <c r="C9896" s="33"/>
      <c r="D9896" s="33"/>
      <c r="E9896" s="33"/>
      <c r="F9896" s="33"/>
      <c r="G9896" s="33"/>
      <c r="H9896" s="33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  <c r="Y9896" s="33"/>
      <c r="Z9896" s="33"/>
      <c r="AA9896" s="33"/>
      <c r="AB9896" s="33"/>
      <c r="AC9896" s="33"/>
      <c r="AD9896" s="33"/>
      <c r="AE9896" s="33"/>
      <c r="AF9896" s="33"/>
      <c r="AG9896" s="35"/>
      <c r="AH9896" s="32"/>
      <c r="AI9896" s="33"/>
      <c r="AJ9896" s="33"/>
      <c r="AK9896" s="33"/>
      <c r="AL9896" s="33"/>
      <c r="AM9896" s="33"/>
      <c r="AN9896" s="33"/>
      <c r="AO9896" s="33"/>
      <c r="AP9896" s="33"/>
      <c r="AQ9896" s="33"/>
      <c r="AR9896" s="33"/>
      <c r="AS9896" s="33"/>
      <c r="AT9896" s="33"/>
      <c r="AU9896" s="33"/>
      <c r="AV9896" s="33"/>
      <c r="AW9896" s="33"/>
      <c r="AX9896" s="33"/>
      <c r="AY9896" s="33"/>
    </row>
    <row r="9897" spans="1:51" s="12" customFormat="1" ht="39.950000000000003" customHeight="1">
      <c r="A9897" s="3"/>
      <c r="B9897" s="16"/>
      <c r="C9897" s="33"/>
      <c r="D9897" s="33"/>
      <c r="E9897" s="33"/>
      <c r="F9897" s="33"/>
      <c r="G9897" s="33"/>
      <c r="H9897" s="33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  <c r="Y9897" s="33"/>
      <c r="Z9897" s="33"/>
      <c r="AA9897" s="33"/>
      <c r="AB9897" s="33"/>
      <c r="AC9897" s="33"/>
      <c r="AD9897" s="33"/>
      <c r="AE9897" s="33"/>
      <c r="AF9897" s="33"/>
      <c r="AG9897" s="35"/>
      <c r="AH9897" s="32"/>
      <c r="AI9897" s="33"/>
      <c r="AJ9897" s="33"/>
      <c r="AK9897" s="33"/>
      <c r="AL9897" s="33"/>
      <c r="AM9897" s="33"/>
      <c r="AN9897" s="33"/>
      <c r="AO9897" s="33"/>
      <c r="AP9897" s="33"/>
      <c r="AQ9897" s="33"/>
      <c r="AR9897" s="33"/>
      <c r="AS9897" s="33"/>
      <c r="AT9897" s="33"/>
      <c r="AU9897" s="33"/>
      <c r="AV9897" s="33"/>
      <c r="AW9897" s="33"/>
      <c r="AX9897" s="33"/>
      <c r="AY9897" s="33"/>
    </row>
    <row r="9898" spans="1:51" s="12" customFormat="1" ht="39.950000000000003" customHeight="1">
      <c r="A9898" s="3"/>
      <c r="B9898" s="16"/>
      <c r="C9898" s="33"/>
      <c r="D9898" s="33"/>
      <c r="E9898" s="33"/>
      <c r="F9898" s="33"/>
      <c r="G9898" s="33"/>
      <c r="H9898" s="33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  <c r="Y9898" s="33"/>
      <c r="Z9898" s="33"/>
      <c r="AA9898" s="33"/>
      <c r="AB9898" s="33"/>
      <c r="AC9898" s="33"/>
      <c r="AD9898" s="33"/>
      <c r="AE9898" s="33"/>
      <c r="AF9898" s="33"/>
      <c r="AG9898" s="35"/>
      <c r="AH9898" s="32"/>
      <c r="AI9898" s="33"/>
      <c r="AJ9898" s="33"/>
      <c r="AK9898" s="33"/>
      <c r="AL9898" s="33"/>
      <c r="AM9898" s="33"/>
      <c r="AN9898" s="33"/>
      <c r="AO9898" s="33"/>
      <c r="AP9898" s="33"/>
      <c r="AQ9898" s="33"/>
      <c r="AR9898" s="33"/>
      <c r="AS9898" s="33"/>
      <c r="AT9898" s="33"/>
      <c r="AU9898" s="33"/>
      <c r="AV9898" s="33"/>
      <c r="AW9898" s="33"/>
      <c r="AX9898" s="33"/>
      <c r="AY9898" s="33"/>
    </row>
    <row r="9899" spans="1:51" s="12" customFormat="1" ht="39.950000000000003" customHeight="1">
      <c r="A9899" s="3"/>
      <c r="B9899" s="16"/>
      <c r="C9899" s="33"/>
      <c r="D9899" s="33"/>
      <c r="E9899" s="33"/>
      <c r="F9899" s="33"/>
      <c r="G9899" s="33"/>
      <c r="H9899" s="33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  <c r="Y9899" s="33"/>
      <c r="Z9899" s="33"/>
      <c r="AA9899" s="33"/>
      <c r="AB9899" s="33"/>
      <c r="AC9899" s="33"/>
      <c r="AD9899" s="33"/>
      <c r="AE9899" s="33"/>
      <c r="AF9899" s="33"/>
      <c r="AG9899" s="35"/>
      <c r="AH9899" s="32"/>
      <c r="AI9899" s="33"/>
      <c r="AJ9899" s="33"/>
      <c r="AK9899" s="33"/>
      <c r="AL9899" s="33"/>
      <c r="AM9899" s="33"/>
      <c r="AN9899" s="33"/>
      <c r="AO9899" s="33"/>
      <c r="AP9899" s="33"/>
      <c r="AQ9899" s="33"/>
      <c r="AR9899" s="33"/>
      <c r="AS9899" s="33"/>
      <c r="AT9899" s="33"/>
      <c r="AU9899" s="33"/>
      <c r="AV9899" s="33"/>
      <c r="AW9899" s="33"/>
      <c r="AX9899" s="33"/>
      <c r="AY9899" s="33"/>
    </row>
    <row r="9900" spans="1:51" s="12" customFormat="1" ht="39.950000000000003" customHeight="1">
      <c r="A9900" s="3"/>
      <c r="B9900" s="16"/>
      <c r="C9900" s="33"/>
      <c r="D9900" s="33"/>
      <c r="E9900" s="33"/>
      <c r="F9900" s="33"/>
      <c r="G9900" s="33"/>
      <c r="H9900" s="33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  <c r="Y9900" s="33"/>
      <c r="Z9900" s="33"/>
      <c r="AA9900" s="33"/>
      <c r="AB9900" s="33"/>
      <c r="AC9900" s="33"/>
      <c r="AD9900" s="33"/>
      <c r="AE9900" s="33"/>
      <c r="AF9900" s="33"/>
      <c r="AG9900" s="35"/>
      <c r="AH9900" s="32"/>
      <c r="AI9900" s="33"/>
      <c r="AJ9900" s="33"/>
      <c r="AK9900" s="33"/>
      <c r="AL9900" s="33"/>
      <c r="AM9900" s="33"/>
      <c r="AN9900" s="33"/>
      <c r="AO9900" s="33"/>
      <c r="AP9900" s="33"/>
      <c r="AQ9900" s="33"/>
      <c r="AR9900" s="33"/>
      <c r="AS9900" s="33"/>
      <c r="AT9900" s="33"/>
      <c r="AU9900" s="33"/>
      <c r="AV9900" s="33"/>
      <c r="AW9900" s="33"/>
      <c r="AX9900" s="33"/>
      <c r="AY9900" s="33"/>
    </row>
    <row r="9901" spans="1:51" s="12" customFormat="1" ht="39.950000000000003" customHeight="1">
      <c r="A9901" s="3"/>
      <c r="B9901" s="16"/>
      <c r="C9901" s="33"/>
      <c r="D9901" s="33"/>
      <c r="E9901" s="33"/>
      <c r="F9901" s="33"/>
      <c r="G9901" s="33"/>
      <c r="H9901" s="33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  <c r="Y9901" s="33"/>
      <c r="Z9901" s="33"/>
      <c r="AA9901" s="33"/>
      <c r="AB9901" s="33"/>
      <c r="AC9901" s="33"/>
      <c r="AD9901" s="33"/>
      <c r="AE9901" s="33"/>
      <c r="AF9901" s="33"/>
      <c r="AG9901" s="35"/>
      <c r="AH9901" s="32"/>
      <c r="AI9901" s="33"/>
      <c r="AJ9901" s="33"/>
      <c r="AK9901" s="33"/>
      <c r="AL9901" s="33"/>
      <c r="AM9901" s="33"/>
      <c r="AN9901" s="33"/>
      <c r="AO9901" s="33"/>
      <c r="AP9901" s="33"/>
      <c r="AQ9901" s="33"/>
      <c r="AR9901" s="33"/>
      <c r="AS9901" s="33"/>
      <c r="AT9901" s="33"/>
      <c r="AU9901" s="33"/>
      <c r="AV9901" s="33"/>
      <c r="AW9901" s="33"/>
      <c r="AX9901" s="33"/>
      <c r="AY9901" s="33"/>
    </row>
    <row r="9902" spans="1:51" s="12" customFormat="1" ht="39.950000000000003" customHeight="1">
      <c r="A9902" s="3"/>
      <c r="B9902" s="16"/>
      <c r="C9902" s="33"/>
      <c r="D9902" s="33"/>
      <c r="E9902" s="33"/>
      <c r="F9902" s="33"/>
      <c r="G9902" s="33"/>
      <c r="H9902" s="33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  <c r="Y9902" s="33"/>
      <c r="Z9902" s="33"/>
      <c r="AA9902" s="33"/>
      <c r="AB9902" s="33"/>
      <c r="AC9902" s="33"/>
      <c r="AD9902" s="33"/>
      <c r="AE9902" s="33"/>
      <c r="AF9902" s="33"/>
      <c r="AG9902" s="35"/>
      <c r="AH9902" s="32"/>
      <c r="AI9902" s="33"/>
      <c r="AJ9902" s="33"/>
      <c r="AK9902" s="33"/>
      <c r="AL9902" s="33"/>
      <c r="AM9902" s="33"/>
      <c r="AN9902" s="33"/>
      <c r="AO9902" s="33"/>
      <c r="AP9902" s="33"/>
      <c r="AQ9902" s="33"/>
      <c r="AR9902" s="33"/>
      <c r="AS9902" s="33"/>
      <c r="AT9902" s="33"/>
      <c r="AU9902" s="33"/>
      <c r="AV9902" s="33"/>
      <c r="AW9902" s="33"/>
      <c r="AX9902" s="33"/>
      <c r="AY9902" s="33"/>
    </row>
    <row r="9903" spans="1:51" s="12" customFormat="1" ht="39.950000000000003" customHeight="1">
      <c r="A9903" s="3"/>
      <c r="B9903" s="16"/>
      <c r="C9903" s="33"/>
      <c r="D9903" s="33"/>
      <c r="E9903" s="33"/>
      <c r="F9903" s="33"/>
      <c r="G9903" s="33"/>
      <c r="H9903" s="33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  <c r="Y9903" s="33"/>
      <c r="Z9903" s="33"/>
      <c r="AA9903" s="33"/>
      <c r="AB9903" s="33"/>
      <c r="AC9903" s="33"/>
      <c r="AD9903" s="33"/>
      <c r="AE9903" s="33"/>
      <c r="AF9903" s="33"/>
      <c r="AG9903" s="35"/>
      <c r="AH9903" s="32"/>
      <c r="AI9903" s="33"/>
      <c r="AJ9903" s="33"/>
      <c r="AK9903" s="33"/>
      <c r="AL9903" s="33"/>
      <c r="AM9903" s="33"/>
      <c r="AN9903" s="33"/>
      <c r="AO9903" s="33"/>
      <c r="AP9903" s="33"/>
      <c r="AQ9903" s="33"/>
      <c r="AR9903" s="33"/>
      <c r="AS9903" s="33"/>
      <c r="AT9903" s="33"/>
      <c r="AU9903" s="33"/>
      <c r="AV9903" s="33"/>
      <c r="AW9903" s="33"/>
      <c r="AX9903" s="33"/>
      <c r="AY9903" s="33"/>
    </row>
    <row r="9904" spans="1:51" s="12" customFormat="1" ht="39.950000000000003" customHeight="1">
      <c r="A9904" s="3"/>
      <c r="B9904" s="16"/>
      <c r="C9904" s="33"/>
      <c r="D9904" s="33"/>
      <c r="E9904" s="33"/>
      <c r="F9904" s="33"/>
      <c r="G9904" s="33"/>
      <c r="H9904" s="33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  <c r="Y9904" s="33"/>
      <c r="Z9904" s="33"/>
      <c r="AA9904" s="33"/>
      <c r="AB9904" s="33"/>
      <c r="AC9904" s="33"/>
      <c r="AD9904" s="33"/>
      <c r="AE9904" s="33"/>
      <c r="AF9904" s="33"/>
      <c r="AG9904" s="35"/>
      <c r="AH9904" s="32"/>
      <c r="AI9904" s="33"/>
      <c r="AJ9904" s="33"/>
      <c r="AK9904" s="33"/>
      <c r="AL9904" s="33"/>
      <c r="AM9904" s="33"/>
      <c r="AN9904" s="33"/>
      <c r="AO9904" s="33"/>
      <c r="AP9904" s="33"/>
      <c r="AQ9904" s="33"/>
      <c r="AR9904" s="33"/>
      <c r="AS9904" s="33"/>
      <c r="AT9904" s="33"/>
      <c r="AU9904" s="33"/>
      <c r="AV9904" s="33"/>
      <c r="AW9904" s="33"/>
      <c r="AX9904" s="33"/>
      <c r="AY9904" s="33"/>
    </row>
    <row r="9905" spans="1:51" s="12" customFormat="1" ht="39.950000000000003" customHeight="1">
      <c r="A9905" s="3"/>
      <c r="B9905" s="16"/>
      <c r="C9905" s="33"/>
      <c r="D9905" s="33"/>
      <c r="E9905" s="33"/>
      <c r="F9905" s="33"/>
      <c r="G9905" s="33"/>
      <c r="H9905" s="33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  <c r="Y9905" s="33"/>
      <c r="Z9905" s="33"/>
      <c r="AA9905" s="33"/>
      <c r="AB9905" s="33"/>
      <c r="AC9905" s="33"/>
      <c r="AD9905" s="33"/>
      <c r="AE9905" s="33"/>
      <c r="AF9905" s="33"/>
      <c r="AG9905" s="35"/>
      <c r="AH9905" s="32"/>
      <c r="AI9905" s="33"/>
      <c r="AJ9905" s="33"/>
      <c r="AK9905" s="33"/>
      <c r="AL9905" s="33"/>
      <c r="AM9905" s="33"/>
      <c r="AN9905" s="33"/>
      <c r="AO9905" s="33"/>
      <c r="AP9905" s="33"/>
      <c r="AQ9905" s="33"/>
      <c r="AR9905" s="33"/>
      <c r="AS9905" s="33"/>
      <c r="AT9905" s="33"/>
      <c r="AU9905" s="33"/>
      <c r="AV9905" s="33"/>
      <c r="AW9905" s="33"/>
      <c r="AX9905" s="33"/>
      <c r="AY9905" s="33"/>
    </row>
    <row r="9906" spans="1:51" s="12" customFormat="1" ht="39.950000000000003" customHeight="1">
      <c r="A9906" s="3"/>
      <c r="B9906" s="16"/>
      <c r="C9906" s="33"/>
      <c r="D9906" s="33"/>
      <c r="E9906" s="33"/>
      <c r="F9906" s="33"/>
      <c r="G9906" s="33"/>
      <c r="H9906" s="33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  <c r="Y9906" s="33"/>
      <c r="Z9906" s="33"/>
      <c r="AA9906" s="33"/>
      <c r="AB9906" s="33"/>
      <c r="AC9906" s="33"/>
      <c r="AD9906" s="33"/>
      <c r="AE9906" s="33"/>
      <c r="AF9906" s="33"/>
      <c r="AG9906" s="35"/>
      <c r="AH9906" s="32"/>
      <c r="AI9906" s="33"/>
      <c r="AJ9906" s="33"/>
      <c r="AK9906" s="33"/>
      <c r="AL9906" s="33"/>
      <c r="AM9906" s="33"/>
      <c r="AN9906" s="33"/>
      <c r="AO9906" s="33"/>
      <c r="AP9906" s="33"/>
      <c r="AQ9906" s="33"/>
      <c r="AR9906" s="33"/>
      <c r="AS9906" s="33"/>
      <c r="AT9906" s="33"/>
      <c r="AU9906" s="33"/>
      <c r="AV9906" s="33"/>
      <c r="AW9906" s="33"/>
      <c r="AX9906" s="33"/>
      <c r="AY9906" s="33"/>
    </row>
    <row r="9907" spans="1:51" s="12" customFormat="1" ht="39.950000000000003" customHeight="1">
      <c r="A9907" s="3"/>
      <c r="B9907" s="16"/>
      <c r="C9907" s="33"/>
      <c r="D9907" s="33"/>
      <c r="E9907" s="33"/>
      <c r="F9907" s="33"/>
      <c r="G9907" s="33"/>
      <c r="H9907" s="33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  <c r="Y9907" s="33"/>
      <c r="Z9907" s="33"/>
      <c r="AA9907" s="33"/>
      <c r="AB9907" s="33"/>
      <c r="AC9907" s="33"/>
      <c r="AD9907" s="33"/>
      <c r="AE9907" s="33"/>
      <c r="AF9907" s="33"/>
      <c r="AG9907" s="35"/>
      <c r="AH9907" s="32"/>
      <c r="AI9907" s="33"/>
      <c r="AJ9907" s="33"/>
      <c r="AK9907" s="33"/>
      <c r="AL9907" s="33"/>
      <c r="AM9907" s="33"/>
      <c r="AN9907" s="33"/>
      <c r="AO9907" s="33"/>
      <c r="AP9907" s="33"/>
      <c r="AQ9907" s="33"/>
      <c r="AR9907" s="33"/>
      <c r="AS9907" s="33"/>
      <c r="AT9907" s="33"/>
      <c r="AU9907" s="33"/>
      <c r="AV9907" s="33"/>
      <c r="AW9907" s="33"/>
      <c r="AX9907" s="33"/>
      <c r="AY9907" s="33"/>
    </row>
    <row r="9908" spans="1:51" s="12" customFormat="1" ht="39.950000000000003" customHeight="1">
      <c r="A9908" s="3"/>
      <c r="B9908" s="16"/>
      <c r="C9908" s="33"/>
      <c r="D9908" s="33"/>
      <c r="E9908" s="33"/>
      <c r="F9908" s="33"/>
      <c r="G9908" s="33"/>
      <c r="H9908" s="33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  <c r="Y9908" s="33"/>
      <c r="Z9908" s="33"/>
      <c r="AA9908" s="33"/>
      <c r="AB9908" s="33"/>
      <c r="AC9908" s="33"/>
      <c r="AD9908" s="33"/>
      <c r="AE9908" s="33"/>
      <c r="AF9908" s="33"/>
      <c r="AG9908" s="35"/>
      <c r="AH9908" s="32"/>
      <c r="AI9908" s="33"/>
      <c r="AJ9908" s="33"/>
      <c r="AK9908" s="33"/>
      <c r="AL9908" s="33"/>
      <c r="AM9908" s="33"/>
      <c r="AN9908" s="33"/>
      <c r="AO9908" s="33"/>
      <c r="AP9908" s="33"/>
      <c r="AQ9908" s="33"/>
      <c r="AR9908" s="33"/>
      <c r="AS9908" s="33"/>
      <c r="AT9908" s="33"/>
      <c r="AU9908" s="33"/>
      <c r="AV9908" s="33"/>
      <c r="AW9908" s="33"/>
      <c r="AX9908" s="33"/>
      <c r="AY9908" s="33"/>
    </row>
    <row r="9909" spans="1:51" s="12" customFormat="1" ht="39.950000000000003" customHeight="1">
      <c r="A9909" s="3"/>
      <c r="B9909" s="16"/>
      <c r="C9909" s="33"/>
      <c r="D9909" s="33"/>
      <c r="E9909" s="33"/>
      <c r="F9909" s="33"/>
      <c r="G9909" s="33"/>
      <c r="H9909" s="33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  <c r="Y9909" s="33"/>
      <c r="Z9909" s="33"/>
      <c r="AA9909" s="33"/>
      <c r="AB9909" s="33"/>
      <c r="AC9909" s="33"/>
      <c r="AD9909" s="33"/>
      <c r="AE9909" s="33"/>
      <c r="AF9909" s="33"/>
      <c r="AG9909" s="35"/>
      <c r="AH9909" s="32"/>
      <c r="AI9909" s="33"/>
      <c r="AJ9909" s="33"/>
      <c r="AK9909" s="33"/>
      <c r="AL9909" s="33"/>
      <c r="AM9909" s="33"/>
      <c r="AN9909" s="33"/>
      <c r="AO9909" s="33"/>
      <c r="AP9909" s="33"/>
      <c r="AQ9909" s="33"/>
      <c r="AR9909" s="33"/>
      <c r="AS9909" s="33"/>
      <c r="AT9909" s="33"/>
      <c r="AU9909" s="33"/>
      <c r="AV9909" s="33"/>
      <c r="AW9909" s="33"/>
      <c r="AX9909" s="33"/>
      <c r="AY9909" s="33"/>
    </row>
    <row r="9910" spans="1:51" s="12" customFormat="1" ht="39.950000000000003" customHeight="1">
      <c r="A9910" s="3"/>
      <c r="B9910" s="16"/>
      <c r="C9910" s="33"/>
      <c r="D9910" s="33"/>
      <c r="E9910" s="33"/>
      <c r="F9910" s="33"/>
      <c r="G9910" s="33"/>
      <c r="H9910" s="33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  <c r="Y9910" s="33"/>
      <c r="Z9910" s="33"/>
      <c r="AA9910" s="33"/>
      <c r="AB9910" s="33"/>
      <c r="AC9910" s="33"/>
      <c r="AD9910" s="33"/>
      <c r="AE9910" s="33"/>
      <c r="AF9910" s="33"/>
      <c r="AG9910" s="35"/>
      <c r="AH9910" s="32"/>
      <c r="AI9910" s="33"/>
      <c r="AJ9910" s="33"/>
      <c r="AK9910" s="33"/>
      <c r="AL9910" s="33"/>
      <c r="AM9910" s="33"/>
      <c r="AN9910" s="33"/>
      <c r="AO9910" s="33"/>
      <c r="AP9910" s="33"/>
      <c r="AQ9910" s="33"/>
      <c r="AR9910" s="33"/>
      <c r="AS9910" s="33"/>
      <c r="AT9910" s="33"/>
      <c r="AU9910" s="33"/>
      <c r="AV9910" s="33"/>
      <c r="AW9910" s="33"/>
      <c r="AX9910" s="33"/>
      <c r="AY9910" s="33"/>
    </row>
    <row r="9911" spans="1:51" s="12" customFormat="1" ht="39.950000000000003" customHeight="1">
      <c r="A9911" s="3"/>
      <c r="B9911" s="16"/>
      <c r="C9911" s="33"/>
      <c r="D9911" s="33"/>
      <c r="E9911" s="33"/>
      <c r="F9911" s="33"/>
      <c r="G9911" s="33"/>
      <c r="H9911" s="33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  <c r="Y9911" s="33"/>
      <c r="Z9911" s="33"/>
      <c r="AA9911" s="33"/>
      <c r="AB9911" s="33"/>
      <c r="AC9911" s="33"/>
      <c r="AD9911" s="33"/>
      <c r="AE9911" s="33"/>
      <c r="AF9911" s="33"/>
      <c r="AG9911" s="35"/>
      <c r="AH9911" s="32"/>
      <c r="AI9911" s="33"/>
      <c r="AJ9911" s="33"/>
      <c r="AK9911" s="33"/>
      <c r="AL9911" s="33"/>
      <c r="AM9911" s="33"/>
      <c r="AN9911" s="33"/>
      <c r="AO9911" s="33"/>
      <c r="AP9911" s="33"/>
      <c r="AQ9911" s="33"/>
      <c r="AR9911" s="33"/>
      <c r="AS9911" s="33"/>
      <c r="AT9911" s="33"/>
      <c r="AU9911" s="33"/>
      <c r="AV9911" s="33"/>
      <c r="AW9911" s="33"/>
      <c r="AX9911" s="33"/>
      <c r="AY9911" s="33"/>
    </row>
    <row r="9912" spans="1:51" s="12" customFormat="1" ht="39.950000000000003" customHeight="1">
      <c r="A9912" s="3"/>
      <c r="B9912" s="16"/>
      <c r="C9912" s="33"/>
      <c r="D9912" s="33"/>
      <c r="E9912" s="33"/>
      <c r="F9912" s="33"/>
      <c r="G9912" s="33"/>
      <c r="H9912" s="33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  <c r="Y9912" s="33"/>
      <c r="Z9912" s="33"/>
      <c r="AA9912" s="33"/>
      <c r="AB9912" s="33"/>
      <c r="AC9912" s="33"/>
      <c r="AD9912" s="33"/>
      <c r="AE9912" s="33"/>
      <c r="AF9912" s="33"/>
      <c r="AG9912" s="35"/>
      <c r="AH9912" s="32"/>
      <c r="AI9912" s="33"/>
      <c r="AJ9912" s="33"/>
      <c r="AK9912" s="33"/>
      <c r="AL9912" s="33"/>
      <c r="AM9912" s="33"/>
      <c r="AN9912" s="33"/>
      <c r="AO9912" s="33"/>
      <c r="AP9912" s="33"/>
      <c r="AQ9912" s="33"/>
      <c r="AR9912" s="33"/>
      <c r="AS9912" s="33"/>
      <c r="AT9912" s="33"/>
      <c r="AU9912" s="33"/>
      <c r="AV9912" s="33"/>
      <c r="AW9912" s="33"/>
      <c r="AX9912" s="33"/>
      <c r="AY9912" s="33"/>
    </row>
    <row r="9913" spans="1:51" s="12" customFormat="1" ht="39.950000000000003" customHeight="1">
      <c r="A9913" s="3"/>
      <c r="B9913" s="16"/>
      <c r="C9913" s="33"/>
      <c r="D9913" s="33"/>
      <c r="E9913" s="33"/>
      <c r="F9913" s="33"/>
      <c r="G9913" s="33"/>
      <c r="H9913" s="33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  <c r="Y9913" s="33"/>
      <c r="Z9913" s="33"/>
      <c r="AA9913" s="33"/>
      <c r="AB9913" s="33"/>
      <c r="AC9913" s="33"/>
      <c r="AD9913" s="33"/>
      <c r="AE9913" s="33"/>
      <c r="AF9913" s="33"/>
      <c r="AG9913" s="35"/>
      <c r="AH9913" s="32"/>
      <c r="AI9913" s="33"/>
      <c r="AJ9913" s="33"/>
      <c r="AK9913" s="33"/>
      <c r="AL9913" s="33"/>
      <c r="AM9913" s="33"/>
      <c r="AN9913" s="33"/>
      <c r="AO9913" s="33"/>
      <c r="AP9913" s="33"/>
      <c r="AQ9913" s="33"/>
      <c r="AR9913" s="33"/>
      <c r="AS9913" s="33"/>
      <c r="AT9913" s="33"/>
      <c r="AU9913" s="33"/>
      <c r="AV9913" s="33"/>
      <c r="AW9913" s="33"/>
      <c r="AX9913" s="33"/>
      <c r="AY9913" s="33"/>
    </row>
    <row r="9914" spans="1:51" s="12" customFormat="1" ht="39.950000000000003" customHeight="1">
      <c r="A9914" s="3"/>
      <c r="B9914" s="16"/>
      <c r="C9914" s="33"/>
      <c r="D9914" s="33"/>
      <c r="E9914" s="33"/>
      <c r="F9914" s="33"/>
      <c r="G9914" s="33"/>
      <c r="H9914" s="33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  <c r="Y9914" s="33"/>
      <c r="Z9914" s="33"/>
      <c r="AA9914" s="33"/>
      <c r="AB9914" s="33"/>
      <c r="AC9914" s="33"/>
      <c r="AD9914" s="33"/>
      <c r="AE9914" s="33"/>
      <c r="AF9914" s="33"/>
      <c r="AG9914" s="35"/>
      <c r="AH9914" s="32"/>
      <c r="AI9914" s="33"/>
      <c r="AJ9914" s="33"/>
      <c r="AK9914" s="33"/>
      <c r="AL9914" s="33"/>
      <c r="AM9914" s="33"/>
      <c r="AN9914" s="33"/>
      <c r="AO9914" s="33"/>
      <c r="AP9914" s="33"/>
      <c r="AQ9914" s="33"/>
      <c r="AR9914" s="33"/>
      <c r="AS9914" s="33"/>
      <c r="AT9914" s="33"/>
      <c r="AU9914" s="33"/>
      <c r="AV9914" s="33"/>
      <c r="AW9914" s="33"/>
      <c r="AX9914" s="33"/>
      <c r="AY9914" s="33"/>
    </row>
    <row r="9915" spans="1:51" s="12" customFormat="1" ht="39.950000000000003" customHeight="1">
      <c r="A9915" s="3"/>
      <c r="B9915" s="16"/>
      <c r="C9915" s="33"/>
      <c r="D9915" s="33"/>
      <c r="E9915" s="33"/>
      <c r="F9915" s="33"/>
      <c r="G9915" s="33"/>
      <c r="H9915" s="33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  <c r="Y9915" s="33"/>
      <c r="Z9915" s="33"/>
      <c r="AA9915" s="33"/>
      <c r="AB9915" s="33"/>
      <c r="AC9915" s="33"/>
      <c r="AD9915" s="33"/>
      <c r="AE9915" s="33"/>
      <c r="AF9915" s="33"/>
      <c r="AG9915" s="35"/>
      <c r="AH9915" s="32"/>
      <c r="AI9915" s="33"/>
      <c r="AJ9915" s="33"/>
      <c r="AK9915" s="33"/>
      <c r="AL9915" s="33"/>
      <c r="AM9915" s="33"/>
      <c r="AN9915" s="33"/>
      <c r="AO9915" s="33"/>
      <c r="AP9915" s="33"/>
      <c r="AQ9915" s="33"/>
      <c r="AR9915" s="33"/>
      <c r="AS9915" s="33"/>
      <c r="AT9915" s="33"/>
      <c r="AU9915" s="33"/>
      <c r="AV9915" s="33"/>
      <c r="AW9915" s="33"/>
      <c r="AX9915" s="33"/>
      <c r="AY9915" s="33"/>
    </row>
    <row r="9916" spans="1:51" s="12" customFormat="1" ht="39.950000000000003" customHeight="1">
      <c r="A9916" s="3"/>
      <c r="B9916" s="16"/>
      <c r="C9916" s="33"/>
      <c r="D9916" s="33"/>
      <c r="E9916" s="33"/>
      <c r="F9916" s="33"/>
      <c r="G9916" s="33"/>
      <c r="H9916" s="33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  <c r="Y9916" s="33"/>
      <c r="Z9916" s="33"/>
      <c r="AA9916" s="33"/>
      <c r="AB9916" s="33"/>
      <c r="AC9916" s="33"/>
      <c r="AD9916" s="33"/>
      <c r="AE9916" s="33"/>
      <c r="AF9916" s="33"/>
      <c r="AG9916" s="35"/>
      <c r="AH9916" s="32"/>
      <c r="AI9916" s="33"/>
      <c r="AJ9916" s="33"/>
      <c r="AK9916" s="33"/>
      <c r="AL9916" s="33"/>
      <c r="AM9916" s="33"/>
      <c r="AN9916" s="33"/>
      <c r="AO9916" s="33"/>
      <c r="AP9916" s="33"/>
      <c r="AQ9916" s="33"/>
      <c r="AR9916" s="33"/>
      <c r="AS9916" s="33"/>
      <c r="AT9916" s="33"/>
      <c r="AU9916" s="33"/>
      <c r="AV9916" s="33"/>
      <c r="AW9916" s="33"/>
      <c r="AX9916" s="33"/>
      <c r="AY9916" s="33"/>
    </row>
    <row r="9917" spans="1:51" s="12" customFormat="1" ht="39.950000000000003" customHeight="1">
      <c r="A9917" s="3"/>
      <c r="B9917" s="16"/>
      <c r="C9917" s="33"/>
      <c r="D9917" s="33"/>
      <c r="E9917" s="33"/>
      <c r="F9917" s="33"/>
      <c r="G9917" s="33"/>
      <c r="H9917" s="33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  <c r="Y9917" s="33"/>
      <c r="Z9917" s="33"/>
      <c r="AA9917" s="33"/>
      <c r="AB9917" s="33"/>
      <c r="AC9917" s="33"/>
      <c r="AD9917" s="33"/>
      <c r="AE9917" s="33"/>
      <c r="AF9917" s="33"/>
      <c r="AG9917" s="35"/>
      <c r="AH9917" s="32"/>
      <c r="AI9917" s="33"/>
      <c r="AJ9917" s="33"/>
      <c r="AK9917" s="33"/>
      <c r="AL9917" s="33"/>
      <c r="AM9917" s="33"/>
      <c r="AN9917" s="33"/>
      <c r="AO9917" s="33"/>
      <c r="AP9917" s="33"/>
      <c r="AQ9917" s="33"/>
      <c r="AR9917" s="33"/>
      <c r="AS9917" s="33"/>
      <c r="AT9917" s="33"/>
      <c r="AU9917" s="33"/>
      <c r="AV9917" s="33"/>
      <c r="AW9917" s="33"/>
      <c r="AX9917" s="33"/>
      <c r="AY9917" s="33"/>
    </row>
    <row r="9918" spans="1:51" s="12" customFormat="1" ht="39.950000000000003" customHeight="1">
      <c r="A9918" s="3"/>
      <c r="B9918" s="16"/>
      <c r="C9918" s="33"/>
      <c r="D9918" s="33"/>
      <c r="E9918" s="33"/>
      <c r="F9918" s="33"/>
      <c r="G9918" s="33"/>
      <c r="H9918" s="33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  <c r="Y9918" s="33"/>
      <c r="Z9918" s="33"/>
      <c r="AA9918" s="33"/>
      <c r="AB9918" s="33"/>
      <c r="AC9918" s="33"/>
      <c r="AD9918" s="33"/>
      <c r="AE9918" s="33"/>
      <c r="AF9918" s="33"/>
      <c r="AG9918" s="35"/>
      <c r="AH9918" s="32"/>
      <c r="AI9918" s="33"/>
      <c r="AJ9918" s="33"/>
      <c r="AK9918" s="33"/>
      <c r="AL9918" s="33"/>
      <c r="AM9918" s="33"/>
      <c r="AN9918" s="33"/>
      <c r="AO9918" s="33"/>
      <c r="AP9918" s="33"/>
      <c r="AQ9918" s="33"/>
      <c r="AR9918" s="33"/>
      <c r="AS9918" s="33"/>
      <c r="AT9918" s="33"/>
      <c r="AU9918" s="33"/>
      <c r="AV9918" s="33"/>
      <c r="AW9918" s="33"/>
      <c r="AX9918" s="33"/>
      <c r="AY9918" s="33"/>
    </row>
    <row r="9919" spans="1:51" s="12" customFormat="1" ht="39.950000000000003" customHeight="1">
      <c r="A9919" s="3"/>
      <c r="B9919" s="16"/>
      <c r="C9919" s="33"/>
      <c r="D9919" s="33"/>
      <c r="E9919" s="33"/>
      <c r="F9919" s="33"/>
      <c r="G9919" s="33"/>
      <c r="H9919" s="33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  <c r="Y9919" s="33"/>
      <c r="Z9919" s="33"/>
      <c r="AA9919" s="33"/>
      <c r="AB9919" s="33"/>
      <c r="AC9919" s="33"/>
      <c r="AD9919" s="33"/>
      <c r="AE9919" s="33"/>
      <c r="AF9919" s="33"/>
      <c r="AG9919" s="35"/>
      <c r="AH9919" s="32"/>
      <c r="AI9919" s="33"/>
      <c r="AJ9919" s="33"/>
      <c r="AK9919" s="33"/>
      <c r="AL9919" s="33"/>
      <c r="AM9919" s="33"/>
      <c r="AN9919" s="33"/>
      <c r="AO9919" s="33"/>
      <c r="AP9919" s="33"/>
      <c r="AQ9919" s="33"/>
      <c r="AR9919" s="33"/>
      <c r="AS9919" s="33"/>
      <c r="AT9919" s="33"/>
      <c r="AU9919" s="33"/>
      <c r="AV9919" s="33"/>
      <c r="AW9919" s="33"/>
      <c r="AX9919" s="33"/>
      <c r="AY9919" s="33"/>
    </row>
    <row r="9920" spans="1:51" s="12" customFormat="1" ht="39.950000000000003" customHeight="1">
      <c r="A9920" s="3"/>
      <c r="B9920" s="16"/>
      <c r="C9920" s="33"/>
      <c r="D9920" s="33"/>
      <c r="E9920" s="33"/>
      <c r="F9920" s="33"/>
      <c r="G9920" s="33"/>
      <c r="H9920" s="33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  <c r="Y9920" s="33"/>
      <c r="Z9920" s="33"/>
      <c r="AA9920" s="33"/>
      <c r="AB9920" s="33"/>
      <c r="AC9920" s="33"/>
      <c r="AD9920" s="33"/>
      <c r="AE9920" s="33"/>
      <c r="AF9920" s="33"/>
      <c r="AG9920" s="35"/>
      <c r="AH9920" s="32"/>
      <c r="AI9920" s="33"/>
      <c r="AJ9920" s="33"/>
      <c r="AK9920" s="33"/>
      <c r="AL9920" s="33"/>
      <c r="AM9920" s="33"/>
      <c r="AN9920" s="33"/>
      <c r="AO9920" s="33"/>
      <c r="AP9920" s="33"/>
      <c r="AQ9920" s="33"/>
      <c r="AR9920" s="33"/>
      <c r="AS9920" s="33"/>
      <c r="AT9920" s="33"/>
      <c r="AU9920" s="33"/>
      <c r="AV9920" s="33"/>
      <c r="AW9920" s="33"/>
      <c r="AX9920" s="33"/>
      <c r="AY9920" s="33"/>
    </row>
    <row r="9921" spans="1:51" s="12" customFormat="1" ht="39.950000000000003" customHeight="1">
      <c r="A9921" s="3"/>
      <c r="B9921" s="16"/>
      <c r="C9921" s="33"/>
      <c r="D9921" s="33"/>
      <c r="E9921" s="33"/>
      <c r="F9921" s="33"/>
      <c r="G9921" s="33"/>
      <c r="H9921" s="33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  <c r="Y9921" s="33"/>
      <c r="Z9921" s="33"/>
      <c r="AA9921" s="33"/>
      <c r="AB9921" s="33"/>
      <c r="AC9921" s="33"/>
      <c r="AD9921" s="33"/>
      <c r="AE9921" s="33"/>
      <c r="AF9921" s="33"/>
      <c r="AG9921" s="35"/>
      <c r="AH9921" s="32"/>
      <c r="AI9921" s="33"/>
      <c r="AJ9921" s="33"/>
      <c r="AK9921" s="33"/>
      <c r="AL9921" s="33"/>
      <c r="AM9921" s="33"/>
      <c r="AN9921" s="33"/>
      <c r="AO9921" s="33"/>
      <c r="AP9921" s="33"/>
      <c r="AQ9921" s="33"/>
      <c r="AR9921" s="33"/>
      <c r="AS9921" s="33"/>
      <c r="AT9921" s="33"/>
      <c r="AU9921" s="33"/>
      <c r="AV9921" s="33"/>
      <c r="AW9921" s="33"/>
      <c r="AX9921" s="33"/>
      <c r="AY9921" s="33"/>
    </row>
    <row r="9922" spans="1:51" s="12" customFormat="1" ht="39.950000000000003" customHeight="1">
      <c r="A9922" s="3"/>
      <c r="B9922" s="16"/>
      <c r="C9922" s="33"/>
      <c r="D9922" s="33"/>
      <c r="E9922" s="33"/>
      <c r="F9922" s="33"/>
      <c r="G9922" s="33"/>
      <c r="H9922" s="33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  <c r="Y9922" s="33"/>
      <c r="Z9922" s="33"/>
      <c r="AA9922" s="33"/>
      <c r="AB9922" s="33"/>
      <c r="AC9922" s="33"/>
      <c r="AD9922" s="33"/>
      <c r="AE9922" s="33"/>
      <c r="AF9922" s="33"/>
      <c r="AG9922" s="35"/>
      <c r="AH9922" s="32"/>
      <c r="AI9922" s="33"/>
      <c r="AJ9922" s="33"/>
      <c r="AK9922" s="33"/>
      <c r="AL9922" s="33"/>
      <c r="AM9922" s="33"/>
      <c r="AN9922" s="33"/>
      <c r="AO9922" s="33"/>
      <c r="AP9922" s="33"/>
      <c r="AQ9922" s="33"/>
      <c r="AR9922" s="33"/>
      <c r="AS9922" s="33"/>
      <c r="AT9922" s="33"/>
      <c r="AU9922" s="33"/>
      <c r="AV9922" s="33"/>
      <c r="AW9922" s="33"/>
      <c r="AX9922" s="33"/>
      <c r="AY9922" s="33"/>
    </row>
    <row r="9923" spans="1:51" s="12" customFormat="1" ht="39.950000000000003" customHeight="1">
      <c r="A9923" s="3"/>
      <c r="B9923" s="16"/>
      <c r="C9923" s="33"/>
      <c r="D9923" s="33"/>
      <c r="E9923" s="33"/>
      <c r="F9923" s="33"/>
      <c r="G9923" s="33"/>
      <c r="H9923" s="33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  <c r="Y9923" s="33"/>
      <c r="Z9923" s="33"/>
      <c r="AA9923" s="33"/>
      <c r="AB9923" s="33"/>
      <c r="AC9923" s="33"/>
      <c r="AD9923" s="33"/>
      <c r="AE9923" s="33"/>
      <c r="AF9923" s="33"/>
      <c r="AG9923" s="35"/>
      <c r="AH9923" s="32"/>
      <c r="AI9923" s="33"/>
      <c r="AJ9923" s="33"/>
      <c r="AK9923" s="33"/>
      <c r="AL9923" s="33"/>
      <c r="AM9923" s="33"/>
      <c r="AN9923" s="33"/>
      <c r="AO9923" s="33"/>
      <c r="AP9923" s="33"/>
      <c r="AQ9923" s="33"/>
      <c r="AR9923" s="33"/>
      <c r="AS9923" s="33"/>
      <c r="AT9923" s="33"/>
      <c r="AU9923" s="33"/>
      <c r="AV9923" s="33"/>
      <c r="AW9923" s="33"/>
      <c r="AX9923" s="33"/>
      <c r="AY9923" s="33"/>
    </row>
    <row r="9924" spans="1:51" s="12" customFormat="1" ht="39.950000000000003" customHeight="1">
      <c r="A9924" s="3"/>
      <c r="B9924" s="16"/>
      <c r="C9924" s="33"/>
      <c r="D9924" s="33"/>
      <c r="E9924" s="33"/>
      <c r="F9924" s="33"/>
      <c r="G9924" s="33"/>
      <c r="H9924" s="33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  <c r="Y9924" s="33"/>
      <c r="Z9924" s="33"/>
      <c r="AA9924" s="33"/>
      <c r="AB9924" s="33"/>
      <c r="AC9924" s="33"/>
      <c r="AD9924" s="33"/>
      <c r="AE9924" s="33"/>
      <c r="AF9924" s="33"/>
      <c r="AG9924" s="35"/>
      <c r="AH9924" s="32"/>
      <c r="AI9924" s="33"/>
      <c r="AJ9924" s="33"/>
      <c r="AK9924" s="33"/>
      <c r="AL9924" s="33"/>
      <c r="AM9924" s="33"/>
      <c r="AN9924" s="33"/>
      <c r="AO9924" s="33"/>
      <c r="AP9924" s="33"/>
      <c r="AQ9924" s="33"/>
      <c r="AR9924" s="33"/>
      <c r="AS9924" s="33"/>
      <c r="AT9924" s="33"/>
      <c r="AU9924" s="33"/>
      <c r="AV9924" s="33"/>
      <c r="AW9924" s="33"/>
      <c r="AX9924" s="33"/>
      <c r="AY9924" s="33"/>
    </row>
    <row r="9925" spans="1:51" s="12" customFormat="1" ht="39.950000000000003" customHeight="1">
      <c r="A9925" s="3"/>
      <c r="B9925" s="16"/>
      <c r="C9925" s="33"/>
      <c r="D9925" s="33"/>
      <c r="E9925" s="33"/>
      <c r="F9925" s="33"/>
      <c r="G9925" s="33"/>
      <c r="H9925" s="33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  <c r="Y9925" s="33"/>
      <c r="Z9925" s="33"/>
      <c r="AA9925" s="33"/>
      <c r="AB9925" s="33"/>
      <c r="AC9925" s="33"/>
      <c r="AD9925" s="33"/>
      <c r="AE9925" s="33"/>
      <c r="AF9925" s="33"/>
      <c r="AG9925" s="35"/>
      <c r="AH9925" s="32"/>
      <c r="AI9925" s="33"/>
      <c r="AJ9925" s="33"/>
      <c r="AK9925" s="33"/>
      <c r="AL9925" s="33"/>
      <c r="AM9925" s="33"/>
      <c r="AN9925" s="33"/>
      <c r="AO9925" s="33"/>
      <c r="AP9925" s="33"/>
      <c r="AQ9925" s="33"/>
      <c r="AR9925" s="33"/>
      <c r="AS9925" s="33"/>
      <c r="AT9925" s="33"/>
      <c r="AU9925" s="33"/>
      <c r="AV9925" s="33"/>
      <c r="AW9925" s="33"/>
      <c r="AX9925" s="33"/>
      <c r="AY9925" s="33"/>
    </row>
    <row r="9926" spans="1:51" s="12" customFormat="1" ht="39.950000000000003" customHeight="1">
      <c r="A9926" s="3"/>
      <c r="B9926" s="16"/>
      <c r="C9926" s="33"/>
      <c r="D9926" s="33"/>
      <c r="E9926" s="33"/>
      <c r="F9926" s="33"/>
      <c r="G9926" s="33"/>
      <c r="H9926" s="33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  <c r="Y9926" s="33"/>
      <c r="Z9926" s="33"/>
      <c r="AA9926" s="33"/>
      <c r="AB9926" s="33"/>
      <c r="AC9926" s="33"/>
      <c r="AD9926" s="33"/>
      <c r="AE9926" s="33"/>
      <c r="AF9926" s="33"/>
      <c r="AG9926" s="35"/>
      <c r="AH9926" s="32"/>
      <c r="AI9926" s="33"/>
      <c r="AJ9926" s="33"/>
      <c r="AK9926" s="33"/>
      <c r="AL9926" s="33"/>
      <c r="AM9926" s="33"/>
      <c r="AN9926" s="33"/>
      <c r="AO9926" s="33"/>
      <c r="AP9926" s="33"/>
      <c r="AQ9926" s="33"/>
      <c r="AR9926" s="33"/>
      <c r="AS9926" s="33"/>
      <c r="AT9926" s="33"/>
      <c r="AU9926" s="33"/>
      <c r="AV9926" s="33"/>
      <c r="AW9926" s="33"/>
      <c r="AX9926" s="33"/>
      <c r="AY9926" s="33"/>
    </row>
    <row r="9927" spans="1:51" s="12" customFormat="1" ht="39.950000000000003" customHeight="1">
      <c r="A9927" s="3"/>
      <c r="B9927" s="16"/>
      <c r="C9927" s="33"/>
      <c r="D9927" s="33"/>
      <c r="E9927" s="33"/>
      <c r="F9927" s="33"/>
      <c r="G9927" s="33"/>
      <c r="H9927" s="33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  <c r="Y9927" s="33"/>
      <c r="Z9927" s="33"/>
      <c r="AA9927" s="33"/>
      <c r="AB9927" s="33"/>
      <c r="AC9927" s="33"/>
      <c r="AD9927" s="33"/>
      <c r="AE9927" s="33"/>
      <c r="AF9927" s="33"/>
      <c r="AG9927" s="35"/>
      <c r="AH9927" s="32"/>
      <c r="AI9927" s="33"/>
      <c r="AJ9927" s="33"/>
      <c r="AK9927" s="33"/>
      <c r="AL9927" s="33"/>
      <c r="AM9927" s="33"/>
      <c r="AN9927" s="33"/>
      <c r="AO9927" s="33"/>
      <c r="AP9927" s="33"/>
      <c r="AQ9927" s="33"/>
      <c r="AR9927" s="33"/>
      <c r="AS9927" s="33"/>
      <c r="AT9927" s="33"/>
      <c r="AU9927" s="33"/>
      <c r="AV9927" s="33"/>
      <c r="AW9927" s="33"/>
      <c r="AX9927" s="33"/>
      <c r="AY9927" s="33"/>
    </row>
    <row r="9928" spans="1:51" s="12" customFormat="1" ht="39.950000000000003" customHeight="1">
      <c r="A9928" s="3"/>
      <c r="B9928" s="16"/>
      <c r="C9928" s="33"/>
      <c r="D9928" s="33"/>
      <c r="E9928" s="33"/>
      <c r="F9928" s="33"/>
      <c r="G9928" s="33"/>
      <c r="H9928" s="33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  <c r="Y9928" s="33"/>
      <c r="Z9928" s="33"/>
      <c r="AA9928" s="33"/>
      <c r="AB9928" s="33"/>
      <c r="AC9928" s="33"/>
      <c r="AD9928" s="33"/>
      <c r="AE9928" s="33"/>
      <c r="AF9928" s="33"/>
      <c r="AG9928" s="35"/>
      <c r="AH9928" s="32"/>
      <c r="AI9928" s="33"/>
      <c r="AJ9928" s="33"/>
      <c r="AK9928" s="33"/>
      <c r="AL9928" s="33"/>
      <c r="AM9928" s="33"/>
      <c r="AN9928" s="33"/>
      <c r="AO9928" s="33"/>
      <c r="AP9928" s="33"/>
      <c r="AQ9928" s="33"/>
      <c r="AR9928" s="33"/>
      <c r="AS9928" s="33"/>
      <c r="AT9928" s="33"/>
      <c r="AU9928" s="33"/>
      <c r="AV9928" s="33"/>
      <c r="AW9928" s="33"/>
      <c r="AX9928" s="33"/>
      <c r="AY9928" s="33"/>
    </row>
    <row r="9929" spans="1:51" s="12" customFormat="1" ht="39.950000000000003" customHeight="1">
      <c r="A9929" s="3"/>
      <c r="B9929" s="16"/>
      <c r="C9929" s="33"/>
      <c r="D9929" s="33"/>
      <c r="E9929" s="33"/>
      <c r="F9929" s="33"/>
      <c r="G9929" s="33"/>
      <c r="H9929" s="33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  <c r="Y9929" s="33"/>
      <c r="Z9929" s="33"/>
      <c r="AA9929" s="33"/>
      <c r="AB9929" s="33"/>
      <c r="AC9929" s="33"/>
      <c r="AD9929" s="33"/>
      <c r="AE9929" s="33"/>
      <c r="AF9929" s="33"/>
      <c r="AG9929" s="35"/>
      <c r="AH9929" s="32"/>
      <c r="AI9929" s="33"/>
      <c r="AJ9929" s="33"/>
      <c r="AK9929" s="33"/>
      <c r="AL9929" s="33"/>
      <c r="AM9929" s="33"/>
      <c r="AN9929" s="33"/>
      <c r="AO9929" s="33"/>
      <c r="AP9929" s="33"/>
      <c r="AQ9929" s="33"/>
      <c r="AR9929" s="33"/>
      <c r="AS9929" s="33"/>
      <c r="AT9929" s="33"/>
      <c r="AU9929" s="33"/>
      <c r="AV9929" s="33"/>
      <c r="AW9929" s="33"/>
      <c r="AX9929" s="33"/>
      <c r="AY9929" s="33"/>
    </row>
    <row r="9930" spans="1:51" s="12" customFormat="1" ht="39.950000000000003" customHeight="1">
      <c r="A9930" s="3"/>
      <c r="B9930" s="16"/>
      <c r="C9930" s="33"/>
      <c r="D9930" s="33"/>
      <c r="E9930" s="33"/>
      <c r="F9930" s="33"/>
      <c r="G9930" s="33"/>
      <c r="H9930" s="33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  <c r="Y9930" s="33"/>
      <c r="Z9930" s="33"/>
      <c r="AA9930" s="33"/>
      <c r="AB9930" s="33"/>
      <c r="AC9930" s="33"/>
      <c r="AD9930" s="33"/>
      <c r="AE9930" s="33"/>
      <c r="AF9930" s="33"/>
      <c r="AG9930" s="35"/>
      <c r="AH9930" s="32"/>
      <c r="AI9930" s="33"/>
      <c r="AJ9930" s="33"/>
      <c r="AK9930" s="33"/>
      <c r="AL9930" s="33"/>
      <c r="AM9930" s="33"/>
      <c r="AN9930" s="33"/>
      <c r="AO9930" s="33"/>
      <c r="AP9930" s="33"/>
      <c r="AQ9930" s="33"/>
      <c r="AR9930" s="33"/>
      <c r="AS9930" s="33"/>
      <c r="AT9930" s="33"/>
      <c r="AU9930" s="33"/>
      <c r="AV9930" s="33"/>
      <c r="AW9930" s="33"/>
      <c r="AX9930" s="33"/>
      <c r="AY9930" s="33"/>
    </row>
    <row r="9931" spans="1:51" s="12" customFormat="1" ht="39.950000000000003" customHeight="1">
      <c r="A9931" s="3"/>
      <c r="B9931" s="16"/>
      <c r="C9931" s="33"/>
      <c r="D9931" s="33"/>
      <c r="E9931" s="33"/>
      <c r="F9931" s="33"/>
      <c r="G9931" s="33"/>
      <c r="H9931" s="33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  <c r="Y9931" s="33"/>
      <c r="Z9931" s="33"/>
      <c r="AA9931" s="33"/>
      <c r="AB9931" s="33"/>
      <c r="AC9931" s="33"/>
      <c r="AD9931" s="33"/>
      <c r="AE9931" s="33"/>
      <c r="AF9931" s="33"/>
      <c r="AG9931" s="35"/>
      <c r="AH9931" s="32"/>
      <c r="AI9931" s="33"/>
      <c r="AJ9931" s="33"/>
      <c r="AK9931" s="33"/>
      <c r="AL9931" s="33"/>
      <c r="AM9931" s="33"/>
      <c r="AN9931" s="33"/>
      <c r="AO9931" s="33"/>
      <c r="AP9931" s="33"/>
      <c r="AQ9931" s="33"/>
      <c r="AR9931" s="33"/>
      <c r="AS9931" s="33"/>
      <c r="AT9931" s="33"/>
      <c r="AU9931" s="33"/>
      <c r="AV9931" s="33"/>
      <c r="AW9931" s="33"/>
      <c r="AX9931" s="33"/>
      <c r="AY9931" s="33"/>
    </row>
    <row r="9932" spans="1:51" s="12" customFormat="1" ht="39.950000000000003" customHeight="1">
      <c r="A9932" s="3"/>
      <c r="B9932" s="16"/>
      <c r="C9932" s="33"/>
      <c r="D9932" s="33"/>
      <c r="E9932" s="33"/>
      <c r="F9932" s="33"/>
      <c r="G9932" s="33"/>
      <c r="H9932" s="33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  <c r="Y9932" s="33"/>
      <c r="Z9932" s="33"/>
      <c r="AA9932" s="33"/>
      <c r="AB9932" s="33"/>
      <c r="AC9932" s="33"/>
      <c r="AD9932" s="33"/>
      <c r="AE9932" s="33"/>
      <c r="AF9932" s="33"/>
      <c r="AG9932" s="35"/>
      <c r="AH9932" s="32"/>
      <c r="AI9932" s="33"/>
      <c r="AJ9932" s="33"/>
      <c r="AK9932" s="33"/>
      <c r="AL9932" s="33"/>
      <c r="AM9932" s="33"/>
      <c r="AN9932" s="33"/>
      <c r="AO9932" s="33"/>
      <c r="AP9932" s="33"/>
      <c r="AQ9932" s="33"/>
      <c r="AR9932" s="33"/>
      <c r="AS9932" s="33"/>
      <c r="AT9932" s="33"/>
      <c r="AU9932" s="33"/>
      <c r="AV9932" s="33"/>
      <c r="AW9932" s="33"/>
      <c r="AX9932" s="33"/>
      <c r="AY9932" s="33"/>
    </row>
    <row r="9933" spans="1:51" s="12" customFormat="1" ht="39.950000000000003" customHeight="1">
      <c r="A9933" s="3"/>
      <c r="B9933" s="16"/>
      <c r="C9933" s="33"/>
      <c r="D9933" s="33"/>
      <c r="E9933" s="33"/>
      <c r="F9933" s="33"/>
      <c r="G9933" s="33"/>
      <c r="H9933" s="33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  <c r="Y9933" s="33"/>
      <c r="Z9933" s="33"/>
      <c r="AA9933" s="33"/>
      <c r="AB9933" s="33"/>
      <c r="AC9933" s="33"/>
      <c r="AD9933" s="33"/>
      <c r="AE9933" s="33"/>
      <c r="AF9933" s="33"/>
      <c r="AG9933" s="35"/>
      <c r="AH9933" s="32"/>
      <c r="AI9933" s="33"/>
      <c r="AJ9933" s="33"/>
      <c r="AK9933" s="33"/>
      <c r="AL9933" s="33"/>
      <c r="AM9933" s="33"/>
      <c r="AN9933" s="33"/>
      <c r="AO9933" s="33"/>
      <c r="AP9933" s="33"/>
      <c r="AQ9933" s="33"/>
      <c r="AR9933" s="33"/>
      <c r="AS9933" s="33"/>
      <c r="AT9933" s="33"/>
      <c r="AU9933" s="33"/>
      <c r="AV9933" s="33"/>
      <c r="AW9933" s="33"/>
      <c r="AX9933" s="33"/>
      <c r="AY9933" s="33"/>
    </row>
    <row r="9934" spans="1:51" s="12" customFormat="1" ht="39.950000000000003" customHeight="1">
      <c r="A9934" s="3"/>
      <c r="B9934" s="16"/>
      <c r="C9934" s="33"/>
      <c r="D9934" s="33"/>
      <c r="E9934" s="33"/>
      <c r="F9934" s="33"/>
      <c r="G9934" s="33"/>
      <c r="H9934" s="33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  <c r="Y9934" s="33"/>
      <c r="Z9934" s="33"/>
      <c r="AA9934" s="33"/>
      <c r="AB9934" s="33"/>
      <c r="AC9934" s="33"/>
      <c r="AD9934" s="33"/>
      <c r="AE9934" s="33"/>
      <c r="AF9934" s="33"/>
      <c r="AG9934" s="35"/>
      <c r="AH9934" s="32"/>
      <c r="AI9934" s="33"/>
      <c r="AJ9934" s="33"/>
      <c r="AK9934" s="33"/>
      <c r="AL9934" s="33"/>
      <c r="AM9934" s="33"/>
      <c r="AN9934" s="33"/>
      <c r="AO9934" s="33"/>
      <c r="AP9934" s="33"/>
      <c r="AQ9934" s="33"/>
      <c r="AR9934" s="33"/>
      <c r="AS9934" s="33"/>
      <c r="AT9934" s="33"/>
      <c r="AU9934" s="33"/>
      <c r="AV9934" s="33"/>
      <c r="AW9934" s="33"/>
      <c r="AX9934" s="33"/>
      <c r="AY9934" s="33"/>
    </row>
    <row r="9935" spans="1:51" s="12" customFormat="1" ht="39.950000000000003" customHeight="1">
      <c r="A9935" s="3"/>
      <c r="B9935" s="16"/>
      <c r="C9935" s="33"/>
      <c r="D9935" s="33"/>
      <c r="E9935" s="33"/>
      <c r="F9935" s="33"/>
      <c r="G9935" s="33"/>
      <c r="H9935" s="33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  <c r="Y9935" s="33"/>
      <c r="Z9935" s="33"/>
      <c r="AA9935" s="33"/>
      <c r="AB9935" s="33"/>
      <c r="AC9935" s="33"/>
      <c r="AD9935" s="33"/>
      <c r="AE9935" s="33"/>
      <c r="AF9935" s="33"/>
      <c r="AG9935" s="35"/>
      <c r="AH9935" s="32"/>
      <c r="AI9935" s="33"/>
      <c r="AJ9935" s="33"/>
      <c r="AK9935" s="33"/>
      <c r="AL9935" s="33"/>
      <c r="AM9935" s="33"/>
      <c r="AN9935" s="33"/>
      <c r="AO9935" s="33"/>
      <c r="AP9935" s="33"/>
      <c r="AQ9935" s="33"/>
      <c r="AR9935" s="33"/>
      <c r="AS9935" s="33"/>
      <c r="AT9935" s="33"/>
      <c r="AU9935" s="33"/>
      <c r="AV9935" s="33"/>
      <c r="AW9935" s="33"/>
      <c r="AX9935" s="33"/>
      <c r="AY9935" s="33"/>
    </row>
    <row r="9936" spans="1:51" s="12" customFormat="1" ht="39.950000000000003" customHeight="1">
      <c r="A9936" s="3"/>
      <c r="B9936" s="16"/>
      <c r="C9936" s="33"/>
      <c r="D9936" s="33"/>
      <c r="E9936" s="33"/>
      <c r="F9936" s="33"/>
      <c r="G9936" s="33"/>
      <c r="H9936" s="33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  <c r="Y9936" s="33"/>
      <c r="Z9936" s="33"/>
      <c r="AA9936" s="33"/>
      <c r="AB9936" s="33"/>
      <c r="AC9936" s="33"/>
      <c r="AD9936" s="33"/>
      <c r="AE9936" s="33"/>
      <c r="AF9936" s="33"/>
      <c r="AG9936" s="35"/>
      <c r="AH9936" s="32"/>
      <c r="AI9936" s="33"/>
      <c r="AJ9936" s="33"/>
      <c r="AK9936" s="33"/>
      <c r="AL9936" s="33"/>
      <c r="AM9936" s="33"/>
      <c r="AN9936" s="33"/>
      <c r="AO9936" s="33"/>
      <c r="AP9936" s="33"/>
      <c r="AQ9936" s="33"/>
      <c r="AR9936" s="33"/>
      <c r="AS9936" s="33"/>
      <c r="AT9936" s="33"/>
      <c r="AU9936" s="33"/>
      <c r="AV9936" s="33"/>
      <c r="AW9936" s="33"/>
      <c r="AX9936" s="33"/>
      <c r="AY9936" s="33"/>
    </row>
    <row r="9937" spans="1:51" s="12" customFormat="1" ht="39.950000000000003" customHeight="1">
      <c r="A9937" s="3"/>
      <c r="B9937" s="16"/>
      <c r="C9937" s="33"/>
      <c r="D9937" s="33"/>
      <c r="E9937" s="33"/>
      <c r="F9937" s="33"/>
      <c r="G9937" s="33"/>
      <c r="H9937" s="33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  <c r="Y9937" s="33"/>
      <c r="Z9937" s="33"/>
      <c r="AA9937" s="33"/>
      <c r="AB9937" s="33"/>
      <c r="AC9937" s="33"/>
      <c r="AD9937" s="33"/>
      <c r="AE9937" s="33"/>
      <c r="AF9937" s="33"/>
      <c r="AG9937" s="35"/>
      <c r="AH9937" s="32"/>
      <c r="AI9937" s="33"/>
      <c r="AJ9937" s="33"/>
      <c r="AK9937" s="33"/>
      <c r="AL9937" s="33"/>
      <c r="AM9937" s="33"/>
      <c r="AN9937" s="33"/>
      <c r="AO9937" s="33"/>
      <c r="AP9937" s="33"/>
      <c r="AQ9937" s="33"/>
      <c r="AR9937" s="33"/>
      <c r="AS9937" s="33"/>
      <c r="AT9937" s="33"/>
      <c r="AU9937" s="33"/>
      <c r="AV9937" s="33"/>
      <c r="AW9937" s="33"/>
      <c r="AX9937" s="33"/>
      <c r="AY9937" s="33"/>
    </row>
    <row r="9938" spans="1:51" s="12" customFormat="1" ht="39.950000000000003" customHeight="1">
      <c r="A9938" s="3"/>
      <c r="B9938" s="16"/>
      <c r="C9938" s="33"/>
      <c r="D9938" s="33"/>
      <c r="E9938" s="33"/>
      <c r="F9938" s="33"/>
      <c r="G9938" s="33"/>
      <c r="H9938" s="33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  <c r="Y9938" s="33"/>
      <c r="Z9938" s="33"/>
      <c r="AA9938" s="33"/>
      <c r="AB9938" s="33"/>
      <c r="AC9938" s="33"/>
      <c r="AD9938" s="33"/>
      <c r="AE9938" s="33"/>
      <c r="AF9938" s="33"/>
      <c r="AG9938" s="35"/>
      <c r="AH9938" s="32"/>
      <c r="AI9938" s="33"/>
      <c r="AJ9938" s="33"/>
      <c r="AK9938" s="33"/>
      <c r="AL9938" s="33"/>
      <c r="AM9938" s="33"/>
      <c r="AN9938" s="33"/>
      <c r="AO9938" s="33"/>
      <c r="AP9938" s="33"/>
      <c r="AQ9938" s="33"/>
      <c r="AR9938" s="33"/>
      <c r="AS9938" s="33"/>
      <c r="AT9938" s="33"/>
      <c r="AU9938" s="33"/>
      <c r="AV9938" s="33"/>
      <c r="AW9938" s="33"/>
      <c r="AX9938" s="33"/>
      <c r="AY9938" s="33"/>
    </row>
    <row r="9939" spans="1:51" s="12" customFormat="1" ht="39.950000000000003" customHeight="1">
      <c r="A9939" s="3"/>
      <c r="B9939" s="16"/>
      <c r="C9939" s="33"/>
      <c r="D9939" s="33"/>
      <c r="E9939" s="33"/>
      <c r="F9939" s="33"/>
      <c r="G9939" s="33"/>
      <c r="H9939" s="33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  <c r="Y9939" s="33"/>
      <c r="Z9939" s="33"/>
      <c r="AA9939" s="33"/>
      <c r="AB9939" s="33"/>
      <c r="AC9939" s="33"/>
      <c r="AD9939" s="33"/>
      <c r="AE9939" s="33"/>
      <c r="AF9939" s="33"/>
      <c r="AG9939" s="35"/>
      <c r="AH9939" s="32"/>
      <c r="AI9939" s="33"/>
      <c r="AJ9939" s="33"/>
      <c r="AK9939" s="33"/>
      <c r="AL9939" s="33"/>
      <c r="AM9939" s="33"/>
      <c r="AN9939" s="33"/>
      <c r="AO9939" s="33"/>
      <c r="AP9939" s="33"/>
      <c r="AQ9939" s="33"/>
      <c r="AR9939" s="33"/>
      <c r="AS9939" s="33"/>
      <c r="AT9939" s="33"/>
      <c r="AU9939" s="33"/>
      <c r="AV9939" s="33"/>
      <c r="AW9939" s="33"/>
      <c r="AX9939" s="33"/>
      <c r="AY9939" s="33"/>
    </row>
    <row r="9940" spans="1:51" s="12" customFormat="1" ht="39.950000000000003" customHeight="1">
      <c r="A9940" s="3"/>
      <c r="B9940" s="16"/>
      <c r="C9940" s="33"/>
      <c r="D9940" s="33"/>
      <c r="E9940" s="33"/>
      <c r="F9940" s="33"/>
      <c r="G9940" s="33"/>
      <c r="H9940" s="33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  <c r="Y9940" s="33"/>
      <c r="Z9940" s="33"/>
      <c r="AA9940" s="33"/>
      <c r="AB9940" s="33"/>
      <c r="AC9940" s="33"/>
      <c r="AD9940" s="33"/>
      <c r="AE9940" s="33"/>
      <c r="AF9940" s="33"/>
      <c r="AG9940" s="35"/>
      <c r="AH9940" s="32"/>
      <c r="AI9940" s="33"/>
      <c r="AJ9940" s="33"/>
      <c r="AK9940" s="33"/>
      <c r="AL9940" s="33"/>
      <c r="AM9940" s="33"/>
      <c r="AN9940" s="33"/>
      <c r="AO9940" s="33"/>
      <c r="AP9940" s="33"/>
      <c r="AQ9940" s="33"/>
      <c r="AR9940" s="33"/>
      <c r="AS9940" s="33"/>
      <c r="AT9940" s="33"/>
      <c r="AU9940" s="33"/>
      <c r="AV9940" s="33"/>
      <c r="AW9940" s="33"/>
      <c r="AX9940" s="33"/>
      <c r="AY9940" s="33"/>
    </row>
    <row r="9941" spans="1:51" s="12" customFormat="1" ht="39.950000000000003" customHeight="1">
      <c r="A9941" s="3"/>
      <c r="B9941" s="16"/>
      <c r="C9941" s="33"/>
      <c r="D9941" s="33"/>
      <c r="E9941" s="33"/>
      <c r="F9941" s="33"/>
      <c r="G9941" s="33"/>
      <c r="H9941" s="33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  <c r="Y9941" s="33"/>
      <c r="Z9941" s="33"/>
      <c r="AA9941" s="33"/>
      <c r="AB9941" s="33"/>
      <c r="AC9941" s="33"/>
      <c r="AD9941" s="33"/>
      <c r="AE9941" s="33"/>
      <c r="AF9941" s="33"/>
      <c r="AG9941" s="35"/>
      <c r="AH9941" s="32"/>
      <c r="AI9941" s="33"/>
      <c r="AJ9941" s="33"/>
      <c r="AK9941" s="33"/>
      <c r="AL9941" s="33"/>
      <c r="AM9941" s="33"/>
      <c r="AN9941" s="33"/>
      <c r="AO9941" s="33"/>
      <c r="AP9941" s="33"/>
      <c r="AQ9941" s="33"/>
      <c r="AR9941" s="33"/>
      <c r="AS9941" s="33"/>
      <c r="AT9941" s="33"/>
      <c r="AU9941" s="33"/>
      <c r="AV9941" s="33"/>
      <c r="AW9941" s="33"/>
      <c r="AX9941" s="33"/>
      <c r="AY9941" s="33"/>
    </row>
    <row r="9942" spans="1:51" s="12" customFormat="1" ht="39.950000000000003" customHeight="1">
      <c r="A9942" s="3"/>
      <c r="B9942" s="16"/>
      <c r="C9942" s="33"/>
      <c r="D9942" s="33"/>
      <c r="E9942" s="33"/>
      <c r="F9942" s="33"/>
      <c r="G9942" s="33"/>
      <c r="H9942" s="33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  <c r="Y9942" s="33"/>
      <c r="Z9942" s="33"/>
      <c r="AA9942" s="33"/>
      <c r="AB9942" s="33"/>
      <c r="AC9942" s="33"/>
      <c r="AD9942" s="33"/>
      <c r="AE9942" s="33"/>
      <c r="AF9942" s="33"/>
      <c r="AG9942" s="35"/>
      <c r="AH9942" s="32"/>
      <c r="AI9942" s="33"/>
      <c r="AJ9942" s="33"/>
      <c r="AK9942" s="33"/>
      <c r="AL9942" s="33"/>
      <c r="AM9942" s="33"/>
      <c r="AN9942" s="33"/>
      <c r="AO9942" s="33"/>
      <c r="AP9942" s="33"/>
      <c r="AQ9942" s="33"/>
      <c r="AR9942" s="33"/>
      <c r="AS9942" s="33"/>
      <c r="AT9942" s="33"/>
      <c r="AU9942" s="33"/>
      <c r="AV9942" s="33"/>
      <c r="AW9942" s="33"/>
      <c r="AX9942" s="33"/>
      <c r="AY9942" s="33"/>
    </row>
    <row r="9943" spans="1:51" s="12" customFormat="1" ht="39.950000000000003" customHeight="1">
      <c r="A9943" s="3"/>
      <c r="B9943" s="16"/>
      <c r="C9943" s="33"/>
      <c r="D9943" s="33"/>
      <c r="E9943" s="33"/>
      <c r="F9943" s="33"/>
      <c r="G9943" s="33"/>
      <c r="H9943" s="33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  <c r="Y9943" s="33"/>
      <c r="Z9943" s="33"/>
      <c r="AA9943" s="33"/>
      <c r="AB9943" s="33"/>
      <c r="AC9943" s="33"/>
      <c r="AD9943" s="33"/>
      <c r="AE9943" s="33"/>
      <c r="AF9943" s="33"/>
      <c r="AG9943" s="35"/>
      <c r="AH9943" s="32"/>
      <c r="AI9943" s="33"/>
      <c r="AJ9943" s="33"/>
      <c r="AK9943" s="33"/>
      <c r="AL9943" s="33"/>
      <c r="AM9943" s="33"/>
      <c r="AN9943" s="33"/>
      <c r="AO9943" s="33"/>
      <c r="AP9943" s="33"/>
      <c r="AQ9943" s="33"/>
      <c r="AR9943" s="33"/>
      <c r="AS9943" s="33"/>
      <c r="AT9943" s="33"/>
      <c r="AU9943" s="33"/>
      <c r="AV9943" s="33"/>
      <c r="AW9943" s="33"/>
      <c r="AX9943" s="33"/>
      <c r="AY9943" s="33"/>
    </row>
    <row r="9944" spans="1:51" s="12" customFormat="1" ht="39.950000000000003" customHeight="1">
      <c r="A9944" s="3"/>
      <c r="B9944" s="16"/>
      <c r="C9944" s="33"/>
      <c r="D9944" s="33"/>
      <c r="E9944" s="33"/>
      <c r="F9944" s="33"/>
      <c r="G9944" s="33"/>
      <c r="H9944" s="33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  <c r="Y9944" s="33"/>
      <c r="Z9944" s="33"/>
      <c r="AA9944" s="33"/>
      <c r="AB9944" s="33"/>
      <c r="AC9944" s="33"/>
      <c r="AD9944" s="33"/>
      <c r="AE9944" s="33"/>
      <c r="AF9944" s="33"/>
      <c r="AG9944" s="35"/>
      <c r="AH9944" s="32"/>
      <c r="AI9944" s="33"/>
      <c r="AJ9944" s="33"/>
      <c r="AK9944" s="33"/>
      <c r="AL9944" s="33"/>
      <c r="AM9944" s="33"/>
      <c r="AN9944" s="33"/>
      <c r="AO9944" s="33"/>
      <c r="AP9944" s="33"/>
      <c r="AQ9944" s="33"/>
      <c r="AR9944" s="33"/>
      <c r="AS9944" s="33"/>
      <c r="AT9944" s="33"/>
      <c r="AU9944" s="33"/>
      <c r="AV9944" s="33"/>
      <c r="AW9944" s="33"/>
      <c r="AX9944" s="33"/>
      <c r="AY9944" s="33"/>
    </row>
    <row r="9945" spans="1:51" s="12" customFormat="1" ht="39.950000000000003" customHeight="1">
      <c r="A9945" s="3"/>
      <c r="B9945" s="16"/>
      <c r="C9945" s="33"/>
      <c r="D9945" s="33"/>
      <c r="E9945" s="33"/>
      <c r="F9945" s="33"/>
      <c r="G9945" s="33"/>
      <c r="H9945" s="33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  <c r="Y9945" s="33"/>
      <c r="Z9945" s="33"/>
      <c r="AA9945" s="33"/>
      <c r="AB9945" s="33"/>
      <c r="AC9945" s="33"/>
      <c r="AD9945" s="33"/>
      <c r="AE9945" s="33"/>
      <c r="AF9945" s="33"/>
      <c r="AG9945" s="35"/>
      <c r="AH9945" s="32"/>
      <c r="AI9945" s="33"/>
      <c r="AJ9945" s="33"/>
      <c r="AK9945" s="33"/>
      <c r="AL9945" s="33"/>
      <c r="AM9945" s="33"/>
      <c r="AN9945" s="33"/>
      <c r="AO9945" s="33"/>
      <c r="AP9945" s="33"/>
      <c r="AQ9945" s="33"/>
      <c r="AR9945" s="33"/>
      <c r="AS9945" s="33"/>
      <c r="AT9945" s="33"/>
      <c r="AU9945" s="33"/>
      <c r="AV9945" s="33"/>
      <c r="AW9945" s="33"/>
      <c r="AX9945" s="33"/>
      <c r="AY9945" s="33"/>
    </row>
    <row r="9946" spans="1:51" s="12" customFormat="1" ht="39.950000000000003" customHeight="1">
      <c r="A9946" s="3"/>
      <c r="B9946" s="16"/>
      <c r="C9946" s="33"/>
      <c r="D9946" s="33"/>
      <c r="E9946" s="33"/>
      <c r="F9946" s="33"/>
      <c r="G9946" s="33"/>
      <c r="H9946" s="33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  <c r="Y9946" s="33"/>
      <c r="Z9946" s="33"/>
      <c r="AA9946" s="33"/>
      <c r="AB9946" s="33"/>
      <c r="AC9946" s="33"/>
      <c r="AD9946" s="33"/>
      <c r="AE9946" s="33"/>
      <c r="AF9946" s="33"/>
      <c r="AG9946" s="35"/>
      <c r="AH9946" s="32"/>
      <c r="AI9946" s="33"/>
      <c r="AJ9946" s="33"/>
      <c r="AK9946" s="33"/>
      <c r="AL9946" s="33"/>
      <c r="AM9946" s="33"/>
      <c r="AN9946" s="33"/>
      <c r="AO9946" s="33"/>
      <c r="AP9946" s="33"/>
      <c r="AQ9946" s="33"/>
      <c r="AR9946" s="33"/>
      <c r="AS9946" s="33"/>
      <c r="AT9946" s="33"/>
      <c r="AU9946" s="33"/>
      <c r="AV9946" s="33"/>
      <c r="AW9946" s="33"/>
      <c r="AX9946" s="33"/>
      <c r="AY9946" s="33"/>
    </row>
    <row r="9947" spans="1:51" s="12" customFormat="1" ht="39.950000000000003" customHeight="1">
      <c r="A9947" s="3"/>
      <c r="B9947" s="16"/>
      <c r="C9947" s="33"/>
      <c r="D9947" s="33"/>
      <c r="E9947" s="33"/>
      <c r="F9947" s="33"/>
      <c r="G9947" s="33"/>
      <c r="H9947" s="33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  <c r="Y9947" s="33"/>
      <c r="Z9947" s="33"/>
      <c r="AA9947" s="33"/>
      <c r="AB9947" s="33"/>
      <c r="AC9947" s="33"/>
      <c r="AD9947" s="33"/>
      <c r="AE9947" s="33"/>
      <c r="AF9947" s="33"/>
      <c r="AG9947" s="35"/>
      <c r="AH9947" s="32"/>
      <c r="AI9947" s="33"/>
      <c r="AJ9947" s="33"/>
      <c r="AK9947" s="33"/>
      <c r="AL9947" s="33"/>
      <c r="AM9947" s="33"/>
      <c r="AN9947" s="33"/>
      <c r="AO9947" s="33"/>
      <c r="AP9947" s="33"/>
      <c r="AQ9947" s="33"/>
      <c r="AR9947" s="33"/>
      <c r="AS9947" s="33"/>
      <c r="AT9947" s="33"/>
      <c r="AU9947" s="33"/>
      <c r="AV9947" s="33"/>
      <c r="AW9947" s="33"/>
      <c r="AX9947" s="33"/>
      <c r="AY9947" s="33"/>
    </row>
    <row r="9948" spans="1:51" s="12" customFormat="1" ht="39.950000000000003" customHeight="1">
      <c r="A9948" s="3"/>
      <c r="B9948" s="16"/>
      <c r="C9948" s="33"/>
      <c r="D9948" s="33"/>
      <c r="E9948" s="33"/>
      <c r="F9948" s="33"/>
      <c r="G9948" s="33"/>
      <c r="H9948" s="33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  <c r="Y9948" s="33"/>
      <c r="Z9948" s="33"/>
      <c r="AA9948" s="33"/>
      <c r="AB9948" s="33"/>
      <c r="AC9948" s="33"/>
      <c r="AD9948" s="33"/>
      <c r="AE9948" s="33"/>
      <c r="AF9948" s="33"/>
      <c r="AG9948" s="35"/>
      <c r="AH9948" s="32"/>
      <c r="AI9948" s="33"/>
      <c r="AJ9948" s="33"/>
      <c r="AK9948" s="33"/>
      <c r="AL9948" s="33"/>
      <c r="AM9948" s="33"/>
      <c r="AN9948" s="33"/>
      <c r="AO9948" s="33"/>
      <c r="AP9948" s="33"/>
      <c r="AQ9948" s="33"/>
      <c r="AR9948" s="33"/>
      <c r="AS9948" s="33"/>
      <c r="AT9948" s="33"/>
      <c r="AU9948" s="33"/>
      <c r="AV9948" s="33"/>
      <c r="AW9948" s="33"/>
      <c r="AX9948" s="33"/>
      <c r="AY9948" s="33"/>
    </row>
    <row r="9949" spans="1:51" s="12" customFormat="1" ht="39.950000000000003" customHeight="1">
      <c r="A9949" s="3"/>
      <c r="B9949" s="16"/>
      <c r="C9949" s="33"/>
      <c r="D9949" s="33"/>
      <c r="E9949" s="33"/>
      <c r="F9949" s="33"/>
      <c r="G9949" s="33"/>
      <c r="H9949" s="33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  <c r="Y9949" s="33"/>
      <c r="Z9949" s="33"/>
      <c r="AA9949" s="33"/>
      <c r="AB9949" s="33"/>
      <c r="AC9949" s="33"/>
      <c r="AD9949" s="33"/>
      <c r="AE9949" s="33"/>
      <c r="AF9949" s="33"/>
      <c r="AG9949" s="35"/>
      <c r="AH9949" s="32"/>
      <c r="AI9949" s="33"/>
      <c r="AJ9949" s="33"/>
      <c r="AK9949" s="33"/>
      <c r="AL9949" s="33"/>
      <c r="AM9949" s="33"/>
      <c r="AN9949" s="33"/>
      <c r="AO9949" s="33"/>
      <c r="AP9949" s="33"/>
      <c r="AQ9949" s="33"/>
      <c r="AR9949" s="33"/>
      <c r="AS9949" s="33"/>
      <c r="AT9949" s="33"/>
      <c r="AU9949" s="33"/>
      <c r="AV9949" s="33"/>
      <c r="AW9949" s="33"/>
      <c r="AX9949" s="33"/>
      <c r="AY9949" s="33"/>
    </row>
    <row r="9950" spans="1:51" s="12" customFormat="1" ht="39.950000000000003" customHeight="1">
      <c r="A9950" s="3"/>
      <c r="B9950" s="16"/>
      <c r="C9950" s="33"/>
      <c r="D9950" s="33"/>
      <c r="E9950" s="33"/>
      <c r="F9950" s="33"/>
      <c r="G9950" s="33"/>
      <c r="H9950" s="33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  <c r="Y9950" s="33"/>
      <c r="Z9950" s="33"/>
      <c r="AA9950" s="33"/>
      <c r="AB9950" s="33"/>
      <c r="AC9950" s="33"/>
      <c r="AD9950" s="33"/>
      <c r="AE9950" s="33"/>
      <c r="AF9950" s="33"/>
      <c r="AG9950" s="35"/>
      <c r="AH9950" s="32"/>
      <c r="AI9950" s="33"/>
      <c r="AJ9950" s="33"/>
      <c r="AK9950" s="33"/>
      <c r="AL9950" s="33"/>
      <c r="AM9950" s="33"/>
      <c r="AN9950" s="33"/>
      <c r="AO9950" s="33"/>
      <c r="AP9950" s="33"/>
      <c r="AQ9950" s="33"/>
      <c r="AR9950" s="33"/>
      <c r="AS9950" s="33"/>
      <c r="AT9950" s="33"/>
      <c r="AU9950" s="33"/>
      <c r="AV9950" s="33"/>
      <c r="AW9950" s="33"/>
      <c r="AX9950" s="33"/>
      <c r="AY9950" s="33"/>
    </row>
    <row r="9951" spans="1:51" s="12" customFormat="1" ht="39.950000000000003" customHeight="1">
      <c r="A9951" s="3"/>
      <c r="B9951" s="16"/>
      <c r="C9951" s="33"/>
      <c r="D9951" s="33"/>
      <c r="E9951" s="33"/>
      <c r="F9951" s="33"/>
      <c r="G9951" s="33"/>
      <c r="H9951" s="33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  <c r="Y9951" s="33"/>
      <c r="Z9951" s="33"/>
      <c r="AA9951" s="33"/>
      <c r="AB9951" s="33"/>
      <c r="AC9951" s="33"/>
      <c r="AD9951" s="33"/>
      <c r="AE9951" s="33"/>
      <c r="AF9951" s="33"/>
      <c r="AG9951" s="35"/>
      <c r="AH9951" s="32"/>
      <c r="AI9951" s="33"/>
      <c r="AJ9951" s="33"/>
      <c r="AK9951" s="33"/>
      <c r="AL9951" s="33"/>
      <c r="AM9951" s="33"/>
      <c r="AN9951" s="33"/>
      <c r="AO9951" s="33"/>
      <c r="AP9951" s="33"/>
      <c r="AQ9951" s="33"/>
      <c r="AR9951" s="33"/>
      <c r="AS9951" s="33"/>
      <c r="AT9951" s="33"/>
      <c r="AU9951" s="33"/>
      <c r="AV9951" s="33"/>
      <c r="AW9951" s="33"/>
      <c r="AX9951" s="33"/>
      <c r="AY9951" s="33"/>
    </row>
    <row r="9952" spans="1:51" s="12" customFormat="1" ht="39.950000000000003" customHeight="1">
      <c r="A9952" s="3"/>
      <c r="B9952" s="16"/>
      <c r="C9952" s="33"/>
      <c r="D9952" s="33"/>
      <c r="E9952" s="33"/>
      <c r="F9952" s="33"/>
      <c r="G9952" s="33"/>
      <c r="H9952" s="33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  <c r="Y9952" s="33"/>
      <c r="Z9952" s="33"/>
      <c r="AA9952" s="33"/>
      <c r="AB9952" s="33"/>
      <c r="AC9952" s="33"/>
      <c r="AD9952" s="33"/>
      <c r="AE9952" s="33"/>
      <c r="AF9952" s="33"/>
      <c r="AG9952" s="35"/>
      <c r="AH9952" s="32"/>
      <c r="AI9952" s="33"/>
      <c r="AJ9952" s="33"/>
      <c r="AK9952" s="33"/>
      <c r="AL9952" s="33"/>
      <c r="AM9952" s="33"/>
      <c r="AN9952" s="33"/>
      <c r="AO9952" s="33"/>
      <c r="AP9952" s="33"/>
      <c r="AQ9952" s="33"/>
      <c r="AR9952" s="33"/>
      <c r="AS9952" s="33"/>
      <c r="AT9952" s="33"/>
      <c r="AU9952" s="33"/>
      <c r="AV9952" s="33"/>
      <c r="AW9952" s="33"/>
      <c r="AX9952" s="33"/>
      <c r="AY9952" s="33"/>
    </row>
    <row r="9953" spans="1:51" s="12" customFormat="1" ht="39.950000000000003" customHeight="1">
      <c r="A9953" s="3"/>
      <c r="B9953" s="16"/>
      <c r="C9953" s="33"/>
      <c r="D9953" s="33"/>
      <c r="E9953" s="33"/>
      <c r="F9953" s="33"/>
      <c r="G9953" s="33"/>
      <c r="H9953" s="33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  <c r="Y9953" s="33"/>
      <c r="Z9953" s="33"/>
      <c r="AA9953" s="33"/>
      <c r="AB9953" s="33"/>
      <c r="AC9953" s="33"/>
      <c r="AD9953" s="33"/>
      <c r="AE9953" s="33"/>
      <c r="AF9953" s="33"/>
      <c r="AG9953" s="35"/>
      <c r="AH9953" s="32"/>
      <c r="AI9953" s="33"/>
      <c r="AJ9953" s="33"/>
      <c r="AK9953" s="33"/>
      <c r="AL9953" s="33"/>
      <c r="AM9953" s="33"/>
      <c r="AN9953" s="33"/>
      <c r="AO9953" s="33"/>
      <c r="AP9953" s="33"/>
      <c r="AQ9953" s="33"/>
      <c r="AR9953" s="33"/>
      <c r="AS9953" s="33"/>
      <c r="AT9953" s="33"/>
      <c r="AU9953" s="33"/>
      <c r="AV9953" s="33"/>
      <c r="AW9953" s="33"/>
      <c r="AX9953" s="33"/>
      <c r="AY9953" s="33"/>
    </row>
    <row r="9954" spans="1:51" s="12" customFormat="1" ht="39.950000000000003" customHeight="1">
      <c r="A9954" s="3"/>
      <c r="B9954" s="16"/>
      <c r="C9954" s="33"/>
      <c r="D9954" s="33"/>
      <c r="E9954" s="33"/>
      <c r="F9954" s="33"/>
      <c r="G9954" s="33"/>
      <c r="H9954" s="33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  <c r="Y9954" s="33"/>
      <c r="Z9954" s="33"/>
      <c r="AA9954" s="33"/>
      <c r="AB9954" s="33"/>
      <c r="AC9954" s="33"/>
      <c r="AD9954" s="33"/>
      <c r="AE9954" s="33"/>
      <c r="AF9954" s="33"/>
      <c r="AG9954" s="35"/>
      <c r="AH9954" s="32"/>
      <c r="AI9954" s="33"/>
      <c r="AJ9954" s="33"/>
      <c r="AK9954" s="33"/>
      <c r="AL9954" s="33"/>
      <c r="AM9954" s="33"/>
      <c r="AN9954" s="33"/>
      <c r="AO9954" s="33"/>
      <c r="AP9954" s="33"/>
      <c r="AQ9954" s="33"/>
      <c r="AR9954" s="33"/>
      <c r="AS9954" s="33"/>
      <c r="AT9954" s="33"/>
      <c r="AU9954" s="33"/>
      <c r="AV9954" s="33"/>
      <c r="AW9954" s="33"/>
      <c r="AX9954" s="33"/>
      <c r="AY9954" s="33"/>
    </row>
    <row r="9955" spans="1:51" s="12" customFormat="1" ht="39.950000000000003" customHeight="1">
      <c r="A9955" s="3"/>
      <c r="B9955" s="16"/>
      <c r="C9955" s="33"/>
      <c r="D9955" s="33"/>
      <c r="E9955" s="33"/>
      <c r="F9955" s="33"/>
      <c r="G9955" s="33"/>
      <c r="H9955" s="33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  <c r="Y9955" s="33"/>
      <c r="Z9955" s="33"/>
      <c r="AA9955" s="33"/>
      <c r="AB9955" s="33"/>
      <c r="AC9955" s="33"/>
      <c r="AD9955" s="33"/>
      <c r="AE9955" s="33"/>
      <c r="AF9955" s="33"/>
      <c r="AG9955" s="35"/>
      <c r="AH9955" s="32"/>
      <c r="AI9955" s="33"/>
      <c r="AJ9955" s="33"/>
      <c r="AK9955" s="33"/>
      <c r="AL9955" s="33"/>
      <c r="AM9955" s="33"/>
      <c r="AN9955" s="33"/>
      <c r="AO9955" s="33"/>
      <c r="AP9955" s="33"/>
      <c r="AQ9955" s="33"/>
      <c r="AR9955" s="33"/>
      <c r="AS9955" s="33"/>
      <c r="AT9955" s="33"/>
      <c r="AU9955" s="33"/>
      <c r="AV9955" s="33"/>
      <c r="AW9955" s="33"/>
      <c r="AX9955" s="33"/>
      <c r="AY9955" s="33"/>
    </row>
    <row r="9956" spans="1:51" s="12" customFormat="1" ht="39.950000000000003" customHeight="1">
      <c r="A9956" s="3"/>
      <c r="B9956" s="16"/>
      <c r="C9956" s="33"/>
      <c r="D9956" s="33"/>
      <c r="E9956" s="33"/>
      <c r="F9956" s="33"/>
      <c r="G9956" s="33"/>
      <c r="H9956" s="33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  <c r="Y9956" s="33"/>
      <c r="Z9956" s="33"/>
      <c r="AA9956" s="33"/>
      <c r="AB9956" s="33"/>
      <c r="AC9956" s="33"/>
      <c r="AD9956" s="33"/>
      <c r="AE9956" s="33"/>
      <c r="AF9956" s="33"/>
      <c r="AG9956" s="35"/>
      <c r="AH9956" s="32"/>
      <c r="AI9956" s="33"/>
      <c r="AJ9956" s="33"/>
      <c r="AK9956" s="33"/>
      <c r="AL9956" s="33"/>
      <c r="AM9956" s="33"/>
      <c r="AN9956" s="33"/>
      <c r="AO9956" s="33"/>
      <c r="AP9956" s="33"/>
      <c r="AQ9956" s="33"/>
      <c r="AR9956" s="33"/>
      <c r="AS9956" s="33"/>
      <c r="AT9956" s="33"/>
      <c r="AU9956" s="33"/>
      <c r="AV9956" s="33"/>
      <c r="AW9956" s="33"/>
      <c r="AX9956" s="33"/>
      <c r="AY9956" s="33"/>
    </row>
    <row r="9957" spans="1:51" s="12" customFormat="1" ht="39.950000000000003" customHeight="1">
      <c r="A9957" s="3"/>
      <c r="B9957" s="16"/>
      <c r="C9957" s="33"/>
      <c r="D9957" s="33"/>
      <c r="E9957" s="33"/>
      <c r="F9957" s="33"/>
      <c r="G9957" s="33"/>
      <c r="H9957" s="33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  <c r="Y9957" s="33"/>
      <c r="Z9957" s="33"/>
      <c r="AA9957" s="33"/>
      <c r="AB9957" s="33"/>
      <c r="AC9957" s="33"/>
      <c r="AD9957" s="33"/>
      <c r="AE9957" s="33"/>
      <c r="AF9957" s="33"/>
      <c r="AG9957" s="35"/>
      <c r="AH9957" s="32"/>
      <c r="AI9957" s="33"/>
      <c r="AJ9957" s="33"/>
      <c r="AK9957" s="33"/>
      <c r="AL9957" s="33"/>
      <c r="AM9957" s="33"/>
      <c r="AN9957" s="33"/>
      <c r="AO9957" s="33"/>
      <c r="AP9957" s="33"/>
      <c r="AQ9957" s="33"/>
      <c r="AR9957" s="33"/>
      <c r="AS9957" s="33"/>
      <c r="AT9957" s="33"/>
      <c r="AU9957" s="33"/>
      <c r="AV9957" s="33"/>
      <c r="AW9957" s="33"/>
      <c r="AX9957" s="33"/>
      <c r="AY9957" s="33"/>
    </row>
    <row r="9958" spans="1:51" s="12" customFormat="1" ht="39.950000000000003" customHeight="1">
      <c r="A9958" s="3"/>
      <c r="B9958" s="16"/>
      <c r="C9958" s="33"/>
      <c r="D9958" s="33"/>
      <c r="E9958" s="33"/>
      <c r="F9958" s="33"/>
      <c r="G9958" s="33"/>
      <c r="H9958" s="33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  <c r="Y9958" s="33"/>
      <c r="Z9958" s="33"/>
      <c r="AA9958" s="33"/>
      <c r="AB9958" s="33"/>
      <c r="AC9958" s="33"/>
      <c r="AD9958" s="33"/>
      <c r="AE9958" s="33"/>
      <c r="AF9958" s="33"/>
      <c r="AG9958" s="35"/>
      <c r="AH9958" s="32"/>
      <c r="AI9958" s="33"/>
      <c r="AJ9958" s="33"/>
      <c r="AK9958" s="33"/>
      <c r="AL9958" s="33"/>
      <c r="AM9958" s="33"/>
      <c r="AN9958" s="33"/>
      <c r="AO9958" s="33"/>
      <c r="AP9958" s="33"/>
      <c r="AQ9958" s="33"/>
      <c r="AR9958" s="33"/>
      <c r="AS9958" s="33"/>
      <c r="AT9958" s="33"/>
      <c r="AU9958" s="33"/>
      <c r="AV9958" s="33"/>
      <c r="AW9958" s="33"/>
      <c r="AX9958" s="33"/>
      <c r="AY9958" s="33"/>
    </row>
    <row r="9959" spans="1:51" s="12" customFormat="1" ht="39.950000000000003" customHeight="1">
      <c r="A9959" s="3"/>
      <c r="B9959" s="16"/>
      <c r="C9959" s="33"/>
      <c r="D9959" s="33"/>
      <c r="E9959" s="33"/>
      <c r="F9959" s="33"/>
      <c r="G9959" s="33"/>
      <c r="H9959" s="33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  <c r="Y9959" s="33"/>
      <c r="Z9959" s="33"/>
      <c r="AA9959" s="33"/>
      <c r="AB9959" s="33"/>
      <c r="AC9959" s="33"/>
      <c r="AD9959" s="33"/>
      <c r="AE9959" s="33"/>
      <c r="AF9959" s="33"/>
      <c r="AG9959" s="35"/>
      <c r="AH9959" s="32"/>
      <c r="AI9959" s="33"/>
      <c r="AJ9959" s="33"/>
      <c r="AK9959" s="33"/>
      <c r="AL9959" s="33"/>
      <c r="AM9959" s="33"/>
      <c r="AN9959" s="33"/>
      <c r="AO9959" s="33"/>
      <c r="AP9959" s="33"/>
      <c r="AQ9959" s="33"/>
      <c r="AR9959" s="33"/>
      <c r="AS9959" s="33"/>
      <c r="AT9959" s="33"/>
      <c r="AU9959" s="33"/>
      <c r="AV9959" s="33"/>
      <c r="AW9959" s="33"/>
      <c r="AX9959" s="33"/>
      <c r="AY9959" s="33"/>
    </row>
    <row r="9960" spans="1:51" s="12" customFormat="1" ht="39.950000000000003" customHeight="1">
      <c r="A9960" s="3"/>
      <c r="B9960" s="16"/>
      <c r="C9960" s="33"/>
      <c r="D9960" s="33"/>
      <c r="E9960" s="33"/>
      <c r="F9960" s="33"/>
      <c r="G9960" s="33"/>
      <c r="H9960" s="33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  <c r="Y9960" s="33"/>
      <c r="Z9960" s="33"/>
      <c r="AA9960" s="33"/>
      <c r="AB9960" s="33"/>
      <c r="AC9960" s="33"/>
      <c r="AD9960" s="33"/>
      <c r="AE9960" s="33"/>
      <c r="AF9960" s="33"/>
      <c r="AG9960" s="35"/>
      <c r="AH9960" s="32"/>
      <c r="AI9960" s="33"/>
      <c r="AJ9960" s="33"/>
      <c r="AK9960" s="33"/>
      <c r="AL9960" s="33"/>
      <c r="AM9960" s="33"/>
      <c r="AN9960" s="33"/>
      <c r="AO9960" s="33"/>
      <c r="AP9960" s="33"/>
      <c r="AQ9960" s="33"/>
      <c r="AR9960" s="33"/>
      <c r="AS9960" s="33"/>
      <c r="AT9960" s="33"/>
      <c r="AU9960" s="33"/>
      <c r="AV9960" s="33"/>
      <c r="AW9960" s="33"/>
      <c r="AX9960" s="33"/>
      <c r="AY9960" s="33"/>
    </row>
    <row r="9961" spans="1:51" s="12" customFormat="1" ht="39.950000000000003" customHeight="1">
      <c r="A9961" s="3"/>
      <c r="B9961" s="16"/>
      <c r="C9961" s="33"/>
      <c r="D9961" s="33"/>
      <c r="E9961" s="33"/>
      <c r="F9961" s="33"/>
      <c r="G9961" s="33"/>
      <c r="H9961" s="33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  <c r="Y9961" s="33"/>
      <c r="Z9961" s="33"/>
      <c r="AA9961" s="33"/>
      <c r="AB9961" s="33"/>
      <c r="AC9961" s="33"/>
      <c r="AD9961" s="33"/>
      <c r="AE9961" s="33"/>
      <c r="AF9961" s="33"/>
      <c r="AG9961" s="35"/>
      <c r="AH9961" s="32"/>
      <c r="AI9961" s="33"/>
      <c r="AJ9961" s="33"/>
      <c r="AK9961" s="33"/>
      <c r="AL9961" s="33"/>
      <c r="AM9961" s="33"/>
      <c r="AN9961" s="33"/>
      <c r="AO9961" s="33"/>
      <c r="AP9961" s="33"/>
      <c r="AQ9961" s="33"/>
      <c r="AR9961" s="33"/>
      <c r="AS9961" s="33"/>
      <c r="AT9961" s="33"/>
      <c r="AU9961" s="33"/>
      <c r="AV9961" s="33"/>
      <c r="AW9961" s="33"/>
      <c r="AX9961" s="33"/>
      <c r="AY9961" s="33"/>
    </row>
    <row r="9962" spans="1:51" s="12" customFormat="1" ht="39.950000000000003" customHeight="1">
      <c r="A9962" s="3"/>
      <c r="B9962" s="16"/>
      <c r="C9962" s="33"/>
      <c r="D9962" s="33"/>
      <c r="E9962" s="33"/>
      <c r="F9962" s="33"/>
      <c r="G9962" s="33"/>
      <c r="H9962" s="33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  <c r="Y9962" s="33"/>
      <c r="Z9962" s="33"/>
      <c r="AA9962" s="33"/>
      <c r="AB9962" s="33"/>
      <c r="AC9962" s="33"/>
      <c r="AD9962" s="33"/>
      <c r="AE9962" s="33"/>
      <c r="AF9962" s="33"/>
      <c r="AG9962" s="35"/>
      <c r="AH9962" s="32"/>
      <c r="AI9962" s="33"/>
      <c r="AJ9962" s="33"/>
      <c r="AK9962" s="33"/>
      <c r="AL9962" s="33"/>
      <c r="AM9962" s="33"/>
      <c r="AN9962" s="33"/>
      <c r="AO9962" s="33"/>
      <c r="AP9962" s="33"/>
      <c r="AQ9962" s="33"/>
      <c r="AR9962" s="33"/>
      <c r="AS9962" s="33"/>
      <c r="AT9962" s="33"/>
      <c r="AU9962" s="33"/>
      <c r="AV9962" s="33"/>
      <c r="AW9962" s="33"/>
      <c r="AX9962" s="33"/>
      <c r="AY9962" s="33"/>
    </row>
    <row r="9963" spans="1:51" s="12" customFormat="1" ht="39.950000000000003" customHeight="1">
      <c r="A9963" s="3"/>
      <c r="B9963" s="16"/>
      <c r="C9963" s="33"/>
      <c r="D9963" s="33"/>
      <c r="E9963" s="33"/>
      <c r="F9963" s="33"/>
      <c r="G9963" s="33"/>
      <c r="H9963" s="33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  <c r="Y9963" s="33"/>
      <c r="Z9963" s="33"/>
      <c r="AA9963" s="33"/>
      <c r="AB9963" s="33"/>
      <c r="AC9963" s="33"/>
      <c r="AD9963" s="33"/>
      <c r="AE9963" s="33"/>
      <c r="AF9963" s="33"/>
      <c r="AG9963" s="35"/>
      <c r="AH9963" s="32"/>
      <c r="AI9963" s="33"/>
      <c r="AJ9963" s="33"/>
      <c r="AK9963" s="33"/>
      <c r="AL9963" s="33"/>
      <c r="AM9963" s="33"/>
      <c r="AN9963" s="33"/>
      <c r="AO9963" s="33"/>
      <c r="AP9963" s="33"/>
      <c r="AQ9963" s="33"/>
      <c r="AR9963" s="33"/>
      <c r="AS9963" s="33"/>
      <c r="AT9963" s="33"/>
      <c r="AU9963" s="33"/>
      <c r="AV9963" s="33"/>
      <c r="AW9963" s="33"/>
      <c r="AX9963" s="33"/>
      <c r="AY9963" s="33"/>
    </row>
    <row r="9964" spans="1:51" s="12" customFormat="1" ht="39.950000000000003" customHeight="1">
      <c r="A9964" s="3"/>
      <c r="B9964" s="16"/>
      <c r="C9964" s="33"/>
      <c r="D9964" s="33"/>
      <c r="E9964" s="33"/>
      <c r="F9964" s="33"/>
      <c r="G9964" s="33"/>
      <c r="H9964" s="33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  <c r="Y9964" s="33"/>
      <c r="Z9964" s="33"/>
      <c r="AA9964" s="33"/>
      <c r="AB9964" s="33"/>
      <c r="AC9964" s="33"/>
      <c r="AD9964" s="33"/>
      <c r="AE9964" s="33"/>
      <c r="AF9964" s="33"/>
      <c r="AG9964" s="35"/>
      <c r="AH9964" s="32"/>
      <c r="AI9964" s="33"/>
      <c r="AJ9964" s="33"/>
      <c r="AK9964" s="33"/>
      <c r="AL9964" s="33"/>
      <c r="AM9964" s="33"/>
      <c r="AN9964" s="33"/>
      <c r="AO9964" s="33"/>
      <c r="AP9964" s="33"/>
      <c r="AQ9964" s="33"/>
      <c r="AR9964" s="33"/>
      <c r="AS9964" s="33"/>
      <c r="AT9964" s="33"/>
      <c r="AU9964" s="33"/>
      <c r="AV9964" s="33"/>
      <c r="AW9964" s="33"/>
      <c r="AX9964" s="33"/>
      <c r="AY9964" s="33"/>
    </row>
    <row r="9965" spans="1:51" s="12" customFormat="1" ht="39.950000000000003" customHeight="1">
      <c r="A9965" s="3"/>
      <c r="B9965" s="16"/>
      <c r="C9965" s="33"/>
      <c r="D9965" s="33"/>
      <c r="E9965" s="33"/>
      <c r="F9965" s="33"/>
      <c r="G9965" s="33"/>
      <c r="H9965" s="33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  <c r="Y9965" s="33"/>
      <c r="Z9965" s="33"/>
      <c r="AA9965" s="33"/>
      <c r="AB9965" s="33"/>
      <c r="AC9965" s="33"/>
      <c r="AD9965" s="33"/>
      <c r="AE9965" s="33"/>
      <c r="AF9965" s="33"/>
      <c r="AG9965" s="35"/>
      <c r="AH9965" s="32"/>
      <c r="AI9965" s="33"/>
      <c r="AJ9965" s="33"/>
      <c r="AK9965" s="33"/>
      <c r="AL9965" s="33"/>
      <c r="AM9965" s="33"/>
      <c r="AN9965" s="33"/>
      <c r="AO9965" s="33"/>
      <c r="AP9965" s="33"/>
      <c r="AQ9965" s="33"/>
      <c r="AR9965" s="33"/>
      <c r="AS9965" s="33"/>
      <c r="AT9965" s="33"/>
      <c r="AU9965" s="33"/>
      <c r="AV9965" s="33"/>
      <c r="AW9965" s="33"/>
      <c r="AX9965" s="33"/>
      <c r="AY9965" s="33"/>
    </row>
    <row r="9966" spans="1:51" s="12" customFormat="1" ht="39.950000000000003" customHeight="1">
      <c r="A9966" s="3"/>
      <c r="B9966" s="16"/>
      <c r="C9966" s="33"/>
      <c r="D9966" s="33"/>
      <c r="E9966" s="33"/>
      <c r="F9966" s="33"/>
      <c r="G9966" s="33"/>
      <c r="H9966" s="33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  <c r="Y9966" s="33"/>
      <c r="Z9966" s="33"/>
      <c r="AA9966" s="33"/>
      <c r="AB9966" s="33"/>
      <c r="AC9966" s="33"/>
      <c r="AD9966" s="33"/>
      <c r="AE9966" s="33"/>
      <c r="AF9966" s="33"/>
      <c r="AG9966" s="35"/>
      <c r="AH9966" s="32"/>
      <c r="AI9966" s="33"/>
      <c r="AJ9966" s="33"/>
      <c r="AK9966" s="33"/>
      <c r="AL9966" s="33"/>
      <c r="AM9966" s="33"/>
      <c r="AN9966" s="33"/>
      <c r="AO9966" s="33"/>
      <c r="AP9966" s="33"/>
      <c r="AQ9966" s="33"/>
      <c r="AR9966" s="33"/>
      <c r="AS9966" s="33"/>
      <c r="AT9966" s="33"/>
      <c r="AU9966" s="33"/>
      <c r="AV9966" s="33"/>
      <c r="AW9966" s="33"/>
      <c r="AX9966" s="33"/>
      <c r="AY9966" s="33"/>
    </row>
    <row r="9967" spans="1:51" s="12" customFormat="1" ht="39.950000000000003" customHeight="1">
      <c r="A9967" s="3"/>
      <c r="B9967" s="16"/>
      <c r="C9967" s="33"/>
      <c r="D9967" s="33"/>
      <c r="E9967" s="33"/>
      <c r="F9967" s="33"/>
      <c r="G9967" s="33"/>
      <c r="H9967" s="33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  <c r="Y9967" s="33"/>
      <c r="Z9967" s="33"/>
      <c r="AA9967" s="33"/>
      <c r="AB9967" s="33"/>
      <c r="AC9967" s="33"/>
      <c r="AD9967" s="33"/>
      <c r="AE9967" s="33"/>
      <c r="AF9967" s="33"/>
      <c r="AG9967" s="35"/>
      <c r="AH9967" s="32"/>
      <c r="AI9967" s="33"/>
      <c r="AJ9967" s="33"/>
      <c r="AK9967" s="33"/>
      <c r="AL9967" s="33"/>
      <c r="AM9967" s="33"/>
      <c r="AN9967" s="33"/>
      <c r="AO9967" s="33"/>
      <c r="AP9967" s="33"/>
      <c r="AQ9967" s="33"/>
      <c r="AR9967" s="33"/>
      <c r="AS9967" s="33"/>
      <c r="AT9967" s="33"/>
      <c r="AU9967" s="33"/>
      <c r="AV9967" s="33"/>
      <c r="AW9967" s="33"/>
      <c r="AX9967" s="33"/>
      <c r="AY9967" s="33"/>
    </row>
    <row r="9968" spans="1:51" s="12" customFormat="1" ht="39.950000000000003" customHeight="1">
      <c r="A9968" s="3"/>
      <c r="B9968" s="16"/>
      <c r="C9968" s="33"/>
      <c r="D9968" s="33"/>
      <c r="E9968" s="33"/>
      <c r="F9968" s="33"/>
      <c r="G9968" s="33"/>
      <c r="H9968" s="33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  <c r="Y9968" s="33"/>
      <c r="Z9968" s="33"/>
      <c r="AA9968" s="33"/>
      <c r="AB9968" s="33"/>
      <c r="AC9968" s="33"/>
      <c r="AD9968" s="33"/>
      <c r="AE9968" s="33"/>
      <c r="AF9968" s="33"/>
      <c r="AG9968" s="35"/>
      <c r="AH9968" s="32"/>
      <c r="AI9968" s="33"/>
      <c r="AJ9968" s="33"/>
      <c r="AK9968" s="33"/>
      <c r="AL9968" s="33"/>
      <c r="AM9968" s="33"/>
      <c r="AN9968" s="33"/>
      <c r="AO9968" s="33"/>
      <c r="AP9968" s="33"/>
      <c r="AQ9968" s="33"/>
      <c r="AR9968" s="33"/>
      <c r="AS9968" s="33"/>
      <c r="AT9968" s="33"/>
      <c r="AU9968" s="33"/>
      <c r="AV9968" s="33"/>
      <c r="AW9968" s="33"/>
      <c r="AX9968" s="33"/>
      <c r="AY9968" s="33"/>
    </row>
    <row r="9969" spans="1:51" s="12" customFormat="1" ht="39.950000000000003" customHeight="1">
      <c r="A9969" s="3"/>
      <c r="B9969" s="16"/>
      <c r="C9969" s="33"/>
      <c r="D9969" s="33"/>
      <c r="E9969" s="33"/>
      <c r="F9969" s="33"/>
      <c r="G9969" s="33"/>
      <c r="H9969" s="33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  <c r="Y9969" s="33"/>
      <c r="Z9969" s="33"/>
      <c r="AA9969" s="33"/>
      <c r="AB9969" s="33"/>
      <c r="AC9969" s="33"/>
      <c r="AD9969" s="33"/>
      <c r="AE9969" s="33"/>
      <c r="AF9969" s="33"/>
      <c r="AG9969" s="35"/>
      <c r="AH9969" s="32"/>
      <c r="AI9969" s="33"/>
      <c r="AJ9969" s="33"/>
      <c r="AK9969" s="33"/>
      <c r="AL9969" s="33"/>
      <c r="AM9969" s="33"/>
      <c r="AN9969" s="33"/>
      <c r="AO9969" s="33"/>
      <c r="AP9969" s="33"/>
      <c r="AQ9969" s="33"/>
      <c r="AR9969" s="33"/>
      <c r="AS9969" s="33"/>
      <c r="AT9969" s="33"/>
      <c r="AU9969" s="33"/>
      <c r="AV9969" s="33"/>
      <c r="AW9969" s="33"/>
      <c r="AX9969" s="33"/>
      <c r="AY9969" s="33"/>
    </row>
    <row r="9970" spans="1:51" s="12" customFormat="1" ht="39.950000000000003" customHeight="1">
      <c r="A9970" s="3"/>
      <c r="B9970" s="16"/>
      <c r="C9970" s="33"/>
      <c r="D9970" s="33"/>
      <c r="E9970" s="33"/>
      <c r="F9970" s="33"/>
      <c r="G9970" s="33"/>
      <c r="H9970" s="33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  <c r="Y9970" s="33"/>
      <c r="Z9970" s="33"/>
      <c r="AA9970" s="33"/>
      <c r="AB9970" s="33"/>
      <c r="AC9970" s="33"/>
      <c r="AD9970" s="33"/>
      <c r="AE9970" s="33"/>
      <c r="AF9970" s="33"/>
      <c r="AG9970" s="35"/>
      <c r="AH9970" s="32"/>
      <c r="AI9970" s="33"/>
      <c r="AJ9970" s="33"/>
      <c r="AK9970" s="33"/>
      <c r="AL9970" s="33"/>
      <c r="AM9970" s="33"/>
      <c r="AN9970" s="33"/>
      <c r="AO9970" s="33"/>
      <c r="AP9970" s="33"/>
      <c r="AQ9970" s="33"/>
      <c r="AR9970" s="33"/>
      <c r="AS9970" s="33"/>
      <c r="AT9970" s="33"/>
      <c r="AU9970" s="33"/>
      <c r="AV9970" s="33"/>
      <c r="AW9970" s="33"/>
      <c r="AX9970" s="33"/>
      <c r="AY9970" s="33"/>
    </row>
    <row r="9971" spans="1:51" s="12" customFormat="1" ht="39.950000000000003" customHeight="1">
      <c r="A9971" s="3"/>
      <c r="B9971" s="16"/>
      <c r="C9971" s="33"/>
      <c r="D9971" s="33"/>
      <c r="E9971" s="33"/>
      <c r="F9971" s="33"/>
      <c r="G9971" s="33"/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  <c r="Y9971" s="33"/>
      <c r="Z9971" s="33"/>
      <c r="AA9971" s="33"/>
      <c r="AB9971" s="33"/>
      <c r="AC9971" s="33"/>
      <c r="AD9971" s="33"/>
      <c r="AE9971" s="33"/>
      <c r="AF9971" s="33"/>
      <c r="AG9971" s="35"/>
      <c r="AH9971" s="32"/>
      <c r="AI9971" s="33"/>
      <c r="AJ9971" s="33"/>
      <c r="AK9971" s="33"/>
      <c r="AL9971" s="33"/>
      <c r="AM9971" s="33"/>
      <c r="AN9971" s="33"/>
      <c r="AO9971" s="33"/>
      <c r="AP9971" s="33"/>
      <c r="AQ9971" s="33"/>
      <c r="AR9971" s="33"/>
      <c r="AS9971" s="33"/>
      <c r="AT9971" s="33"/>
      <c r="AU9971" s="33"/>
      <c r="AV9971" s="33"/>
      <c r="AW9971" s="33"/>
      <c r="AX9971" s="33"/>
      <c r="AY9971" s="33"/>
    </row>
    <row r="9972" spans="1:51" s="12" customFormat="1" ht="39.950000000000003" customHeight="1">
      <c r="A9972" s="3"/>
      <c r="B9972" s="16"/>
      <c r="C9972" s="33"/>
      <c r="D9972" s="33"/>
      <c r="E9972" s="33"/>
      <c r="F9972" s="33"/>
      <c r="G9972" s="33"/>
      <c r="H9972" s="33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  <c r="Y9972" s="33"/>
      <c r="Z9972" s="33"/>
      <c r="AA9972" s="33"/>
      <c r="AB9972" s="33"/>
      <c r="AC9972" s="33"/>
      <c r="AD9972" s="33"/>
      <c r="AE9972" s="33"/>
      <c r="AF9972" s="33"/>
      <c r="AG9972" s="35"/>
      <c r="AH9972" s="32"/>
      <c r="AI9972" s="33"/>
      <c r="AJ9972" s="33"/>
      <c r="AK9972" s="33"/>
      <c r="AL9972" s="33"/>
      <c r="AM9972" s="33"/>
      <c r="AN9972" s="33"/>
      <c r="AO9972" s="33"/>
      <c r="AP9972" s="33"/>
      <c r="AQ9972" s="33"/>
      <c r="AR9972" s="33"/>
      <c r="AS9972" s="33"/>
      <c r="AT9972" s="33"/>
      <c r="AU9972" s="33"/>
      <c r="AV9972" s="33"/>
      <c r="AW9972" s="33"/>
      <c r="AX9972" s="33"/>
      <c r="AY9972" s="33"/>
    </row>
    <row r="9973" spans="1:51" s="12" customFormat="1" ht="39.950000000000003" customHeight="1">
      <c r="A9973" s="3"/>
      <c r="B9973" s="16"/>
      <c r="C9973" s="33"/>
      <c r="D9973" s="33"/>
      <c r="E9973" s="33"/>
      <c r="F9973" s="33"/>
      <c r="G9973" s="33"/>
      <c r="H9973" s="33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  <c r="Y9973" s="33"/>
      <c r="Z9973" s="33"/>
      <c r="AA9973" s="33"/>
      <c r="AB9973" s="33"/>
      <c r="AC9973" s="33"/>
      <c r="AD9973" s="33"/>
      <c r="AE9973" s="33"/>
      <c r="AF9973" s="33"/>
      <c r="AG9973" s="35"/>
      <c r="AH9973" s="32"/>
      <c r="AI9973" s="33"/>
      <c r="AJ9973" s="33"/>
      <c r="AK9973" s="33"/>
      <c r="AL9973" s="33"/>
      <c r="AM9973" s="33"/>
      <c r="AN9973" s="33"/>
      <c r="AO9973" s="33"/>
      <c r="AP9973" s="33"/>
      <c r="AQ9973" s="33"/>
      <c r="AR9973" s="33"/>
      <c r="AS9973" s="33"/>
      <c r="AT9973" s="33"/>
      <c r="AU9973" s="33"/>
      <c r="AV9973" s="33"/>
      <c r="AW9973" s="33"/>
      <c r="AX9973" s="33"/>
      <c r="AY9973" s="33"/>
    </row>
    <row r="9974" spans="1:51" s="12" customFormat="1" ht="39.950000000000003" customHeight="1">
      <c r="A9974" s="3"/>
      <c r="B9974" s="16"/>
      <c r="C9974" s="33"/>
      <c r="D9974" s="33"/>
      <c r="E9974" s="33"/>
      <c r="F9974" s="33"/>
      <c r="G9974" s="33"/>
      <c r="H9974" s="33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  <c r="Y9974" s="33"/>
      <c r="Z9974" s="33"/>
      <c r="AA9974" s="33"/>
      <c r="AB9974" s="33"/>
      <c r="AC9974" s="33"/>
      <c r="AD9974" s="33"/>
      <c r="AE9974" s="33"/>
      <c r="AF9974" s="33"/>
      <c r="AG9974" s="35"/>
      <c r="AH9974" s="32"/>
      <c r="AI9974" s="33"/>
      <c r="AJ9974" s="33"/>
      <c r="AK9974" s="33"/>
      <c r="AL9974" s="33"/>
      <c r="AM9974" s="33"/>
      <c r="AN9974" s="33"/>
      <c r="AO9974" s="33"/>
      <c r="AP9974" s="33"/>
      <c r="AQ9974" s="33"/>
      <c r="AR9974" s="33"/>
      <c r="AS9974" s="33"/>
      <c r="AT9974" s="33"/>
      <c r="AU9974" s="33"/>
      <c r="AV9974" s="33"/>
      <c r="AW9974" s="33"/>
      <c r="AX9974" s="33"/>
      <c r="AY9974" s="33"/>
    </row>
    <row r="9975" spans="1:51" s="12" customFormat="1" ht="39.950000000000003" customHeight="1">
      <c r="A9975" s="3"/>
      <c r="B9975" s="16"/>
      <c r="C9975" s="33"/>
      <c r="D9975" s="33"/>
      <c r="E9975" s="33"/>
      <c r="F9975" s="33"/>
      <c r="G9975" s="33"/>
      <c r="H9975" s="33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  <c r="Y9975" s="33"/>
      <c r="Z9975" s="33"/>
      <c r="AA9975" s="33"/>
      <c r="AB9975" s="33"/>
      <c r="AC9975" s="33"/>
      <c r="AD9975" s="33"/>
      <c r="AE9975" s="33"/>
      <c r="AF9975" s="33"/>
      <c r="AG9975" s="35"/>
      <c r="AH9975" s="32"/>
      <c r="AI9975" s="33"/>
      <c r="AJ9975" s="33"/>
      <c r="AK9975" s="33"/>
      <c r="AL9975" s="33"/>
      <c r="AM9975" s="33"/>
      <c r="AN9975" s="33"/>
      <c r="AO9975" s="33"/>
      <c r="AP9975" s="33"/>
      <c r="AQ9975" s="33"/>
      <c r="AR9975" s="33"/>
      <c r="AS9975" s="33"/>
      <c r="AT9975" s="33"/>
      <c r="AU9975" s="33"/>
      <c r="AV9975" s="33"/>
      <c r="AW9975" s="33"/>
      <c r="AX9975" s="33"/>
      <c r="AY9975" s="33"/>
    </row>
    <row r="9976" spans="1:51" s="12" customFormat="1" ht="39.950000000000003" customHeight="1">
      <c r="A9976" s="3"/>
      <c r="B9976" s="16"/>
      <c r="C9976" s="33"/>
      <c r="D9976" s="33"/>
      <c r="E9976" s="33"/>
      <c r="F9976" s="33"/>
      <c r="G9976" s="33"/>
      <c r="H9976" s="33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  <c r="Y9976" s="33"/>
      <c r="Z9976" s="33"/>
      <c r="AA9976" s="33"/>
      <c r="AB9976" s="33"/>
      <c r="AC9976" s="33"/>
      <c r="AD9976" s="33"/>
      <c r="AE9976" s="33"/>
      <c r="AF9976" s="33"/>
      <c r="AG9976" s="35"/>
      <c r="AH9976" s="32"/>
      <c r="AI9976" s="33"/>
      <c r="AJ9976" s="33"/>
      <c r="AK9976" s="33"/>
      <c r="AL9976" s="33"/>
      <c r="AM9976" s="33"/>
      <c r="AN9976" s="33"/>
      <c r="AO9976" s="33"/>
      <c r="AP9976" s="33"/>
      <c r="AQ9976" s="33"/>
      <c r="AR9976" s="33"/>
      <c r="AS9976" s="33"/>
      <c r="AT9976" s="33"/>
      <c r="AU9976" s="33"/>
      <c r="AV9976" s="33"/>
      <c r="AW9976" s="33"/>
      <c r="AX9976" s="33"/>
      <c r="AY9976" s="33"/>
    </row>
    <row r="9977" spans="1:51" s="12" customFormat="1" ht="39.950000000000003" customHeight="1">
      <c r="A9977" s="3"/>
      <c r="B9977" s="16"/>
      <c r="C9977" s="33"/>
      <c r="D9977" s="33"/>
      <c r="E9977" s="33"/>
      <c r="F9977" s="33"/>
      <c r="G9977" s="33"/>
      <c r="H9977" s="33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  <c r="Y9977" s="33"/>
      <c r="Z9977" s="33"/>
      <c r="AA9977" s="33"/>
      <c r="AB9977" s="33"/>
      <c r="AC9977" s="33"/>
      <c r="AD9977" s="33"/>
      <c r="AE9977" s="33"/>
      <c r="AF9977" s="33"/>
      <c r="AG9977" s="35"/>
      <c r="AH9977" s="32"/>
      <c r="AI9977" s="33"/>
      <c r="AJ9977" s="33"/>
      <c r="AK9977" s="33"/>
      <c r="AL9977" s="33"/>
      <c r="AM9977" s="33"/>
      <c r="AN9977" s="33"/>
      <c r="AO9977" s="33"/>
      <c r="AP9977" s="33"/>
      <c r="AQ9977" s="33"/>
      <c r="AR9977" s="33"/>
      <c r="AS9977" s="33"/>
      <c r="AT9977" s="33"/>
      <c r="AU9977" s="33"/>
      <c r="AV9977" s="33"/>
      <c r="AW9977" s="33"/>
      <c r="AX9977" s="33"/>
      <c r="AY9977" s="33"/>
    </row>
    <row r="9978" spans="1:51" s="12" customFormat="1" ht="39.950000000000003" customHeight="1">
      <c r="A9978" s="3"/>
      <c r="B9978" s="16"/>
      <c r="C9978" s="33"/>
      <c r="D9978" s="33"/>
      <c r="E9978" s="33"/>
      <c r="F9978" s="33"/>
      <c r="G9978" s="33"/>
      <c r="H9978" s="33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  <c r="Y9978" s="33"/>
      <c r="Z9978" s="33"/>
      <c r="AA9978" s="33"/>
      <c r="AB9978" s="33"/>
      <c r="AC9978" s="33"/>
      <c r="AD9978" s="33"/>
      <c r="AE9978" s="33"/>
      <c r="AF9978" s="33"/>
      <c r="AG9978" s="35"/>
      <c r="AH9978" s="32"/>
      <c r="AI9978" s="33"/>
      <c r="AJ9978" s="33"/>
      <c r="AK9978" s="33"/>
      <c r="AL9978" s="33"/>
      <c r="AM9978" s="33"/>
      <c r="AN9978" s="33"/>
      <c r="AO9978" s="33"/>
      <c r="AP9978" s="33"/>
      <c r="AQ9978" s="33"/>
      <c r="AR9978" s="33"/>
      <c r="AS9978" s="33"/>
      <c r="AT9978" s="33"/>
      <c r="AU9978" s="33"/>
      <c r="AV9978" s="33"/>
      <c r="AW9978" s="33"/>
      <c r="AX9978" s="33"/>
      <c r="AY9978" s="33"/>
    </row>
    <row r="9979" spans="1:51" s="12" customFormat="1" ht="39.950000000000003" customHeight="1">
      <c r="A9979" s="3"/>
      <c r="B9979" s="16"/>
      <c r="C9979" s="33"/>
      <c r="D9979" s="33"/>
      <c r="E9979" s="33"/>
      <c r="F9979" s="33"/>
      <c r="G9979" s="33"/>
      <c r="H9979" s="33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  <c r="Y9979" s="33"/>
      <c r="Z9979" s="33"/>
      <c r="AA9979" s="33"/>
      <c r="AB9979" s="33"/>
      <c r="AC9979" s="33"/>
      <c r="AD9979" s="33"/>
      <c r="AE9979" s="33"/>
      <c r="AF9979" s="33"/>
      <c r="AG9979" s="35"/>
      <c r="AH9979" s="32"/>
      <c r="AI9979" s="33"/>
      <c r="AJ9979" s="33"/>
      <c r="AK9979" s="33"/>
      <c r="AL9979" s="33"/>
      <c r="AM9979" s="33"/>
      <c r="AN9979" s="33"/>
      <c r="AO9979" s="33"/>
      <c r="AP9979" s="33"/>
      <c r="AQ9979" s="33"/>
      <c r="AR9979" s="33"/>
      <c r="AS9979" s="33"/>
      <c r="AT9979" s="33"/>
      <c r="AU9979" s="33"/>
      <c r="AV9979" s="33"/>
      <c r="AW9979" s="33"/>
      <c r="AX9979" s="33"/>
      <c r="AY9979" s="33"/>
    </row>
    <row r="9980" spans="1:51" s="12" customFormat="1" ht="39.950000000000003" customHeight="1">
      <c r="A9980" s="3"/>
      <c r="B9980" s="16"/>
      <c r="C9980" s="33"/>
      <c r="D9980" s="33"/>
      <c r="E9980" s="33"/>
      <c r="F9980" s="33"/>
      <c r="G9980" s="33"/>
      <c r="H9980" s="33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  <c r="Y9980" s="33"/>
      <c r="Z9980" s="33"/>
      <c r="AA9980" s="33"/>
      <c r="AB9980" s="33"/>
      <c r="AC9980" s="33"/>
      <c r="AD9980" s="33"/>
      <c r="AE9980" s="33"/>
      <c r="AF9980" s="33"/>
      <c r="AG9980" s="35"/>
      <c r="AH9980" s="32"/>
      <c r="AI9980" s="33"/>
      <c r="AJ9980" s="33"/>
      <c r="AK9980" s="33"/>
      <c r="AL9980" s="33"/>
      <c r="AM9980" s="33"/>
      <c r="AN9980" s="33"/>
      <c r="AO9980" s="33"/>
      <c r="AP9980" s="33"/>
      <c r="AQ9980" s="33"/>
      <c r="AR9980" s="33"/>
      <c r="AS9980" s="33"/>
      <c r="AT9980" s="33"/>
      <c r="AU9980" s="33"/>
      <c r="AV9980" s="33"/>
      <c r="AW9980" s="33"/>
      <c r="AX9980" s="33"/>
      <c r="AY9980" s="33"/>
    </row>
    <row r="9981" spans="1:51" s="12" customFormat="1" ht="39.950000000000003" customHeight="1">
      <c r="A9981" s="3"/>
      <c r="B9981" s="16"/>
      <c r="C9981" s="33"/>
      <c r="D9981" s="33"/>
      <c r="E9981" s="33"/>
      <c r="F9981" s="33"/>
      <c r="G9981" s="33"/>
      <c r="H9981" s="33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  <c r="Y9981" s="33"/>
      <c r="Z9981" s="33"/>
      <c r="AA9981" s="33"/>
      <c r="AB9981" s="33"/>
      <c r="AC9981" s="33"/>
      <c r="AD9981" s="33"/>
      <c r="AE9981" s="33"/>
      <c r="AF9981" s="33"/>
      <c r="AG9981" s="35"/>
      <c r="AH9981" s="32"/>
      <c r="AI9981" s="33"/>
      <c r="AJ9981" s="33"/>
      <c r="AK9981" s="33"/>
      <c r="AL9981" s="33"/>
      <c r="AM9981" s="33"/>
      <c r="AN9981" s="33"/>
      <c r="AO9981" s="33"/>
      <c r="AP9981" s="33"/>
      <c r="AQ9981" s="33"/>
      <c r="AR9981" s="33"/>
      <c r="AS9981" s="33"/>
      <c r="AT9981" s="33"/>
      <c r="AU9981" s="33"/>
      <c r="AV9981" s="33"/>
      <c r="AW9981" s="33"/>
      <c r="AX9981" s="33"/>
      <c r="AY9981" s="33"/>
    </row>
    <row r="9982" spans="1:51" s="12" customFormat="1" ht="39.950000000000003" customHeight="1">
      <c r="A9982" s="3"/>
      <c r="B9982" s="16"/>
      <c r="C9982" s="33"/>
      <c r="D9982" s="33"/>
      <c r="E9982" s="33"/>
      <c r="F9982" s="33"/>
      <c r="G9982" s="33"/>
      <c r="H9982" s="33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  <c r="Y9982" s="33"/>
      <c r="Z9982" s="33"/>
      <c r="AA9982" s="33"/>
      <c r="AB9982" s="33"/>
      <c r="AC9982" s="33"/>
      <c r="AD9982" s="33"/>
      <c r="AE9982" s="33"/>
      <c r="AF9982" s="33"/>
      <c r="AG9982" s="35"/>
      <c r="AH9982" s="32"/>
      <c r="AI9982" s="33"/>
      <c r="AJ9982" s="33"/>
      <c r="AK9982" s="33"/>
      <c r="AL9982" s="33"/>
      <c r="AM9982" s="33"/>
      <c r="AN9982" s="33"/>
      <c r="AO9982" s="33"/>
      <c r="AP9982" s="33"/>
      <c r="AQ9982" s="33"/>
      <c r="AR9982" s="33"/>
      <c r="AS9982" s="33"/>
      <c r="AT9982" s="33"/>
      <c r="AU9982" s="33"/>
      <c r="AV9982" s="33"/>
      <c r="AW9982" s="33"/>
      <c r="AX9982" s="33"/>
      <c r="AY9982" s="33"/>
    </row>
    <row r="9983" spans="1:51" s="12" customFormat="1" ht="39.950000000000003" customHeight="1">
      <c r="A9983" s="3"/>
      <c r="B9983" s="16"/>
      <c r="C9983" s="33"/>
      <c r="D9983" s="33"/>
      <c r="E9983" s="33"/>
      <c r="F9983" s="33"/>
      <c r="G9983" s="33"/>
      <c r="H9983" s="33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  <c r="Y9983" s="33"/>
      <c r="Z9983" s="33"/>
      <c r="AA9983" s="33"/>
      <c r="AB9983" s="33"/>
      <c r="AC9983" s="33"/>
      <c r="AD9983" s="33"/>
      <c r="AE9983" s="33"/>
      <c r="AF9983" s="33"/>
      <c r="AG9983" s="35"/>
      <c r="AH9983" s="32"/>
      <c r="AI9983" s="33"/>
      <c r="AJ9983" s="33"/>
      <c r="AK9983" s="33"/>
      <c r="AL9983" s="33"/>
      <c r="AM9983" s="33"/>
      <c r="AN9983" s="33"/>
      <c r="AO9983" s="33"/>
      <c r="AP9983" s="33"/>
      <c r="AQ9983" s="33"/>
      <c r="AR9983" s="33"/>
      <c r="AS9983" s="33"/>
      <c r="AT9983" s="33"/>
      <c r="AU9983" s="33"/>
      <c r="AV9983" s="33"/>
      <c r="AW9983" s="33"/>
      <c r="AX9983" s="33"/>
      <c r="AY9983" s="33"/>
    </row>
    <row r="9984" spans="1:51" s="12" customFormat="1" ht="39.950000000000003" customHeight="1">
      <c r="A9984" s="3"/>
      <c r="B9984" s="16"/>
      <c r="C9984" s="33"/>
      <c r="D9984" s="33"/>
      <c r="E9984" s="33"/>
      <c r="F9984" s="33"/>
      <c r="G9984" s="33"/>
      <c r="H9984" s="33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  <c r="Y9984" s="33"/>
      <c r="Z9984" s="33"/>
      <c r="AA9984" s="33"/>
      <c r="AB9984" s="33"/>
      <c r="AC9984" s="33"/>
      <c r="AD9984" s="33"/>
      <c r="AE9984" s="33"/>
      <c r="AF9984" s="33"/>
      <c r="AG9984" s="35"/>
      <c r="AH9984" s="32"/>
      <c r="AI9984" s="33"/>
      <c r="AJ9984" s="33"/>
      <c r="AK9984" s="33"/>
      <c r="AL9984" s="33"/>
      <c r="AM9984" s="33"/>
      <c r="AN9984" s="33"/>
      <c r="AO9984" s="33"/>
      <c r="AP9984" s="33"/>
      <c r="AQ9984" s="33"/>
      <c r="AR9984" s="33"/>
      <c r="AS9984" s="33"/>
      <c r="AT9984" s="33"/>
      <c r="AU9984" s="33"/>
      <c r="AV9984" s="33"/>
      <c r="AW9984" s="33"/>
      <c r="AX9984" s="33"/>
      <c r="AY9984" s="33"/>
    </row>
    <row r="9985" spans="1:51" s="12" customFormat="1" ht="39.950000000000003" customHeight="1">
      <c r="A9985" s="3"/>
      <c r="B9985" s="16"/>
      <c r="C9985" s="33"/>
      <c r="D9985" s="33"/>
      <c r="E9985" s="33"/>
      <c r="F9985" s="33"/>
      <c r="G9985" s="33"/>
      <c r="H9985" s="33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  <c r="Y9985" s="33"/>
      <c r="Z9985" s="33"/>
      <c r="AA9985" s="33"/>
      <c r="AB9985" s="33"/>
      <c r="AC9985" s="33"/>
      <c r="AD9985" s="33"/>
      <c r="AE9985" s="33"/>
      <c r="AF9985" s="33"/>
      <c r="AG9985" s="35"/>
      <c r="AH9985" s="32"/>
      <c r="AI9985" s="33"/>
      <c r="AJ9985" s="33"/>
      <c r="AK9985" s="33"/>
      <c r="AL9985" s="33"/>
      <c r="AM9985" s="33"/>
      <c r="AN9985" s="33"/>
      <c r="AO9985" s="33"/>
      <c r="AP9985" s="33"/>
      <c r="AQ9985" s="33"/>
      <c r="AR9985" s="33"/>
      <c r="AS9985" s="33"/>
      <c r="AT9985" s="33"/>
      <c r="AU9985" s="33"/>
      <c r="AV9985" s="33"/>
      <c r="AW9985" s="33"/>
      <c r="AX9985" s="33"/>
      <c r="AY9985" s="33"/>
    </row>
    <row r="9986" spans="1:51" s="12" customFormat="1" ht="39.950000000000003" customHeight="1">
      <c r="A9986" s="3"/>
      <c r="B9986" s="16"/>
      <c r="C9986" s="33"/>
      <c r="D9986" s="33"/>
      <c r="E9986" s="33"/>
      <c r="F9986" s="33"/>
      <c r="G9986" s="33"/>
      <c r="H9986" s="33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  <c r="Y9986" s="33"/>
      <c r="Z9986" s="33"/>
      <c r="AA9986" s="33"/>
      <c r="AB9986" s="33"/>
      <c r="AC9986" s="33"/>
      <c r="AD9986" s="33"/>
      <c r="AE9986" s="33"/>
      <c r="AF9986" s="33"/>
      <c r="AG9986" s="35"/>
      <c r="AH9986" s="32"/>
      <c r="AI9986" s="33"/>
      <c r="AJ9986" s="33"/>
      <c r="AK9986" s="33"/>
      <c r="AL9986" s="33"/>
      <c r="AM9986" s="33"/>
      <c r="AN9986" s="33"/>
      <c r="AO9986" s="33"/>
      <c r="AP9986" s="33"/>
      <c r="AQ9986" s="33"/>
      <c r="AR9986" s="33"/>
      <c r="AS9986" s="33"/>
      <c r="AT9986" s="33"/>
      <c r="AU9986" s="33"/>
      <c r="AV9986" s="33"/>
      <c r="AW9986" s="33"/>
      <c r="AX9986" s="33"/>
      <c r="AY9986" s="33"/>
    </row>
    <row r="9987" spans="1:51" s="12" customFormat="1" ht="39.950000000000003" customHeight="1">
      <c r="A9987" s="3"/>
      <c r="B9987" s="16"/>
      <c r="C9987" s="33"/>
      <c r="D9987" s="33"/>
      <c r="E9987" s="33"/>
      <c r="F9987" s="33"/>
      <c r="G9987" s="33"/>
      <c r="H9987" s="33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  <c r="Y9987" s="33"/>
      <c r="Z9987" s="33"/>
      <c r="AA9987" s="33"/>
      <c r="AB9987" s="33"/>
      <c r="AC9987" s="33"/>
      <c r="AD9987" s="33"/>
      <c r="AE9987" s="33"/>
      <c r="AF9987" s="33"/>
      <c r="AG9987" s="35"/>
      <c r="AH9987" s="32"/>
      <c r="AI9987" s="33"/>
      <c r="AJ9987" s="33"/>
      <c r="AK9987" s="33"/>
      <c r="AL9987" s="33"/>
      <c r="AM9987" s="33"/>
      <c r="AN9987" s="33"/>
      <c r="AO9987" s="33"/>
      <c r="AP9987" s="33"/>
      <c r="AQ9987" s="33"/>
      <c r="AR9987" s="33"/>
      <c r="AS9987" s="33"/>
      <c r="AT9987" s="33"/>
      <c r="AU9987" s="33"/>
      <c r="AV9987" s="33"/>
      <c r="AW9987" s="33"/>
      <c r="AX9987" s="33"/>
      <c r="AY9987" s="33"/>
    </row>
    <row r="9988" spans="1:51" s="12" customFormat="1" ht="39.950000000000003" customHeight="1">
      <c r="A9988" s="3"/>
      <c r="B9988" s="16"/>
      <c r="C9988" s="33"/>
      <c r="D9988" s="33"/>
      <c r="E9988" s="33"/>
      <c r="F9988" s="33"/>
      <c r="G9988" s="33"/>
      <c r="H9988" s="33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  <c r="Y9988" s="33"/>
      <c r="Z9988" s="33"/>
      <c r="AA9988" s="33"/>
      <c r="AB9988" s="33"/>
      <c r="AC9988" s="33"/>
      <c r="AD9988" s="33"/>
      <c r="AE9988" s="33"/>
      <c r="AF9988" s="33"/>
      <c r="AG9988" s="35"/>
      <c r="AH9988" s="32"/>
      <c r="AI9988" s="33"/>
      <c r="AJ9988" s="33"/>
      <c r="AK9988" s="33"/>
      <c r="AL9988" s="33"/>
      <c r="AM9988" s="33"/>
      <c r="AN9988" s="33"/>
      <c r="AO9988" s="33"/>
      <c r="AP9988" s="33"/>
      <c r="AQ9988" s="33"/>
      <c r="AR9988" s="33"/>
      <c r="AS9988" s="33"/>
      <c r="AT9988" s="33"/>
      <c r="AU9988" s="33"/>
      <c r="AV9988" s="33"/>
      <c r="AW9988" s="33"/>
      <c r="AX9988" s="33"/>
      <c r="AY9988" s="33"/>
    </row>
    <row r="9989" spans="1:51" s="12" customFormat="1" ht="39.950000000000003" customHeight="1">
      <c r="A9989" s="3"/>
      <c r="B9989" s="16"/>
      <c r="C9989" s="33"/>
      <c r="D9989" s="33"/>
      <c r="E9989" s="33"/>
      <c r="F9989" s="33"/>
      <c r="G9989" s="33"/>
      <c r="H9989" s="33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  <c r="Y9989" s="33"/>
      <c r="Z9989" s="33"/>
      <c r="AA9989" s="33"/>
      <c r="AB9989" s="33"/>
      <c r="AC9989" s="33"/>
      <c r="AD9989" s="33"/>
      <c r="AE9989" s="33"/>
      <c r="AF9989" s="33"/>
      <c r="AG9989" s="35"/>
      <c r="AH9989" s="32"/>
      <c r="AI9989" s="33"/>
      <c r="AJ9989" s="33"/>
      <c r="AK9989" s="33"/>
      <c r="AL9989" s="33"/>
      <c r="AM9989" s="33"/>
      <c r="AN9989" s="33"/>
      <c r="AO9989" s="33"/>
      <c r="AP9989" s="33"/>
      <c r="AQ9989" s="33"/>
      <c r="AR9989" s="33"/>
      <c r="AS9989" s="33"/>
      <c r="AT9989" s="33"/>
      <c r="AU9989" s="33"/>
      <c r="AV9989" s="33"/>
      <c r="AW9989" s="33"/>
      <c r="AX9989" s="33"/>
      <c r="AY9989" s="33"/>
    </row>
    <row r="9990" spans="1:51" s="12" customFormat="1" ht="39.950000000000003" customHeight="1">
      <c r="A9990" s="3"/>
      <c r="B9990" s="16"/>
      <c r="C9990" s="33"/>
      <c r="D9990" s="33"/>
      <c r="E9990" s="33"/>
      <c r="F9990" s="33"/>
      <c r="G9990" s="33"/>
      <c r="H9990" s="33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  <c r="Y9990" s="33"/>
      <c r="Z9990" s="33"/>
      <c r="AA9990" s="33"/>
      <c r="AB9990" s="33"/>
      <c r="AC9990" s="33"/>
      <c r="AD9990" s="33"/>
      <c r="AE9990" s="33"/>
      <c r="AF9990" s="33"/>
      <c r="AG9990" s="35"/>
      <c r="AH9990" s="32"/>
      <c r="AI9990" s="33"/>
      <c r="AJ9990" s="33"/>
      <c r="AK9990" s="33"/>
      <c r="AL9990" s="33"/>
      <c r="AM9990" s="33"/>
      <c r="AN9990" s="33"/>
      <c r="AO9990" s="33"/>
      <c r="AP9990" s="33"/>
      <c r="AQ9990" s="33"/>
      <c r="AR9990" s="33"/>
      <c r="AS9990" s="33"/>
      <c r="AT9990" s="33"/>
      <c r="AU9990" s="33"/>
      <c r="AV9990" s="33"/>
      <c r="AW9990" s="33"/>
      <c r="AX9990" s="33"/>
      <c r="AY9990" s="33"/>
    </row>
    <row r="9991" spans="1:51" s="12" customFormat="1" ht="39.950000000000003" customHeight="1">
      <c r="A9991" s="3"/>
      <c r="B9991" s="16"/>
      <c r="C9991" s="33"/>
      <c r="D9991" s="33"/>
      <c r="E9991" s="33"/>
      <c r="F9991" s="33"/>
      <c r="G9991" s="33"/>
      <c r="H9991" s="33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  <c r="Y9991" s="33"/>
      <c r="Z9991" s="33"/>
      <c r="AA9991" s="33"/>
      <c r="AB9991" s="33"/>
      <c r="AC9991" s="33"/>
      <c r="AD9991" s="33"/>
      <c r="AE9991" s="33"/>
      <c r="AF9991" s="33"/>
      <c r="AG9991" s="35"/>
      <c r="AH9991" s="32"/>
      <c r="AI9991" s="33"/>
      <c r="AJ9991" s="33"/>
      <c r="AK9991" s="33"/>
      <c r="AL9991" s="33"/>
      <c r="AM9991" s="33"/>
      <c r="AN9991" s="33"/>
      <c r="AO9991" s="33"/>
      <c r="AP9991" s="33"/>
      <c r="AQ9991" s="33"/>
      <c r="AR9991" s="33"/>
      <c r="AS9991" s="33"/>
      <c r="AT9991" s="33"/>
      <c r="AU9991" s="33"/>
      <c r="AV9991" s="33"/>
      <c r="AW9991" s="33"/>
      <c r="AX9991" s="33"/>
      <c r="AY9991" s="33"/>
    </row>
    <row r="9992" spans="1:51" s="12" customFormat="1" ht="39.950000000000003" customHeight="1">
      <c r="A9992" s="3"/>
      <c r="B9992" s="16"/>
      <c r="C9992" s="33"/>
      <c r="D9992" s="33"/>
      <c r="E9992" s="33"/>
      <c r="F9992" s="33"/>
      <c r="G9992" s="33"/>
      <c r="H9992" s="33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  <c r="Y9992" s="33"/>
      <c r="Z9992" s="33"/>
      <c r="AA9992" s="33"/>
      <c r="AB9992" s="33"/>
      <c r="AC9992" s="33"/>
      <c r="AD9992" s="33"/>
      <c r="AE9992" s="33"/>
      <c r="AF9992" s="33"/>
      <c r="AG9992" s="35"/>
      <c r="AH9992" s="32"/>
      <c r="AI9992" s="33"/>
      <c r="AJ9992" s="33"/>
      <c r="AK9992" s="33"/>
      <c r="AL9992" s="33"/>
      <c r="AM9992" s="33"/>
      <c r="AN9992" s="33"/>
      <c r="AO9992" s="33"/>
      <c r="AP9992" s="33"/>
      <c r="AQ9992" s="33"/>
      <c r="AR9992" s="33"/>
      <c r="AS9992" s="33"/>
      <c r="AT9992" s="33"/>
      <c r="AU9992" s="33"/>
      <c r="AV9992" s="33"/>
      <c r="AW9992" s="33"/>
      <c r="AX9992" s="33"/>
      <c r="AY9992" s="33"/>
    </row>
    <row r="9993" spans="1:51" s="12" customFormat="1" ht="39.950000000000003" customHeight="1">
      <c r="A9993" s="3"/>
      <c r="B9993" s="16"/>
      <c r="C9993" s="33"/>
      <c r="D9993" s="33"/>
      <c r="E9993" s="33"/>
      <c r="F9993" s="33"/>
      <c r="G9993" s="33"/>
      <c r="H9993" s="33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  <c r="Y9993" s="33"/>
      <c r="Z9993" s="33"/>
      <c r="AA9993" s="33"/>
      <c r="AB9993" s="33"/>
      <c r="AC9993" s="33"/>
      <c r="AD9993" s="33"/>
      <c r="AE9993" s="33"/>
      <c r="AF9993" s="33"/>
      <c r="AG9993" s="35"/>
      <c r="AH9993" s="32"/>
      <c r="AI9993" s="33"/>
      <c r="AJ9993" s="33"/>
      <c r="AK9993" s="33"/>
      <c r="AL9993" s="33"/>
      <c r="AM9993" s="33"/>
      <c r="AN9993" s="33"/>
      <c r="AO9993" s="33"/>
      <c r="AP9993" s="33"/>
      <c r="AQ9993" s="33"/>
      <c r="AR9993" s="33"/>
      <c r="AS9993" s="33"/>
      <c r="AT9993" s="33"/>
      <c r="AU9993" s="33"/>
      <c r="AV9993" s="33"/>
      <c r="AW9993" s="33"/>
      <c r="AX9993" s="33"/>
      <c r="AY9993" s="33"/>
    </row>
    <row r="9994" spans="1:51" s="12" customFormat="1" ht="39.950000000000003" customHeight="1">
      <c r="A9994" s="3"/>
      <c r="B9994" s="16"/>
      <c r="C9994" s="33"/>
      <c r="D9994" s="33"/>
      <c r="E9994" s="33"/>
      <c r="F9994" s="33"/>
      <c r="G9994" s="33"/>
      <c r="H9994" s="33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  <c r="Y9994" s="33"/>
      <c r="Z9994" s="33"/>
      <c r="AA9994" s="33"/>
      <c r="AB9994" s="33"/>
      <c r="AC9994" s="33"/>
      <c r="AD9994" s="33"/>
      <c r="AE9994" s="33"/>
      <c r="AF9994" s="33"/>
      <c r="AG9994" s="35"/>
      <c r="AH9994" s="32"/>
      <c r="AI9994" s="33"/>
      <c r="AJ9994" s="33"/>
      <c r="AK9994" s="33"/>
      <c r="AL9994" s="33"/>
      <c r="AM9994" s="33"/>
      <c r="AN9994" s="33"/>
      <c r="AO9994" s="33"/>
      <c r="AP9994" s="33"/>
      <c r="AQ9994" s="33"/>
      <c r="AR9994" s="33"/>
      <c r="AS9994" s="33"/>
      <c r="AT9994" s="33"/>
      <c r="AU9994" s="33"/>
      <c r="AV9994" s="33"/>
      <c r="AW9994" s="33"/>
      <c r="AX9994" s="33"/>
      <c r="AY9994" s="33"/>
    </row>
    <row r="9995" spans="1:51" s="12" customFormat="1" ht="39.950000000000003" customHeight="1">
      <c r="A9995" s="3"/>
      <c r="B9995" s="16"/>
      <c r="C9995" s="33"/>
      <c r="D9995" s="33"/>
      <c r="E9995" s="33"/>
      <c r="F9995" s="33"/>
      <c r="G9995" s="33"/>
      <c r="H9995" s="33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  <c r="Y9995" s="33"/>
      <c r="Z9995" s="33"/>
      <c r="AA9995" s="33"/>
      <c r="AB9995" s="33"/>
      <c r="AC9995" s="33"/>
      <c r="AD9995" s="33"/>
      <c r="AE9995" s="33"/>
      <c r="AF9995" s="33"/>
      <c r="AG9995" s="35"/>
      <c r="AH9995" s="32"/>
      <c r="AI9995" s="33"/>
      <c r="AJ9995" s="33"/>
      <c r="AK9995" s="33"/>
      <c r="AL9995" s="33"/>
      <c r="AM9995" s="33"/>
      <c r="AN9995" s="33"/>
      <c r="AO9995" s="33"/>
      <c r="AP9995" s="33"/>
      <c r="AQ9995" s="33"/>
      <c r="AR9995" s="33"/>
      <c r="AS9995" s="33"/>
      <c r="AT9995" s="33"/>
      <c r="AU9995" s="33"/>
      <c r="AV9995" s="33"/>
      <c r="AW9995" s="33"/>
      <c r="AX9995" s="33"/>
      <c r="AY9995" s="33"/>
    </row>
    <row r="9996" spans="1:51" s="12" customFormat="1" ht="39.950000000000003" customHeight="1">
      <c r="A9996" s="3"/>
      <c r="B9996" s="16"/>
      <c r="C9996" s="33"/>
      <c r="D9996" s="33"/>
      <c r="E9996" s="33"/>
      <c r="F9996" s="33"/>
      <c r="G9996" s="33"/>
      <c r="H9996" s="33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  <c r="Y9996" s="33"/>
      <c r="Z9996" s="33"/>
      <c r="AA9996" s="33"/>
      <c r="AB9996" s="33"/>
      <c r="AC9996" s="33"/>
      <c r="AD9996" s="33"/>
      <c r="AE9996" s="33"/>
      <c r="AF9996" s="33"/>
      <c r="AG9996" s="35"/>
      <c r="AH9996" s="32"/>
      <c r="AI9996" s="33"/>
      <c r="AJ9996" s="33"/>
      <c r="AK9996" s="33"/>
      <c r="AL9996" s="33"/>
      <c r="AM9996" s="33"/>
      <c r="AN9996" s="33"/>
      <c r="AO9996" s="33"/>
      <c r="AP9996" s="33"/>
      <c r="AQ9996" s="33"/>
      <c r="AR9996" s="33"/>
      <c r="AS9996" s="33"/>
      <c r="AT9996" s="33"/>
      <c r="AU9996" s="33"/>
      <c r="AV9996" s="33"/>
      <c r="AW9996" s="33"/>
      <c r="AX9996" s="33"/>
      <c r="AY9996" s="33"/>
    </row>
    <row r="9997" spans="1:51" s="12" customFormat="1" ht="39.950000000000003" customHeight="1">
      <c r="A9997" s="3"/>
      <c r="B9997" s="16"/>
      <c r="C9997" s="33"/>
      <c r="D9997" s="33"/>
      <c r="E9997" s="33"/>
      <c r="F9997" s="33"/>
      <c r="G9997" s="33"/>
      <c r="H9997" s="33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  <c r="Y9997" s="33"/>
      <c r="Z9997" s="33"/>
      <c r="AA9997" s="33"/>
      <c r="AB9997" s="33"/>
      <c r="AC9997" s="33"/>
      <c r="AD9997" s="33"/>
      <c r="AE9997" s="33"/>
      <c r="AF9997" s="33"/>
      <c r="AG9997" s="35"/>
      <c r="AH9997" s="32"/>
      <c r="AI9997" s="33"/>
      <c r="AJ9997" s="33"/>
      <c r="AK9997" s="33"/>
      <c r="AL9997" s="33"/>
      <c r="AM9997" s="33"/>
      <c r="AN9997" s="33"/>
      <c r="AO9997" s="33"/>
      <c r="AP9997" s="33"/>
      <c r="AQ9997" s="33"/>
      <c r="AR9997" s="33"/>
      <c r="AS9997" s="33"/>
      <c r="AT9997" s="33"/>
      <c r="AU9997" s="33"/>
      <c r="AV9997" s="33"/>
      <c r="AW9997" s="33"/>
      <c r="AX9997" s="33"/>
      <c r="AY9997" s="33"/>
    </row>
    <row r="9998" spans="1:51" s="12" customFormat="1" ht="39.950000000000003" customHeight="1">
      <c r="A9998" s="3"/>
      <c r="B9998" s="16"/>
      <c r="C9998" s="33"/>
      <c r="D9998" s="33"/>
      <c r="E9998" s="33"/>
      <c r="F9998" s="33"/>
      <c r="G9998" s="33"/>
      <c r="H9998" s="33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  <c r="Y9998" s="33"/>
      <c r="Z9998" s="33"/>
      <c r="AA9998" s="33"/>
      <c r="AB9998" s="33"/>
      <c r="AC9998" s="33"/>
      <c r="AD9998" s="33"/>
      <c r="AE9998" s="33"/>
      <c r="AF9998" s="33"/>
      <c r="AG9998" s="35"/>
      <c r="AH9998" s="32"/>
      <c r="AI9998" s="33"/>
      <c r="AJ9998" s="33"/>
      <c r="AK9998" s="33"/>
      <c r="AL9998" s="33"/>
      <c r="AM9998" s="33"/>
      <c r="AN9998" s="33"/>
      <c r="AO9998" s="33"/>
      <c r="AP9998" s="33"/>
      <c r="AQ9998" s="33"/>
      <c r="AR9998" s="33"/>
      <c r="AS9998" s="33"/>
      <c r="AT9998" s="33"/>
      <c r="AU9998" s="33"/>
      <c r="AV9998" s="33"/>
      <c r="AW9998" s="33"/>
      <c r="AX9998" s="33"/>
      <c r="AY9998" s="33"/>
    </row>
    <row r="9999" spans="1:51" s="12" customFormat="1" ht="39.950000000000003" customHeight="1">
      <c r="A9999" s="3"/>
      <c r="B9999" s="16"/>
      <c r="C9999" s="33"/>
      <c r="D9999" s="33"/>
      <c r="E9999" s="33"/>
      <c r="F9999" s="33"/>
      <c r="G9999" s="33"/>
      <c r="H9999" s="33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  <c r="Y9999" s="33"/>
      <c r="Z9999" s="33"/>
      <c r="AA9999" s="33"/>
      <c r="AB9999" s="33"/>
      <c r="AC9999" s="33"/>
      <c r="AD9999" s="33"/>
      <c r="AE9999" s="33"/>
      <c r="AF9999" s="33"/>
      <c r="AG9999" s="35"/>
      <c r="AH9999" s="32"/>
      <c r="AI9999" s="33"/>
      <c r="AJ9999" s="33"/>
      <c r="AK9999" s="33"/>
      <c r="AL9999" s="33"/>
      <c r="AM9999" s="33"/>
      <c r="AN9999" s="33"/>
      <c r="AO9999" s="33"/>
      <c r="AP9999" s="33"/>
      <c r="AQ9999" s="33"/>
      <c r="AR9999" s="33"/>
      <c r="AS9999" s="33"/>
      <c r="AT9999" s="33"/>
      <c r="AU9999" s="33"/>
      <c r="AV9999" s="33"/>
      <c r="AW9999" s="33"/>
      <c r="AX9999" s="33"/>
      <c r="AY9999" s="33"/>
    </row>
    <row r="10000" spans="1:51" s="12" customFormat="1" ht="39.950000000000003" customHeight="1">
      <c r="A10000" s="3"/>
      <c r="B10000" s="16"/>
      <c r="C10000" s="33"/>
      <c r="D10000" s="33"/>
      <c r="E10000" s="33"/>
      <c r="F10000" s="33"/>
      <c r="G10000" s="33"/>
      <c r="H10000" s="33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  <c r="Y10000" s="33"/>
      <c r="Z10000" s="33"/>
      <c r="AA10000" s="33"/>
      <c r="AB10000" s="33"/>
      <c r="AC10000" s="33"/>
      <c r="AD10000" s="33"/>
      <c r="AE10000" s="33"/>
      <c r="AF10000" s="33"/>
      <c r="AG10000" s="35"/>
      <c r="AH10000" s="32"/>
      <c r="AI10000" s="33"/>
      <c r="AJ10000" s="33"/>
      <c r="AK10000" s="33"/>
      <c r="AL10000" s="33"/>
      <c r="AM10000" s="33"/>
      <c r="AN10000" s="33"/>
      <c r="AO10000" s="33"/>
      <c r="AP10000" s="33"/>
      <c r="AQ10000" s="33"/>
      <c r="AR10000" s="33"/>
      <c r="AS10000" s="33"/>
      <c r="AT10000" s="33"/>
      <c r="AU10000" s="33"/>
      <c r="AV10000" s="33"/>
      <c r="AW10000" s="33"/>
      <c r="AX10000" s="33"/>
      <c r="AY10000" s="33"/>
    </row>
    <row r="10001" spans="1:51" s="12" customFormat="1" ht="39.950000000000003" customHeight="1">
      <c r="A10001" s="3"/>
      <c r="B10001" s="16"/>
      <c r="C10001" s="33"/>
      <c r="D10001" s="33"/>
      <c r="E10001" s="33"/>
      <c r="F10001" s="33"/>
      <c r="G10001" s="33"/>
      <c r="H10001" s="33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  <c r="Y10001" s="33"/>
      <c r="Z10001" s="33"/>
      <c r="AA10001" s="33"/>
      <c r="AB10001" s="33"/>
      <c r="AC10001" s="33"/>
      <c r="AD10001" s="33"/>
      <c r="AE10001" s="33"/>
      <c r="AF10001" s="33"/>
      <c r="AG10001" s="35"/>
      <c r="AH10001" s="32"/>
      <c r="AI10001" s="33"/>
      <c r="AJ10001" s="33"/>
      <c r="AK10001" s="33"/>
      <c r="AL10001" s="33"/>
      <c r="AM10001" s="33"/>
      <c r="AN10001" s="33"/>
      <c r="AO10001" s="33"/>
      <c r="AP10001" s="33"/>
      <c r="AQ10001" s="33"/>
      <c r="AR10001" s="33"/>
      <c r="AS10001" s="33"/>
      <c r="AT10001" s="33"/>
      <c r="AU10001" s="33"/>
      <c r="AV10001" s="33"/>
      <c r="AW10001" s="33"/>
      <c r="AX10001" s="33"/>
      <c r="AY10001" s="33"/>
    </row>
    <row r="10002" spans="1:51" s="12" customFormat="1" ht="39.950000000000003" customHeight="1">
      <c r="A10002" s="3"/>
      <c r="B10002" s="16"/>
      <c r="C10002" s="33"/>
      <c r="D10002" s="33"/>
      <c r="E10002" s="33"/>
      <c r="F10002" s="33"/>
      <c r="G10002" s="33"/>
      <c r="H10002" s="33"/>
      <c r="I10002" s="33"/>
      <c r="J10002" s="33"/>
      <c r="K10002" s="33"/>
      <c r="L10002" s="33"/>
      <c r="M10002" s="33"/>
      <c r="N10002" s="33"/>
      <c r="O10002" s="33"/>
      <c r="P10002" s="33"/>
      <c r="Q10002" s="33"/>
      <c r="R10002" s="33"/>
      <c r="S10002" s="33"/>
      <c r="T10002" s="33"/>
      <c r="U10002" s="33"/>
      <c r="V10002" s="33"/>
      <c r="W10002" s="33"/>
      <c r="X10002" s="33"/>
      <c r="Y10002" s="33"/>
      <c r="Z10002" s="33"/>
      <c r="AA10002" s="33"/>
      <c r="AB10002" s="33"/>
      <c r="AC10002" s="33"/>
      <c r="AD10002" s="33"/>
      <c r="AE10002" s="33"/>
      <c r="AF10002" s="33"/>
      <c r="AG10002" s="35"/>
      <c r="AH10002" s="32"/>
      <c r="AI10002" s="33"/>
      <c r="AJ10002" s="33"/>
      <c r="AK10002" s="33"/>
      <c r="AL10002" s="33"/>
      <c r="AM10002" s="33"/>
      <c r="AN10002" s="33"/>
      <c r="AO10002" s="33"/>
      <c r="AP10002" s="33"/>
      <c r="AQ10002" s="33"/>
      <c r="AR10002" s="33"/>
      <c r="AS10002" s="33"/>
      <c r="AT10002" s="33"/>
      <c r="AU10002" s="33"/>
      <c r="AV10002" s="33"/>
      <c r="AW10002" s="33"/>
      <c r="AX10002" s="33"/>
      <c r="AY10002" s="33"/>
    </row>
    <row r="10003" spans="1:51" s="12" customFormat="1" ht="39.950000000000003" customHeight="1">
      <c r="A10003" s="3"/>
      <c r="B10003" s="16"/>
      <c r="C10003" s="33"/>
      <c r="D10003" s="33"/>
      <c r="E10003" s="33"/>
      <c r="F10003" s="33"/>
      <c r="G10003" s="33"/>
      <c r="H10003" s="33"/>
      <c r="I10003" s="33"/>
      <c r="J10003" s="33"/>
      <c r="K10003" s="33"/>
      <c r="L10003" s="33"/>
      <c r="M10003" s="33"/>
      <c r="N10003" s="33"/>
      <c r="O10003" s="33"/>
      <c r="P10003" s="33"/>
      <c r="Q10003" s="33"/>
      <c r="R10003" s="33"/>
      <c r="S10003" s="33"/>
      <c r="T10003" s="33"/>
      <c r="U10003" s="33"/>
      <c r="V10003" s="33"/>
      <c r="W10003" s="33"/>
      <c r="X10003" s="33"/>
      <c r="Y10003" s="33"/>
      <c r="Z10003" s="33"/>
      <c r="AA10003" s="33"/>
      <c r="AB10003" s="33"/>
      <c r="AC10003" s="33"/>
      <c r="AD10003" s="33"/>
      <c r="AE10003" s="33"/>
      <c r="AF10003" s="33"/>
      <c r="AG10003" s="35"/>
      <c r="AH10003" s="32"/>
      <c r="AI10003" s="33"/>
      <c r="AJ10003" s="33"/>
      <c r="AK10003" s="33"/>
      <c r="AL10003" s="33"/>
      <c r="AM10003" s="33"/>
      <c r="AN10003" s="33"/>
      <c r="AO10003" s="33"/>
      <c r="AP10003" s="33"/>
      <c r="AQ10003" s="33"/>
      <c r="AR10003" s="33"/>
      <c r="AS10003" s="33"/>
      <c r="AT10003" s="33"/>
      <c r="AU10003" s="33"/>
      <c r="AV10003" s="33"/>
      <c r="AW10003" s="33"/>
      <c r="AX10003" s="33"/>
      <c r="AY10003" s="33"/>
    </row>
    <row r="10004" spans="1:51" s="12" customFormat="1" ht="39.950000000000003" customHeight="1">
      <c r="A10004" s="3"/>
      <c r="B10004" s="16"/>
      <c r="C10004" s="33"/>
      <c r="D10004" s="33"/>
      <c r="E10004" s="33"/>
      <c r="F10004" s="33"/>
      <c r="G10004" s="33"/>
      <c r="H10004" s="33"/>
      <c r="I10004" s="33"/>
      <c r="J10004" s="33"/>
      <c r="K10004" s="33"/>
      <c r="L10004" s="33"/>
      <c r="M10004" s="33"/>
      <c r="N10004" s="33"/>
      <c r="O10004" s="33"/>
      <c r="P10004" s="33"/>
      <c r="Q10004" s="33"/>
      <c r="R10004" s="33"/>
      <c r="S10004" s="33"/>
      <c r="T10004" s="33"/>
      <c r="U10004" s="33"/>
      <c r="V10004" s="33"/>
      <c r="W10004" s="33"/>
      <c r="X10004" s="33"/>
      <c r="Y10004" s="33"/>
      <c r="Z10004" s="33"/>
      <c r="AA10004" s="33"/>
      <c r="AB10004" s="33"/>
      <c r="AC10004" s="33"/>
      <c r="AD10004" s="33"/>
      <c r="AE10004" s="33"/>
      <c r="AF10004" s="33"/>
      <c r="AG10004" s="35"/>
      <c r="AH10004" s="32"/>
      <c r="AI10004" s="33"/>
      <c r="AJ10004" s="33"/>
      <c r="AK10004" s="33"/>
      <c r="AL10004" s="33"/>
      <c r="AM10004" s="33"/>
      <c r="AN10004" s="33"/>
      <c r="AO10004" s="33"/>
      <c r="AP10004" s="33"/>
      <c r="AQ10004" s="33"/>
      <c r="AR10004" s="33"/>
      <c r="AS10004" s="33"/>
      <c r="AT10004" s="33"/>
      <c r="AU10004" s="33"/>
      <c r="AV10004" s="33"/>
      <c r="AW10004" s="33"/>
      <c r="AX10004" s="33"/>
      <c r="AY10004" s="33"/>
    </row>
    <row r="10005" spans="1:51" s="12" customFormat="1" ht="39.950000000000003" customHeight="1">
      <c r="A10005" s="3"/>
      <c r="B10005" s="16"/>
      <c r="C10005" s="33"/>
      <c r="D10005" s="33"/>
      <c r="E10005" s="33"/>
      <c r="F10005" s="33"/>
      <c r="G10005" s="33"/>
      <c r="H10005" s="33"/>
      <c r="I10005" s="33"/>
      <c r="J10005" s="33"/>
      <c r="K10005" s="33"/>
      <c r="L10005" s="33"/>
      <c r="M10005" s="33"/>
      <c r="N10005" s="33"/>
      <c r="O10005" s="33"/>
      <c r="P10005" s="33"/>
      <c r="Q10005" s="33"/>
      <c r="R10005" s="33"/>
      <c r="S10005" s="33"/>
      <c r="T10005" s="33"/>
      <c r="U10005" s="33"/>
      <c r="V10005" s="33"/>
      <c r="W10005" s="33"/>
      <c r="X10005" s="33"/>
      <c r="Y10005" s="33"/>
      <c r="Z10005" s="33"/>
      <c r="AA10005" s="33"/>
      <c r="AB10005" s="33"/>
      <c r="AC10005" s="33"/>
      <c r="AD10005" s="33"/>
      <c r="AE10005" s="33"/>
      <c r="AF10005" s="33"/>
      <c r="AG10005" s="35"/>
      <c r="AH10005" s="32"/>
      <c r="AI10005" s="33"/>
      <c r="AJ10005" s="33"/>
      <c r="AK10005" s="33"/>
      <c r="AL10005" s="33"/>
      <c r="AM10005" s="33"/>
      <c r="AN10005" s="33"/>
      <c r="AO10005" s="33"/>
      <c r="AP10005" s="33"/>
      <c r="AQ10005" s="33"/>
      <c r="AR10005" s="33"/>
      <c r="AS10005" s="33"/>
      <c r="AT10005" s="33"/>
      <c r="AU10005" s="33"/>
      <c r="AV10005" s="33"/>
      <c r="AW10005" s="33"/>
      <c r="AX10005" s="33"/>
      <c r="AY10005" s="33"/>
    </row>
    <row r="10006" spans="1:51" s="12" customFormat="1" ht="39.950000000000003" customHeight="1">
      <c r="A10006" s="3"/>
      <c r="B10006" s="16"/>
      <c r="C10006" s="33"/>
      <c r="D10006" s="33"/>
      <c r="E10006" s="33"/>
      <c r="F10006" s="33"/>
      <c r="G10006" s="33"/>
      <c r="H10006" s="33"/>
      <c r="I10006" s="33"/>
      <c r="J10006" s="33"/>
      <c r="K10006" s="33"/>
      <c r="L10006" s="33"/>
      <c r="M10006" s="33"/>
      <c r="N10006" s="33"/>
      <c r="O10006" s="33"/>
      <c r="P10006" s="33"/>
      <c r="Q10006" s="33"/>
      <c r="R10006" s="33"/>
      <c r="S10006" s="33"/>
      <c r="T10006" s="33"/>
      <c r="U10006" s="33"/>
      <c r="V10006" s="33"/>
      <c r="W10006" s="33"/>
      <c r="X10006" s="33"/>
      <c r="Y10006" s="33"/>
      <c r="Z10006" s="33"/>
      <c r="AA10006" s="33"/>
      <c r="AB10006" s="33"/>
      <c r="AC10006" s="33"/>
      <c r="AD10006" s="33"/>
      <c r="AE10006" s="33"/>
      <c r="AF10006" s="33"/>
      <c r="AG10006" s="35"/>
      <c r="AH10006" s="32"/>
      <c r="AI10006" s="33"/>
      <c r="AJ10006" s="33"/>
      <c r="AK10006" s="33"/>
      <c r="AL10006" s="33"/>
      <c r="AM10006" s="33"/>
      <c r="AN10006" s="33"/>
      <c r="AO10006" s="33"/>
      <c r="AP10006" s="33"/>
      <c r="AQ10006" s="33"/>
      <c r="AR10006" s="33"/>
      <c r="AS10006" s="33"/>
      <c r="AT10006" s="33"/>
      <c r="AU10006" s="33"/>
      <c r="AV10006" s="33"/>
      <c r="AW10006" s="33"/>
      <c r="AX10006" s="33"/>
      <c r="AY10006" s="33"/>
    </row>
    <row r="10007" spans="1:51" s="12" customFormat="1" ht="39.950000000000003" customHeight="1">
      <c r="A10007" s="3"/>
      <c r="B10007" s="16"/>
      <c r="C10007" s="33"/>
      <c r="D10007" s="33"/>
      <c r="E10007" s="33"/>
      <c r="F10007" s="33"/>
      <c r="G10007" s="33"/>
      <c r="H10007" s="33"/>
      <c r="I10007" s="33"/>
      <c r="J10007" s="33"/>
      <c r="K10007" s="33"/>
      <c r="L10007" s="33"/>
      <c r="M10007" s="33"/>
      <c r="N10007" s="33"/>
      <c r="O10007" s="33"/>
      <c r="P10007" s="33"/>
      <c r="Q10007" s="33"/>
      <c r="R10007" s="33"/>
      <c r="S10007" s="33"/>
      <c r="T10007" s="33"/>
      <c r="U10007" s="33"/>
      <c r="V10007" s="33"/>
      <c r="W10007" s="33"/>
      <c r="X10007" s="33"/>
      <c r="Y10007" s="33"/>
      <c r="Z10007" s="33"/>
      <c r="AA10007" s="33"/>
      <c r="AB10007" s="33"/>
      <c r="AC10007" s="33"/>
      <c r="AD10007" s="33"/>
      <c r="AE10007" s="33"/>
      <c r="AF10007" s="33"/>
      <c r="AG10007" s="35"/>
      <c r="AH10007" s="32"/>
      <c r="AI10007" s="33"/>
      <c r="AJ10007" s="33"/>
      <c r="AK10007" s="33"/>
      <c r="AL10007" s="33"/>
      <c r="AM10007" s="33"/>
      <c r="AN10007" s="33"/>
      <c r="AO10007" s="33"/>
      <c r="AP10007" s="33"/>
      <c r="AQ10007" s="33"/>
      <c r="AR10007" s="33"/>
      <c r="AS10007" s="33"/>
      <c r="AT10007" s="33"/>
      <c r="AU10007" s="33"/>
      <c r="AV10007" s="33"/>
      <c r="AW10007" s="33"/>
      <c r="AX10007" s="33"/>
      <c r="AY10007" s="33"/>
    </row>
    <row r="10008" spans="1:51" s="12" customFormat="1" ht="39.950000000000003" customHeight="1">
      <c r="A10008" s="3"/>
      <c r="B10008" s="16"/>
      <c r="C10008" s="33"/>
      <c r="D10008" s="33"/>
      <c r="E10008" s="33"/>
      <c r="F10008" s="33"/>
      <c r="G10008" s="33"/>
      <c r="H10008" s="33"/>
      <c r="I10008" s="33"/>
      <c r="J10008" s="33"/>
      <c r="K10008" s="33"/>
      <c r="L10008" s="33"/>
      <c r="M10008" s="33"/>
      <c r="N10008" s="33"/>
      <c r="O10008" s="33"/>
      <c r="P10008" s="33"/>
      <c r="Q10008" s="33"/>
      <c r="R10008" s="33"/>
      <c r="S10008" s="33"/>
      <c r="T10008" s="33"/>
      <c r="U10008" s="33"/>
      <c r="V10008" s="33"/>
      <c r="W10008" s="33"/>
      <c r="X10008" s="33"/>
      <c r="Y10008" s="33"/>
      <c r="Z10008" s="33"/>
      <c r="AA10008" s="33"/>
      <c r="AB10008" s="33"/>
      <c r="AC10008" s="33"/>
      <c r="AD10008" s="33"/>
      <c r="AE10008" s="33"/>
      <c r="AF10008" s="33"/>
      <c r="AG10008" s="35"/>
      <c r="AH10008" s="32"/>
      <c r="AI10008" s="33"/>
      <c r="AJ10008" s="33"/>
      <c r="AK10008" s="33"/>
      <c r="AL10008" s="33"/>
      <c r="AM10008" s="33"/>
      <c r="AN10008" s="33"/>
      <c r="AO10008" s="33"/>
      <c r="AP10008" s="33"/>
      <c r="AQ10008" s="33"/>
      <c r="AR10008" s="33"/>
      <c r="AS10008" s="33"/>
      <c r="AT10008" s="33"/>
      <c r="AU10008" s="33"/>
      <c r="AV10008" s="33"/>
      <c r="AW10008" s="33"/>
      <c r="AX10008" s="33"/>
      <c r="AY10008" s="33"/>
    </row>
    <row r="10009" spans="1:51" s="12" customFormat="1" ht="39.950000000000003" customHeight="1">
      <c r="A10009" s="3"/>
      <c r="B10009" s="16"/>
      <c r="C10009" s="33"/>
      <c r="D10009" s="33"/>
      <c r="E10009" s="33"/>
      <c r="F10009" s="33"/>
      <c r="G10009" s="33"/>
      <c r="H10009" s="33"/>
      <c r="I10009" s="33"/>
      <c r="J10009" s="33"/>
      <c r="K10009" s="33"/>
      <c r="L10009" s="33"/>
      <c r="M10009" s="33"/>
      <c r="N10009" s="33"/>
      <c r="O10009" s="33"/>
      <c r="P10009" s="33"/>
      <c r="Q10009" s="33"/>
      <c r="R10009" s="33"/>
      <c r="S10009" s="33"/>
      <c r="T10009" s="33"/>
      <c r="U10009" s="33"/>
      <c r="V10009" s="33"/>
      <c r="W10009" s="33"/>
      <c r="X10009" s="33"/>
      <c r="Y10009" s="33"/>
      <c r="Z10009" s="33"/>
      <c r="AA10009" s="33"/>
      <c r="AB10009" s="33"/>
      <c r="AC10009" s="33"/>
      <c r="AD10009" s="33"/>
      <c r="AE10009" s="33"/>
      <c r="AF10009" s="33"/>
      <c r="AG10009" s="35"/>
      <c r="AH10009" s="32"/>
      <c r="AI10009" s="33"/>
      <c r="AJ10009" s="33"/>
      <c r="AK10009" s="33"/>
      <c r="AL10009" s="33"/>
      <c r="AM10009" s="33"/>
      <c r="AN10009" s="33"/>
      <c r="AO10009" s="33"/>
      <c r="AP10009" s="33"/>
      <c r="AQ10009" s="33"/>
      <c r="AR10009" s="33"/>
      <c r="AS10009" s="33"/>
      <c r="AT10009" s="33"/>
      <c r="AU10009" s="33"/>
      <c r="AV10009" s="33"/>
      <c r="AW10009" s="33"/>
      <c r="AX10009" s="33"/>
      <c r="AY10009" s="33"/>
    </row>
    <row r="10010" spans="1:51" s="12" customFormat="1" ht="39.950000000000003" customHeight="1">
      <c r="A10010" s="3"/>
      <c r="B10010" s="16"/>
      <c r="C10010" s="33"/>
      <c r="D10010" s="33"/>
      <c r="E10010" s="33"/>
      <c r="F10010" s="33"/>
      <c r="G10010" s="33"/>
      <c r="H10010" s="33"/>
      <c r="I10010" s="33"/>
      <c r="J10010" s="33"/>
      <c r="K10010" s="33"/>
      <c r="L10010" s="33"/>
      <c r="M10010" s="33"/>
      <c r="N10010" s="33"/>
      <c r="O10010" s="33"/>
      <c r="P10010" s="33"/>
      <c r="Q10010" s="33"/>
      <c r="R10010" s="33"/>
      <c r="S10010" s="33"/>
      <c r="T10010" s="33"/>
      <c r="U10010" s="33"/>
      <c r="V10010" s="33"/>
      <c r="W10010" s="33"/>
      <c r="X10010" s="33"/>
      <c r="Y10010" s="33"/>
      <c r="Z10010" s="33"/>
      <c r="AA10010" s="33"/>
      <c r="AB10010" s="33"/>
      <c r="AC10010" s="33"/>
      <c r="AD10010" s="33"/>
      <c r="AE10010" s="33"/>
      <c r="AF10010" s="33"/>
      <c r="AG10010" s="35"/>
      <c r="AH10010" s="32"/>
      <c r="AI10010" s="33"/>
      <c r="AJ10010" s="33"/>
      <c r="AK10010" s="33"/>
      <c r="AL10010" s="33"/>
      <c r="AM10010" s="33"/>
      <c r="AN10010" s="33"/>
      <c r="AO10010" s="33"/>
      <c r="AP10010" s="33"/>
      <c r="AQ10010" s="33"/>
      <c r="AR10010" s="33"/>
      <c r="AS10010" s="33"/>
      <c r="AT10010" s="33"/>
      <c r="AU10010" s="33"/>
      <c r="AV10010" s="33"/>
      <c r="AW10010" s="33"/>
      <c r="AX10010" s="33"/>
      <c r="AY10010" s="33"/>
    </row>
    <row r="10011" spans="1:51" s="12" customFormat="1" ht="39.950000000000003" customHeight="1">
      <c r="A10011" s="3"/>
      <c r="B10011" s="16"/>
      <c r="C10011" s="33"/>
      <c r="D10011" s="33"/>
      <c r="E10011" s="33"/>
      <c r="F10011" s="33"/>
      <c r="G10011" s="33"/>
      <c r="H10011" s="33"/>
      <c r="I10011" s="33"/>
      <c r="J10011" s="33"/>
      <c r="K10011" s="33"/>
      <c r="L10011" s="33"/>
      <c r="M10011" s="33"/>
      <c r="N10011" s="33"/>
      <c r="O10011" s="33"/>
      <c r="P10011" s="33"/>
      <c r="Q10011" s="33"/>
      <c r="R10011" s="33"/>
      <c r="S10011" s="33"/>
      <c r="T10011" s="33"/>
      <c r="U10011" s="33"/>
      <c r="V10011" s="33"/>
      <c r="W10011" s="33"/>
      <c r="X10011" s="33"/>
      <c r="Y10011" s="33"/>
      <c r="Z10011" s="33"/>
      <c r="AA10011" s="33"/>
      <c r="AB10011" s="33"/>
      <c r="AC10011" s="33"/>
      <c r="AD10011" s="33"/>
      <c r="AE10011" s="33"/>
      <c r="AF10011" s="33"/>
      <c r="AG10011" s="35"/>
      <c r="AH10011" s="32"/>
      <c r="AI10011" s="33"/>
      <c r="AJ10011" s="33"/>
      <c r="AK10011" s="33"/>
      <c r="AL10011" s="33"/>
      <c r="AM10011" s="33"/>
      <c r="AN10011" s="33"/>
      <c r="AO10011" s="33"/>
      <c r="AP10011" s="33"/>
      <c r="AQ10011" s="33"/>
      <c r="AR10011" s="33"/>
      <c r="AS10011" s="33"/>
      <c r="AT10011" s="33"/>
      <c r="AU10011" s="33"/>
      <c r="AV10011" s="33"/>
      <c r="AW10011" s="33"/>
      <c r="AX10011" s="33"/>
      <c r="AY10011" s="33"/>
    </row>
    <row r="10012" spans="1:51" s="12" customFormat="1" ht="39.950000000000003" customHeight="1">
      <c r="A10012" s="3"/>
      <c r="B10012" s="16"/>
      <c r="C10012" s="33"/>
      <c r="D10012" s="33"/>
      <c r="E10012" s="33"/>
      <c r="F10012" s="33"/>
      <c r="G10012" s="33"/>
      <c r="H10012" s="33"/>
      <c r="I10012" s="33"/>
      <c r="J10012" s="33"/>
      <c r="K10012" s="33"/>
      <c r="L10012" s="33"/>
      <c r="M10012" s="33"/>
      <c r="N10012" s="33"/>
      <c r="O10012" s="33"/>
      <c r="P10012" s="33"/>
      <c r="Q10012" s="33"/>
      <c r="R10012" s="33"/>
      <c r="S10012" s="33"/>
      <c r="T10012" s="33"/>
      <c r="U10012" s="33"/>
      <c r="V10012" s="33"/>
      <c r="W10012" s="33"/>
      <c r="X10012" s="33"/>
      <c r="Y10012" s="33"/>
      <c r="Z10012" s="33"/>
      <c r="AA10012" s="33"/>
      <c r="AB10012" s="33"/>
      <c r="AC10012" s="33"/>
      <c r="AD10012" s="33"/>
      <c r="AE10012" s="33"/>
      <c r="AF10012" s="33"/>
      <c r="AG10012" s="35"/>
      <c r="AH10012" s="32"/>
      <c r="AI10012" s="33"/>
      <c r="AJ10012" s="33"/>
      <c r="AK10012" s="33"/>
      <c r="AL10012" s="33"/>
      <c r="AM10012" s="33"/>
      <c r="AN10012" s="33"/>
      <c r="AO10012" s="33"/>
      <c r="AP10012" s="33"/>
      <c r="AQ10012" s="33"/>
      <c r="AR10012" s="33"/>
      <c r="AS10012" s="33"/>
      <c r="AT10012" s="33"/>
      <c r="AU10012" s="33"/>
      <c r="AV10012" s="33"/>
      <c r="AW10012" s="33"/>
      <c r="AX10012" s="33"/>
      <c r="AY10012" s="33"/>
    </row>
    <row r="10013" spans="1:51" s="12" customFormat="1" ht="39.950000000000003" customHeight="1">
      <c r="A10013" s="3"/>
      <c r="B10013" s="16"/>
      <c r="C10013" s="33"/>
      <c r="D10013" s="33"/>
      <c r="E10013" s="33"/>
      <c r="F10013" s="33"/>
      <c r="G10013" s="33"/>
      <c r="H10013" s="33"/>
      <c r="I10013" s="33"/>
      <c r="J10013" s="33"/>
      <c r="K10013" s="33"/>
      <c r="L10013" s="33"/>
      <c r="M10013" s="33"/>
      <c r="N10013" s="33"/>
      <c r="O10013" s="33"/>
      <c r="P10013" s="33"/>
      <c r="Q10013" s="33"/>
      <c r="R10013" s="33"/>
      <c r="S10013" s="33"/>
      <c r="T10013" s="33"/>
      <c r="U10013" s="33"/>
      <c r="V10013" s="33"/>
      <c r="W10013" s="33"/>
      <c r="X10013" s="33"/>
      <c r="Y10013" s="33"/>
      <c r="Z10013" s="33"/>
      <c r="AA10013" s="33"/>
      <c r="AB10013" s="33"/>
      <c r="AC10013" s="33"/>
      <c r="AD10013" s="33"/>
      <c r="AE10013" s="33"/>
      <c r="AF10013" s="33"/>
      <c r="AG10013" s="35"/>
      <c r="AH10013" s="32"/>
      <c r="AI10013" s="33"/>
      <c r="AJ10013" s="33"/>
      <c r="AK10013" s="33"/>
      <c r="AL10013" s="33"/>
      <c r="AM10013" s="33"/>
      <c r="AN10013" s="33"/>
      <c r="AO10013" s="33"/>
      <c r="AP10013" s="33"/>
      <c r="AQ10013" s="33"/>
      <c r="AR10013" s="33"/>
      <c r="AS10013" s="33"/>
      <c r="AT10013" s="33"/>
      <c r="AU10013" s="33"/>
      <c r="AV10013" s="33"/>
      <c r="AW10013" s="33"/>
      <c r="AX10013" s="33"/>
      <c r="AY10013" s="33"/>
    </row>
    <row r="10014" spans="1:51" s="12" customFormat="1" ht="39.950000000000003" customHeight="1">
      <c r="A10014" s="3"/>
      <c r="B10014" s="16"/>
      <c r="C10014" s="33"/>
      <c r="D10014" s="33"/>
      <c r="E10014" s="33"/>
      <c r="F10014" s="33"/>
      <c r="G10014" s="33"/>
      <c r="H10014" s="33"/>
      <c r="I10014" s="33"/>
      <c r="J10014" s="33"/>
      <c r="K10014" s="33"/>
      <c r="L10014" s="33"/>
      <c r="M10014" s="33"/>
      <c r="N10014" s="33"/>
      <c r="O10014" s="33"/>
      <c r="P10014" s="33"/>
      <c r="Q10014" s="33"/>
      <c r="R10014" s="33"/>
      <c r="S10014" s="33"/>
      <c r="T10014" s="33"/>
      <c r="U10014" s="33"/>
      <c r="V10014" s="33"/>
      <c r="W10014" s="33"/>
      <c r="X10014" s="33"/>
      <c r="Y10014" s="33"/>
      <c r="Z10014" s="33"/>
      <c r="AA10014" s="33"/>
      <c r="AB10014" s="33"/>
      <c r="AC10014" s="33"/>
      <c r="AD10014" s="33"/>
      <c r="AE10014" s="33"/>
      <c r="AF10014" s="33"/>
      <c r="AG10014" s="35"/>
      <c r="AH10014" s="32"/>
      <c r="AI10014" s="33"/>
      <c r="AJ10014" s="33"/>
      <c r="AK10014" s="33"/>
      <c r="AL10014" s="33"/>
      <c r="AM10014" s="33"/>
      <c r="AN10014" s="33"/>
      <c r="AO10014" s="33"/>
      <c r="AP10014" s="33"/>
      <c r="AQ10014" s="33"/>
      <c r="AR10014" s="33"/>
      <c r="AS10014" s="33"/>
      <c r="AT10014" s="33"/>
      <c r="AU10014" s="33"/>
      <c r="AV10014" s="33"/>
      <c r="AW10014" s="33"/>
      <c r="AX10014" s="33"/>
      <c r="AY10014" s="33"/>
    </row>
    <row r="10015" spans="1:51" s="12" customFormat="1" ht="39.950000000000003" customHeight="1">
      <c r="A10015" s="3"/>
      <c r="B10015" s="16"/>
      <c r="C10015" s="33"/>
      <c r="D10015" s="33"/>
      <c r="E10015" s="33"/>
      <c r="F10015" s="33"/>
      <c r="G10015" s="33"/>
      <c r="H10015" s="33"/>
      <c r="I10015" s="33"/>
      <c r="J10015" s="33"/>
      <c r="K10015" s="33"/>
      <c r="L10015" s="33"/>
      <c r="M10015" s="33"/>
      <c r="N10015" s="33"/>
      <c r="O10015" s="33"/>
      <c r="P10015" s="33"/>
      <c r="Q10015" s="33"/>
      <c r="R10015" s="33"/>
      <c r="S10015" s="33"/>
      <c r="T10015" s="33"/>
      <c r="U10015" s="33"/>
      <c r="V10015" s="33"/>
      <c r="W10015" s="33"/>
      <c r="X10015" s="33"/>
      <c r="Y10015" s="33"/>
      <c r="Z10015" s="33"/>
      <c r="AA10015" s="33"/>
      <c r="AB10015" s="33"/>
      <c r="AC10015" s="33"/>
      <c r="AD10015" s="33"/>
      <c r="AE10015" s="33"/>
      <c r="AF10015" s="33"/>
      <c r="AG10015" s="35"/>
      <c r="AH10015" s="32"/>
      <c r="AI10015" s="33"/>
      <c r="AJ10015" s="33"/>
      <c r="AK10015" s="33"/>
      <c r="AL10015" s="33"/>
      <c r="AM10015" s="33"/>
      <c r="AN10015" s="33"/>
      <c r="AO10015" s="33"/>
      <c r="AP10015" s="33"/>
      <c r="AQ10015" s="33"/>
      <c r="AR10015" s="33"/>
      <c r="AS10015" s="33"/>
      <c r="AT10015" s="33"/>
      <c r="AU10015" s="33"/>
      <c r="AV10015" s="33"/>
      <c r="AW10015" s="33"/>
      <c r="AX10015" s="33"/>
      <c r="AY10015" s="33"/>
    </row>
    <row r="10016" spans="1:51" s="12" customFormat="1" ht="39.950000000000003" customHeight="1">
      <c r="A10016" s="3"/>
      <c r="B10016" s="16"/>
      <c r="C10016" s="33"/>
      <c r="D10016" s="33"/>
      <c r="E10016" s="33"/>
      <c r="F10016" s="33"/>
      <c r="G10016" s="33"/>
      <c r="H10016" s="33"/>
      <c r="I10016" s="33"/>
      <c r="J10016" s="33"/>
      <c r="K10016" s="33"/>
      <c r="L10016" s="33"/>
      <c r="M10016" s="33"/>
      <c r="N10016" s="33"/>
      <c r="O10016" s="33"/>
      <c r="P10016" s="33"/>
      <c r="Q10016" s="33"/>
      <c r="R10016" s="33"/>
      <c r="S10016" s="33"/>
      <c r="T10016" s="33"/>
      <c r="U10016" s="33"/>
      <c r="V10016" s="33"/>
      <c r="W10016" s="33"/>
      <c r="X10016" s="33"/>
      <c r="Y10016" s="33"/>
      <c r="Z10016" s="33"/>
      <c r="AA10016" s="33"/>
      <c r="AB10016" s="33"/>
      <c r="AC10016" s="33"/>
      <c r="AD10016" s="33"/>
      <c r="AE10016" s="33"/>
      <c r="AF10016" s="33"/>
      <c r="AG10016" s="35"/>
      <c r="AH10016" s="32"/>
      <c r="AI10016" s="33"/>
      <c r="AJ10016" s="33"/>
      <c r="AK10016" s="33"/>
      <c r="AL10016" s="33"/>
      <c r="AM10016" s="33"/>
      <c r="AN10016" s="33"/>
      <c r="AO10016" s="33"/>
      <c r="AP10016" s="33"/>
      <c r="AQ10016" s="33"/>
      <c r="AR10016" s="33"/>
      <c r="AS10016" s="33"/>
      <c r="AT10016" s="33"/>
      <c r="AU10016" s="33"/>
      <c r="AV10016" s="33"/>
      <c r="AW10016" s="33"/>
      <c r="AX10016" s="33"/>
      <c r="AY10016" s="33"/>
    </row>
    <row r="10017" spans="1:51" s="12" customFormat="1" ht="39.950000000000003" customHeight="1">
      <c r="A10017" s="3"/>
      <c r="B10017" s="16"/>
      <c r="C10017" s="33"/>
      <c r="D10017" s="33"/>
      <c r="E10017" s="33"/>
      <c r="F10017" s="33"/>
      <c r="G10017" s="33"/>
      <c r="H10017" s="33"/>
      <c r="I10017" s="33"/>
      <c r="J10017" s="33"/>
      <c r="K10017" s="33"/>
      <c r="L10017" s="33"/>
      <c r="M10017" s="33"/>
      <c r="N10017" s="33"/>
      <c r="O10017" s="33"/>
      <c r="P10017" s="33"/>
      <c r="Q10017" s="33"/>
      <c r="R10017" s="33"/>
      <c r="S10017" s="33"/>
      <c r="T10017" s="33"/>
      <c r="U10017" s="33"/>
      <c r="V10017" s="33"/>
      <c r="W10017" s="33"/>
      <c r="X10017" s="33"/>
      <c r="Y10017" s="33"/>
      <c r="Z10017" s="33"/>
      <c r="AA10017" s="33"/>
      <c r="AB10017" s="33"/>
      <c r="AC10017" s="33"/>
      <c r="AD10017" s="33"/>
      <c r="AE10017" s="33"/>
      <c r="AF10017" s="33"/>
      <c r="AG10017" s="35"/>
      <c r="AH10017" s="32"/>
      <c r="AI10017" s="33"/>
      <c r="AJ10017" s="33"/>
      <c r="AK10017" s="33"/>
      <c r="AL10017" s="33"/>
      <c r="AM10017" s="33"/>
      <c r="AN10017" s="33"/>
      <c r="AO10017" s="33"/>
      <c r="AP10017" s="33"/>
      <c r="AQ10017" s="33"/>
      <c r="AR10017" s="33"/>
      <c r="AS10017" s="33"/>
      <c r="AT10017" s="33"/>
      <c r="AU10017" s="33"/>
      <c r="AV10017" s="33"/>
      <c r="AW10017" s="33"/>
      <c r="AX10017" s="33"/>
      <c r="AY10017" s="33"/>
    </row>
    <row r="10018" spans="1:51" s="12" customFormat="1" ht="39.950000000000003" customHeight="1">
      <c r="A10018" s="3"/>
      <c r="B10018" s="16"/>
      <c r="C10018" s="33"/>
      <c r="D10018" s="33"/>
      <c r="E10018" s="33"/>
      <c r="F10018" s="33"/>
      <c r="G10018" s="33"/>
      <c r="H10018" s="33"/>
      <c r="I10018" s="33"/>
      <c r="J10018" s="33"/>
      <c r="K10018" s="33"/>
      <c r="L10018" s="33"/>
      <c r="M10018" s="33"/>
      <c r="N10018" s="33"/>
      <c r="O10018" s="33"/>
      <c r="P10018" s="33"/>
      <c r="Q10018" s="33"/>
      <c r="R10018" s="33"/>
      <c r="S10018" s="33"/>
      <c r="T10018" s="33"/>
      <c r="U10018" s="33"/>
      <c r="V10018" s="33"/>
      <c r="W10018" s="33"/>
      <c r="X10018" s="33"/>
      <c r="Y10018" s="33"/>
      <c r="Z10018" s="33"/>
      <c r="AA10018" s="33"/>
      <c r="AB10018" s="33"/>
      <c r="AC10018" s="33"/>
      <c r="AD10018" s="33"/>
      <c r="AE10018" s="33"/>
      <c r="AF10018" s="33"/>
      <c r="AG10018" s="35"/>
      <c r="AH10018" s="32"/>
      <c r="AI10018" s="33"/>
      <c r="AJ10018" s="33"/>
      <c r="AK10018" s="33"/>
      <c r="AL10018" s="33"/>
      <c r="AM10018" s="33"/>
      <c r="AN10018" s="33"/>
      <c r="AO10018" s="33"/>
      <c r="AP10018" s="33"/>
      <c r="AQ10018" s="33"/>
      <c r="AR10018" s="33"/>
      <c r="AS10018" s="33"/>
      <c r="AT10018" s="33"/>
      <c r="AU10018" s="33"/>
      <c r="AV10018" s="33"/>
      <c r="AW10018" s="33"/>
      <c r="AX10018" s="33"/>
      <c r="AY10018" s="33"/>
    </row>
    <row r="10019" spans="1:51" s="12" customFormat="1" ht="39.950000000000003" customHeight="1">
      <c r="A10019" s="3"/>
      <c r="B10019" s="16"/>
      <c r="C10019" s="33"/>
      <c r="D10019" s="33"/>
      <c r="E10019" s="33"/>
      <c r="F10019" s="33"/>
      <c r="G10019" s="33"/>
      <c r="H10019" s="33"/>
      <c r="I10019" s="33"/>
      <c r="J10019" s="33"/>
      <c r="K10019" s="33"/>
      <c r="L10019" s="33"/>
      <c r="M10019" s="33"/>
      <c r="N10019" s="33"/>
      <c r="O10019" s="33"/>
      <c r="P10019" s="33"/>
      <c r="Q10019" s="33"/>
      <c r="R10019" s="33"/>
      <c r="S10019" s="33"/>
      <c r="T10019" s="33"/>
      <c r="U10019" s="33"/>
      <c r="V10019" s="33"/>
      <c r="W10019" s="33"/>
      <c r="X10019" s="33"/>
      <c r="Y10019" s="33"/>
      <c r="Z10019" s="33"/>
      <c r="AA10019" s="33"/>
      <c r="AB10019" s="33"/>
      <c r="AC10019" s="33"/>
      <c r="AD10019" s="33"/>
      <c r="AE10019" s="33"/>
      <c r="AF10019" s="33"/>
      <c r="AG10019" s="35"/>
      <c r="AH10019" s="32"/>
      <c r="AI10019" s="33"/>
      <c r="AJ10019" s="33"/>
      <c r="AK10019" s="33"/>
      <c r="AL10019" s="33"/>
      <c r="AM10019" s="33"/>
      <c r="AN10019" s="33"/>
      <c r="AO10019" s="33"/>
      <c r="AP10019" s="33"/>
      <c r="AQ10019" s="33"/>
      <c r="AR10019" s="33"/>
      <c r="AS10019" s="33"/>
      <c r="AT10019" s="33"/>
      <c r="AU10019" s="33"/>
      <c r="AV10019" s="33"/>
      <c r="AW10019" s="33"/>
      <c r="AX10019" s="33"/>
      <c r="AY10019" s="33"/>
    </row>
    <row r="10020" spans="1:51" s="12" customFormat="1" ht="39.950000000000003" customHeight="1">
      <c r="A10020" s="3"/>
      <c r="B10020" s="16"/>
      <c r="C10020" s="33"/>
      <c r="D10020" s="33"/>
      <c r="E10020" s="33"/>
      <c r="F10020" s="33"/>
      <c r="G10020" s="33"/>
      <c r="H10020" s="33"/>
      <c r="I10020" s="33"/>
      <c r="J10020" s="33"/>
      <c r="K10020" s="33"/>
      <c r="L10020" s="33"/>
      <c r="M10020" s="33"/>
      <c r="N10020" s="33"/>
      <c r="O10020" s="33"/>
      <c r="P10020" s="33"/>
      <c r="Q10020" s="33"/>
      <c r="R10020" s="33"/>
      <c r="S10020" s="33"/>
      <c r="T10020" s="33"/>
      <c r="U10020" s="33"/>
      <c r="V10020" s="33"/>
      <c r="W10020" s="33"/>
      <c r="X10020" s="33"/>
      <c r="Y10020" s="33"/>
      <c r="Z10020" s="33"/>
      <c r="AA10020" s="33"/>
      <c r="AB10020" s="33"/>
      <c r="AC10020" s="33"/>
      <c r="AD10020" s="33"/>
      <c r="AE10020" s="33"/>
      <c r="AF10020" s="33"/>
      <c r="AG10020" s="35"/>
      <c r="AH10020" s="32"/>
      <c r="AI10020" s="33"/>
      <c r="AJ10020" s="33"/>
      <c r="AK10020" s="33"/>
      <c r="AL10020" s="33"/>
      <c r="AM10020" s="33"/>
      <c r="AN10020" s="33"/>
      <c r="AO10020" s="33"/>
      <c r="AP10020" s="33"/>
      <c r="AQ10020" s="33"/>
      <c r="AR10020" s="33"/>
      <c r="AS10020" s="33"/>
      <c r="AT10020" s="33"/>
      <c r="AU10020" s="33"/>
      <c r="AV10020" s="33"/>
      <c r="AW10020" s="33"/>
      <c r="AX10020" s="33"/>
      <c r="AY10020" s="33"/>
    </row>
    <row r="10021" spans="1:51" s="12" customFormat="1" ht="39.950000000000003" customHeight="1">
      <c r="A10021" s="3"/>
      <c r="B10021" s="16"/>
      <c r="C10021" s="33"/>
      <c r="D10021" s="33"/>
      <c r="E10021" s="33"/>
      <c r="F10021" s="33"/>
      <c r="G10021" s="33"/>
      <c r="H10021" s="33"/>
      <c r="I10021" s="33"/>
      <c r="J10021" s="33"/>
      <c r="K10021" s="33"/>
      <c r="L10021" s="33"/>
      <c r="M10021" s="33"/>
      <c r="N10021" s="33"/>
      <c r="O10021" s="33"/>
      <c r="P10021" s="33"/>
      <c r="Q10021" s="33"/>
      <c r="R10021" s="33"/>
      <c r="S10021" s="33"/>
      <c r="T10021" s="33"/>
      <c r="U10021" s="33"/>
      <c r="V10021" s="33"/>
      <c r="W10021" s="33"/>
      <c r="X10021" s="33"/>
      <c r="Y10021" s="33"/>
      <c r="Z10021" s="33"/>
      <c r="AA10021" s="33"/>
      <c r="AB10021" s="33"/>
      <c r="AC10021" s="33"/>
      <c r="AD10021" s="33"/>
      <c r="AE10021" s="33"/>
      <c r="AF10021" s="33"/>
      <c r="AG10021" s="35"/>
      <c r="AH10021" s="32"/>
      <c r="AI10021" s="33"/>
      <c r="AJ10021" s="33"/>
      <c r="AK10021" s="33"/>
      <c r="AL10021" s="33"/>
      <c r="AM10021" s="33"/>
      <c r="AN10021" s="33"/>
      <c r="AO10021" s="33"/>
      <c r="AP10021" s="33"/>
      <c r="AQ10021" s="33"/>
      <c r="AR10021" s="33"/>
      <c r="AS10021" s="33"/>
      <c r="AT10021" s="33"/>
      <c r="AU10021" s="33"/>
      <c r="AV10021" s="33"/>
      <c r="AW10021" s="33"/>
      <c r="AX10021" s="33"/>
      <c r="AY10021" s="33"/>
    </row>
    <row r="10022" spans="1:51" s="12" customFormat="1" ht="39.950000000000003" customHeight="1">
      <c r="A10022" s="3"/>
      <c r="B10022" s="16"/>
      <c r="C10022" s="33"/>
      <c r="D10022" s="33"/>
      <c r="E10022" s="33"/>
      <c r="F10022" s="33"/>
      <c r="G10022" s="33"/>
      <c r="H10022" s="33"/>
      <c r="I10022" s="33"/>
      <c r="J10022" s="33"/>
      <c r="K10022" s="33"/>
      <c r="L10022" s="33"/>
      <c r="M10022" s="33"/>
      <c r="N10022" s="33"/>
      <c r="O10022" s="33"/>
      <c r="P10022" s="33"/>
      <c r="Q10022" s="33"/>
      <c r="R10022" s="33"/>
      <c r="S10022" s="33"/>
      <c r="T10022" s="33"/>
      <c r="U10022" s="33"/>
      <c r="V10022" s="33"/>
      <c r="W10022" s="33"/>
      <c r="X10022" s="33"/>
      <c r="Y10022" s="33"/>
      <c r="Z10022" s="33"/>
      <c r="AA10022" s="33"/>
      <c r="AB10022" s="33"/>
      <c r="AC10022" s="33"/>
      <c r="AD10022" s="33"/>
      <c r="AE10022" s="33"/>
      <c r="AF10022" s="33"/>
      <c r="AG10022" s="35"/>
      <c r="AH10022" s="32"/>
      <c r="AI10022" s="33"/>
      <c r="AJ10022" s="33"/>
      <c r="AK10022" s="33"/>
      <c r="AL10022" s="33"/>
      <c r="AM10022" s="33"/>
      <c r="AN10022" s="33"/>
      <c r="AO10022" s="33"/>
      <c r="AP10022" s="33"/>
      <c r="AQ10022" s="33"/>
      <c r="AR10022" s="33"/>
      <c r="AS10022" s="33"/>
      <c r="AT10022" s="33"/>
      <c r="AU10022" s="33"/>
      <c r="AV10022" s="33"/>
      <c r="AW10022" s="33"/>
      <c r="AX10022" s="33"/>
      <c r="AY10022" s="33"/>
    </row>
    <row r="10023" spans="1:51" s="12" customFormat="1" ht="39.950000000000003" customHeight="1">
      <c r="A10023" s="3"/>
      <c r="B10023" s="16"/>
      <c r="C10023" s="33"/>
      <c r="D10023" s="33"/>
      <c r="E10023" s="33"/>
      <c r="F10023" s="33"/>
      <c r="G10023" s="33"/>
      <c r="H10023" s="33"/>
      <c r="I10023" s="33"/>
      <c r="J10023" s="33"/>
      <c r="K10023" s="33"/>
      <c r="L10023" s="33"/>
      <c r="M10023" s="33"/>
      <c r="N10023" s="33"/>
      <c r="O10023" s="33"/>
      <c r="P10023" s="33"/>
      <c r="Q10023" s="33"/>
      <c r="R10023" s="33"/>
      <c r="S10023" s="33"/>
      <c r="T10023" s="33"/>
      <c r="U10023" s="33"/>
      <c r="V10023" s="33"/>
      <c r="W10023" s="33"/>
      <c r="X10023" s="33"/>
      <c r="Y10023" s="33"/>
      <c r="Z10023" s="33"/>
      <c r="AA10023" s="33"/>
      <c r="AB10023" s="33"/>
      <c r="AC10023" s="33"/>
      <c r="AD10023" s="33"/>
      <c r="AE10023" s="33"/>
      <c r="AF10023" s="33"/>
      <c r="AG10023" s="35"/>
      <c r="AH10023" s="32"/>
      <c r="AI10023" s="33"/>
      <c r="AJ10023" s="33"/>
      <c r="AK10023" s="33"/>
      <c r="AL10023" s="33"/>
      <c r="AM10023" s="33"/>
      <c r="AN10023" s="33"/>
      <c r="AO10023" s="33"/>
      <c r="AP10023" s="33"/>
      <c r="AQ10023" s="33"/>
      <c r="AR10023" s="33"/>
      <c r="AS10023" s="33"/>
      <c r="AT10023" s="33"/>
      <c r="AU10023" s="33"/>
      <c r="AV10023" s="33"/>
      <c r="AW10023" s="33"/>
      <c r="AX10023" s="33"/>
      <c r="AY10023" s="33"/>
    </row>
    <row r="10024" spans="1:51" s="12" customFormat="1" ht="39.950000000000003" customHeight="1">
      <c r="A10024" s="3"/>
      <c r="B10024" s="16"/>
      <c r="C10024" s="33"/>
      <c r="D10024" s="33"/>
      <c r="E10024" s="33"/>
      <c r="F10024" s="33"/>
      <c r="G10024" s="33"/>
      <c r="H10024" s="33"/>
      <c r="I10024" s="33"/>
      <c r="J10024" s="33"/>
      <c r="K10024" s="33"/>
      <c r="L10024" s="33"/>
      <c r="M10024" s="33"/>
      <c r="N10024" s="33"/>
      <c r="O10024" s="33"/>
      <c r="P10024" s="33"/>
      <c r="Q10024" s="33"/>
      <c r="R10024" s="33"/>
      <c r="S10024" s="33"/>
      <c r="T10024" s="33"/>
      <c r="U10024" s="33"/>
      <c r="V10024" s="33"/>
      <c r="W10024" s="33"/>
      <c r="X10024" s="33"/>
      <c r="Y10024" s="33"/>
      <c r="Z10024" s="33"/>
      <c r="AA10024" s="33"/>
      <c r="AB10024" s="33"/>
      <c r="AC10024" s="33"/>
      <c r="AD10024" s="33"/>
      <c r="AE10024" s="33"/>
      <c r="AF10024" s="33"/>
      <c r="AG10024" s="35"/>
      <c r="AH10024" s="32"/>
      <c r="AI10024" s="33"/>
      <c r="AJ10024" s="33"/>
      <c r="AK10024" s="33"/>
      <c r="AL10024" s="33"/>
      <c r="AM10024" s="33"/>
      <c r="AN10024" s="33"/>
      <c r="AO10024" s="33"/>
      <c r="AP10024" s="33"/>
      <c r="AQ10024" s="33"/>
      <c r="AR10024" s="33"/>
      <c r="AS10024" s="33"/>
      <c r="AT10024" s="33"/>
      <c r="AU10024" s="33"/>
      <c r="AV10024" s="33"/>
      <c r="AW10024" s="33"/>
      <c r="AX10024" s="33"/>
      <c r="AY10024" s="33"/>
    </row>
    <row r="10025" spans="1:51" s="12" customFormat="1" ht="39.950000000000003" customHeight="1">
      <c r="A10025" s="3"/>
      <c r="B10025" s="16"/>
      <c r="C10025" s="33"/>
      <c r="D10025" s="33"/>
      <c r="E10025" s="33"/>
      <c r="F10025" s="33"/>
      <c r="G10025" s="33"/>
      <c r="H10025" s="33"/>
      <c r="I10025" s="33"/>
      <c r="J10025" s="33"/>
      <c r="K10025" s="33"/>
      <c r="L10025" s="33"/>
      <c r="M10025" s="33"/>
      <c r="N10025" s="33"/>
      <c r="O10025" s="33"/>
      <c r="P10025" s="33"/>
      <c r="Q10025" s="33"/>
      <c r="R10025" s="33"/>
      <c r="S10025" s="33"/>
      <c r="T10025" s="33"/>
      <c r="U10025" s="33"/>
      <c r="V10025" s="33"/>
      <c r="W10025" s="33"/>
      <c r="X10025" s="33"/>
      <c r="Y10025" s="33"/>
      <c r="Z10025" s="33"/>
      <c r="AA10025" s="33"/>
      <c r="AB10025" s="33"/>
      <c r="AC10025" s="33"/>
      <c r="AD10025" s="33"/>
      <c r="AE10025" s="33"/>
      <c r="AF10025" s="33"/>
      <c r="AG10025" s="35"/>
      <c r="AH10025" s="32"/>
      <c r="AI10025" s="33"/>
      <c r="AJ10025" s="33"/>
      <c r="AK10025" s="33"/>
      <c r="AL10025" s="33"/>
      <c r="AM10025" s="33"/>
      <c r="AN10025" s="33"/>
      <c r="AO10025" s="33"/>
      <c r="AP10025" s="33"/>
      <c r="AQ10025" s="33"/>
      <c r="AR10025" s="33"/>
      <c r="AS10025" s="33"/>
      <c r="AT10025" s="33"/>
      <c r="AU10025" s="33"/>
      <c r="AV10025" s="33"/>
      <c r="AW10025" s="33"/>
      <c r="AX10025" s="33"/>
      <c r="AY10025" s="33"/>
    </row>
    <row r="10026" spans="1:51" s="12" customFormat="1" ht="39.950000000000003" customHeight="1">
      <c r="A10026" s="3"/>
      <c r="B10026" s="16"/>
      <c r="C10026" s="33"/>
      <c r="D10026" s="33"/>
      <c r="E10026" s="33"/>
      <c r="F10026" s="33"/>
      <c r="G10026" s="33"/>
      <c r="H10026" s="33"/>
      <c r="I10026" s="33"/>
      <c r="J10026" s="33"/>
      <c r="K10026" s="33"/>
      <c r="L10026" s="33"/>
      <c r="M10026" s="33"/>
      <c r="N10026" s="33"/>
      <c r="O10026" s="33"/>
      <c r="P10026" s="33"/>
      <c r="Q10026" s="33"/>
      <c r="R10026" s="33"/>
      <c r="S10026" s="33"/>
      <c r="T10026" s="33"/>
      <c r="U10026" s="33"/>
      <c r="V10026" s="33"/>
      <c r="W10026" s="33"/>
      <c r="X10026" s="33"/>
      <c r="Y10026" s="33"/>
      <c r="Z10026" s="33"/>
      <c r="AA10026" s="33"/>
      <c r="AB10026" s="33"/>
      <c r="AC10026" s="33"/>
      <c r="AD10026" s="33"/>
      <c r="AE10026" s="33"/>
      <c r="AF10026" s="33"/>
      <c r="AG10026" s="35"/>
      <c r="AH10026" s="32"/>
      <c r="AI10026" s="33"/>
      <c r="AJ10026" s="33"/>
      <c r="AK10026" s="33"/>
      <c r="AL10026" s="33"/>
      <c r="AM10026" s="33"/>
      <c r="AN10026" s="33"/>
      <c r="AO10026" s="33"/>
      <c r="AP10026" s="33"/>
      <c r="AQ10026" s="33"/>
      <c r="AR10026" s="33"/>
      <c r="AS10026" s="33"/>
      <c r="AT10026" s="33"/>
      <c r="AU10026" s="33"/>
      <c r="AV10026" s="33"/>
      <c r="AW10026" s="33"/>
      <c r="AX10026" s="33"/>
      <c r="AY10026" s="33"/>
    </row>
    <row r="10027" spans="1:51" s="12" customFormat="1" ht="39.950000000000003" customHeight="1">
      <c r="A10027" s="3"/>
      <c r="B10027" s="16"/>
      <c r="C10027" s="33"/>
      <c r="D10027" s="33"/>
      <c r="E10027" s="33"/>
      <c r="F10027" s="33"/>
      <c r="G10027" s="33"/>
      <c r="H10027" s="33"/>
      <c r="I10027" s="33"/>
      <c r="J10027" s="33"/>
      <c r="K10027" s="33"/>
      <c r="L10027" s="33"/>
      <c r="M10027" s="33"/>
      <c r="N10027" s="33"/>
      <c r="O10027" s="33"/>
      <c r="P10027" s="33"/>
      <c r="Q10027" s="33"/>
      <c r="R10027" s="33"/>
      <c r="S10027" s="33"/>
      <c r="T10027" s="33"/>
      <c r="U10027" s="33"/>
      <c r="V10027" s="33"/>
      <c r="W10027" s="33"/>
      <c r="X10027" s="33"/>
      <c r="Y10027" s="33"/>
      <c r="Z10027" s="33"/>
      <c r="AA10027" s="33"/>
      <c r="AB10027" s="33"/>
      <c r="AC10027" s="33"/>
      <c r="AD10027" s="33"/>
      <c r="AE10027" s="33"/>
      <c r="AF10027" s="33"/>
      <c r="AG10027" s="35"/>
      <c r="AH10027" s="32"/>
      <c r="AI10027" s="33"/>
      <c r="AJ10027" s="33"/>
      <c r="AK10027" s="33"/>
      <c r="AL10027" s="33"/>
      <c r="AM10027" s="33"/>
      <c r="AN10027" s="33"/>
      <c r="AO10027" s="33"/>
      <c r="AP10027" s="33"/>
      <c r="AQ10027" s="33"/>
      <c r="AR10027" s="33"/>
      <c r="AS10027" s="33"/>
      <c r="AT10027" s="33"/>
      <c r="AU10027" s="33"/>
      <c r="AV10027" s="33"/>
      <c r="AW10027" s="33"/>
      <c r="AX10027" s="33"/>
      <c r="AY10027" s="33"/>
    </row>
    <row r="10028" spans="1:51" s="12" customFormat="1" ht="39.950000000000003" customHeight="1">
      <c r="A10028" s="3"/>
      <c r="B10028" s="16"/>
      <c r="C10028" s="33"/>
      <c r="D10028" s="33"/>
      <c r="E10028" s="33"/>
      <c r="F10028" s="33"/>
      <c r="G10028" s="33"/>
      <c r="H10028" s="33"/>
      <c r="I10028" s="33"/>
      <c r="J10028" s="33"/>
      <c r="K10028" s="33"/>
      <c r="L10028" s="33"/>
      <c r="M10028" s="33"/>
      <c r="N10028" s="33"/>
      <c r="O10028" s="33"/>
      <c r="P10028" s="33"/>
      <c r="Q10028" s="33"/>
      <c r="R10028" s="33"/>
      <c r="S10028" s="33"/>
      <c r="T10028" s="33"/>
      <c r="U10028" s="33"/>
      <c r="V10028" s="33"/>
      <c r="W10028" s="33"/>
      <c r="X10028" s="33"/>
      <c r="Y10028" s="33"/>
      <c r="Z10028" s="33"/>
      <c r="AA10028" s="33"/>
      <c r="AB10028" s="33"/>
      <c r="AC10028" s="33"/>
      <c r="AD10028" s="33"/>
      <c r="AE10028" s="33"/>
      <c r="AF10028" s="33"/>
      <c r="AG10028" s="35"/>
      <c r="AH10028" s="32"/>
      <c r="AI10028" s="33"/>
      <c r="AJ10028" s="33"/>
      <c r="AK10028" s="33"/>
      <c r="AL10028" s="33"/>
      <c r="AM10028" s="33"/>
      <c r="AN10028" s="33"/>
      <c r="AO10028" s="33"/>
      <c r="AP10028" s="33"/>
      <c r="AQ10028" s="33"/>
      <c r="AR10028" s="33"/>
      <c r="AS10028" s="33"/>
      <c r="AT10028" s="33"/>
      <c r="AU10028" s="33"/>
      <c r="AV10028" s="33"/>
      <c r="AW10028" s="33"/>
      <c r="AX10028" s="33"/>
      <c r="AY10028" s="33"/>
    </row>
    <row r="10029" spans="1:51" s="12" customFormat="1" ht="39.950000000000003" customHeight="1">
      <c r="A10029" s="3"/>
      <c r="B10029" s="16"/>
      <c r="C10029" s="33"/>
      <c r="D10029" s="33"/>
      <c r="E10029" s="33"/>
      <c r="F10029" s="33"/>
      <c r="G10029" s="33"/>
      <c r="H10029" s="33"/>
      <c r="I10029" s="33"/>
      <c r="J10029" s="33"/>
      <c r="K10029" s="33"/>
      <c r="L10029" s="33"/>
      <c r="M10029" s="33"/>
      <c r="N10029" s="33"/>
      <c r="O10029" s="33"/>
      <c r="P10029" s="33"/>
      <c r="Q10029" s="33"/>
      <c r="R10029" s="33"/>
      <c r="S10029" s="33"/>
      <c r="T10029" s="33"/>
      <c r="U10029" s="33"/>
      <c r="V10029" s="33"/>
      <c r="W10029" s="33"/>
      <c r="X10029" s="33"/>
      <c r="Y10029" s="33"/>
      <c r="Z10029" s="33"/>
      <c r="AA10029" s="33"/>
      <c r="AB10029" s="33"/>
      <c r="AC10029" s="33"/>
      <c r="AD10029" s="33"/>
      <c r="AE10029" s="33"/>
      <c r="AF10029" s="33"/>
      <c r="AG10029" s="35"/>
      <c r="AH10029" s="32"/>
      <c r="AI10029" s="33"/>
      <c r="AJ10029" s="33"/>
      <c r="AK10029" s="33"/>
      <c r="AL10029" s="33"/>
      <c r="AM10029" s="33"/>
      <c r="AN10029" s="33"/>
      <c r="AO10029" s="33"/>
      <c r="AP10029" s="33"/>
      <c r="AQ10029" s="33"/>
      <c r="AR10029" s="33"/>
      <c r="AS10029" s="33"/>
      <c r="AT10029" s="33"/>
      <c r="AU10029" s="33"/>
      <c r="AV10029" s="33"/>
      <c r="AW10029" s="33"/>
      <c r="AX10029" s="33"/>
      <c r="AY10029" s="33"/>
    </row>
    <row r="10030" spans="1:51" s="12" customFormat="1" ht="39.950000000000003" customHeight="1">
      <c r="A10030" s="3"/>
      <c r="B10030" s="16"/>
      <c r="C10030" s="33"/>
      <c r="D10030" s="33"/>
      <c r="E10030" s="33"/>
      <c r="F10030" s="33"/>
      <c r="G10030" s="33"/>
      <c r="H10030" s="33"/>
      <c r="I10030" s="33"/>
      <c r="J10030" s="33"/>
      <c r="K10030" s="33"/>
      <c r="L10030" s="33"/>
      <c r="M10030" s="33"/>
      <c r="N10030" s="33"/>
      <c r="O10030" s="33"/>
      <c r="P10030" s="33"/>
      <c r="Q10030" s="33"/>
      <c r="R10030" s="33"/>
      <c r="S10030" s="33"/>
      <c r="T10030" s="33"/>
      <c r="U10030" s="33"/>
      <c r="V10030" s="33"/>
      <c r="W10030" s="33"/>
      <c r="X10030" s="33"/>
      <c r="Y10030" s="33"/>
      <c r="Z10030" s="33"/>
      <c r="AA10030" s="33"/>
      <c r="AB10030" s="33"/>
      <c r="AC10030" s="33"/>
      <c r="AD10030" s="33"/>
      <c r="AE10030" s="33"/>
      <c r="AF10030" s="33"/>
      <c r="AG10030" s="35"/>
      <c r="AH10030" s="32"/>
      <c r="AI10030" s="33"/>
      <c r="AJ10030" s="33"/>
      <c r="AK10030" s="33"/>
      <c r="AL10030" s="33"/>
      <c r="AM10030" s="33"/>
      <c r="AN10030" s="33"/>
      <c r="AO10030" s="33"/>
      <c r="AP10030" s="33"/>
      <c r="AQ10030" s="33"/>
      <c r="AR10030" s="33"/>
      <c r="AS10030" s="33"/>
      <c r="AT10030" s="33"/>
      <c r="AU10030" s="33"/>
      <c r="AV10030" s="33"/>
      <c r="AW10030" s="33"/>
      <c r="AX10030" s="33"/>
      <c r="AY10030" s="33"/>
    </row>
    <row r="10031" spans="1:51" s="12" customFormat="1" ht="39.950000000000003" customHeight="1">
      <c r="A10031" s="3"/>
      <c r="B10031" s="16"/>
      <c r="C10031" s="33"/>
      <c r="D10031" s="33"/>
      <c r="E10031" s="33"/>
      <c r="F10031" s="33"/>
      <c r="G10031" s="33"/>
      <c r="H10031" s="33"/>
      <c r="I10031" s="33"/>
      <c r="J10031" s="33"/>
      <c r="K10031" s="33"/>
      <c r="L10031" s="33"/>
      <c r="M10031" s="33"/>
      <c r="N10031" s="33"/>
      <c r="O10031" s="33"/>
      <c r="P10031" s="33"/>
      <c r="Q10031" s="33"/>
      <c r="R10031" s="33"/>
      <c r="S10031" s="33"/>
      <c r="T10031" s="33"/>
      <c r="U10031" s="33"/>
      <c r="V10031" s="33"/>
      <c r="W10031" s="33"/>
      <c r="X10031" s="33"/>
      <c r="Y10031" s="33"/>
      <c r="Z10031" s="33"/>
      <c r="AA10031" s="33"/>
      <c r="AB10031" s="33"/>
      <c r="AC10031" s="33"/>
      <c r="AD10031" s="33"/>
      <c r="AE10031" s="33"/>
      <c r="AF10031" s="33"/>
      <c r="AG10031" s="35"/>
      <c r="AH10031" s="32"/>
      <c r="AI10031" s="33"/>
      <c r="AJ10031" s="33"/>
      <c r="AK10031" s="33"/>
      <c r="AL10031" s="33"/>
      <c r="AM10031" s="33"/>
      <c r="AN10031" s="33"/>
      <c r="AO10031" s="33"/>
      <c r="AP10031" s="33"/>
      <c r="AQ10031" s="33"/>
      <c r="AR10031" s="33"/>
      <c r="AS10031" s="33"/>
      <c r="AT10031" s="33"/>
      <c r="AU10031" s="33"/>
      <c r="AV10031" s="33"/>
      <c r="AW10031" s="33"/>
      <c r="AX10031" s="33"/>
      <c r="AY10031" s="33"/>
    </row>
    <row r="10032" spans="1:51" s="12" customFormat="1" ht="39.950000000000003" customHeight="1">
      <c r="A10032" s="3"/>
      <c r="B10032" s="16"/>
      <c r="C10032" s="33"/>
      <c r="D10032" s="33"/>
      <c r="E10032" s="33"/>
      <c r="F10032" s="33"/>
      <c r="G10032" s="33"/>
      <c r="H10032" s="33"/>
      <c r="I10032" s="33"/>
      <c r="J10032" s="33"/>
      <c r="K10032" s="33"/>
      <c r="L10032" s="33"/>
      <c r="M10032" s="33"/>
      <c r="N10032" s="33"/>
      <c r="O10032" s="33"/>
      <c r="P10032" s="33"/>
      <c r="Q10032" s="33"/>
      <c r="R10032" s="33"/>
      <c r="S10032" s="33"/>
      <c r="T10032" s="33"/>
      <c r="U10032" s="33"/>
      <c r="V10032" s="33"/>
      <c r="W10032" s="33"/>
      <c r="X10032" s="33"/>
      <c r="Y10032" s="33"/>
      <c r="Z10032" s="33"/>
      <c r="AA10032" s="33"/>
      <c r="AB10032" s="33"/>
      <c r="AC10032" s="33"/>
      <c r="AD10032" s="33"/>
      <c r="AE10032" s="33"/>
      <c r="AF10032" s="33"/>
      <c r="AG10032" s="35"/>
      <c r="AH10032" s="32"/>
      <c r="AI10032" s="33"/>
      <c r="AJ10032" s="33"/>
      <c r="AK10032" s="33"/>
      <c r="AL10032" s="33"/>
      <c r="AM10032" s="33"/>
      <c r="AN10032" s="33"/>
      <c r="AO10032" s="33"/>
      <c r="AP10032" s="33"/>
      <c r="AQ10032" s="33"/>
      <c r="AR10032" s="33"/>
      <c r="AS10032" s="33"/>
      <c r="AT10032" s="33"/>
      <c r="AU10032" s="33"/>
      <c r="AV10032" s="33"/>
      <c r="AW10032" s="33"/>
      <c r="AX10032" s="33"/>
      <c r="AY10032" s="33"/>
    </row>
    <row r="10033" spans="1:51" s="12" customFormat="1" ht="39.950000000000003" customHeight="1">
      <c r="A10033" s="3"/>
      <c r="B10033" s="16"/>
      <c r="C10033" s="33"/>
      <c r="D10033" s="33"/>
      <c r="E10033" s="33"/>
      <c r="F10033" s="33"/>
      <c r="G10033" s="33"/>
      <c r="H10033" s="33"/>
      <c r="I10033" s="33"/>
      <c r="J10033" s="33"/>
      <c r="K10033" s="33"/>
      <c r="L10033" s="33"/>
      <c r="M10033" s="33"/>
      <c r="N10033" s="33"/>
      <c r="O10033" s="33"/>
      <c r="P10033" s="33"/>
      <c r="Q10033" s="33"/>
      <c r="R10033" s="33"/>
      <c r="S10033" s="33"/>
      <c r="T10033" s="33"/>
      <c r="U10033" s="33"/>
      <c r="V10033" s="33"/>
      <c r="W10033" s="33"/>
      <c r="X10033" s="33"/>
      <c r="Y10033" s="33"/>
      <c r="Z10033" s="33"/>
      <c r="AA10033" s="33"/>
      <c r="AB10033" s="33"/>
      <c r="AC10033" s="33"/>
      <c r="AD10033" s="33"/>
      <c r="AE10033" s="33"/>
      <c r="AF10033" s="33"/>
      <c r="AG10033" s="35"/>
      <c r="AH10033" s="32"/>
      <c r="AI10033" s="33"/>
      <c r="AJ10033" s="33"/>
      <c r="AK10033" s="33"/>
      <c r="AL10033" s="33"/>
      <c r="AM10033" s="33"/>
      <c r="AN10033" s="33"/>
      <c r="AO10033" s="33"/>
      <c r="AP10033" s="33"/>
      <c r="AQ10033" s="33"/>
      <c r="AR10033" s="33"/>
      <c r="AS10033" s="33"/>
      <c r="AT10033" s="33"/>
      <c r="AU10033" s="33"/>
      <c r="AV10033" s="33"/>
      <c r="AW10033" s="33"/>
      <c r="AX10033" s="33"/>
      <c r="AY10033" s="33"/>
    </row>
    <row r="10034" spans="1:51" s="12" customFormat="1" ht="39.950000000000003" customHeight="1">
      <c r="A10034" s="3"/>
      <c r="B10034" s="16"/>
      <c r="C10034" s="33"/>
      <c r="D10034" s="33"/>
      <c r="E10034" s="33"/>
      <c r="F10034" s="33"/>
      <c r="G10034" s="33"/>
      <c r="H10034" s="33"/>
      <c r="I10034" s="33"/>
      <c r="J10034" s="33"/>
      <c r="K10034" s="33"/>
      <c r="L10034" s="33"/>
      <c r="M10034" s="33"/>
      <c r="N10034" s="33"/>
      <c r="O10034" s="33"/>
      <c r="P10034" s="33"/>
      <c r="Q10034" s="33"/>
      <c r="R10034" s="33"/>
      <c r="S10034" s="33"/>
      <c r="T10034" s="33"/>
      <c r="U10034" s="33"/>
      <c r="V10034" s="33"/>
      <c r="W10034" s="33"/>
      <c r="X10034" s="33"/>
      <c r="Y10034" s="33"/>
      <c r="Z10034" s="33"/>
      <c r="AA10034" s="33"/>
      <c r="AB10034" s="33"/>
      <c r="AC10034" s="33"/>
      <c r="AD10034" s="33"/>
      <c r="AE10034" s="33"/>
      <c r="AF10034" s="33"/>
      <c r="AG10034" s="35"/>
      <c r="AH10034" s="32"/>
      <c r="AI10034" s="33"/>
      <c r="AJ10034" s="33"/>
      <c r="AK10034" s="33"/>
      <c r="AL10034" s="33"/>
      <c r="AM10034" s="33"/>
      <c r="AN10034" s="33"/>
      <c r="AO10034" s="33"/>
      <c r="AP10034" s="33"/>
      <c r="AQ10034" s="33"/>
      <c r="AR10034" s="33"/>
      <c r="AS10034" s="33"/>
      <c r="AT10034" s="33"/>
      <c r="AU10034" s="33"/>
      <c r="AV10034" s="33"/>
      <c r="AW10034" s="33"/>
      <c r="AX10034" s="33"/>
      <c r="AY10034" s="33"/>
    </row>
    <row r="10035" spans="1:51" s="12" customFormat="1" ht="39.950000000000003" customHeight="1">
      <c r="A10035" s="3"/>
      <c r="B10035" s="16"/>
      <c r="C10035" s="33"/>
      <c r="D10035" s="33"/>
      <c r="E10035" s="33"/>
      <c r="F10035" s="33"/>
      <c r="G10035" s="33"/>
      <c r="H10035" s="33"/>
      <c r="I10035" s="33"/>
      <c r="J10035" s="33"/>
      <c r="K10035" s="33"/>
      <c r="L10035" s="33"/>
      <c r="M10035" s="33"/>
      <c r="N10035" s="33"/>
      <c r="O10035" s="33"/>
      <c r="P10035" s="33"/>
      <c r="Q10035" s="33"/>
      <c r="R10035" s="33"/>
      <c r="S10035" s="33"/>
      <c r="T10035" s="33"/>
      <c r="U10035" s="33"/>
      <c r="V10035" s="33"/>
      <c r="W10035" s="33"/>
      <c r="X10035" s="33"/>
      <c r="Y10035" s="33"/>
      <c r="Z10035" s="33"/>
      <c r="AA10035" s="33"/>
      <c r="AB10035" s="33"/>
      <c r="AC10035" s="33"/>
      <c r="AD10035" s="33"/>
      <c r="AE10035" s="33"/>
      <c r="AF10035" s="33"/>
      <c r="AG10035" s="35"/>
      <c r="AH10035" s="32"/>
      <c r="AI10035" s="33"/>
      <c r="AJ10035" s="33"/>
      <c r="AK10035" s="33"/>
      <c r="AL10035" s="33"/>
      <c r="AM10035" s="33"/>
      <c r="AN10035" s="33"/>
      <c r="AO10035" s="33"/>
      <c r="AP10035" s="33"/>
      <c r="AQ10035" s="33"/>
      <c r="AR10035" s="33"/>
      <c r="AS10035" s="33"/>
      <c r="AT10035" s="33"/>
      <c r="AU10035" s="33"/>
      <c r="AV10035" s="33"/>
      <c r="AW10035" s="33"/>
      <c r="AX10035" s="33"/>
      <c r="AY10035" s="33"/>
    </row>
    <row r="10036" spans="1:51" s="12" customFormat="1" ht="39.950000000000003" customHeight="1">
      <c r="A10036" s="3"/>
      <c r="B10036" s="16"/>
      <c r="C10036" s="33"/>
      <c r="D10036" s="33"/>
      <c r="E10036" s="33"/>
      <c r="F10036" s="33"/>
      <c r="G10036" s="33"/>
      <c r="H10036" s="33"/>
      <c r="I10036" s="33"/>
      <c r="J10036" s="33"/>
      <c r="K10036" s="33"/>
      <c r="L10036" s="33"/>
      <c r="M10036" s="33"/>
      <c r="N10036" s="33"/>
      <c r="O10036" s="33"/>
      <c r="P10036" s="33"/>
      <c r="Q10036" s="33"/>
      <c r="R10036" s="33"/>
      <c r="S10036" s="33"/>
      <c r="T10036" s="33"/>
      <c r="U10036" s="33"/>
      <c r="V10036" s="33"/>
      <c r="W10036" s="33"/>
      <c r="X10036" s="33"/>
      <c r="Y10036" s="33"/>
      <c r="Z10036" s="33"/>
      <c r="AA10036" s="33"/>
      <c r="AB10036" s="33"/>
      <c r="AC10036" s="33"/>
      <c r="AD10036" s="33"/>
      <c r="AE10036" s="33"/>
      <c r="AF10036" s="33"/>
      <c r="AG10036" s="35"/>
      <c r="AH10036" s="32"/>
      <c r="AI10036" s="33"/>
      <c r="AJ10036" s="33"/>
      <c r="AK10036" s="33"/>
      <c r="AL10036" s="33"/>
      <c r="AM10036" s="33"/>
      <c r="AN10036" s="33"/>
      <c r="AO10036" s="33"/>
      <c r="AP10036" s="33"/>
      <c r="AQ10036" s="33"/>
      <c r="AR10036" s="33"/>
      <c r="AS10036" s="33"/>
      <c r="AT10036" s="33"/>
      <c r="AU10036" s="33"/>
      <c r="AV10036" s="33"/>
      <c r="AW10036" s="33"/>
      <c r="AX10036" s="33"/>
      <c r="AY10036" s="33"/>
    </row>
    <row r="10037" spans="1:51" s="12" customFormat="1" ht="39.950000000000003" customHeight="1">
      <c r="A10037" s="3"/>
      <c r="B10037" s="16"/>
      <c r="C10037" s="33"/>
      <c r="D10037" s="33"/>
      <c r="E10037" s="33"/>
      <c r="F10037" s="33"/>
      <c r="G10037" s="33"/>
      <c r="H10037" s="33"/>
      <c r="I10037" s="33"/>
      <c r="J10037" s="33"/>
      <c r="K10037" s="33"/>
      <c r="L10037" s="33"/>
      <c r="M10037" s="33"/>
      <c r="N10037" s="33"/>
      <c r="O10037" s="33"/>
      <c r="P10037" s="33"/>
      <c r="Q10037" s="33"/>
      <c r="R10037" s="33"/>
      <c r="S10037" s="33"/>
      <c r="T10037" s="33"/>
      <c r="U10037" s="33"/>
      <c r="V10037" s="33"/>
      <c r="W10037" s="33"/>
      <c r="X10037" s="33"/>
      <c r="Y10037" s="33"/>
      <c r="Z10037" s="33"/>
      <c r="AA10037" s="33"/>
      <c r="AB10037" s="33"/>
      <c r="AC10037" s="33"/>
      <c r="AD10037" s="33"/>
      <c r="AE10037" s="33"/>
      <c r="AF10037" s="33"/>
      <c r="AG10037" s="35"/>
      <c r="AH10037" s="32"/>
      <c r="AI10037" s="33"/>
      <c r="AJ10037" s="33"/>
      <c r="AK10037" s="33"/>
      <c r="AL10037" s="33"/>
      <c r="AM10037" s="33"/>
      <c r="AN10037" s="33"/>
      <c r="AO10037" s="33"/>
      <c r="AP10037" s="33"/>
      <c r="AQ10037" s="33"/>
      <c r="AR10037" s="33"/>
      <c r="AS10037" s="33"/>
      <c r="AT10037" s="33"/>
      <c r="AU10037" s="33"/>
      <c r="AV10037" s="33"/>
      <c r="AW10037" s="33"/>
      <c r="AX10037" s="33"/>
      <c r="AY10037" s="33"/>
    </row>
    <row r="10038" spans="1:51" s="12" customFormat="1" ht="39.950000000000003" customHeight="1">
      <c r="A10038" s="3"/>
      <c r="B10038" s="16"/>
      <c r="C10038" s="33"/>
      <c r="D10038" s="33"/>
      <c r="E10038" s="33"/>
      <c r="F10038" s="33"/>
      <c r="G10038" s="33"/>
      <c r="H10038" s="33"/>
      <c r="I10038" s="33"/>
      <c r="J10038" s="33"/>
      <c r="K10038" s="33"/>
      <c r="L10038" s="33"/>
      <c r="M10038" s="33"/>
      <c r="N10038" s="33"/>
      <c r="O10038" s="33"/>
      <c r="P10038" s="33"/>
      <c r="Q10038" s="33"/>
      <c r="R10038" s="33"/>
      <c r="S10038" s="33"/>
      <c r="T10038" s="33"/>
      <c r="U10038" s="33"/>
      <c r="V10038" s="33"/>
      <c r="W10038" s="33"/>
      <c r="X10038" s="33"/>
      <c r="Y10038" s="33"/>
      <c r="Z10038" s="33"/>
      <c r="AA10038" s="33"/>
      <c r="AB10038" s="33"/>
      <c r="AC10038" s="33"/>
      <c r="AD10038" s="33"/>
      <c r="AE10038" s="33"/>
      <c r="AF10038" s="33"/>
      <c r="AG10038" s="35"/>
      <c r="AH10038" s="32"/>
      <c r="AI10038" s="33"/>
      <c r="AJ10038" s="33"/>
      <c r="AK10038" s="33"/>
      <c r="AL10038" s="33"/>
      <c r="AM10038" s="33"/>
      <c r="AN10038" s="33"/>
      <c r="AO10038" s="33"/>
      <c r="AP10038" s="33"/>
      <c r="AQ10038" s="33"/>
      <c r="AR10038" s="33"/>
      <c r="AS10038" s="33"/>
      <c r="AT10038" s="33"/>
      <c r="AU10038" s="33"/>
      <c r="AV10038" s="33"/>
      <c r="AW10038" s="33"/>
      <c r="AX10038" s="33"/>
      <c r="AY10038" s="33"/>
    </row>
    <row r="10039" spans="1:51" s="12" customFormat="1" ht="39.950000000000003" customHeight="1">
      <c r="A10039" s="3"/>
      <c r="B10039" s="16"/>
      <c r="C10039" s="33"/>
      <c r="D10039" s="33"/>
      <c r="E10039" s="33"/>
      <c r="F10039" s="33"/>
      <c r="G10039" s="33"/>
      <c r="H10039" s="33"/>
      <c r="I10039" s="33"/>
      <c r="J10039" s="33"/>
      <c r="K10039" s="33"/>
      <c r="L10039" s="33"/>
      <c r="M10039" s="33"/>
      <c r="N10039" s="33"/>
      <c r="O10039" s="33"/>
      <c r="P10039" s="33"/>
      <c r="Q10039" s="33"/>
      <c r="R10039" s="33"/>
      <c r="S10039" s="33"/>
      <c r="T10039" s="33"/>
      <c r="U10039" s="33"/>
      <c r="V10039" s="33"/>
      <c r="W10039" s="33"/>
      <c r="X10039" s="33"/>
      <c r="Y10039" s="33"/>
      <c r="Z10039" s="33"/>
      <c r="AA10039" s="33"/>
      <c r="AB10039" s="33"/>
      <c r="AC10039" s="33"/>
      <c r="AD10039" s="33"/>
      <c r="AE10039" s="33"/>
      <c r="AF10039" s="33"/>
      <c r="AG10039" s="35"/>
      <c r="AH10039" s="32"/>
      <c r="AI10039" s="33"/>
      <c r="AJ10039" s="33"/>
      <c r="AK10039" s="33"/>
      <c r="AL10039" s="33"/>
      <c r="AM10039" s="33"/>
      <c r="AN10039" s="33"/>
      <c r="AO10039" s="33"/>
      <c r="AP10039" s="33"/>
      <c r="AQ10039" s="33"/>
      <c r="AR10039" s="33"/>
      <c r="AS10039" s="33"/>
      <c r="AT10039" s="33"/>
      <c r="AU10039" s="33"/>
      <c r="AV10039" s="33"/>
      <c r="AW10039" s="33"/>
      <c r="AX10039" s="33"/>
      <c r="AY10039" s="33"/>
    </row>
    <row r="10040" spans="1:51" s="12" customFormat="1" ht="39.950000000000003" customHeight="1">
      <c r="A10040" s="3"/>
      <c r="B10040" s="16"/>
      <c r="C10040" s="33"/>
      <c r="D10040" s="33"/>
      <c r="E10040" s="33"/>
      <c r="F10040" s="33"/>
      <c r="G10040" s="33"/>
      <c r="H10040" s="33"/>
      <c r="I10040" s="33"/>
      <c r="J10040" s="33"/>
      <c r="K10040" s="33"/>
      <c r="L10040" s="33"/>
      <c r="M10040" s="33"/>
      <c r="N10040" s="33"/>
      <c r="O10040" s="33"/>
      <c r="P10040" s="33"/>
      <c r="Q10040" s="33"/>
      <c r="R10040" s="33"/>
      <c r="S10040" s="33"/>
      <c r="T10040" s="33"/>
      <c r="U10040" s="33"/>
      <c r="V10040" s="33"/>
      <c r="W10040" s="33"/>
      <c r="X10040" s="33"/>
      <c r="Y10040" s="33"/>
      <c r="Z10040" s="33"/>
      <c r="AA10040" s="33"/>
      <c r="AB10040" s="33"/>
      <c r="AC10040" s="33"/>
      <c r="AD10040" s="33"/>
      <c r="AE10040" s="33"/>
      <c r="AF10040" s="33"/>
      <c r="AG10040" s="35"/>
      <c r="AH10040" s="32"/>
      <c r="AI10040" s="33"/>
      <c r="AJ10040" s="33"/>
      <c r="AK10040" s="33"/>
      <c r="AL10040" s="33"/>
      <c r="AM10040" s="33"/>
      <c r="AN10040" s="33"/>
      <c r="AO10040" s="33"/>
      <c r="AP10040" s="33"/>
      <c r="AQ10040" s="33"/>
      <c r="AR10040" s="33"/>
      <c r="AS10040" s="33"/>
      <c r="AT10040" s="33"/>
      <c r="AU10040" s="33"/>
      <c r="AV10040" s="33"/>
      <c r="AW10040" s="33"/>
      <c r="AX10040" s="33"/>
      <c r="AY10040" s="33"/>
    </row>
    <row r="10041" spans="1:51" s="12" customFormat="1" ht="39.950000000000003" customHeight="1">
      <c r="A10041" s="3"/>
      <c r="B10041" s="16"/>
      <c r="C10041" s="33"/>
      <c r="D10041" s="33"/>
      <c r="E10041" s="33"/>
      <c r="F10041" s="33"/>
      <c r="G10041" s="33"/>
      <c r="H10041" s="33"/>
      <c r="I10041" s="33"/>
      <c r="J10041" s="33"/>
      <c r="K10041" s="33"/>
      <c r="L10041" s="33"/>
      <c r="M10041" s="33"/>
      <c r="N10041" s="33"/>
      <c r="O10041" s="33"/>
      <c r="P10041" s="33"/>
      <c r="Q10041" s="33"/>
      <c r="R10041" s="33"/>
      <c r="S10041" s="33"/>
      <c r="T10041" s="33"/>
      <c r="U10041" s="33"/>
      <c r="V10041" s="33"/>
      <c r="W10041" s="33"/>
      <c r="X10041" s="33"/>
      <c r="Y10041" s="33"/>
      <c r="Z10041" s="33"/>
      <c r="AA10041" s="33"/>
      <c r="AB10041" s="33"/>
      <c r="AC10041" s="33"/>
      <c r="AD10041" s="33"/>
      <c r="AE10041" s="33"/>
      <c r="AF10041" s="33"/>
      <c r="AG10041" s="35"/>
      <c r="AH10041" s="32"/>
      <c r="AI10041" s="33"/>
      <c r="AJ10041" s="33"/>
      <c r="AK10041" s="33"/>
      <c r="AL10041" s="33"/>
      <c r="AM10041" s="33"/>
      <c r="AN10041" s="33"/>
      <c r="AO10041" s="33"/>
      <c r="AP10041" s="33"/>
      <c r="AQ10041" s="33"/>
      <c r="AR10041" s="33"/>
      <c r="AS10041" s="33"/>
      <c r="AT10041" s="33"/>
      <c r="AU10041" s="33"/>
      <c r="AV10041" s="33"/>
      <c r="AW10041" s="33"/>
      <c r="AX10041" s="33"/>
      <c r="AY10041" s="33"/>
    </row>
    <row r="10042" spans="1:51" s="12" customFormat="1" ht="39.950000000000003" customHeight="1">
      <c r="A10042" s="3"/>
      <c r="B10042" s="16"/>
      <c r="C10042" s="33"/>
      <c r="D10042" s="33"/>
      <c r="E10042" s="33"/>
      <c r="F10042" s="33"/>
      <c r="G10042" s="33"/>
      <c r="H10042" s="33"/>
      <c r="I10042" s="33"/>
      <c r="J10042" s="33"/>
      <c r="K10042" s="33"/>
      <c r="L10042" s="33"/>
      <c r="M10042" s="33"/>
      <c r="N10042" s="33"/>
      <c r="O10042" s="33"/>
      <c r="P10042" s="33"/>
      <c r="Q10042" s="33"/>
      <c r="R10042" s="33"/>
      <c r="S10042" s="33"/>
      <c r="T10042" s="33"/>
      <c r="U10042" s="33"/>
      <c r="V10042" s="33"/>
      <c r="W10042" s="33"/>
      <c r="X10042" s="33"/>
      <c r="Y10042" s="33"/>
      <c r="Z10042" s="33"/>
      <c r="AA10042" s="33"/>
      <c r="AB10042" s="33"/>
      <c r="AC10042" s="33"/>
      <c r="AD10042" s="33"/>
      <c r="AE10042" s="33"/>
      <c r="AF10042" s="33"/>
      <c r="AG10042" s="35"/>
      <c r="AH10042" s="32"/>
      <c r="AI10042" s="33"/>
      <c r="AJ10042" s="33"/>
      <c r="AK10042" s="33"/>
      <c r="AL10042" s="33"/>
      <c r="AM10042" s="33"/>
      <c r="AN10042" s="33"/>
      <c r="AO10042" s="33"/>
      <c r="AP10042" s="33"/>
      <c r="AQ10042" s="33"/>
      <c r="AR10042" s="33"/>
      <c r="AS10042" s="33"/>
      <c r="AT10042" s="33"/>
      <c r="AU10042" s="33"/>
      <c r="AV10042" s="33"/>
      <c r="AW10042" s="33"/>
      <c r="AX10042" s="33"/>
      <c r="AY10042" s="33"/>
    </row>
    <row r="10043" spans="1:51" s="12" customFormat="1" ht="39.950000000000003" customHeight="1">
      <c r="A10043" s="3"/>
      <c r="B10043" s="16"/>
      <c r="C10043" s="33"/>
      <c r="D10043" s="33"/>
      <c r="E10043" s="33"/>
      <c r="F10043" s="33"/>
      <c r="G10043" s="33"/>
      <c r="H10043" s="33"/>
      <c r="I10043" s="33"/>
      <c r="J10043" s="33"/>
      <c r="K10043" s="33"/>
      <c r="L10043" s="33"/>
      <c r="M10043" s="33"/>
      <c r="N10043" s="33"/>
      <c r="O10043" s="33"/>
      <c r="P10043" s="33"/>
      <c r="Q10043" s="33"/>
      <c r="R10043" s="33"/>
      <c r="S10043" s="33"/>
      <c r="T10043" s="33"/>
      <c r="U10043" s="33"/>
      <c r="V10043" s="33"/>
      <c r="W10043" s="33"/>
      <c r="X10043" s="33"/>
      <c r="Y10043" s="33"/>
      <c r="Z10043" s="33"/>
      <c r="AA10043" s="33"/>
      <c r="AB10043" s="33"/>
      <c r="AC10043" s="33"/>
      <c r="AD10043" s="33"/>
      <c r="AE10043" s="33"/>
      <c r="AF10043" s="33"/>
      <c r="AG10043" s="35"/>
      <c r="AH10043" s="32"/>
      <c r="AI10043" s="33"/>
      <c r="AJ10043" s="33"/>
      <c r="AK10043" s="33"/>
      <c r="AL10043" s="33"/>
      <c r="AM10043" s="33"/>
      <c r="AN10043" s="33"/>
      <c r="AO10043" s="33"/>
      <c r="AP10043" s="33"/>
      <c r="AQ10043" s="33"/>
      <c r="AR10043" s="33"/>
      <c r="AS10043" s="33"/>
      <c r="AT10043" s="33"/>
      <c r="AU10043" s="33"/>
      <c r="AV10043" s="33"/>
      <c r="AW10043" s="33"/>
      <c r="AX10043" s="33"/>
      <c r="AY10043" s="33"/>
    </row>
    <row r="10044" spans="1:51" s="12" customFormat="1" ht="39.950000000000003" customHeight="1">
      <c r="A10044" s="3"/>
      <c r="B10044" s="16"/>
      <c r="C10044" s="33"/>
      <c r="D10044" s="33"/>
      <c r="E10044" s="33"/>
      <c r="F10044" s="33"/>
      <c r="G10044" s="33"/>
      <c r="H10044" s="33"/>
      <c r="I10044" s="33"/>
      <c r="J10044" s="33"/>
      <c r="K10044" s="33"/>
      <c r="L10044" s="33"/>
      <c r="M10044" s="33"/>
      <c r="N10044" s="33"/>
      <c r="O10044" s="33"/>
      <c r="P10044" s="33"/>
      <c r="Q10044" s="33"/>
      <c r="R10044" s="33"/>
      <c r="S10044" s="33"/>
      <c r="T10044" s="33"/>
      <c r="U10044" s="33"/>
      <c r="V10044" s="33"/>
      <c r="W10044" s="33"/>
      <c r="X10044" s="33"/>
      <c r="Y10044" s="33"/>
      <c r="Z10044" s="33"/>
      <c r="AA10044" s="33"/>
      <c r="AB10044" s="33"/>
      <c r="AC10044" s="33"/>
      <c r="AD10044" s="33"/>
      <c r="AE10044" s="33"/>
      <c r="AF10044" s="33"/>
      <c r="AG10044" s="35"/>
      <c r="AH10044" s="32"/>
      <c r="AI10044" s="33"/>
      <c r="AJ10044" s="33"/>
      <c r="AK10044" s="33"/>
      <c r="AL10044" s="33"/>
      <c r="AM10044" s="33"/>
      <c r="AN10044" s="33"/>
      <c r="AO10044" s="33"/>
      <c r="AP10044" s="33"/>
      <c r="AQ10044" s="33"/>
      <c r="AR10044" s="33"/>
      <c r="AS10044" s="33"/>
      <c r="AT10044" s="33"/>
      <c r="AU10044" s="33"/>
      <c r="AV10044" s="33"/>
      <c r="AW10044" s="33"/>
      <c r="AX10044" s="33"/>
      <c r="AY10044" s="33"/>
    </row>
    <row r="10045" spans="1:51" s="12" customFormat="1" ht="39.950000000000003" customHeight="1">
      <c r="A10045" s="3"/>
      <c r="B10045" s="16"/>
      <c r="C10045" s="33"/>
      <c r="D10045" s="33"/>
      <c r="E10045" s="33"/>
      <c r="F10045" s="33"/>
      <c r="G10045" s="33"/>
      <c r="H10045" s="33"/>
      <c r="I10045" s="33"/>
      <c r="J10045" s="33"/>
      <c r="K10045" s="33"/>
      <c r="L10045" s="33"/>
      <c r="M10045" s="33"/>
      <c r="N10045" s="33"/>
      <c r="O10045" s="33"/>
      <c r="P10045" s="33"/>
      <c r="Q10045" s="33"/>
      <c r="R10045" s="33"/>
      <c r="S10045" s="33"/>
      <c r="T10045" s="33"/>
      <c r="U10045" s="33"/>
      <c r="V10045" s="33"/>
      <c r="W10045" s="33"/>
      <c r="X10045" s="33"/>
      <c r="Y10045" s="33"/>
      <c r="Z10045" s="33"/>
      <c r="AA10045" s="33"/>
      <c r="AB10045" s="33"/>
      <c r="AC10045" s="33"/>
      <c r="AD10045" s="33"/>
      <c r="AE10045" s="33"/>
      <c r="AF10045" s="33"/>
      <c r="AG10045" s="35"/>
      <c r="AH10045" s="32"/>
      <c r="AI10045" s="33"/>
      <c r="AJ10045" s="33"/>
      <c r="AK10045" s="33"/>
      <c r="AL10045" s="33"/>
      <c r="AM10045" s="33"/>
      <c r="AN10045" s="33"/>
      <c r="AO10045" s="33"/>
      <c r="AP10045" s="33"/>
      <c r="AQ10045" s="33"/>
      <c r="AR10045" s="33"/>
      <c r="AS10045" s="33"/>
      <c r="AT10045" s="33"/>
      <c r="AU10045" s="33"/>
      <c r="AV10045" s="33"/>
      <c r="AW10045" s="33"/>
      <c r="AX10045" s="33"/>
      <c r="AY10045" s="33"/>
    </row>
    <row r="10046" spans="1:51" s="12" customFormat="1" ht="39.950000000000003" customHeight="1">
      <c r="A10046" s="3"/>
      <c r="B10046" s="16"/>
      <c r="C10046" s="33"/>
      <c r="D10046" s="33"/>
      <c r="E10046" s="33"/>
      <c r="F10046" s="33"/>
      <c r="G10046" s="33"/>
      <c r="H10046" s="33"/>
      <c r="I10046" s="33"/>
      <c r="J10046" s="33"/>
      <c r="K10046" s="33"/>
      <c r="L10046" s="33"/>
      <c r="M10046" s="33"/>
      <c r="N10046" s="33"/>
      <c r="O10046" s="33"/>
      <c r="P10046" s="33"/>
      <c r="Q10046" s="33"/>
      <c r="R10046" s="33"/>
      <c r="S10046" s="33"/>
      <c r="T10046" s="33"/>
      <c r="U10046" s="33"/>
      <c r="V10046" s="33"/>
      <c r="W10046" s="33"/>
      <c r="X10046" s="33"/>
      <c r="Y10046" s="33"/>
      <c r="Z10046" s="33"/>
      <c r="AA10046" s="33"/>
      <c r="AB10046" s="33"/>
      <c r="AC10046" s="33"/>
      <c r="AD10046" s="33"/>
      <c r="AE10046" s="33"/>
      <c r="AF10046" s="33"/>
      <c r="AG10046" s="35"/>
      <c r="AH10046" s="32"/>
      <c r="AI10046" s="33"/>
      <c r="AJ10046" s="33"/>
      <c r="AK10046" s="33"/>
      <c r="AL10046" s="33"/>
      <c r="AM10046" s="33"/>
      <c r="AN10046" s="33"/>
      <c r="AO10046" s="33"/>
      <c r="AP10046" s="33"/>
      <c r="AQ10046" s="33"/>
      <c r="AR10046" s="33"/>
      <c r="AS10046" s="33"/>
      <c r="AT10046" s="33"/>
      <c r="AU10046" s="33"/>
      <c r="AV10046" s="33"/>
      <c r="AW10046" s="33"/>
      <c r="AX10046" s="33"/>
      <c r="AY10046" s="33"/>
    </row>
    <row r="10047" spans="1:51" s="12" customFormat="1" ht="39.950000000000003" customHeight="1">
      <c r="A10047" s="3"/>
      <c r="B10047" s="16"/>
      <c r="C10047" s="33"/>
      <c r="D10047" s="33"/>
      <c r="E10047" s="33"/>
      <c r="F10047" s="33"/>
      <c r="G10047" s="33"/>
      <c r="H10047" s="33"/>
      <c r="I10047" s="33"/>
      <c r="J10047" s="33"/>
      <c r="K10047" s="33"/>
      <c r="L10047" s="33"/>
      <c r="M10047" s="33"/>
      <c r="N10047" s="33"/>
      <c r="O10047" s="33"/>
      <c r="P10047" s="33"/>
      <c r="Q10047" s="33"/>
      <c r="R10047" s="33"/>
      <c r="S10047" s="33"/>
      <c r="T10047" s="33"/>
      <c r="U10047" s="33"/>
      <c r="V10047" s="33"/>
      <c r="W10047" s="33"/>
      <c r="X10047" s="33"/>
      <c r="Y10047" s="33"/>
      <c r="Z10047" s="33"/>
      <c r="AA10047" s="33"/>
      <c r="AB10047" s="33"/>
      <c r="AC10047" s="33"/>
      <c r="AD10047" s="33"/>
      <c r="AE10047" s="33"/>
      <c r="AF10047" s="33"/>
      <c r="AG10047" s="35"/>
      <c r="AH10047" s="32"/>
      <c r="AI10047" s="33"/>
      <c r="AJ10047" s="33"/>
      <c r="AK10047" s="33"/>
      <c r="AL10047" s="33"/>
      <c r="AM10047" s="33"/>
      <c r="AN10047" s="33"/>
      <c r="AO10047" s="33"/>
      <c r="AP10047" s="33"/>
      <c r="AQ10047" s="33"/>
      <c r="AR10047" s="33"/>
      <c r="AS10047" s="33"/>
      <c r="AT10047" s="33"/>
      <c r="AU10047" s="33"/>
      <c r="AV10047" s="33"/>
      <c r="AW10047" s="33"/>
      <c r="AX10047" s="33"/>
      <c r="AY10047" s="33"/>
    </row>
    <row r="10048" spans="1:51" s="12" customFormat="1" ht="39.950000000000003" customHeight="1">
      <c r="A10048" s="3"/>
      <c r="B10048" s="16"/>
      <c r="C10048" s="33"/>
      <c r="D10048" s="33"/>
      <c r="E10048" s="33"/>
      <c r="F10048" s="33"/>
      <c r="G10048" s="33"/>
      <c r="H10048" s="33"/>
      <c r="I10048" s="33"/>
      <c r="J10048" s="33"/>
      <c r="K10048" s="33"/>
      <c r="L10048" s="33"/>
      <c r="M10048" s="33"/>
      <c r="N10048" s="33"/>
      <c r="O10048" s="33"/>
      <c r="P10048" s="33"/>
      <c r="Q10048" s="33"/>
      <c r="R10048" s="33"/>
      <c r="S10048" s="33"/>
      <c r="T10048" s="33"/>
      <c r="U10048" s="33"/>
      <c r="V10048" s="33"/>
      <c r="W10048" s="33"/>
      <c r="X10048" s="33"/>
      <c r="Y10048" s="33"/>
      <c r="Z10048" s="33"/>
      <c r="AA10048" s="33"/>
      <c r="AB10048" s="33"/>
      <c r="AC10048" s="33"/>
      <c r="AD10048" s="33"/>
      <c r="AE10048" s="33"/>
      <c r="AF10048" s="33"/>
      <c r="AG10048" s="35"/>
      <c r="AH10048" s="32"/>
      <c r="AI10048" s="33"/>
      <c r="AJ10048" s="33"/>
      <c r="AK10048" s="33"/>
      <c r="AL10048" s="33"/>
      <c r="AM10048" s="33"/>
      <c r="AN10048" s="33"/>
      <c r="AO10048" s="33"/>
      <c r="AP10048" s="33"/>
      <c r="AQ10048" s="33"/>
      <c r="AR10048" s="33"/>
      <c r="AS10048" s="33"/>
      <c r="AT10048" s="33"/>
      <c r="AU10048" s="33"/>
      <c r="AV10048" s="33"/>
      <c r="AW10048" s="33"/>
      <c r="AX10048" s="33"/>
      <c r="AY10048" s="33"/>
    </row>
    <row r="10049" spans="1:51" s="12" customFormat="1" ht="39.950000000000003" customHeight="1">
      <c r="A10049" s="3"/>
      <c r="B10049" s="16"/>
      <c r="C10049" s="33"/>
      <c r="D10049" s="33"/>
      <c r="E10049" s="33"/>
      <c r="F10049" s="33"/>
      <c r="G10049" s="33"/>
      <c r="H10049" s="33"/>
      <c r="I10049" s="33"/>
      <c r="J10049" s="33"/>
      <c r="K10049" s="33"/>
      <c r="L10049" s="33"/>
      <c r="M10049" s="33"/>
      <c r="N10049" s="33"/>
      <c r="O10049" s="33"/>
      <c r="P10049" s="33"/>
      <c r="Q10049" s="33"/>
      <c r="R10049" s="33"/>
      <c r="S10049" s="33"/>
      <c r="T10049" s="33"/>
      <c r="U10049" s="33"/>
      <c r="V10049" s="33"/>
      <c r="W10049" s="33"/>
      <c r="X10049" s="33"/>
      <c r="Y10049" s="33"/>
      <c r="Z10049" s="33"/>
      <c r="AA10049" s="33"/>
      <c r="AB10049" s="33"/>
      <c r="AC10049" s="33"/>
      <c r="AD10049" s="33"/>
      <c r="AE10049" s="33"/>
      <c r="AF10049" s="33"/>
      <c r="AG10049" s="35"/>
      <c r="AH10049" s="32"/>
      <c r="AI10049" s="33"/>
      <c r="AJ10049" s="33"/>
      <c r="AK10049" s="33"/>
      <c r="AL10049" s="33"/>
      <c r="AM10049" s="33"/>
      <c r="AN10049" s="33"/>
      <c r="AO10049" s="33"/>
      <c r="AP10049" s="33"/>
      <c r="AQ10049" s="33"/>
      <c r="AR10049" s="33"/>
      <c r="AS10049" s="33"/>
      <c r="AT10049" s="33"/>
      <c r="AU10049" s="33"/>
      <c r="AV10049" s="33"/>
      <c r="AW10049" s="33"/>
      <c r="AX10049" s="33"/>
      <c r="AY10049" s="33"/>
    </row>
    <row r="10050" spans="1:51" s="12" customFormat="1" ht="39.950000000000003" customHeight="1">
      <c r="A10050" s="3"/>
      <c r="B10050" s="16"/>
      <c r="C10050" s="33"/>
      <c r="D10050" s="33"/>
      <c r="E10050" s="33"/>
      <c r="F10050" s="33"/>
      <c r="G10050" s="33"/>
      <c r="H10050" s="33"/>
      <c r="I10050" s="33"/>
      <c r="J10050" s="33"/>
      <c r="K10050" s="33"/>
      <c r="L10050" s="33"/>
      <c r="M10050" s="33"/>
      <c r="N10050" s="33"/>
      <c r="O10050" s="33"/>
      <c r="P10050" s="33"/>
      <c r="Q10050" s="33"/>
      <c r="R10050" s="33"/>
      <c r="S10050" s="33"/>
      <c r="T10050" s="33"/>
      <c r="U10050" s="33"/>
      <c r="V10050" s="33"/>
      <c r="W10050" s="33"/>
      <c r="X10050" s="33"/>
      <c r="Y10050" s="33"/>
      <c r="Z10050" s="33"/>
      <c r="AA10050" s="33"/>
      <c r="AB10050" s="33"/>
      <c r="AC10050" s="33"/>
      <c r="AD10050" s="33"/>
      <c r="AE10050" s="33"/>
      <c r="AF10050" s="33"/>
      <c r="AG10050" s="35"/>
      <c r="AH10050" s="32"/>
      <c r="AI10050" s="33"/>
      <c r="AJ10050" s="33"/>
      <c r="AK10050" s="33"/>
      <c r="AL10050" s="33"/>
      <c r="AM10050" s="33"/>
      <c r="AN10050" s="33"/>
      <c r="AO10050" s="33"/>
      <c r="AP10050" s="33"/>
      <c r="AQ10050" s="33"/>
      <c r="AR10050" s="33"/>
      <c r="AS10050" s="33"/>
      <c r="AT10050" s="33"/>
      <c r="AU10050" s="33"/>
      <c r="AV10050" s="33"/>
      <c r="AW10050" s="33"/>
      <c r="AX10050" s="33"/>
      <c r="AY10050" s="33"/>
    </row>
    <row r="10051" spans="1:51" s="12" customFormat="1" ht="39.950000000000003" customHeight="1">
      <c r="A10051" s="3"/>
      <c r="B10051" s="16"/>
      <c r="C10051" s="33"/>
      <c r="D10051" s="33"/>
      <c r="E10051" s="33"/>
      <c r="F10051" s="33"/>
      <c r="G10051" s="33"/>
      <c r="H10051" s="33"/>
      <c r="I10051" s="33"/>
      <c r="J10051" s="33"/>
      <c r="K10051" s="33"/>
      <c r="L10051" s="33"/>
      <c r="M10051" s="33"/>
      <c r="N10051" s="33"/>
      <c r="O10051" s="33"/>
      <c r="P10051" s="33"/>
      <c r="Q10051" s="33"/>
      <c r="R10051" s="33"/>
      <c r="S10051" s="33"/>
      <c r="T10051" s="33"/>
      <c r="U10051" s="33"/>
      <c r="V10051" s="33"/>
      <c r="W10051" s="33"/>
      <c r="X10051" s="33"/>
      <c r="Y10051" s="33"/>
      <c r="Z10051" s="33"/>
      <c r="AA10051" s="33"/>
      <c r="AB10051" s="33"/>
      <c r="AC10051" s="33"/>
      <c r="AD10051" s="33"/>
      <c r="AE10051" s="33"/>
      <c r="AF10051" s="33"/>
      <c r="AG10051" s="35"/>
      <c r="AH10051" s="32"/>
      <c r="AI10051" s="33"/>
      <c r="AJ10051" s="33"/>
      <c r="AK10051" s="33"/>
      <c r="AL10051" s="33"/>
      <c r="AM10051" s="33"/>
      <c r="AN10051" s="33"/>
      <c r="AO10051" s="33"/>
      <c r="AP10051" s="33"/>
      <c r="AQ10051" s="33"/>
      <c r="AR10051" s="33"/>
      <c r="AS10051" s="33"/>
      <c r="AT10051" s="33"/>
      <c r="AU10051" s="33"/>
      <c r="AV10051" s="33"/>
      <c r="AW10051" s="33"/>
      <c r="AX10051" s="33"/>
      <c r="AY10051" s="33"/>
    </row>
    <row r="10052" spans="1:51" s="12" customFormat="1" ht="39.950000000000003" customHeight="1">
      <c r="A10052" s="3"/>
      <c r="B10052" s="16"/>
      <c r="C10052" s="33"/>
      <c r="D10052" s="33"/>
      <c r="E10052" s="33"/>
      <c r="F10052" s="33"/>
      <c r="G10052" s="33"/>
      <c r="H10052" s="33"/>
      <c r="I10052" s="33"/>
      <c r="J10052" s="33"/>
      <c r="K10052" s="33"/>
      <c r="L10052" s="33"/>
      <c r="M10052" s="33"/>
      <c r="N10052" s="33"/>
      <c r="O10052" s="33"/>
      <c r="P10052" s="33"/>
      <c r="Q10052" s="33"/>
      <c r="R10052" s="33"/>
      <c r="S10052" s="33"/>
      <c r="T10052" s="33"/>
      <c r="U10052" s="33"/>
      <c r="V10052" s="33"/>
      <c r="W10052" s="33"/>
      <c r="X10052" s="33"/>
      <c r="Y10052" s="33"/>
      <c r="Z10052" s="33"/>
      <c r="AA10052" s="33"/>
      <c r="AB10052" s="33"/>
      <c r="AC10052" s="33"/>
      <c r="AD10052" s="33"/>
      <c r="AE10052" s="33"/>
      <c r="AF10052" s="33"/>
      <c r="AG10052" s="35"/>
      <c r="AH10052" s="32"/>
      <c r="AI10052" s="33"/>
      <c r="AJ10052" s="33"/>
      <c r="AK10052" s="33"/>
      <c r="AL10052" s="33"/>
      <c r="AM10052" s="33"/>
      <c r="AN10052" s="33"/>
      <c r="AO10052" s="33"/>
      <c r="AP10052" s="33"/>
      <c r="AQ10052" s="33"/>
      <c r="AR10052" s="33"/>
      <c r="AS10052" s="33"/>
      <c r="AT10052" s="33"/>
      <c r="AU10052" s="33"/>
      <c r="AV10052" s="33"/>
      <c r="AW10052" s="33"/>
      <c r="AX10052" s="33"/>
      <c r="AY10052" s="33"/>
    </row>
    <row r="10053" spans="1:51" s="12" customFormat="1" ht="39.950000000000003" customHeight="1">
      <c r="A10053" s="3"/>
      <c r="B10053" s="16"/>
      <c r="C10053" s="33"/>
      <c r="D10053" s="33"/>
      <c r="E10053" s="33"/>
      <c r="F10053" s="33"/>
      <c r="G10053" s="33"/>
      <c r="H10053" s="33"/>
      <c r="I10053" s="33"/>
      <c r="J10053" s="33"/>
      <c r="K10053" s="33"/>
      <c r="L10053" s="33"/>
      <c r="M10053" s="33"/>
      <c r="N10053" s="33"/>
      <c r="O10053" s="33"/>
      <c r="P10053" s="33"/>
      <c r="Q10053" s="33"/>
      <c r="R10053" s="33"/>
      <c r="S10053" s="33"/>
      <c r="T10053" s="33"/>
      <c r="U10053" s="33"/>
      <c r="V10053" s="33"/>
      <c r="W10053" s="33"/>
      <c r="X10053" s="33"/>
      <c r="Y10053" s="33"/>
      <c r="Z10053" s="33"/>
      <c r="AA10053" s="33"/>
      <c r="AB10053" s="33"/>
      <c r="AC10053" s="33"/>
      <c r="AD10053" s="33"/>
      <c r="AE10053" s="33"/>
      <c r="AF10053" s="33"/>
      <c r="AG10053" s="35"/>
      <c r="AH10053" s="32"/>
      <c r="AI10053" s="33"/>
      <c r="AJ10053" s="33"/>
      <c r="AK10053" s="33"/>
      <c r="AL10053" s="33"/>
      <c r="AM10053" s="33"/>
      <c r="AN10053" s="33"/>
      <c r="AO10053" s="33"/>
      <c r="AP10053" s="33"/>
      <c r="AQ10053" s="33"/>
      <c r="AR10053" s="33"/>
      <c r="AS10053" s="33"/>
      <c r="AT10053" s="33"/>
      <c r="AU10053" s="33"/>
      <c r="AV10053" s="33"/>
      <c r="AW10053" s="33"/>
      <c r="AX10053" s="33"/>
      <c r="AY10053" s="33"/>
    </row>
    <row r="10054" spans="1:51" s="12" customFormat="1" ht="39.950000000000003" customHeight="1">
      <c r="A10054" s="3"/>
      <c r="B10054" s="16"/>
      <c r="C10054" s="33"/>
      <c r="D10054" s="33"/>
      <c r="E10054" s="33"/>
      <c r="F10054" s="33"/>
      <c r="G10054" s="33"/>
      <c r="H10054" s="33"/>
      <c r="I10054" s="33"/>
      <c r="J10054" s="33"/>
      <c r="K10054" s="33"/>
      <c r="L10054" s="33"/>
      <c r="M10054" s="33"/>
      <c r="N10054" s="33"/>
      <c r="O10054" s="33"/>
      <c r="P10054" s="33"/>
      <c r="Q10054" s="33"/>
      <c r="R10054" s="33"/>
      <c r="S10054" s="33"/>
      <c r="T10054" s="33"/>
      <c r="U10054" s="33"/>
      <c r="V10054" s="33"/>
      <c r="W10054" s="33"/>
      <c r="X10054" s="33"/>
      <c r="Y10054" s="33"/>
      <c r="Z10054" s="33"/>
      <c r="AA10054" s="33"/>
      <c r="AB10054" s="33"/>
      <c r="AC10054" s="33"/>
      <c r="AD10054" s="33"/>
      <c r="AE10054" s="33"/>
      <c r="AF10054" s="33"/>
      <c r="AG10054" s="35"/>
      <c r="AH10054" s="32"/>
      <c r="AI10054" s="33"/>
      <c r="AJ10054" s="33"/>
      <c r="AK10054" s="33"/>
      <c r="AL10054" s="33"/>
      <c r="AM10054" s="33"/>
      <c r="AN10054" s="33"/>
      <c r="AO10054" s="33"/>
      <c r="AP10054" s="33"/>
      <c r="AQ10054" s="33"/>
      <c r="AR10054" s="33"/>
      <c r="AS10054" s="33"/>
      <c r="AT10054" s="33"/>
      <c r="AU10054" s="33"/>
      <c r="AV10054" s="33"/>
      <c r="AW10054" s="33"/>
      <c r="AX10054" s="33"/>
      <c r="AY10054" s="33"/>
    </row>
    <row r="10055" spans="1:51" s="12" customFormat="1" ht="39.950000000000003" customHeight="1">
      <c r="A10055" s="3"/>
      <c r="B10055" s="16"/>
      <c r="C10055" s="33"/>
      <c r="D10055" s="33"/>
      <c r="E10055" s="33"/>
      <c r="F10055" s="33"/>
      <c r="G10055" s="33"/>
      <c r="H10055" s="33"/>
      <c r="I10055" s="33"/>
      <c r="J10055" s="33"/>
      <c r="K10055" s="33"/>
      <c r="L10055" s="33"/>
      <c r="M10055" s="33"/>
      <c r="N10055" s="33"/>
      <c r="O10055" s="33"/>
      <c r="P10055" s="33"/>
      <c r="Q10055" s="33"/>
      <c r="R10055" s="33"/>
      <c r="S10055" s="33"/>
      <c r="T10055" s="33"/>
      <c r="U10055" s="33"/>
      <c r="V10055" s="33"/>
      <c r="W10055" s="33"/>
      <c r="X10055" s="33"/>
      <c r="Y10055" s="33"/>
      <c r="Z10055" s="33"/>
      <c r="AA10055" s="33"/>
      <c r="AB10055" s="33"/>
      <c r="AC10055" s="33"/>
      <c r="AD10055" s="33"/>
      <c r="AE10055" s="33"/>
      <c r="AF10055" s="33"/>
      <c r="AG10055" s="35"/>
      <c r="AH10055" s="32"/>
      <c r="AI10055" s="33"/>
      <c r="AJ10055" s="33"/>
      <c r="AK10055" s="33"/>
      <c r="AL10055" s="33"/>
      <c r="AM10055" s="33"/>
      <c r="AN10055" s="33"/>
      <c r="AO10055" s="33"/>
      <c r="AP10055" s="33"/>
      <c r="AQ10055" s="33"/>
      <c r="AR10055" s="33"/>
      <c r="AS10055" s="33"/>
      <c r="AT10055" s="33"/>
      <c r="AU10055" s="33"/>
      <c r="AV10055" s="33"/>
      <c r="AW10055" s="33"/>
      <c r="AX10055" s="33"/>
      <c r="AY10055" s="33"/>
    </row>
    <row r="10056" spans="1:51" s="12" customFormat="1" ht="39.950000000000003" customHeight="1">
      <c r="A10056" s="3"/>
      <c r="B10056" s="16"/>
      <c r="C10056" s="33"/>
      <c r="D10056" s="33"/>
      <c r="E10056" s="33"/>
      <c r="F10056" s="33"/>
      <c r="G10056" s="33"/>
      <c r="H10056" s="33"/>
      <c r="I10056" s="33"/>
      <c r="J10056" s="33"/>
      <c r="K10056" s="33"/>
      <c r="L10056" s="33"/>
      <c r="M10056" s="33"/>
      <c r="N10056" s="33"/>
      <c r="O10056" s="33"/>
      <c r="P10056" s="33"/>
      <c r="Q10056" s="33"/>
      <c r="R10056" s="33"/>
      <c r="S10056" s="33"/>
      <c r="T10056" s="33"/>
      <c r="U10056" s="33"/>
      <c r="V10056" s="33"/>
      <c r="W10056" s="33"/>
      <c r="X10056" s="33"/>
      <c r="Y10056" s="33"/>
      <c r="Z10056" s="33"/>
      <c r="AA10056" s="33"/>
      <c r="AB10056" s="33"/>
      <c r="AC10056" s="33"/>
      <c r="AD10056" s="33"/>
      <c r="AE10056" s="33"/>
      <c r="AF10056" s="33"/>
      <c r="AG10056" s="35"/>
      <c r="AH10056" s="32"/>
      <c r="AI10056" s="33"/>
      <c r="AJ10056" s="33"/>
      <c r="AK10056" s="33"/>
      <c r="AL10056" s="33"/>
      <c r="AM10056" s="33"/>
      <c r="AN10056" s="33"/>
      <c r="AO10056" s="33"/>
      <c r="AP10056" s="33"/>
      <c r="AQ10056" s="33"/>
      <c r="AR10056" s="33"/>
      <c r="AS10056" s="33"/>
      <c r="AT10056" s="33"/>
      <c r="AU10056" s="33"/>
      <c r="AV10056" s="33"/>
      <c r="AW10056" s="33"/>
      <c r="AX10056" s="33"/>
      <c r="AY10056" s="33"/>
    </row>
    <row r="10057" spans="1:51" s="12" customFormat="1" ht="39.950000000000003" customHeight="1">
      <c r="A10057" s="3"/>
      <c r="B10057" s="16"/>
      <c r="C10057" s="33"/>
      <c r="D10057" s="33"/>
      <c r="E10057" s="33"/>
      <c r="F10057" s="33"/>
      <c r="G10057" s="33"/>
      <c r="H10057" s="33"/>
      <c r="I10057" s="33"/>
      <c r="J10057" s="33"/>
      <c r="K10057" s="33"/>
      <c r="L10057" s="33"/>
      <c r="M10057" s="33"/>
      <c r="N10057" s="33"/>
      <c r="O10057" s="33"/>
      <c r="P10057" s="33"/>
      <c r="Q10057" s="33"/>
      <c r="R10057" s="33"/>
      <c r="S10057" s="33"/>
      <c r="T10057" s="33"/>
      <c r="U10057" s="33"/>
      <c r="V10057" s="33"/>
      <c r="W10057" s="33"/>
      <c r="X10057" s="33"/>
      <c r="Y10057" s="33"/>
      <c r="Z10057" s="33"/>
      <c r="AA10057" s="33"/>
      <c r="AB10057" s="33"/>
      <c r="AC10057" s="33"/>
      <c r="AD10057" s="33"/>
      <c r="AE10057" s="33"/>
      <c r="AF10057" s="33"/>
      <c r="AG10057" s="35"/>
      <c r="AH10057" s="32"/>
      <c r="AI10057" s="33"/>
      <c r="AJ10057" s="33"/>
      <c r="AK10057" s="33"/>
      <c r="AL10057" s="33"/>
      <c r="AM10057" s="33"/>
      <c r="AN10057" s="33"/>
      <c r="AO10057" s="33"/>
      <c r="AP10057" s="33"/>
      <c r="AQ10057" s="33"/>
      <c r="AR10057" s="33"/>
      <c r="AS10057" s="33"/>
      <c r="AT10057" s="33"/>
      <c r="AU10057" s="33"/>
      <c r="AV10057" s="33"/>
      <c r="AW10057" s="33"/>
      <c r="AX10057" s="33"/>
      <c r="AY10057" s="33"/>
    </row>
    <row r="10058" spans="1:51" s="12" customFormat="1" ht="39.950000000000003" customHeight="1">
      <c r="A10058" s="3"/>
      <c r="B10058" s="16"/>
      <c r="C10058" s="33"/>
      <c r="D10058" s="33"/>
      <c r="E10058" s="33"/>
      <c r="F10058" s="33"/>
      <c r="G10058" s="33"/>
      <c r="H10058" s="33"/>
      <c r="I10058" s="33"/>
      <c r="J10058" s="33"/>
      <c r="K10058" s="33"/>
      <c r="L10058" s="33"/>
      <c r="M10058" s="33"/>
      <c r="N10058" s="33"/>
      <c r="O10058" s="33"/>
      <c r="P10058" s="33"/>
      <c r="Q10058" s="33"/>
      <c r="R10058" s="33"/>
      <c r="S10058" s="33"/>
      <c r="T10058" s="33"/>
      <c r="U10058" s="33"/>
      <c r="V10058" s="33"/>
      <c r="W10058" s="33"/>
      <c r="X10058" s="33"/>
      <c r="Y10058" s="33"/>
      <c r="Z10058" s="33"/>
      <c r="AA10058" s="33"/>
      <c r="AB10058" s="33"/>
      <c r="AC10058" s="33"/>
      <c r="AD10058" s="33"/>
      <c r="AE10058" s="33"/>
      <c r="AF10058" s="33"/>
      <c r="AG10058" s="35"/>
      <c r="AH10058" s="32"/>
      <c r="AI10058" s="33"/>
      <c r="AJ10058" s="33"/>
      <c r="AK10058" s="33"/>
      <c r="AL10058" s="33"/>
      <c r="AM10058" s="33"/>
      <c r="AN10058" s="33"/>
      <c r="AO10058" s="33"/>
      <c r="AP10058" s="33"/>
      <c r="AQ10058" s="33"/>
      <c r="AR10058" s="33"/>
      <c r="AS10058" s="33"/>
      <c r="AT10058" s="33"/>
      <c r="AU10058" s="33"/>
      <c r="AV10058" s="33"/>
      <c r="AW10058" s="33"/>
      <c r="AX10058" s="33"/>
      <c r="AY10058" s="33"/>
    </row>
    <row r="10059" spans="1:51" s="12" customFormat="1" ht="39.950000000000003" customHeight="1">
      <c r="A10059" s="3"/>
      <c r="B10059" s="16"/>
      <c r="C10059" s="33"/>
      <c r="D10059" s="33"/>
      <c r="E10059" s="33"/>
      <c r="F10059" s="33"/>
      <c r="G10059" s="33"/>
      <c r="H10059" s="33"/>
      <c r="I10059" s="33"/>
      <c r="J10059" s="33"/>
      <c r="K10059" s="33"/>
      <c r="L10059" s="33"/>
      <c r="M10059" s="33"/>
      <c r="N10059" s="33"/>
      <c r="O10059" s="33"/>
      <c r="P10059" s="33"/>
      <c r="Q10059" s="33"/>
      <c r="R10059" s="33"/>
      <c r="S10059" s="33"/>
      <c r="T10059" s="33"/>
      <c r="U10059" s="33"/>
      <c r="V10059" s="33"/>
      <c r="W10059" s="33"/>
      <c r="X10059" s="33"/>
      <c r="Y10059" s="33"/>
      <c r="Z10059" s="33"/>
      <c r="AA10059" s="33"/>
      <c r="AB10059" s="33"/>
      <c r="AC10059" s="33"/>
      <c r="AD10059" s="33"/>
      <c r="AE10059" s="33"/>
      <c r="AF10059" s="33"/>
      <c r="AG10059" s="35"/>
      <c r="AH10059" s="32"/>
      <c r="AI10059" s="33"/>
      <c r="AJ10059" s="33"/>
      <c r="AK10059" s="33"/>
      <c r="AL10059" s="33"/>
      <c r="AM10059" s="33"/>
      <c r="AN10059" s="33"/>
      <c r="AO10059" s="33"/>
      <c r="AP10059" s="33"/>
      <c r="AQ10059" s="33"/>
      <c r="AR10059" s="33"/>
      <c r="AS10059" s="33"/>
      <c r="AT10059" s="33"/>
      <c r="AU10059" s="33"/>
      <c r="AV10059" s="33"/>
      <c r="AW10059" s="33"/>
      <c r="AX10059" s="33"/>
      <c r="AY10059" s="33"/>
    </row>
    <row r="10060" spans="1:51" s="12" customFormat="1" ht="39.950000000000003" customHeight="1">
      <c r="A10060" s="3"/>
      <c r="B10060" s="16"/>
      <c r="C10060" s="33"/>
      <c r="D10060" s="33"/>
      <c r="E10060" s="33"/>
      <c r="F10060" s="33"/>
      <c r="G10060" s="33"/>
      <c r="H10060" s="33"/>
      <c r="I10060" s="33"/>
      <c r="J10060" s="33"/>
      <c r="K10060" s="33"/>
      <c r="L10060" s="33"/>
      <c r="M10060" s="33"/>
      <c r="N10060" s="33"/>
      <c r="O10060" s="33"/>
      <c r="P10060" s="33"/>
      <c r="Q10060" s="33"/>
      <c r="R10060" s="33"/>
      <c r="S10060" s="33"/>
      <c r="T10060" s="33"/>
      <c r="U10060" s="33"/>
      <c r="V10060" s="33"/>
      <c r="W10060" s="33"/>
      <c r="X10060" s="33"/>
      <c r="Y10060" s="33"/>
      <c r="Z10060" s="33"/>
      <c r="AA10060" s="33"/>
      <c r="AB10060" s="33"/>
      <c r="AC10060" s="33"/>
      <c r="AD10060" s="33"/>
      <c r="AE10060" s="33"/>
      <c r="AF10060" s="33"/>
      <c r="AG10060" s="35"/>
      <c r="AH10060" s="32"/>
      <c r="AI10060" s="33"/>
      <c r="AJ10060" s="33"/>
      <c r="AK10060" s="33"/>
      <c r="AL10060" s="33"/>
      <c r="AM10060" s="33"/>
      <c r="AN10060" s="33"/>
      <c r="AO10060" s="33"/>
      <c r="AP10060" s="33"/>
      <c r="AQ10060" s="33"/>
      <c r="AR10060" s="33"/>
      <c r="AS10060" s="33"/>
      <c r="AT10060" s="33"/>
      <c r="AU10060" s="33"/>
      <c r="AV10060" s="33"/>
      <c r="AW10060" s="33"/>
      <c r="AX10060" s="33"/>
      <c r="AY10060" s="33"/>
    </row>
    <row r="10061" spans="1:51" s="12" customFormat="1" ht="39.950000000000003" customHeight="1">
      <c r="A10061" s="3"/>
      <c r="B10061" s="16"/>
      <c r="C10061" s="33"/>
      <c r="D10061" s="33"/>
      <c r="E10061" s="33"/>
      <c r="F10061" s="33"/>
      <c r="G10061" s="33"/>
      <c r="H10061" s="33"/>
      <c r="I10061" s="33"/>
      <c r="J10061" s="33"/>
      <c r="K10061" s="33"/>
      <c r="L10061" s="33"/>
      <c r="M10061" s="33"/>
      <c r="N10061" s="33"/>
      <c r="O10061" s="33"/>
      <c r="P10061" s="33"/>
      <c r="Q10061" s="33"/>
      <c r="R10061" s="33"/>
      <c r="S10061" s="33"/>
      <c r="T10061" s="33"/>
      <c r="U10061" s="33"/>
      <c r="V10061" s="33"/>
      <c r="W10061" s="33"/>
      <c r="X10061" s="33"/>
      <c r="Y10061" s="33"/>
      <c r="Z10061" s="33"/>
      <c r="AA10061" s="33"/>
      <c r="AB10061" s="33"/>
      <c r="AC10061" s="33"/>
      <c r="AD10061" s="33"/>
      <c r="AE10061" s="33"/>
      <c r="AF10061" s="33"/>
      <c r="AG10061" s="35"/>
      <c r="AH10061" s="32"/>
      <c r="AI10061" s="33"/>
      <c r="AJ10061" s="33"/>
      <c r="AK10061" s="33"/>
      <c r="AL10061" s="33"/>
      <c r="AM10061" s="33"/>
      <c r="AN10061" s="33"/>
      <c r="AO10061" s="33"/>
      <c r="AP10061" s="33"/>
      <c r="AQ10061" s="33"/>
      <c r="AR10061" s="33"/>
      <c r="AS10061" s="33"/>
      <c r="AT10061" s="33"/>
      <c r="AU10061" s="33"/>
      <c r="AV10061" s="33"/>
      <c r="AW10061" s="33"/>
      <c r="AX10061" s="33"/>
      <c r="AY10061" s="33"/>
    </row>
    <row r="10062" spans="1:51" s="12" customFormat="1" ht="39.950000000000003" customHeight="1">
      <c r="A10062" s="3"/>
      <c r="B10062" s="16"/>
      <c r="C10062" s="33"/>
      <c r="D10062" s="33"/>
      <c r="E10062" s="33"/>
      <c r="F10062" s="33"/>
      <c r="G10062" s="33"/>
      <c r="H10062" s="33"/>
      <c r="I10062" s="33"/>
      <c r="J10062" s="33"/>
      <c r="K10062" s="33"/>
      <c r="L10062" s="33"/>
      <c r="M10062" s="33"/>
      <c r="N10062" s="33"/>
      <c r="O10062" s="33"/>
      <c r="P10062" s="33"/>
      <c r="Q10062" s="33"/>
      <c r="R10062" s="33"/>
      <c r="S10062" s="33"/>
      <c r="T10062" s="33"/>
      <c r="U10062" s="33"/>
      <c r="V10062" s="33"/>
      <c r="W10062" s="33"/>
      <c r="X10062" s="33"/>
      <c r="Y10062" s="33"/>
      <c r="Z10062" s="33"/>
      <c r="AA10062" s="33"/>
      <c r="AB10062" s="33"/>
      <c r="AC10062" s="33"/>
      <c r="AD10062" s="33"/>
      <c r="AE10062" s="33"/>
      <c r="AF10062" s="33"/>
      <c r="AG10062" s="35"/>
      <c r="AH10062" s="32"/>
      <c r="AI10062" s="33"/>
      <c r="AJ10062" s="33"/>
      <c r="AK10062" s="33"/>
      <c r="AL10062" s="33"/>
      <c r="AM10062" s="33"/>
      <c r="AN10062" s="33"/>
      <c r="AO10062" s="33"/>
      <c r="AP10062" s="33"/>
      <c r="AQ10062" s="33"/>
      <c r="AR10062" s="33"/>
      <c r="AS10062" s="33"/>
      <c r="AT10062" s="33"/>
      <c r="AU10062" s="33"/>
      <c r="AV10062" s="33"/>
      <c r="AW10062" s="33"/>
      <c r="AX10062" s="33"/>
      <c r="AY10062" s="33"/>
    </row>
    <row r="10063" spans="1:51" s="12" customFormat="1" ht="39.950000000000003" customHeight="1">
      <c r="A10063" s="3"/>
      <c r="B10063" s="16"/>
      <c r="C10063" s="33"/>
      <c r="D10063" s="33"/>
      <c r="E10063" s="33"/>
      <c r="F10063" s="33"/>
      <c r="G10063" s="33"/>
      <c r="H10063" s="33"/>
      <c r="I10063" s="33"/>
      <c r="J10063" s="33"/>
      <c r="K10063" s="33"/>
      <c r="L10063" s="33"/>
      <c r="M10063" s="33"/>
      <c r="N10063" s="33"/>
      <c r="O10063" s="33"/>
      <c r="P10063" s="33"/>
      <c r="Q10063" s="33"/>
      <c r="R10063" s="33"/>
      <c r="S10063" s="33"/>
      <c r="T10063" s="33"/>
      <c r="U10063" s="33"/>
      <c r="V10063" s="33"/>
      <c r="W10063" s="33"/>
      <c r="X10063" s="33"/>
      <c r="Y10063" s="33"/>
      <c r="Z10063" s="33"/>
      <c r="AA10063" s="33"/>
      <c r="AB10063" s="33"/>
      <c r="AC10063" s="33"/>
      <c r="AD10063" s="33"/>
      <c r="AE10063" s="33"/>
      <c r="AF10063" s="33"/>
      <c r="AG10063" s="35"/>
      <c r="AH10063" s="32"/>
      <c r="AI10063" s="33"/>
      <c r="AJ10063" s="33"/>
      <c r="AK10063" s="33"/>
      <c r="AL10063" s="33"/>
      <c r="AM10063" s="33"/>
      <c r="AN10063" s="33"/>
      <c r="AO10063" s="33"/>
      <c r="AP10063" s="33"/>
      <c r="AQ10063" s="33"/>
      <c r="AR10063" s="33"/>
      <c r="AS10063" s="33"/>
      <c r="AT10063" s="33"/>
      <c r="AU10063" s="33"/>
      <c r="AV10063" s="33"/>
      <c r="AW10063" s="33"/>
      <c r="AX10063" s="33"/>
      <c r="AY10063" s="33"/>
    </row>
    <row r="10064" spans="1:51" s="12" customFormat="1" ht="39.950000000000003" customHeight="1">
      <c r="A10064" s="3"/>
      <c r="B10064" s="16"/>
      <c r="C10064" s="33"/>
      <c r="D10064" s="33"/>
      <c r="E10064" s="33"/>
      <c r="F10064" s="33"/>
      <c r="G10064" s="33"/>
      <c r="H10064" s="33"/>
      <c r="I10064" s="33"/>
      <c r="J10064" s="33"/>
      <c r="K10064" s="33"/>
      <c r="L10064" s="33"/>
      <c r="M10064" s="33"/>
      <c r="N10064" s="33"/>
      <c r="O10064" s="33"/>
      <c r="P10064" s="33"/>
      <c r="Q10064" s="33"/>
      <c r="R10064" s="33"/>
      <c r="S10064" s="33"/>
      <c r="T10064" s="33"/>
      <c r="U10064" s="33"/>
      <c r="V10064" s="33"/>
      <c r="W10064" s="33"/>
      <c r="X10064" s="33"/>
      <c r="Y10064" s="33"/>
      <c r="Z10064" s="33"/>
      <c r="AA10064" s="33"/>
      <c r="AB10064" s="33"/>
      <c r="AC10064" s="33"/>
      <c r="AD10064" s="33"/>
      <c r="AE10064" s="33"/>
      <c r="AF10064" s="33"/>
      <c r="AG10064" s="35"/>
      <c r="AH10064" s="32"/>
      <c r="AI10064" s="33"/>
      <c r="AJ10064" s="33"/>
      <c r="AK10064" s="33"/>
      <c r="AL10064" s="33"/>
      <c r="AM10064" s="33"/>
      <c r="AN10064" s="33"/>
      <c r="AO10064" s="33"/>
      <c r="AP10064" s="33"/>
      <c r="AQ10064" s="33"/>
      <c r="AR10064" s="33"/>
      <c r="AS10064" s="33"/>
      <c r="AT10064" s="33"/>
      <c r="AU10064" s="33"/>
      <c r="AV10064" s="33"/>
      <c r="AW10064" s="33"/>
      <c r="AX10064" s="33"/>
      <c r="AY10064" s="33"/>
    </row>
    <row r="10065" spans="1:51" s="12" customFormat="1" ht="39.950000000000003" customHeight="1">
      <c r="A10065" s="3"/>
      <c r="B10065" s="16"/>
      <c r="C10065" s="33"/>
      <c r="D10065" s="33"/>
      <c r="E10065" s="33"/>
      <c r="F10065" s="33"/>
      <c r="G10065" s="33"/>
      <c r="H10065" s="33"/>
      <c r="I10065" s="33"/>
      <c r="J10065" s="33"/>
      <c r="K10065" s="33"/>
      <c r="L10065" s="33"/>
      <c r="M10065" s="33"/>
      <c r="N10065" s="33"/>
      <c r="O10065" s="33"/>
      <c r="P10065" s="33"/>
      <c r="Q10065" s="33"/>
      <c r="R10065" s="33"/>
      <c r="S10065" s="33"/>
      <c r="T10065" s="33"/>
      <c r="U10065" s="33"/>
      <c r="V10065" s="33"/>
      <c r="W10065" s="33"/>
      <c r="X10065" s="33"/>
      <c r="Y10065" s="33"/>
      <c r="Z10065" s="33"/>
      <c r="AA10065" s="33"/>
      <c r="AB10065" s="33"/>
      <c r="AC10065" s="33"/>
      <c r="AD10065" s="33"/>
      <c r="AE10065" s="33"/>
      <c r="AF10065" s="33"/>
      <c r="AG10065" s="35"/>
      <c r="AH10065" s="32"/>
      <c r="AI10065" s="33"/>
      <c r="AJ10065" s="33"/>
      <c r="AK10065" s="33"/>
      <c r="AL10065" s="33"/>
      <c r="AM10065" s="33"/>
      <c r="AN10065" s="33"/>
      <c r="AO10065" s="33"/>
      <c r="AP10065" s="33"/>
      <c r="AQ10065" s="33"/>
      <c r="AR10065" s="33"/>
      <c r="AS10065" s="33"/>
      <c r="AT10065" s="33"/>
      <c r="AU10065" s="33"/>
      <c r="AV10065" s="33"/>
      <c r="AW10065" s="33"/>
      <c r="AX10065" s="33"/>
      <c r="AY10065" s="33"/>
    </row>
    <row r="10066" spans="1:51" s="12" customFormat="1" ht="39.950000000000003" customHeight="1">
      <c r="A10066" s="3"/>
      <c r="B10066" s="16"/>
      <c r="C10066" s="33"/>
      <c r="D10066" s="33"/>
      <c r="E10066" s="33"/>
      <c r="F10066" s="33"/>
      <c r="G10066" s="33"/>
      <c r="H10066" s="33"/>
      <c r="I10066" s="33"/>
      <c r="J10066" s="33"/>
      <c r="K10066" s="33"/>
      <c r="L10066" s="33"/>
      <c r="M10066" s="33"/>
      <c r="N10066" s="33"/>
      <c r="O10066" s="33"/>
      <c r="P10066" s="33"/>
      <c r="Q10066" s="33"/>
      <c r="R10066" s="33"/>
      <c r="S10066" s="33"/>
      <c r="T10066" s="33"/>
      <c r="U10066" s="33"/>
      <c r="V10066" s="33"/>
      <c r="W10066" s="33"/>
      <c r="X10066" s="33"/>
      <c r="Y10066" s="33"/>
      <c r="Z10066" s="33"/>
      <c r="AA10066" s="33"/>
      <c r="AB10066" s="33"/>
      <c r="AC10066" s="33"/>
      <c r="AD10066" s="33"/>
      <c r="AE10066" s="33"/>
      <c r="AF10066" s="33"/>
      <c r="AG10066" s="35"/>
      <c r="AH10066" s="32"/>
      <c r="AI10066" s="33"/>
      <c r="AJ10066" s="33"/>
      <c r="AK10066" s="33"/>
      <c r="AL10066" s="33"/>
      <c r="AM10066" s="33"/>
      <c r="AN10066" s="33"/>
      <c r="AO10066" s="33"/>
      <c r="AP10066" s="33"/>
      <c r="AQ10066" s="33"/>
      <c r="AR10066" s="33"/>
      <c r="AS10066" s="33"/>
      <c r="AT10066" s="33"/>
      <c r="AU10066" s="33"/>
      <c r="AV10066" s="33"/>
      <c r="AW10066" s="33"/>
      <c r="AX10066" s="33"/>
      <c r="AY10066" s="33"/>
    </row>
    <row r="10067" spans="1:51" s="12" customFormat="1" ht="39.950000000000003" customHeight="1">
      <c r="A10067" s="3"/>
      <c r="B10067" s="16"/>
      <c r="C10067" s="33"/>
      <c r="D10067" s="33"/>
      <c r="E10067" s="33"/>
      <c r="F10067" s="33"/>
      <c r="G10067" s="33"/>
      <c r="H10067" s="33"/>
      <c r="I10067" s="33"/>
      <c r="J10067" s="33"/>
      <c r="K10067" s="33"/>
      <c r="L10067" s="33"/>
      <c r="M10067" s="33"/>
      <c r="N10067" s="33"/>
      <c r="O10067" s="33"/>
      <c r="P10067" s="33"/>
      <c r="Q10067" s="33"/>
      <c r="R10067" s="33"/>
      <c r="S10067" s="33"/>
      <c r="T10067" s="33"/>
      <c r="U10067" s="33"/>
      <c r="V10067" s="33"/>
      <c r="W10067" s="33"/>
      <c r="X10067" s="33"/>
      <c r="Y10067" s="33"/>
      <c r="Z10067" s="33"/>
      <c r="AA10067" s="33"/>
      <c r="AB10067" s="33"/>
      <c r="AC10067" s="33"/>
      <c r="AD10067" s="33"/>
      <c r="AE10067" s="33"/>
      <c r="AF10067" s="33"/>
      <c r="AG10067" s="35"/>
      <c r="AH10067" s="32"/>
      <c r="AI10067" s="33"/>
      <c r="AJ10067" s="33"/>
      <c r="AK10067" s="33"/>
      <c r="AL10067" s="33"/>
      <c r="AM10067" s="33"/>
      <c r="AN10067" s="33"/>
      <c r="AO10067" s="33"/>
      <c r="AP10067" s="33"/>
      <c r="AQ10067" s="33"/>
      <c r="AR10067" s="33"/>
      <c r="AS10067" s="33"/>
      <c r="AT10067" s="33"/>
      <c r="AU10067" s="33"/>
      <c r="AV10067" s="33"/>
      <c r="AW10067" s="33"/>
      <c r="AX10067" s="33"/>
      <c r="AY10067" s="33"/>
    </row>
    <row r="10068" spans="1:51" s="12" customFormat="1" ht="39.950000000000003" customHeight="1">
      <c r="A10068" s="3"/>
      <c r="B10068" s="16"/>
      <c r="C10068" s="33"/>
      <c r="D10068" s="33"/>
      <c r="E10068" s="33"/>
      <c r="F10068" s="33"/>
      <c r="G10068" s="33"/>
      <c r="H10068" s="33"/>
      <c r="I10068" s="33"/>
      <c r="J10068" s="33"/>
      <c r="K10068" s="33"/>
      <c r="L10068" s="33"/>
      <c r="M10068" s="33"/>
      <c r="N10068" s="33"/>
      <c r="O10068" s="33"/>
      <c r="P10068" s="33"/>
      <c r="Q10068" s="33"/>
      <c r="R10068" s="33"/>
      <c r="S10068" s="33"/>
      <c r="T10068" s="33"/>
      <c r="U10068" s="33"/>
      <c r="V10068" s="33"/>
      <c r="W10068" s="33"/>
      <c r="X10068" s="33"/>
      <c r="Y10068" s="33"/>
      <c r="Z10068" s="33"/>
      <c r="AA10068" s="33"/>
      <c r="AB10068" s="33"/>
      <c r="AC10068" s="33"/>
      <c r="AD10068" s="33"/>
      <c r="AE10068" s="33"/>
      <c r="AF10068" s="33"/>
      <c r="AG10068" s="35"/>
      <c r="AH10068" s="32"/>
      <c r="AI10068" s="33"/>
      <c r="AJ10068" s="33"/>
      <c r="AK10068" s="33"/>
      <c r="AL10068" s="33"/>
      <c r="AM10068" s="33"/>
      <c r="AN10068" s="33"/>
      <c r="AO10068" s="33"/>
      <c r="AP10068" s="33"/>
      <c r="AQ10068" s="33"/>
      <c r="AR10068" s="33"/>
      <c r="AS10068" s="33"/>
      <c r="AT10068" s="33"/>
      <c r="AU10068" s="33"/>
      <c r="AV10068" s="33"/>
      <c r="AW10068" s="33"/>
      <c r="AX10068" s="33"/>
      <c r="AY10068" s="33"/>
    </row>
    <row r="10069" spans="1:51" s="12" customFormat="1" ht="39.950000000000003" customHeight="1">
      <c r="A10069" s="3"/>
      <c r="B10069" s="16"/>
      <c r="C10069" s="33"/>
      <c r="D10069" s="33"/>
      <c r="E10069" s="33"/>
      <c r="F10069" s="33"/>
      <c r="G10069" s="33"/>
      <c r="H10069" s="33"/>
      <c r="I10069" s="33"/>
      <c r="J10069" s="33"/>
      <c r="K10069" s="33"/>
      <c r="L10069" s="33"/>
      <c r="M10069" s="33"/>
      <c r="N10069" s="33"/>
      <c r="O10069" s="33"/>
      <c r="P10069" s="33"/>
      <c r="Q10069" s="33"/>
      <c r="R10069" s="33"/>
      <c r="S10069" s="33"/>
      <c r="T10069" s="33"/>
      <c r="U10069" s="33"/>
      <c r="V10069" s="33"/>
      <c r="W10069" s="33"/>
      <c r="X10069" s="33"/>
      <c r="Y10069" s="33"/>
      <c r="Z10069" s="33"/>
      <c r="AA10069" s="33"/>
      <c r="AB10069" s="33"/>
      <c r="AC10069" s="33"/>
      <c r="AD10069" s="33"/>
      <c r="AE10069" s="33"/>
      <c r="AF10069" s="33"/>
      <c r="AG10069" s="35"/>
      <c r="AH10069" s="32"/>
      <c r="AI10069" s="33"/>
      <c r="AJ10069" s="33"/>
      <c r="AK10069" s="33"/>
      <c r="AL10069" s="33"/>
      <c r="AM10069" s="33"/>
      <c r="AN10069" s="33"/>
      <c r="AO10069" s="33"/>
      <c r="AP10069" s="33"/>
      <c r="AQ10069" s="33"/>
      <c r="AR10069" s="33"/>
      <c r="AS10069" s="33"/>
      <c r="AT10069" s="33"/>
      <c r="AU10069" s="33"/>
      <c r="AV10069" s="33"/>
      <c r="AW10069" s="33"/>
      <c r="AX10069" s="33"/>
      <c r="AY10069" s="33"/>
    </row>
    <row r="10070" spans="1:51" s="12" customFormat="1" ht="39.950000000000003" customHeight="1">
      <c r="A10070" s="3"/>
      <c r="B10070" s="16"/>
      <c r="C10070" s="33"/>
      <c r="D10070" s="33"/>
      <c r="E10070" s="33"/>
      <c r="F10070" s="33"/>
      <c r="G10070" s="33"/>
      <c r="H10070" s="33"/>
      <c r="I10070" s="33"/>
      <c r="J10070" s="33"/>
      <c r="K10070" s="33"/>
      <c r="L10070" s="33"/>
      <c r="M10070" s="33"/>
      <c r="N10070" s="33"/>
      <c r="O10070" s="33"/>
      <c r="P10070" s="33"/>
      <c r="Q10070" s="33"/>
      <c r="R10070" s="33"/>
      <c r="S10070" s="33"/>
      <c r="T10070" s="33"/>
      <c r="U10070" s="33"/>
      <c r="V10070" s="33"/>
      <c r="W10070" s="33"/>
      <c r="X10070" s="33"/>
      <c r="Y10070" s="33"/>
      <c r="Z10070" s="33"/>
      <c r="AA10070" s="33"/>
      <c r="AB10070" s="33"/>
      <c r="AC10070" s="33"/>
      <c r="AD10070" s="33"/>
      <c r="AE10070" s="33"/>
      <c r="AF10070" s="33"/>
      <c r="AG10070" s="35"/>
      <c r="AH10070" s="32"/>
      <c r="AI10070" s="33"/>
      <c r="AJ10070" s="33"/>
      <c r="AK10070" s="33"/>
      <c r="AL10070" s="33"/>
      <c r="AM10070" s="33"/>
      <c r="AN10070" s="33"/>
      <c r="AO10070" s="33"/>
      <c r="AP10070" s="33"/>
      <c r="AQ10070" s="33"/>
      <c r="AR10070" s="33"/>
      <c r="AS10070" s="33"/>
      <c r="AT10070" s="33"/>
      <c r="AU10070" s="33"/>
      <c r="AV10070" s="33"/>
      <c r="AW10070" s="33"/>
      <c r="AX10070" s="33"/>
      <c r="AY10070" s="33"/>
    </row>
    <row r="10071" spans="1:51" s="12" customFormat="1" ht="39.950000000000003" customHeight="1">
      <c r="A10071" s="3"/>
      <c r="B10071" s="16"/>
      <c r="C10071" s="33"/>
      <c r="D10071" s="33"/>
      <c r="E10071" s="33"/>
      <c r="F10071" s="33"/>
      <c r="G10071" s="33"/>
      <c r="H10071" s="33"/>
      <c r="I10071" s="33"/>
      <c r="J10071" s="33"/>
      <c r="K10071" s="33"/>
      <c r="L10071" s="33"/>
      <c r="M10071" s="33"/>
      <c r="N10071" s="33"/>
      <c r="O10071" s="33"/>
      <c r="P10071" s="33"/>
      <c r="Q10071" s="33"/>
      <c r="R10071" s="33"/>
      <c r="S10071" s="33"/>
      <c r="T10071" s="33"/>
      <c r="U10071" s="33"/>
      <c r="V10071" s="33"/>
      <c r="W10071" s="33"/>
      <c r="X10071" s="33"/>
      <c r="Y10071" s="33"/>
      <c r="Z10071" s="33"/>
      <c r="AA10071" s="33"/>
      <c r="AB10071" s="33"/>
      <c r="AC10071" s="33"/>
      <c r="AD10071" s="33"/>
      <c r="AE10071" s="33"/>
      <c r="AF10071" s="33"/>
      <c r="AG10071" s="35"/>
      <c r="AH10071" s="32"/>
      <c r="AI10071" s="33"/>
      <c r="AJ10071" s="33"/>
      <c r="AK10071" s="33"/>
      <c r="AL10071" s="33"/>
      <c r="AM10071" s="33"/>
      <c r="AN10071" s="33"/>
      <c r="AO10071" s="33"/>
      <c r="AP10071" s="33"/>
      <c r="AQ10071" s="33"/>
      <c r="AR10071" s="33"/>
      <c r="AS10071" s="33"/>
      <c r="AT10071" s="33"/>
      <c r="AU10071" s="33"/>
      <c r="AV10071" s="33"/>
      <c r="AW10071" s="33"/>
      <c r="AX10071" s="33"/>
      <c r="AY10071" s="33"/>
    </row>
    <row r="10072" spans="1:51" s="12" customFormat="1" ht="39.950000000000003" customHeight="1">
      <c r="A10072" s="3"/>
      <c r="B10072" s="16"/>
      <c r="C10072" s="33"/>
      <c r="D10072" s="33"/>
      <c r="E10072" s="33"/>
      <c r="F10072" s="33"/>
      <c r="G10072" s="33"/>
      <c r="H10072" s="33"/>
      <c r="I10072" s="33"/>
      <c r="J10072" s="33"/>
      <c r="K10072" s="33"/>
      <c r="L10072" s="33"/>
      <c r="M10072" s="33"/>
      <c r="N10072" s="33"/>
      <c r="O10072" s="33"/>
      <c r="P10072" s="33"/>
      <c r="Q10072" s="33"/>
      <c r="R10072" s="33"/>
      <c r="S10072" s="33"/>
      <c r="T10072" s="33"/>
      <c r="U10072" s="33"/>
      <c r="V10072" s="33"/>
      <c r="W10072" s="33"/>
      <c r="X10072" s="33"/>
      <c r="Y10072" s="33"/>
      <c r="Z10072" s="33"/>
      <c r="AA10072" s="33"/>
      <c r="AB10072" s="33"/>
      <c r="AC10072" s="33"/>
      <c r="AD10072" s="33"/>
      <c r="AE10072" s="33"/>
      <c r="AF10072" s="33"/>
      <c r="AG10072" s="35"/>
      <c r="AH10072" s="32"/>
      <c r="AI10072" s="33"/>
      <c r="AJ10072" s="33"/>
      <c r="AK10072" s="33"/>
      <c r="AL10072" s="33"/>
      <c r="AM10072" s="33"/>
      <c r="AN10072" s="33"/>
      <c r="AO10072" s="33"/>
      <c r="AP10072" s="33"/>
      <c r="AQ10072" s="33"/>
      <c r="AR10072" s="33"/>
      <c r="AS10072" s="33"/>
      <c r="AT10072" s="33"/>
      <c r="AU10072" s="33"/>
      <c r="AV10072" s="33"/>
      <c r="AW10072" s="33"/>
      <c r="AX10072" s="33"/>
      <c r="AY10072" s="33"/>
    </row>
    <row r="10073" spans="1:51" s="12" customFormat="1" ht="39.950000000000003" customHeight="1">
      <c r="A10073" s="3"/>
      <c r="B10073" s="16"/>
      <c r="C10073" s="33"/>
      <c r="D10073" s="33"/>
      <c r="E10073" s="33"/>
      <c r="F10073" s="33"/>
      <c r="G10073" s="33"/>
      <c r="H10073" s="33"/>
      <c r="I10073" s="33"/>
      <c r="J10073" s="33"/>
      <c r="K10073" s="33"/>
      <c r="L10073" s="33"/>
      <c r="M10073" s="33"/>
      <c r="N10073" s="33"/>
      <c r="O10073" s="33"/>
      <c r="P10073" s="33"/>
      <c r="Q10073" s="33"/>
      <c r="R10073" s="33"/>
      <c r="S10073" s="33"/>
      <c r="T10073" s="33"/>
      <c r="U10073" s="33"/>
      <c r="V10073" s="33"/>
      <c r="W10073" s="33"/>
      <c r="X10073" s="33"/>
      <c r="Y10073" s="33"/>
      <c r="Z10073" s="33"/>
      <c r="AA10073" s="33"/>
      <c r="AB10073" s="33"/>
      <c r="AC10073" s="33"/>
      <c r="AD10073" s="33"/>
      <c r="AE10073" s="33"/>
      <c r="AF10073" s="33"/>
      <c r="AG10073" s="35"/>
      <c r="AH10073" s="32"/>
      <c r="AI10073" s="33"/>
      <c r="AJ10073" s="33"/>
      <c r="AK10073" s="33"/>
      <c r="AL10073" s="33"/>
      <c r="AM10073" s="33"/>
      <c r="AN10073" s="33"/>
      <c r="AO10073" s="33"/>
      <c r="AP10073" s="33"/>
      <c r="AQ10073" s="33"/>
      <c r="AR10073" s="33"/>
      <c r="AS10073" s="33"/>
      <c r="AT10073" s="33"/>
      <c r="AU10073" s="33"/>
      <c r="AV10073" s="33"/>
      <c r="AW10073" s="33"/>
      <c r="AX10073" s="33"/>
      <c r="AY10073" s="33"/>
    </row>
    <row r="10074" spans="1:51" s="12" customFormat="1" ht="39.950000000000003" customHeight="1">
      <c r="A10074" s="3"/>
      <c r="B10074" s="16"/>
      <c r="C10074" s="33"/>
      <c r="D10074" s="33"/>
      <c r="E10074" s="33"/>
      <c r="F10074" s="33"/>
      <c r="G10074" s="33"/>
      <c r="H10074" s="33"/>
      <c r="I10074" s="33"/>
      <c r="J10074" s="33"/>
      <c r="K10074" s="33"/>
      <c r="L10074" s="33"/>
      <c r="M10074" s="33"/>
      <c r="N10074" s="33"/>
      <c r="O10074" s="33"/>
      <c r="P10074" s="33"/>
      <c r="Q10074" s="33"/>
      <c r="R10074" s="33"/>
      <c r="S10074" s="33"/>
      <c r="T10074" s="33"/>
      <c r="U10074" s="33"/>
      <c r="V10074" s="33"/>
      <c r="W10074" s="33"/>
      <c r="X10074" s="33"/>
      <c r="Y10074" s="33"/>
      <c r="Z10074" s="33"/>
      <c r="AA10074" s="33"/>
      <c r="AB10074" s="33"/>
      <c r="AC10074" s="33"/>
      <c r="AD10074" s="33"/>
      <c r="AE10074" s="33"/>
      <c r="AF10074" s="33"/>
      <c r="AG10074" s="35"/>
      <c r="AH10074" s="32"/>
      <c r="AI10074" s="33"/>
      <c r="AJ10074" s="33"/>
      <c r="AK10074" s="33"/>
      <c r="AL10074" s="33"/>
      <c r="AM10074" s="33"/>
      <c r="AN10074" s="33"/>
      <c r="AO10074" s="33"/>
      <c r="AP10074" s="33"/>
      <c r="AQ10074" s="33"/>
      <c r="AR10074" s="33"/>
      <c r="AS10074" s="33"/>
      <c r="AT10074" s="33"/>
      <c r="AU10074" s="33"/>
      <c r="AV10074" s="33"/>
      <c r="AW10074" s="33"/>
      <c r="AX10074" s="33"/>
      <c r="AY10074" s="33"/>
    </row>
    <row r="10075" spans="1:51" s="12" customFormat="1" ht="39.950000000000003" customHeight="1">
      <c r="A10075" s="3"/>
      <c r="B10075" s="16"/>
      <c r="C10075" s="33"/>
      <c r="D10075" s="33"/>
      <c r="E10075" s="33"/>
      <c r="F10075" s="33"/>
      <c r="G10075" s="33"/>
      <c r="H10075" s="33"/>
      <c r="I10075" s="33"/>
      <c r="J10075" s="33"/>
      <c r="K10075" s="33"/>
      <c r="L10075" s="33"/>
      <c r="M10075" s="33"/>
      <c r="N10075" s="33"/>
      <c r="O10075" s="33"/>
      <c r="P10075" s="33"/>
      <c r="Q10075" s="33"/>
      <c r="R10075" s="33"/>
      <c r="S10075" s="33"/>
      <c r="T10075" s="33"/>
      <c r="U10075" s="33"/>
      <c r="V10075" s="33"/>
      <c r="W10075" s="33"/>
      <c r="X10075" s="33"/>
      <c r="Y10075" s="33"/>
      <c r="Z10075" s="33"/>
      <c r="AA10075" s="33"/>
      <c r="AB10075" s="33"/>
      <c r="AC10075" s="33"/>
      <c r="AD10075" s="33"/>
      <c r="AE10075" s="33"/>
      <c r="AF10075" s="33"/>
      <c r="AG10075" s="35"/>
      <c r="AH10075" s="32"/>
      <c r="AI10075" s="33"/>
      <c r="AJ10075" s="33"/>
      <c r="AK10075" s="33"/>
      <c r="AL10075" s="33"/>
      <c r="AM10075" s="33"/>
      <c r="AN10075" s="33"/>
      <c r="AO10075" s="33"/>
      <c r="AP10075" s="33"/>
      <c r="AQ10075" s="33"/>
      <c r="AR10075" s="33"/>
      <c r="AS10075" s="33"/>
      <c r="AT10075" s="33"/>
      <c r="AU10075" s="33"/>
      <c r="AV10075" s="33"/>
      <c r="AW10075" s="33"/>
      <c r="AX10075" s="33"/>
      <c r="AY10075" s="33"/>
    </row>
    <row r="10076" spans="1:51" s="12" customFormat="1" ht="39.950000000000003" customHeight="1">
      <c r="A10076" s="3"/>
      <c r="B10076" s="16"/>
      <c r="C10076" s="33"/>
      <c r="D10076" s="33"/>
      <c r="E10076" s="33"/>
      <c r="F10076" s="33"/>
      <c r="G10076" s="33"/>
      <c r="H10076" s="33"/>
      <c r="I10076" s="33"/>
      <c r="J10076" s="33"/>
      <c r="K10076" s="33"/>
      <c r="L10076" s="33"/>
      <c r="M10076" s="33"/>
      <c r="N10076" s="33"/>
      <c r="O10076" s="33"/>
      <c r="P10076" s="33"/>
      <c r="Q10076" s="33"/>
      <c r="R10076" s="33"/>
      <c r="S10076" s="33"/>
      <c r="T10076" s="33"/>
      <c r="U10076" s="33"/>
      <c r="V10076" s="33"/>
      <c r="W10076" s="33"/>
      <c r="X10076" s="33"/>
      <c r="Y10076" s="33"/>
      <c r="Z10076" s="33"/>
      <c r="AA10076" s="33"/>
      <c r="AB10076" s="33"/>
      <c r="AC10076" s="33"/>
      <c r="AD10076" s="33"/>
      <c r="AE10076" s="33"/>
      <c r="AF10076" s="33"/>
      <c r="AG10076" s="35"/>
      <c r="AH10076" s="32"/>
      <c r="AI10076" s="33"/>
      <c r="AJ10076" s="33"/>
      <c r="AK10076" s="33"/>
      <c r="AL10076" s="33"/>
      <c r="AM10076" s="33"/>
      <c r="AN10076" s="33"/>
      <c r="AO10076" s="33"/>
      <c r="AP10076" s="33"/>
      <c r="AQ10076" s="33"/>
      <c r="AR10076" s="33"/>
      <c r="AS10076" s="33"/>
      <c r="AT10076" s="33"/>
      <c r="AU10076" s="33"/>
      <c r="AV10076" s="33"/>
      <c r="AW10076" s="33"/>
      <c r="AX10076" s="33"/>
      <c r="AY10076" s="33"/>
    </row>
    <row r="10077" spans="1:51" s="12" customFormat="1" ht="39.950000000000003" customHeight="1">
      <c r="A10077" s="3"/>
      <c r="B10077" s="16"/>
      <c r="C10077" s="33"/>
      <c r="D10077" s="33"/>
      <c r="E10077" s="33"/>
      <c r="F10077" s="33"/>
      <c r="G10077" s="33"/>
      <c r="H10077" s="33"/>
      <c r="I10077" s="33"/>
      <c r="J10077" s="33"/>
      <c r="K10077" s="33"/>
      <c r="L10077" s="33"/>
      <c r="M10077" s="33"/>
      <c r="N10077" s="33"/>
      <c r="O10077" s="33"/>
      <c r="P10077" s="33"/>
      <c r="Q10077" s="33"/>
      <c r="R10077" s="33"/>
      <c r="S10077" s="33"/>
      <c r="T10077" s="33"/>
      <c r="U10077" s="33"/>
      <c r="V10077" s="33"/>
      <c r="W10077" s="33"/>
      <c r="X10077" s="33"/>
      <c r="Y10077" s="33"/>
      <c r="Z10077" s="33"/>
      <c r="AA10077" s="33"/>
      <c r="AB10077" s="33"/>
      <c r="AC10077" s="33"/>
      <c r="AD10077" s="33"/>
      <c r="AE10077" s="33"/>
      <c r="AF10077" s="33"/>
      <c r="AG10077" s="35"/>
      <c r="AH10077" s="32"/>
      <c r="AI10077" s="33"/>
      <c r="AJ10077" s="33"/>
      <c r="AK10077" s="33"/>
      <c r="AL10077" s="33"/>
      <c r="AM10077" s="33"/>
      <c r="AN10077" s="33"/>
      <c r="AO10077" s="33"/>
      <c r="AP10077" s="33"/>
      <c r="AQ10077" s="33"/>
      <c r="AR10077" s="33"/>
      <c r="AS10077" s="33"/>
      <c r="AT10077" s="33"/>
      <c r="AU10077" s="33"/>
      <c r="AV10077" s="33"/>
      <c r="AW10077" s="33"/>
      <c r="AX10077" s="33"/>
      <c r="AY10077" s="33"/>
    </row>
    <row r="10078" spans="1:51" s="12" customFormat="1" ht="39.950000000000003" customHeight="1">
      <c r="A10078" s="3"/>
      <c r="B10078" s="16"/>
      <c r="C10078" s="33"/>
      <c r="D10078" s="33"/>
      <c r="E10078" s="33"/>
      <c r="F10078" s="33"/>
      <c r="G10078" s="33"/>
      <c r="H10078" s="33"/>
      <c r="I10078" s="33"/>
      <c r="J10078" s="33"/>
      <c r="K10078" s="33"/>
      <c r="L10078" s="33"/>
      <c r="M10078" s="33"/>
      <c r="N10078" s="33"/>
      <c r="O10078" s="33"/>
      <c r="P10078" s="33"/>
      <c r="Q10078" s="33"/>
      <c r="R10078" s="33"/>
      <c r="S10078" s="33"/>
      <c r="T10078" s="33"/>
      <c r="U10078" s="33"/>
      <c r="V10078" s="33"/>
      <c r="W10078" s="33"/>
      <c r="X10078" s="33"/>
      <c r="Y10078" s="33"/>
      <c r="Z10078" s="33"/>
      <c r="AA10078" s="33"/>
      <c r="AB10078" s="33"/>
      <c r="AC10078" s="33"/>
      <c r="AD10078" s="33"/>
      <c r="AE10078" s="33"/>
      <c r="AF10078" s="33"/>
      <c r="AG10078" s="35"/>
      <c r="AH10078" s="32"/>
      <c r="AI10078" s="33"/>
      <c r="AJ10078" s="33"/>
      <c r="AK10078" s="33"/>
      <c r="AL10078" s="33"/>
      <c r="AM10078" s="33"/>
      <c r="AN10078" s="33"/>
      <c r="AO10078" s="33"/>
      <c r="AP10078" s="33"/>
      <c r="AQ10078" s="33"/>
      <c r="AR10078" s="33"/>
      <c r="AS10078" s="33"/>
      <c r="AT10078" s="33"/>
      <c r="AU10078" s="33"/>
      <c r="AV10078" s="33"/>
      <c r="AW10078" s="33"/>
      <c r="AX10078" s="33"/>
      <c r="AY10078" s="33"/>
    </row>
    <row r="10079" spans="1:51" s="12" customFormat="1" ht="39.950000000000003" customHeight="1">
      <c r="A10079" s="3"/>
      <c r="B10079" s="16"/>
      <c r="C10079" s="33"/>
      <c r="D10079" s="33"/>
      <c r="E10079" s="33"/>
      <c r="F10079" s="33"/>
      <c r="G10079" s="33"/>
      <c r="H10079" s="33"/>
      <c r="I10079" s="33"/>
      <c r="J10079" s="33"/>
      <c r="K10079" s="33"/>
      <c r="L10079" s="33"/>
      <c r="M10079" s="33"/>
      <c r="N10079" s="33"/>
      <c r="O10079" s="33"/>
      <c r="P10079" s="33"/>
      <c r="Q10079" s="33"/>
      <c r="R10079" s="33"/>
      <c r="S10079" s="33"/>
      <c r="T10079" s="33"/>
      <c r="U10079" s="33"/>
      <c r="V10079" s="33"/>
      <c r="W10079" s="33"/>
      <c r="X10079" s="33"/>
      <c r="Y10079" s="33"/>
      <c r="Z10079" s="33"/>
      <c r="AA10079" s="33"/>
      <c r="AB10079" s="33"/>
      <c r="AC10079" s="33"/>
      <c r="AD10079" s="33"/>
      <c r="AE10079" s="33"/>
      <c r="AF10079" s="33"/>
      <c r="AG10079" s="35"/>
      <c r="AH10079" s="32"/>
      <c r="AI10079" s="33"/>
      <c r="AJ10079" s="33"/>
      <c r="AK10079" s="33"/>
      <c r="AL10079" s="33"/>
      <c r="AM10079" s="33"/>
      <c r="AN10079" s="33"/>
      <c r="AO10079" s="33"/>
      <c r="AP10079" s="33"/>
      <c r="AQ10079" s="33"/>
      <c r="AR10079" s="33"/>
      <c r="AS10079" s="33"/>
      <c r="AT10079" s="33"/>
      <c r="AU10079" s="33"/>
      <c r="AV10079" s="33"/>
      <c r="AW10079" s="33"/>
      <c r="AX10079" s="33"/>
      <c r="AY10079" s="33"/>
    </row>
    <row r="10080" spans="1:51" s="12" customFormat="1" ht="39.950000000000003" customHeight="1">
      <c r="A10080" s="3"/>
      <c r="B10080" s="16"/>
      <c r="C10080" s="33"/>
      <c r="D10080" s="33"/>
      <c r="E10080" s="33"/>
      <c r="F10080" s="33"/>
      <c r="G10080" s="33"/>
      <c r="H10080" s="33"/>
      <c r="I10080" s="33"/>
      <c r="J10080" s="33"/>
      <c r="K10080" s="33"/>
      <c r="L10080" s="33"/>
      <c r="M10080" s="33"/>
      <c r="N10080" s="33"/>
      <c r="O10080" s="33"/>
      <c r="P10080" s="33"/>
      <c r="Q10080" s="33"/>
      <c r="R10080" s="33"/>
      <c r="S10080" s="33"/>
      <c r="T10080" s="33"/>
      <c r="U10080" s="33"/>
      <c r="V10080" s="33"/>
      <c r="W10080" s="33"/>
      <c r="X10080" s="33"/>
      <c r="Y10080" s="33"/>
      <c r="Z10080" s="33"/>
      <c r="AA10080" s="33"/>
      <c r="AB10080" s="33"/>
      <c r="AC10080" s="33"/>
      <c r="AD10080" s="33"/>
      <c r="AE10080" s="33"/>
      <c r="AF10080" s="33"/>
      <c r="AG10080" s="35"/>
      <c r="AH10080" s="32"/>
      <c r="AI10080" s="33"/>
      <c r="AJ10080" s="33"/>
      <c r="AK10080" s="33"/>
      <c r="AL10080" s="33"/>
      <c r="AM10080" s="33"/>
      <c r="AN10080" s="33"/>
      <c r="AO10080" s="33"/>
      <c r="AP10080" s="33"/>
      <c r="AQ10080" s="33"/>
      <c r="AR10080" s="33"/>
      <c r="AS10080" s="33"/>
      <c r="AT10080" s="33"/>
      <c r="AU10080" s="33"/>
      <c r="AV10080" s="33"/>
      <c r="AW10080" s="33"/>
      <c r="AX10080" s="33"/>
      <c r="AY10080" s="33"/>
    </row>
    <row r="10081" spans="1:51" s="12" customFormat="1" ht="39.950000000000003" customHeight="1">
      <c r="A10081" s="3"/>
      <c r="B10081" s="16"/>
      <c r="C10081" s="33"/>
      <c r="D10081" s="33"/>
      <c r="E10081" s="33"/>
      <c r="F10081" s="33"/>
      <c r="G10081" s="33"/>
      <c r="H10081" s="33"/>
      <c r="I10081" s="33"/>
      <c r="J10081" s="33"/>
      <c r="K10081" s="33"/>
      <c r="L10081" s="33"/>
      <c r="M10081" s="33"/>
      <c r="N10081" s="33"/>
      <c r="O10081" s="33"/>
      <c r="P10081" s="33"/>
      <c r="Q10081" s="33"/>
      <c r="R10081" s="33"/>
      <c r="S10081" s="33"/>
      <c r="T10081" s="33"/>
      <c r="U10081" s="33"/>
      <c r="V10081" s="33"/>
      <c r="W10081" s="33"/>
      <c r="X10081" s="33"/>
      <c r="Y10081" s="33"/>
      <c r="Z10081" s="33"/>
      <c r="AA10081" s="33"/>
      <c r="AB10081" s="33"/>
      <c r="AC10081" s="33"/>
      <c r="AD10081" s="33"/>
      <c r="AE10081" s="33"/>
      <c r="AF10081" s="33"/>
      <c r="AG10081" s="35"/>
      <c r="AH10081" s="32"/>
      <c r="AI10081" s="33"/>
      <c r="AJ10081" s="33"/>
      <c r="AK10081" s="33"/>
      <c r="AL10081" s="33"/>
      <c r="AM10081" s="33"/>
      <c r="AN10081" s="33"/>
      <c r="AO10081" s="33"/>
      <c r="AP10081" s="33"/>
      <c r="AQ10081" s="33"/>
      <c r="AR10081" s="33"/>
      <c r="AS10081" s="33"/>
      <c r="AT10081" s="33"/>
      <c r="AU10081" s="33"/>
      <c r="AV10081" s="33"/>
      <c r="AW10081" s="33"/>
      <c r="AX10081" s="33"/>
      <c r="AY10081" s="33"/>
    </row>
    <row r="10082" spans="1:51" s="12" customFormat="1" ht="39.950000000000003" customHeight="1">
      <c r="A10082" s="3"/>
      <c r="B10082" s="16"/>
      <c r="C10082" s="33"/>
      <c r="D10082" s="33"/>
      <c r="E10082" s="33"/>
      <c r="F10082" s="33"/>
      <c r="G10082" s="33"/>
      <c r="H10082" s="33"/>
      <c r="I10082" s="33"/>
      <c r="J10082" s="33"/>
      <c r="K10082" s="33"/>
      <c r="L10082" s="33"/>
      <c r="M10082" s="33"/>
      <c r="N10082" s="33"/>
      <c r="O10082" s="33"/>
      <c r="P10082" s="33"/>
      <c r="Q10082" s="33"/>
      <c r="R10082" s="33"/>
      <c r="S10082" s="33"/>
      <c r="T10082" s="33"/>
      <c r="U10082" s="33"/>
      <c r="V10082" s="33"/>
      <c r="W10082" s="33"/>
      <c r="X10082" s="33"/>
      <c r="Y10082" s="33"/>
      <c r="Z10082" s="33"/>
      <c r="AA10082" s="33"/>
      <c r="AB10082" s="33"/>
      <c r="AC10082" s="33"/>
      <c r="AD10082" s="33"/>
      <c r="AE10082" s="33"/>
      <c r="AF10082" s="33"/>
      <c r="AG10082" s="35"/>
      <c r="AH10082" s="32"/>
      <c r="AI10082" s="33"/>
      <c r="AJ10082" s="33"/>
      <c r="AK10082" s="33"/>
      <c r="AL10082" s="33"/>
      <c r="AM10082" s="33"/>
      <c r="AN10082" s="33"/>
      <c r="AO10082" s="33"/>
      <c r="AP10082" s="33"/>
      <c r="AQ10082" s="33"/>
      <c r="AR10082" s="33"/>
      <c r="AS10082" s="33"/>
      <c r="AT10082" s="33"/>
      <c r="AU10082" s="33"/>
      <c r="AV10082" s="33"/>
      <c r="AW10082" s="33"/>
      <c r="AX10082" s="33"/>
      <c r="AY10082" s="33"/>
    </row>
    <row r="10083" spans="1:51" s="12" customFormat="1" ht="39.950000000000003" customHeight="1">
      <c r="A10083" s="3"/>
      <c r="B10083" s="16"/>
      <c r="C10083" s="33"/>
      <c r="D10083" s="33"/>
      <c r="E10083" s="33"/>
      <c r="F10083" s="33"/>
      <c r="G10083" s="33"/>
      <c r="H10083" s="33"/>
      <c r="I10083" s="33"/>
      <c r="J10083" s="33"/>
      <c r="K10083" s="33"/>
      <c r="L10083" s="33"/>
      <c r="M10083" s="33"/>
      <c r="N10083" s="33"/>
      <c r="O10083" s="33"/>
      <c r="P10083" s="33"/>
      <c r="Q10083" s="33"/>
      <c r="R10083" s="33"/>
      <c r="S10083" s="33"/>
      <c r="T10083" s="33"/>
      <c r="U10083" s="33"/>
      <c r="V10083" s="33"/>
      <c r="W10083" s="33"/>
      <c r="X10083" s="33"/>
      <c r="Y10083" s="33"/>
      <c r="Z10083" s="33"/>
      <c r="AA10083" s="33"/>
      <c r="AB10083" s="33"/>
      <c r="AC10083" s="33"/>
      <c r="AD10083" s="33"/>
      <c r="AE10083" s="33"/>
      <c r="AF10083" s="33"/>
      <c r="AG10083" s="35"/>
      <c r="AH10083" s="32"/>
      <c r="AI10083" s="33"/>
      <c r="AJ10083" s="33"/>
      <c r="AK10083" s="33"/>
      <c r="AL10083" s="33"/>
      <c r="AM10083" s="33"/>
      <c r="AN10083" s="33"/>
      <c r="AO10083" s="33"/>
      <c r="AP10083" s="33"/>
      <c r="AQ10083" s="33"/>
      <c r="AR10083" s="33"/>
      <c r="AS10083" s="33"/>
      <c r="AT10083" s="33"/>
      <c r="AU10083" s="33"/>
      <c r="AV10083" s="33"/>
      <c r="AW10083" s="33"/>
      <c r="AX10083" s="33"/>
      <c r="AY10083" s="33"/>
    </row>
    <row r="10084" spans="1:51" s="12" customFormat="1" ht="39.950000000000003" customHeight="1">
      <c r="A10084" s="3"/>
      <c r="B10084" s="16"/>
      <c r="C10084" s="33"/>
      <c r="D10084" s="33"/>
      <c r="E10084" s="33"/>
      <c r="F10084" s="33"/>
      <c r="G10084" s="33"/>
      <c r="H10084" s="33"/>
      <c r="I10084" s="33"/>
      <c r="J10084" s="33"/>
      <c r="K10084" s="33"/>
      <c r="L10084" s="33"/>
      <c r="M10084" s="33"/>
      <c r="N10084" s="33"/>
      <c r="O10084" s="33"/>
      <c r="P10084" s="33"/>
      <c r="Q10084" s="33"/>
      <c r="R10084" s="33"/>
      <c r="S10084" s="33"/>
      <c r="T10084" s="33"/>
      <c r="U10084" s="33"/>
      <c r="V10084" s="33"/>
      <c r="W10084" s="33"/>
      <c r="X10084" s="33"/>
      <c r="Y10084" s="33"/>
      <c r="Z10084" s="33"/>
      <c r="AA10084" s="33"/>
      <c r="AB10084" s="33"/>
      <c r="AC10084" s="33"/>
      <c r="AD10084" s="33"/>
      <c r="AE10084" s="33"/>
      <c r="AF10084" s="33"/>
      <c r="AG10084" s="35"/>
      <c r="AH10084" s="32"/>
      <c r="AI10084" s="33"/>
      <c r="AJ10084" s="33"/>
      <c r="AK10084" s="33"/>
      <c r="AL10084" s="33"/>
      <c r="AM10084" s="33"/>
      <c r="AN10084" s="33"/>
      <c r="AO10084" s="33"/>
      <c r="AP10084" s="33"/>
      <c r="AQ10084" s="33"/>
      <c r="AR10084" s="33"/>
      <c r="AS10084" s="33"/>
      <c r="AT10084" s="33"/>
      <c r="AU10084" s="33"/>
      <c r="AV10084" s="33"/>
      <c r="AW10084" s="33"/>
      <c r="AX10084" s="33"/>
      <c r="AY10084" s="33"/>
    </row>
    <row r="10085" spans="1:51" s="12" customFormat="1" ht="39.950000000000003" customHeight="1">
      <c r="A10085" s="3"/>
      <c r="B10085" s="16"/>
      <c r="C10085" s="33"/>
      <c r="D10085" s="33"/>
      <c r="E10085" s="33"/>
      <c r="F10085" s="33"/>
      <c r="G10085" s="33"/>
      <c r="H10085" s="33"/>
      <c r="I10085" s="33"/>
      <c r="J10085" s="33"/>
      <c r="K10085" s="33"/>
      <c r="L10085" s="33"/>
      <c r="M10085" s="33"/>
      <c r="N10085" s="33"/>
      <c r="O10085" s="33"/>
      <c r="P10085" s="33"/>
      <c r="Q10085" s="33"/>
      <c r="R10085" s="33"/>
      <c r="S10085" s="33"/>
      <c r="T10085" s="33"/>
      <c r="U10085" s="33"/>
      <c r="V10085" s="33"/>
      <c r="W10085" s="33"/>
      <c r="X10085" s="33"/>
      <c r="Y10085" s="33"/>
      <c r="Z10085" s="33"/>
      <c r="AA10085" s="33"/>
      <c r="AB10085" s="33"/>
      <c r="AC10085" s="33"/>
      <c r="AD10085" s="33"/>
      <c r="AE10085" s="33"/>
      <c r="AF10085" s="33"/>
      <c r="AG10085" s="35"/>
      <c r="AH10085" s="32"/>
      <c r="AI10085" s="33"/>
      <c r="AJ10085" s="33"/>
      <c r="AK10085" s="33"/>
      <c r="AL10085" s="33"/>
      <c r="AM10085" s="33"/>
      <c r="AN10085" s="33"/>
      <c r="AO10085" s="33"/>
      <c r="AP10085" s="33"/>
      <c r="AQ10085" s="33"/>
      <c r="AR10085" s="33"/>
      <c r="AS10085" s="33"/>
      <c r="AT10085" s="33"/>
      <c r="AU10085" s="33"/>
      <c r="AV10085" s="33"/>
      <c r="AW10085" s="33"/>
      <c r="AX10085" s="33"/>
      <c r="AY10085" s="33"/>
    </row>
    <row r="10086" spans="1:51" s="12" customFormat="1" ht="39.950000000000003" customHeight="1">
      <c r="A10086" s="3"/>
      <c r="B10086" s="16"/>
      <c r="C10086" s="33"/>
      <c r="D10086" s="33"/>
      <c r="E10086" s="33"/>
      <c r="F10086" s="33"/>
      <c r="G10086" s="33"/>
      <c r="H10086" s="33"/>
      <c r="I10086" s="33"/>
      <c r="J10086" s="33"/>
      <c r="K10086" s="33"/>
      <c r="L10086" s="33"/>
      <c r="M10086" s="33"/>
      <c r="N10086" s="33"/>
      <c r="O10086" s="33"/>
      <c r="P10086" s="33"/>
      <c r="Q10086" s="33"/>
      <c r="R10086" s="33"/>
      <c r="S10086" s="33"/>
      <c r="T10086" s="33"/>
      <c r="U10086" s="33"/>
      <c r="V10086" s="33"/>
      <c r="W10086" s="33"/>
      <c r="X10086" s="33"/>
      <c r="Y10086" s="33"/>
      <c r="Z10086" s="33"/>
      <c r="AA10086" s="33"/>
      <c r="AB10086" s="33"/>
      <c r="AC10086" s="33"/>
      <c r="AD10086" s="33"/>
      <c r="AE10086" s="33"/>
      <c r="AF10086" s="33"/>
      <c r="AG10086" s="35"/>
      <c r="AH10086" s="32"/>
      <c r="AI10086" s="33"/>
      <c r="AJ10086" s="33"/>
      <c r="AK10086" s="33"/>
      <c r="AL10086" s="33"/>
      <c r="AM10086" s="33"/>
      <c r="AN10086" s="33"/>
      <c r="AO10086" s="33"/>
      <c r="AP10086" s="33"/>
      <c r="AQ10086" s="33"/>
      <c r="AR10086" s="33"/>
      <c r="AS10086" s="33"/>
      <c r="AT10086" s="33"/>
      <c r="AU10086" s="33"/>
      <c r="AV10086" s="33"/>
      <c r="AW10086" s="33"/>
      <c r="AX10086" s="33"/>
      <c r="AY10086" s="33"/>
    </row>
    <row r="10087" spans="1:51" s="12" customFormat="1" ht="39.950000000000003" customHeight="1">
      <c r="A10087" s="3"/>
      <c r="B10087" s="16"/>
      <c r="C10087" s="33"/>
      <c r="D10087" s="33"/>
      <c r="E10087" s="33"/>
      <c r="F10087" s="33"/>
      <c r="G10087" s="33"/>
      <c r="H10087" s="33"/>
      <c r="I10087" s="33"/>
      <c r="J10087" s="33"/>
      <c r="K10087" s="33"/>
      <c r="L10087" s="33"/>
      <c r="M10087" s="33"/>
      <c r="N10087" s="33"/>
      <c r="O10087" s="33"/>
      <c r="P10087" s="33"/>
      <c r="Q10087" s="33"/>
      <c r="R10087" s="33"/>
      <c r="S10087" s="33"/>
      <c r="T10087" s="33"/>
      <c r="U10087" s="33"/>
      <c r="V10087" s="33"/>
      <c r="W10087" s="33"/>
      <c r="X10087" s="33"/>
      <c r="Y10087" s="33"/>
      <c r="Z10087" s="33"/>
      <c r="AA10087" s="33"/>
      <c r="AB10087" s="33"/>
      <c r="AC10087" s="33"/>
      <c r="AD10087" s="33"/>
      <c r="AE10087" s="33"/>
      <c r="AF10087" s="33"/>
      <c r="AG10087" s="35"/>
      <c r="AH10087" s="32"/>
      <c r="AI10087" s="33"/>
      <c r="AJ10087" s="33"/>
      <c r="AK10087" s="33"/>
      <c r="AL10087" s="33"/>
      <c r="AM10087" s="33"/>
      <c r="AN10087" s="33"/>
      <c r="AO10087" s="33"/>
      <c r="AP10087" s="33"/>
      <c r="AQ10087" s="33"/>
      <c r="AR10087" s="33"/>
      <c r="AS10087" s="33"/>
      <c r="AT10087" s="33"/>
      <c r="AU10087" s="33"/>
      <c r="AV10087" s="33"/>
      <c r="AW10087" s="33"/>
      <c r="AX10087" s="33"/>
      <c r="AY10087" s="33"/>
    </row>
    <row r="10088" spans="1:51" s="12" customFormat="1" ht="39.950000000000003" customHeight="1">
      <c r="A10088" s="3"/>
      <c r="B10088" s="16"/>
      <c r="C10088" s="33"/>
      <c r="D10088" s="33"/>
      <c r="E10088" s="33"/>
      <c r="F10088" s="33"/>
      <c r="G10088" s="33"/>
      <c r="H10088" s="33"/>
      <c r="I10088" s="33"/>
      <c r="J10088" s="33"/>
      <c r="K10088" s="33"/>
      <c r="L10088" s="33"/>
      <c r="M10088" s="33"/>
      <c r="N10088" s="33"/>
      <c r="O10088" s="33"/>
      <c r="P10088" s="33"/>
      <c r="Q10088" s="33"/>
      <c r="R10088" s="33"/>
      <c r="S10088" s="33"/>
      <c r="T10088" s="33"/>
      <c r="U10088" s="33"/>
      <c r="V10088" s="33"/>
      <c r="W10088" s="33"/>
      <c r="X10088" s="33"/>
      <c r="Y10088" s="33"/>
      <c r="Z10088" s="33"/>
      <c r="AA10088" s="33"/>
      <c r="AB10088" s="33"/>
      <c r="AC10088" s="33"/>
      <c r="AD10088" s="33"/>
      <c r="AE10088" s="33"/>
      <c r="AF10088" s="33"/>
      <c r="AG10088" s="35"/>
      <c r="AH10088" s="32"/>
      <c r="AI10088" s="33"/>
      <c r="AJ10088" s="33"/>
      <c r="AK10088" s="33"/>
      <c r="AL10088" s="33"/>
      <c r="AM10088" s="33"/>
      <c r="AN10088" s="33"/>
      <c r="AO10088" s="33"/>
      <c r="AP10088" s="33"/>
      <c r="AQ10088" s="33"/>
      <c r="AR10088" s="33"/>
      <c r="AS10088" s="33"/>
      <c r="AT10088" s="33"/>
      <c r="AU10088" s="33"/>
      <c r="AV10088" s="33"/>
      <c r="AW10088" s="33"/>
      <c r="AX10088" s="33"/>
      <c r="AY10088" s="33"/>
    </row>
    <row r="10089" spans="1:51" s="12" customFormat="1" ht="39.950000000000003" customHeight="1">
      <c r="A10089" s="3"/>
      <c r="B10089" s="16"/>
      <c r="C10089" s="33"/>
      <c r="D10089" s="33"/>
      <c r="E10089" s="33"/>
      <c r="F10089" s="33"/>
      <c r="G10089" s="33"/>
      <c r="H10089" s="33"/>
      <c r="I10089" s="33"/>
      <c r="J10089" s="33"/>
      <c r="K10089" s="33"/>
      <c r="L10089" s="33"/>
      <c r="M10089" s="33"/>
      <c r="N10089" s="33"/>
      <c r="O10089" s="33"/>
      <c r="P10089" s="33"/>
      <c r="Q10089" s="33"/>
      <c r="R10089" s="33"/>
      <c r="S10089" s="33"/>
      <c r="T10089" s="33"/>
      <c r="U10089" s="33"/>
      <c r="V10089" s="33"/>
      <c r="W10089" s="33"/>
      <c r="X10089" s="33"/>
      <c r="Y10089" s="33"/>
      <c r="Z10089" s="33"/>
      <c r="AA10089" s="33"/>
      <c r="AB10089" s="33"/>
      <c r="AC10089" s="33"/>
      <c r="AD10089" s="33"/>
      <c r="AE10089" s="33"/>
      <c r="AF10089" s="33"/>
      <c r="AG10089" s="35"/>
      <c r="AH10089" s="32"/>
      <c r="AI10089" s="33"/>
      <c r="AJ10089" s="33"/>
      <c r="AK10089" s="33"/>
      <c r="AL10089" s="33"/>
      <c r="AM10089" s="33"/>
      <c r="AN10089" s="33"/>
      <c r="AO10089" s="33"/>
      <c r="AP10089" s="33"/>
      <c r="AQ10089" s="33"/>
      <c r="AR10089" s="33"/>
      <c r="AS10089" s="33"/>
      <c r="AT10089" s="33"/>
      <c r="AU10089" s="33"/>
      <c r="AV10089" s="33"/>
      <c r="AW10089" s="33"/>
      <c r="AX10089" s="33"/>
      <c r="AY10089" s="33"/>
    </row>
    <row r="10090" spans="1:51" s="12" customFormat="1" ht="39.950000000000003" customHeight="1">
      <c r="A10090" s="3"/>
      <c r="B10090" s="16"/>
      <c r="C10090" s="33"/>
      <c r="D10090" s="33"/>
      <c r="E10090" s="33"/>
      <c r="F10090" s="33"/>
      <c r="G10090" s="33"/>
      <c r="H10090" s="33"/>
      <c r="I10090" s="33"/>
      <c r="J10090" s="33"/>
      <c r="K10090" s="33"/>
      <c r="L10090" s="33"/>
      <c r="M10090" s="33"/>
      <c r="N10090" s="33"/>
      <c r="O10090" s="33"/>
      <c r="P10090" s="33"/>
      <c r="Q10090" s="33"/>
      <c r="R10090" s="33"/>
      <c r="S10090" s="33"/>
      <c r="T10090" s="33"/>
      <c r="U10090" s="33"/>
      <c r="V10090" s="33"/>
      <c r="W10090" s="33"/>
      <c r="X10090" s="33"/>
      <c r="Y10090" s="33"/>
      <c r="Z10090" s="33"/>
      <c r="AA10090" s="33"/>
      <c r="AB10090" s="33"/>
      <c r="AC10090" s="33"/>
      <c r="AD10090" s="33"/>
      <c r="AE10090" s="33"/>
      <c r="AF10090" s="33"/>
      <c r="AG10090" s="35"/>
      <c r="AH10090" s="32"/>
      <c r="AI10090" s="33"/>
      <c r="AJ10090" s="33"/>
      <c r="AK10090" s="33"/>
      <c r="AL10090" s="33"/>
      <c r="AM10090" s="33"/>
      <c r="AN10090" s="33"/>
      <c r="AO10090" s="33"/>
      <c r="AP10090" s="33"/>
      <c r="AQ10090" s="33"/>
      <c r="AR10090" s="33"/>
      <c r="AS10090" s="33"/>
      <c r="AT10090" s="33"/>
      <c r="AU10090" s="33"/>
      <c r="AV10090" s="33"/>
      <c r="AW10090" s="33"/>
      <c r="AX10090" s="33"/>
      <c r="AY10090" s="33"/>
    </row>
    <row r="10091" spans="1:51" s="12" customFormat="1" ht="39.950000000000003" customHeight="1">
      <c r="A10091" s="3"/>
      <c r="B10091" s="16"/>
      <c r="C10091" s="33"/>
      <c r="D10091" s="33"/>
      <c r="E10091" s="33"/>
      <c r="F10091" s="33"/>
      <c r="G10091" s="33"/>
      <c r="H10091" s="33"/>
      <c r="I10091" s="33"/>
      <c r="J10091" s="33"/>
      <c r="K10091" s="33"/>
      <c r="L10091" s="33"/>
      <c r="M10091" s="33"/>
      <c r="N10091" s="33"/>
      <c r="O10091" s="33"/>
      <c r="P10091" s="33"/>
      <c r="Q10091" s="33"/>
      <c r="R10091" s="33"/>
      <c r="S10091" s="33"/>
      <c r="T10091" s="33"/>
      <c r="U10091" s="33"/>
      <c r="V10091" s="33"/>
      <c r="W10091" s="33"/>
      <c r="X10091" s="33"/>
      <c r="Y10091" s="33"/>
      <c r="Z10091" s="33"/>
      <c r="AA10091" s="33"/>
      <c r="AB10091" s="33"/>
      <c r="AC10091" s="33"/>
      <c r="AD10091" s="33"/>
      <c r="AE10091" s="33"/>
      <c r="AF10091" s="33"/>
      <c r="AG10091" s="35"/>
      <c r="AH10091" s="32"/>
      <c r="AI10091" s="33"/>
      <c r="AJ10091" s="33"/>
      <c r="AK10091" s="33"/>
      <c r="AL10091" s="33"/>
      <c r="AM10091" s="33"/>
      <c r="AN10091" s="33"/>
      <c r="AO10091" s="33"/>
      <c r="AP10091" s="33"/>
      <c r="AQ10091" s="33"/>
      <c r="AR10091" s="33"/>
      <c r="AS10091" s="33"/>
      <c r="AT10091" s="33"/>
      <c r="AU10091" s="33"/>
      <c r="AV10091" s="33"/>
      <c r="AW10091" s="33"/>
      <c r="AX10091" s="33"/>
      <c r="AY10091" s="33"/>
    </row>
    <row r="10092" spans="1:51" s="12" customFormat="1" ht="39.950000000000003" customHeight="1">
      <c r="A10092" s="3"/>
      <c r="B10092" s="16"/>
      <c r="C10092" s="33"/>
      <c r="D10092" s="33"/>
      <c r="E10092" s="33"/>
      <c r="F10092" s="33"/>
      <c r="G10092" s="33"/>
      <c r="H10092" s="33"/>
      <c r="I10092" s="33"/>
      <c r="J10092" s="33"/>
      <c r="K10092" s="33"/>
      <c r="L10092" s="33"/>
      <c r="M10092" s="33"/>
      <c r="N10092" s="33"/>
      <c r="O10092" s="33"/>
      <c r="P10092" s="33"/>
      <c r="Q10092" s="33"/>
      <c r="R10092" s="33"/>
      <c r="S10092" s="33"/>
      <c r="T10092" s="33"/>
      <c r="U10092" s="33"/>
      <c r="V10092" s="33"/>
      <c r="W10092" s="33"/>
      <c r="X10092" s="33"/>
      <c r="Y10092" s="33"/>
      <c r="Z10092" s="33"/>
      <c r="AA10092" s="33"/>
      <c r="AB10092" s="33"/>
      <c r="AC10092" s="33"/>
      <c r="AD10092" s="33"/>
      <c r="AE10092" s="33"/>
      <c r="AF10092" s="33"/>
      <c r="AG10092" s="35"/>
      <c r="AH10092" s="32"/>
      <c r="AI10092" s="33"/>
      <c r="AJ10092" s="33"/>
      <c r="AK10092" s="33"/>
      <c r="AL10092" s="33"/>
      <c r="AM10092" s="33"/>
      <c r="AN10092" s="33"/>
      <c r="AO10092" s="33"/>
      <c r="AP10092" s="33"/>
      <c r="AQ10092" s="33"/>
      <c r="AR10092" s="33"/>
      <c r="AS10092" s="33"/>
      <c r="AT10092" s="33"/>
      <c r="AU10092" s="33"/>
      <c r="AV10092" s="33"/>
      <c r="AW10092" s="33"/>
      <c r="AX10092" s="33"/>
      <c r="AY10092" s="33"/>
    </row>
    <row r="10093" spans="1:51" s="12" customFormat="1" ht="39.950000000000003" customHeight="1">
      <c r="A10093" s="3"/>
      <c r="B10093" s="16"/>
      <c r="C10093" s="33"/>
      <c r="D10093" s="33"/>
      <c r="E10093" s="33"/>
      <c r="F10093" s="33"/>
      <c r="G10093" s="33"/>
      <c r="H10093" s="33"/>
      <c r="I10093" s="33"/>
      <c r="J10093" s="33"/>
      <c r="K10093" s="33"/>
      <c r="L10093" s="33"/>
      <c r="M10093" s="33"/>
      <c r="N10093" s="33"/>
      <c r="O10093" s="33"/>
      <c r="P10093" s="33"/>
      <c r="Q10093" s="33"/>
      <c r="R10093" s="33"/>
      <c r="S10093" s="33"/>
      <c r="T10093" s="33"/>
      <c r="U10093" s="33"/>
      <c r="V10093" s="33"/>
      <c r="W10093" s="33"/>
      <c r="X10093" s="33"/>
      <c r="Y10093" s="33"/>
      <c r="Z10093" s="33"/>
      <c r="AA10093" s="33"/>
      <c r="AB10093" s="33"/>
      <c r="AC10093" s="33"/>
      <c r="AD10093" s="33"/>
      <c r="AE10093" s="33"/>
      <c r="AF10093" s="33"/>
      <c r="AG10093" s="35"/>
      <c r="AH10093" s="32"/>
      <c r="AI10093" s="33"/>
      <c r="AJ10093" s="33"/>
      <c r="AK10093" s="33"/>
      <c r="AL10093" s="33"/>
      <c r="AM10093" s="33"/>
      <c r="AN10093" s="33"/>
      <c r="AO10093" s="33"/>
      <c r="AP10093" s="33"/>
      <c r="AQ10093" s="33"/>
      <c r="AR10093" s="33"/>
      <c r="AS10093" s="33"/>
      <c r="AT10093" s="33"/>
      <c r="AU10093" s="33"/>
      <c r="AV10093" s="33"/>
      <c r="AW10093" s="33"/>
      <c r="AX10093" s="33"/>
      <c r="AY10093" s="33"/>
    </row>
    <row r="10094" spans="1:51" s="12" customFormat="1" ht="39.950000000000003" customHeight="1">
      <c r="A10094" s="3"/>
      <c r="B10094" s="16"/>
      <c r="C10094" s="33"/>
      <c r="D10094" s="33"/>
      <c r="E10094" s="33"/>
      <c r="F10094" s="33"/>
      <c r="G10094" s="33"/>
      <c r="H10094" s="33"/>
      <c r="I10094" s="33"/>
      <c r="J10094" s="33"/>
      <c r="K10094" s="33"/>
      <c r="L10094" s="33"/>
      <c r="M10094" s="33"/>
      <c r="N10094" s="33"/>
      <c r="O10094" s="33"/>
      <c r="P10094" s="33"/>
      <c r="Q10094" s="33"/>
      <c r="R10094" s="33"/>
      <c r="S10094" s="33"/>
      <c r="T10094" s="33"/>
      <c r="U10094" s="33"/>
      <c r="V10094" s="33"/>
      <c r="W10094" s="33"/>
      <c r="X10094" s="33"/>
      <c r="Y10094" s="33"/>
      <c r="Z10094" s="33"/>
      <c r="AA10094" s="33"/>
      <c r="AB10094" s="33"/>
      <c r="AC10094" s="33"/>
      <c r="AD10094" s="33"/>
      <c r="AE10094" s="33"/>
      <c r="AF10094" s="33"/>
      <c r="AG10094" s="35"/>
      <c r="AH10094" s="32"/>
      <c r="AI10094" s="33"/>
      <c r="AJ10094" s="33"/>
      <c r="AK10094" s="33"/>
      <c r="AL10094" s="33"/>
      <c r="AM10094" s="33"/>
      <c r="AN10094" s="33"/>
      <c r="AO10094" s="33"/>
      <c r="AP10094" s="33"/>
      <c r="AQ10094" s="33"/>
      <c r="AR10094" s="33"/>
      <c r="AS10094" s="33"/>
      <c r="AT10094" s="33"/>
      <c r="AU10094" s="33"/>
      <c r="AV10094" s="33"/>
      <c r="AW10094" s="33"/>
      <c r="AX10094" s="33"/>
      <c r="AY10094" s="33"/>
    </row>
    <row r="10095" spans="1:51" s="12" customFormat="1" ht="39.950000000000003" customHeight="1">
      <c r="A10095" s="3"/>
      <c r="B10095" s="16"/>
      <c r="C10095" s="33"/>
      <c r="D10095" s="33"/>
      <c r="E10095" s="33"/>
      <c r="F10095" s="33"/>
      <c r="G10095" s="33"/>
      <c r="H10095" s="33"/>
      <c r="I10095" s="33"/>
      <c r="J10095" s="33"/>
      <c r="K10095" s="33"/>
      <c r="L10095" s="33"/>
      <c r="M10095" s="33"/>
      <c r="N10095" s="33"/>
      <c r="O10095" s="33"/>
      <c r="P10095" s="33"/>
      <c r="Q10095" s="33"/>
      <c r="R10095" s="33"/>
      <c r="S10095" s="33"/>
      <c r="T10095" s="33"/>
      <c r="U10095" s="33"/>
      <c r="V10095" s="33"/>
      <c r="W10095" s="33"/>
      <c r="X10095" s="33"/>
      <c r="Y10095" s="33"/>
      <c r="Z10095" s="33"/>
      <c r="AA10095" s="33"/>
      <c r="AB10095" s="33"/>
      <c r="AC10095" s="33"/>
      <c r="AD10095" s="33"/>
      <c r="AE10095" s="33"/>
      <c r="AF10095" s="33"/>
      <c r="AG10095" s="35"/>
      <c r="AH10095" s="32"/>
      <c r="AI10095" s="33"/>
      <c r="AJ10095" s="33"/>
      <c r="AK10095" s="33"/>
      <c r="AL10095" s="33"/>
      <c r="AM10095" s="33"/>
      <c r="AN10095" s="33"/>
      <c r="AO10095" s="33"/>
      <c r="AP10095" s="33"/>
      <c r="AQ10095" s="33"/>
      <c r="AR10095" s="33"/>
      <c r="AS10095" s="33"/>
      <c r="AT10095" s="33"/>
      <c r="AU10095" s="33"/>
      <c r="AV10095" s="33"/>
      <c r="AW10095" s="33"/>
      <c r="AX10095" s="33"/>
      <c r="AY10095" s="33"/>
    </row>
    <row r="10096" spans="1:51" s="12" customFormat="1" ht="39.950000000000003" customHeight="1">
      <c r="A10096" s="3"/>
      <c r="B10096" s="16"/>
      <c r="C10096" s="33"/>
      <c r="D10096" s="33"/>
      <c r="E10096" s="33"/>
      <c r="F10096" s="33"/>
      <c r="G10096" s="33"/>
      <c r="H10096" s="33"/>
      <c r="I10096" s="33"/>
      <c r="J10096" s="33"/>
      <c r="K10096" s="33"/>
      <c r="L10096" s="33"/>
      <c r="M10096" s="33"/>
      <c r="N10096" s="33"/>
      <c r="O10096" s="33"/>
      <c r="P10096" s="33"/>
      <c r="Q10096" s="33"/>
      <c r="R10096" s="33"/>
      <c r="S10096" s="33"/>
      <c r="T10096" s="33"/>
      <c r="U10096" s="33"/>
      <c r="V10096" s="33"/>
      <c r="W10096" s="33"/>
      <c r="X10096" s="33"/>
      <c r="Y10096" s="33"/>
      <c r="Z10096" s="33"/>
      <c r="AA10096" s="33"/>
      <c r="AB10096" s="33"/>
      <c r="AC10096" s="33"/>
      <c r="AD10096" s="33"/>
      <c r="AE10096" s="33"/>
      <c r="AF10096" s="33"/>
      <c r="AG10096" s="35"/>
      <c r="AH10096" s="32"/>
      <c r="AI10096" s="33"/>
      <c r="AJ10096" s="33"/>
      <c r="AK10096" s="33"/>
      <c r="AL10096" s="33"/>
      <c r="AM10096" s="33"/>
      <c r="AN10096" s="33"/>
      <c r="AO10096" s="33"/>
      <c r="AP10096" s="33"/>
      <c r="AQ10096" s="33"/>
      <c r="AR10096" s="33"/>
      <c r="AS10096" s="33"/>
      <c r="AT10096" s="33"/>
      <c r="AU10096" s="33"/>
      <c r="AV10096" s="33"/>
      <c r="AW10096" s="33"/>
      <c r="AX10096" s="33"/>
      <c r="AY10096" s="33"/>
    </row>
    <row r="10097" spans="1:51" s="12" customFormat="1" ht="39.950000000000003" customHeight="1">
      <c r="A10097" s="3"/>
      <c r="B10097" s="16"/>
      <c r="C10097" s="33"/>
      <c r="D10097" s="33"/>
      <c r="E10097" s="33"/>
      <c r="F10097" s="33"/>
      <c r="G10097" s="33"/>
      <c r="H10097" s="33"/>
      <c r="I10097" s="33"/>
      <c r="J10097" s="33"/>
      <c r="K10097" s="33"/>
      <c r="L10097" s="33"/>
      <c r="M10097" s="33"/>
      <c r="N10097" s="33"/>
      <c r="O10097" s="33"/>
      <c r="P10097" s="33"/>
      <c r="Q10097" s="33"/>
      <c r="R10097" s="33"/>
      <c r="S10097" s="33"/>
      <c r="T10097" s="33"/>
      <c r="U10097" s="33"/>
      <c r="V10097" s="33"/>
      <c r="W10097" s="33"/>
      <c r="X10097" s="33"/>
      <c r="Y10097" s="33"/>
      <c r="Z10097" s="33"/>
      <c r="AA10097" s="33"/>
      <c r="AB10097" s="33"/>
      <c r="AC10097" s="33"/>
      <c r="AD10097" s="33"/>
      <c r="AE10097" s="33"/>
      <c r="AF10097" s="33"/>
      <c r="AG10097" s="35"/>
      <c r="AH10097" s="32"/>
      <c r="AI10097" s="33"/>
      <c r="AJ10097" s="33"/>
      <c r="AK10097" s="33"/>
      <c r="AL10097" s="33"/>
      <c r="AM10097" s="33"/>
      <c r="AN10097" s="33"/>
      <c r="AO10097" s="33"/>
      <c r="AP10097" s="33"/>
      <c r="AQ10097" s="33"/>
      <c r="AR10097" s="33"/>
      <c r="AS10097" s="33"/>
      <c r="AT10097" s="33"/>
      <c r="AU10097" s="33"/>
      <c r="AV10097" s="33"/>
      <c r="AW10097" s="33"/>
      <c r="AX10097" s="33"/>
      <c r="AY10097" s="33"/>
    </row>
    <row r="10098" spans="1:51" s="12" customFormat="1" ht="39.950000000000003" customHeight="1">
      <c r="A10098" s="3"/>
      <c r="B10098" s="16"/>
      <c r="C10098" s="33"/>
      <c r="D10098" s="33"/>
      <c r="E10098" s="33"/>
      <c r="F10098" s="33"/>
      <c r="G10098" s="33"/>
      <c r="H10098" s="33"/>
      <c r="I10098" s="33"/>
      <c r="J10098" s="33"/>
      <c r="K10098" s="33"/>
      <c r="L10098" s="33"/>
      <c r="M10098" s="33"/>
      <c r="N10098" s="33"/>
      <c r="O10098" s="33"/>
      <c r="P10098" s="33"/>
      <c r="Q10098" s="33"/>
      <c r="R10098" s="33"/>
      <c r="S10098" s="33"/>
      <c r="T10098" s="33"/>
      <c r="U10098" s="33"/>
      <c r="V10098" s="33"/>
      <c r="W10098" s="33"/>
      <c r="X10098" s="33"/>
      <c r="Y10098" s="33"/>
      <c r="Z10098" s="33"/>
      <c r="AA10098" s="33"/>
      <c r="AB10098" s="33"/>
      <c r="AC10098" s="33"/>
      <c r="AD10098" s="33"/>
      <c r="AE10098" s="33"/>
      <c r="AF10098" s="33"/>
      <c r="AG10098" s="35"/>
      <c r="AH10098" s="32"/>
      <c r="AI10098" s="33"/>
      <c r="AJ10098" s="33"/>
      <c r="AK10098" s="33"/>
      <c r="AL10098" s="33"/>
      <c r="AM10098" s="33"/>
      <c r="AN10098" s="33"/>
      <c r="AO10098" s="33"/>
      <c r="AP10098" s="33"/>
      <c r="AQ10098" s="33"/>
      <c r="AR10098" s="33"/>
      <c r="AS10098" s="33"/>
      <c r="AT10098" s="33"/>
      <c r="AU10098" s="33"/>
      <c r="AV10098" s="33"/>
      <c r="AW10098" s="33"/>
      <c r="AX10098" s="33"/>
      <c r="AY10098" s="33"/>
    </row>
    <row r="10099" spans="1:51" s="12" customFormat="1" ht="39.950000000000003" customHeight="1">
      <c r="A10099" s="3"/>
      <c r="B10099" s="16"/>
      <c r="C10099" s="33"/>
      <c r="D10099" s="33"/>
      <c r="E10099" s="33"/>
      <c r="F10099" s="33"/>
      <c r="G10099" s="33"/>
      <c r="H10099" s="33"/>
      <c r="I10099" s="33"/>
      <c r="J10099" s="33"/>
      <c r="K10099" s="33"/>
      <c r="L10099" s="33"/>
      <c r="M10099" s="33"/>
      <c r="N10099" s="33"/>
      <c r="O10099" s="33"/>
      <c r="P10099" s="33"/>
      <c r="Q10099" s="33"/>
      <c r="R10099" s="33"/>
      <c r="S10099" s="33"/>
      <c r="T10099" s="33"/>
      <c r="U10099" s="33"/>
      <c r="V10099" s="33"/>
      <c r="W10099" s="33"/>
      <c r="X10099" s="33"/>
      <c r="Y10099" s="33"/>
      <c r="Z10099" s="33"/>
      <c r="AA10099" s="33"/>
      <c r="AB10099" s="33"/>
      <c r="AC10099" s="33"/>
      <c r="AD10099" s="33"/>
      <c r="AE10099" s="33"/>
      <c r="AF10099" s="33"/>
      <c r="AG10099" s="35"/>
      <c r="AH10099" s="32"/>
      <c r="AI10099" s="33"/>
      <c r="AJ10099" s="33"/>
      <c r="AK10099" s="33"/>
      <c r="AL10099" s="33"/>
      <c r="AM10099" s="33"/>
      <c r="AN10099" s="33"/>
      <c r="AO10099" s="33"/>
      <c r="AP10099" s="33"/>
      <c r="AQ10099" s="33"/>
      <c r="AR10099" s="33"/>
      <c r="AS10099" s="33"/>
      <c r="AT10099" s="33"/>
      <c r="AU10099" s="33"/>
      <c r="AV10099" s="33"/>
      <c r="AW10099" s="33"/>
      <c r="AX10099" s="33"/>
      <c r="AY10099" s="33"/>
    </row>
    <row r="10100" spans="1:51" s="12" customFormat="1" ht="39.950000000000003" customHeight="1">
      <c r="A10100" s="3"/>
      <c r="B10100" s="16"/>
      <c r="C10100" s="33"/>
      <c r="D10100" s="33"/>
      <c r="E10100" s="33"/>
      <c r="F10100" s="33"/>
      <c r="G10100" s="33"/>
      <c r="H10100" s="33"/>
      <c r="I10100" s="33"/>
      <c r="J10100" s="33"/>
      <c r="K10100" s="33"/>
      <c r="L10100" s="33"/>
      <c r="M10100" s="33"/>
      <c r="N10100" s="33"/>
      <c r="O10100" s="33"/>
      <c r="P10100" s="33"/>
      <c r="Q10100" s="33"/>
      <c r="R10100" s="33"/>
      <c r="S10100" s="33"/>
      <c r="T10100" s="33"/>
      <c r="U10100" s="33"/>
      <c r="V10100" s="33"/>
      <c r="W10100" s="33"/>
      <c r="X10100" s="33"/>
      <c r="Y10100" s="33"/>
      <c r="Z10100" s="33"/>
      <c r="AA10100" s="33"/>
      <c r="AB10100" s="33"/>
      <c r="AC10100" s="33"/>
      <c r="AD10100" s="33"/>
      <c r="AE10100" s="33"/>
      <c r="AF10100" s="33"/>
      <c r="AG10100" s="35"/>
      <c r="AH10100" s="32"/>
      <c r="AI10100" s="33"/>
      <c r="AJ10100" s="33"/>
      <c r="AK10100" s="33"/>
      <c r="AL10100" s="33"/>
      <c r="AM10100" s="33"/>
      <c r="AN10100" s="33"/>
      <c r="AO10100" s="33"/>
      <c r="AP10100" s="33"/>
      <c r="AQ10100" s="33"/>
      <c r="AR10100" s="33"/>
      <c r="AS10100" s="33"/>
      <c r="AT10100" s="33"/>
      <c r="AU10100" s="33"/>
      <c r="AV10100" s="33"/>
      <c r="AW10100" s="33"/>
      <c r="AX10100" s="33"/>
      <c r="AY10100" s="33"/>
    </row>
    <row r="10101" spans="1:51" s="12" customFormat="1" ht="39.950000000000003" customHeight="1">
      <c r="A10101" s="3"/>
      <c r="B10101" s="16"/>
      <c r="C10101" s="33"/>
      <c r="D10101" s="33"/>
      <c r="E10101" s="33"/>
      <c r="F10101" s="33"/>
      <c r="G10101" s="33"/>
      <c r="H10101" s="33"/>
      <c r="I10101" s="33"/>
      <c r="J10101" s="33"/>
      <c r="K10101" s="33"/>
      <c r="L10101" s="33"/>
      <c r="M10101" s="33"/>
      <c r="N10101" s="33"/>
      <c r="O10101" s="33"/>
      <c r="P10101" s="33"/>
      <c r="Q10101" s="33"/>
      <c r="R10101" s="33"/>
      <c r="S10101" s="33"/>
      <c r="T10101" s="33"/>
      <c r="U10101" s="33"/>
      <c r="V10101" s="33"/>
      <c r="W10101" s="33"/>
      <c r="X10101" s="33"/>
      <c r="Y10101" s="33"/>
      <c r="Z10101" s="33"/>
      <c r="AA10101" s="33"/>
      <c r="AB10101" s="33"/>
      <c r="AC10101" s="33"/>
      <c r="AD10101" s="33"/>
      <c r="AE10101" s="33"/>
      <c r="AF10101" s="33"/>
      <c r="AG10101" s="35"/>
      <c r="AH10101" s="32"/>
      <c r="AI10101" s="33"/>
      <c r="AJ10101" s="33"/>
      <c r="AK10101" s="33"/>
      <c r="AL10101" s="33"/>
      <c r="AM10101" s="33"/>
      <c r="AN10101" s="33"/>
      <c r="AO10101" s="33"/>
      <c r="AP10101" s="33"/>
      <c r="AQ10101" s="33"/>
      <c r="AR10101" s="33"/>
      <c r="AS10101" s="33"/>
      <c r="AT10101" s="33"/>
      <c r="AU10101" s="33"/>
      <c r="AV10101" s="33"/>
      <c r="AW10101" s="33"/>
      <c r="AX10101" s="33"/>
      <c r="AY10101" s="33"/>
    </row>
    <row r="10102" spans="1:51" s="12" customFormat="1" ht="39.950000000000003" customHeight="1">
      <c r="A10102" s="3"/>
      <c r="B10102" s="16"/>
      <c r="C10102" s="33"/>
      <c r="D10102" s="33"/>
      <c r="E10102" s="33"/>
      <c r="F10102" s="33"/>
      <c r="G10102" s="33"/>
      <c r="H10102" s="33"/>
      <c r="I10102" s="33"/>
      <c r="J10102" s="33"/>
      <c r="K10102" s="33"/>
      <c r="L10102" s="33"/>
      <c r="M10102" s="33"/>
      <c r="N10102" s="33"/>
      <c r="O10102" s="33"/>
      <c r="P10102" s="33"/>
      <c r="Q10102" s="33"/>
      <c r="R10102" s="33"/>
      <c r="S10102" s="33"/>
      <c r="T10102" s="33"/>
      <c r="U10102" s="33"/>
      <c r="V10102" s="33"/>
      <c r="W10102" s="33"/>
      <c r="X10102" s="33"/>
      <c r="Y10102" s="33"/>
      <c r="Z10102" s="33"/>
      <c r="AA10102" s="33"/>
      <c r="AB10102" s="33"/>
      <c r="AC10102" s="33"/>
      <c r="AD10102" s="33"/>
      <c r="AE10102" s="33"/>
      <c r="AF10102" s="33"/>
      <c r="AG10102" s="35"/>
      <c r="AH10102" s="32"/>
      <c r="AI10102" s="33"/>
      <c r="AJ10102" s="33"/>
      <c r="AK10102" s="33"/>
      <c r="AL10102" s="33"/>
      <c r="AM10102" s="33"/>
      <c r="AN10102" s="33"/>
      <c r="AO10102" s="33"/>
      <c r="AP10102" s="33"/>
      <c r="AQ10102" s="33"/>
      <c r="AR10102" s="33"/>
      <c r="AS10102" s="33"/>
      <c r="AT10102" s="33"/>
      <c r="AU10102" s="33"/>
      <c r="AV10102" s="33"/>
      <c r="AW10102" s="33"/>
      <c r="AX10102" s="33"/>
      <c r="AY10102" s="33"/>
    </row>
    <row r="10103" spans="1:51" s="12" customFormat="1" ht="39.950000000000003" customHeight="1">
      <c r="A10103" s="3"/>
      <c r="B10103" s="16"/>
      <c r="C10103" s="33"/>
      <c r="D10103" s="33"/>
      <c r="E10103" s="33"/>
      <c r="F10103" s="33"/>
      <c r="G10103" s="33"/>
      <c r="H10103" s="33"/>
      <c r="I10103" s="33"/>
      <c r="J10103" s="33"/>
      <c r="K10103" s="33"/>
      <c r="L10103" s="33"/>
      <c r="M10103" s="33"/>
      <c r="N10103" s="33"/>
      <c r="O10103" s="33"/>
      <c r="P10103" s="33"/>
      <c r="Q10103" s="33"/>
      <c r="R10103" s="33"/>
      <c r="S10103" s="33"/>
      <c r="T10103" s="33"/>
      <c r="U10103" s="33"/>
      <c r="V10103" s="33"/>
      <c r="W10103" s="33"/>
      <c r="X10103" s="33"/>
      <c r="Y10103" s="33"/>
      <c r="Z10103" s="33"/>
      <c r="AA10103" s="33"/>
      <c r="AB10103" s="33"/>
      <c r="AC10103" s="33"/>
      <c r="AD10103" s="33"/>
      <c r="AE10103" s="33"/>
      <c r="AF10103" s="33"/>
      <c r="AG10103" s="35"/>
      <c r="AH10103" s="32"/>
      <c r="AI10103" s="33"/>
      <c r="AJ10103" s="33"/>
      <c r="AK10103" s="33"/>
      <c r="AL10103" s="33"/>
      <c r="AM10103" s="33"/>
      <c r="AN10103" s="33"/>
      <c r="AO10103" s="33"/>
      <c r="AP10103" s="33"/>
      <c r="AQ10103" s="33"/>
      <c r="AR10103" s="33"/>
      <c r="AS10103" s="33"/>
      <c r="AT10103" s="33"/>
      <c r="AU10103" s="33"/>
      <c r="AV10103" s="33"/>
      <c r="AW10103" s="33"/>
      <c r="AX10103" s="33"/>
      <c r="AY10103" s="33"/>
    </row>
    <row r="10104" spans="1:51" s="12" customFormat="1" ht="39.950000000000003" customHeight="1">
      <c r="A10104" s="3"/>
      <c r="B10104" s="16"/>
      <c r="C10104" s="33"/>
      <c r="D10104" s="33"/>
      <c r="E10104" s="33"/>
      <c r="F10104" s="33"/>
      <c r="G10104" s="33"/>
      <c r="H10104" s="33"/>
      <c r="I10104" s="33"/>
      <c r="J10104" s="33"/>
      <c r="K10104" s="33"/>
      <c r="L10104" s="33"/>
      <c r="M10104" s="33"/>
      <c r="N10104" s="33"/>
      <c r="O10104" s="33"/>
      <c r="P10104" s="33"/>
      <c r="Q10104" s="33"/>
      <c r="R10104" s="33"/>
      <c r="S10104" s="33"/>
      <c r="T10104" s="33"/>
      <c r="U10104" s="33"/>
      <c r="V10104" s="33"/>
      <c r="W10104" s="33"/>
      <c r="X10104" s="33"/>
      <c r="Y10104" s="33"/>
      <c r="Z10104" s="33"/>
      <c r="AA10104" s="33"/>
      <c r="AB10104" s="33"/>
      <c r="AC10104" s="33"/>
      <c r="AD10104" s="33"/>
      <c r="AE10104" s="33"/>
      <c r="AF10104" s="33"/>
      <c r="AG10104" s="35"/>
      <c r="AH10104" s="32"/>
      <c r="AI10104" s="33"/>
      <c r="AJ10104" s="33"/>
      <c r="AK10104" s="33"/>
      <c r="AL10104" s="33"/>
      <c r="AM10104" s="33"/>
      <c r="AN10104" s="33"/>
      <c r="AO10104" s="33"/>
      <c r="AP10104" s="33"/>
      <c r="AQ10104" s="33"/>
      <c r="AR10104" s="33"/>
      <c r="AS10104" s="33"/>
      <c r="AT10104" s="33"/>
      <c r="AU10104" s="33"/>
      <c r="AV10104" s="33"/>
      <c r="AW10104" s="33"/>
      <c r="AX10104" s="33"/>
      <c r="AY10104" s="33"/>
    </row>
    <row r="10105" spans="1:51" s="12" customFormat="1" ht="39.950000000000003" customHeight="1">
      <c r="A10105" s="3"/>
      <c r="B10105" s="16"/>
      <c r="C10105" s="33"/>
      <c r="D10105" s="33"/>
      <c r="E10105" s="33"/>
      <c r="F10105" s="33"/>
      <c r="G10105" s="33"/>
      <c r="H10105" s="33"/>
      <c r="I10105" s="33"/>
      <c r="J10105" s="33"/>
      <c r="K10105" s="33"/>
      <c r="L10105" s="33"/>
      <c r="M10105" s="33"/>
      <c r="N10105" s="33"/>
      <c r="O10105" s="33"/>
      <c r="P10105" s="33"/>
      <c r="Q10105" s="33"/>
      <c r="R10105" s="33"/>
      <c r="S10105" s="33"/>
      <c r="T10105" s="33"/>
      <c r="U10105" s="33"/>
      <c r="V10105" s="33"/>
      <c r="W10105" s="33"/>
      <c r="X10105" s="33"/>
      <c r="Y10105" s="33"/>
      <c r="Z10105" s="33"/>
      <c r="AA10105" s="33"/>
      <c r="AB10105" s="33"/>
      <c r="AC10105" s="33"/>
      <c r="AD10105" s="33"/>
      <c r="AE10105" s="33"/>
      <c r="AF10105" s="33"/>
      <c r="AG10105" s="35"/>
      <c r="AH10105" s="32"/>
      <c r="AI10105" s="33"/>
      <c r="AJ10105" s="33"/>
      <c r="AK10105" s="33"/>
      <c r="AL10105" s="33"/>
      <c r="AM10105" s="33"/>
      <c r="AN10105" s="33"/>
      <c r="AO10105" s="33"/>
      <c r="AP10105" s="33"/>
      <c r="AQ10105" s="33"/>
      <c r="AR10105" s="33"/>
      <c r="AS10105" s="33"/>
      <c r="AT10105" s="33"/>
      <c r="AU10105" s="33"/>
      <c r="AV10105" s="33"/>
      <c r="AW10105" s="33"/>
      <c r="AX10105" s="33"/>
      <c r="AY10105" s="33"/>
    </row>
    <row r="10106" spans="1:51" s="12" customFormat="1" ht="39.950000000000003" customHeight="1">
      <c r="A10106" s="3"/>
      <c r="B10106" s="16"/>
      <c r="C10106" s="33"/>
      <c r="D10106" s="33"/>
      <c r="E10106" s="33"/>
      <c r="F10106" s="33"/>
      <c r="G10106" s="33"/>
      <c r="H10106" s="33"/>
      <c r="I10106" s="33"/>
      <c r="J10106" s="33"/>
      <c r="K10106" s="33"/>
      <c r="L10106" s="33"/>
      <c r="M10106" s="33"/>
      <c r="N10106" s="33"/>
      <c r="O10106" s="33"/>
      <c r="P10106" s="33"/>
      <c r="Q10106" s="33"/>
      <c r="R10106" s="33"/>
      <c r="S10106" s="33"/>
      <c r="T10106" s="33"/>
      <c r="U10106" s="33"/>
      <c r="V10106" s="33"/>
      <c r="W10106" s="33"/>
      <c r="X10106" s="33"/>
      <c r="Y10106" s="33"/>
      <c r="Z10106" s="33"/>
      <c r="AA10106" s="33"/>
      <c r="AB10106" s="33"/>
      <c r="AC10106" s="33"/>
      <c r="AD10106" s="33"/>
      <c r="AE10106" s="33"/>
      <c r="AF10106" s="33"/>
      <c r="AG10106" s="35"/>
      <c r="AH10106" s="32"/>
      <c r="AI10106" s="33"/>
      <c r="AJ10106" s="33"/>
      <c r="AK10106" s="33"/>
      <c r="AL10106" s="33"/>
      <c r="AM10106" s="33"/>
      <c r="AN10106" s="33"/>
      <c r="AO10106" s="33"/>
      <c r="AP10106" s="33"/>
      <c r="AQ10106" s="33"/>
      <c r="AR10106" s="33"/>
      <c r="AS10106" s="33"/>
      <c r="AT10106" s="33"/>
      <c r="AU10106" s="33"/>
      <c r="AV10106" s="33"/>
      <c r="AW10106" s="33"/>
      <c r="AX10106" s="33"/>
      <c r="AY10106" s="33"/>
    </row>
    <row r="10107" spans="1:51" s="12" customFormat="1" ht="39.950000000000003" customHeight="1">
      <c r="A10107" s="3"/>
      <c r="B10107" s="16"/>
      <c r="C10107" s="33"/>
      <c r="D10107" s="33"/>
      <c r="E10107" s="33"/>
      <c r="F10107" s="33"/>
      <c r="G10107" s="33"/>
      <c r="H10107" s="33"/>
      <c r="I10107" s="33"/>
      <c r="J10107" s="33"/>
      <c r="K10107" s="33"/>
      <c r="L10107" s="33"/>
      <c r="M10107" s="33"/>
      <c r="N10107" s="33"/>
      <c r="O10107" s="33"/>
      <c r="P10107" s="33"/>
      <c r="Q10107" s="33"/>
      <c r="R10107" s="33"/>
      <c r="S10107" s="33"/>
      <c r="T10107" s="33"/>
      <c r="U10107" s="33"/>
      <c r="V10107" s="33"/>
      <c r="W10107" s="33"/>
      <c r="X10107" s="33"/>
      <c r="Y10107" s="33"/>
      <c r="Z10107" s="33"/>
      <c r="AA10107" s="33"/>
      <c r="AB10107" s="33"/>
      <c r="AC10107" s="33"/>
      <c r="AD10107" s="33"/>
      <c r="AE10107" s="33"/>
      <c r="AF10107" s="33"/>
      <c r="AG10107" s="35"/>
      <c r="AH10107" s="32"/>
      <c r="AI10107" s="33"/>
      <c r="AJ10107" s="33"/>
      <c r="AK10107" s="33"/>
      <c r="AL10107" s="33"/>
      <c r="AM10107" s="33"/>
      <c r="AN10107" s="33"/>
      <c r="AO10107" s="33"/>
      <c r="AP10107" s="33"/>
      <c r="AQ10107" s="33"/>
      <c r="AR10107" s="33"/>
      <c r="AS10107" s="33"/>
      <c r="AT10107" s="33"/>
      <c r="AU10107" s="33"/>
      <c r="AV10107" s="33"/>
      <c r="AW10107" s="33"/>
      <c r="AX10107" s="33"/>
      <c r="AY10107" s="33"/>
    </row>
    <row r="10108" spans="1:51" s="12" customFormat="1" ht="39.950000000000003" customHeight="1">
      <c r="A10108" s="3"/>
      <c r="B10108" s="16"/>
      <c r="C10108" s="33"/>
      <c r="D10108" s="33"/>
      <c r="E10108" s="33"/>
      <c r="F10108" s="33"/>
      <c r="G10108" s="33"/>
      <c r="H10108" s="33"/>
      <c r="I10108" s="33"/>
      <c r="J10108" s="33"/>
      <c r="K10108" s="33"/>
      <c r="L10108" s="33"/>
      <c r="M10108" s="33"/>
      <c r="N10108" s="33"/>
      <c r="O10108" s="33"/>
      <c r="P10108" s="33"/>
      <c r="Q10108" s="33"/>
      <c r="R10108" s="33"/>
      <c r="S10108" s="33"/>
      <c r="T10108" s="33"/>
      <c r="U10108" s="33"/>
      <c r="V10108" s="33"/>
      <c r="W10108" s="33"/>
      <c r="X10108" s="33"/>
      <c r="Y10108" s="33"/>
      <c r="Z10108" s="33"/>
      <c r="AA10108" s="33"/>
      <c r="AB10108" s="33"/>
      <c r="AC10108" s="33"/>
      <c r="AD10108" s="33"/>
      <c r="AE10108" s="33"/>
      <c r="AF10108" s="33"/>
      <c r="AG10108" s="35"/>
      <c r="AH10108" s="32"/>
      <c r="AI10108" s="33"/>
      <c r="AJ10108" s="33"/>
      <c r="AK10108" s="33"/>
      <c r="AL10108" s="33"/>
      <c r="AM10108" s="33"/>
      <c r="AN10108" s="33"/>
      <c r="AO10108" s="33"/>
      <c r="AP10108" s="33"/>
      <c r="AQ10108" s="33"/>
      <c r="AR10108" s="33"/>
      <c r="AS10108" s="33"/>
      <c r="AT10108" s="33"/>
      <c r="AU10108" s="33"/>
      <c r="AV10108" s="33"/>
      <c r="AW10108" s="33"/>
      <c r="AX10108" s="33"/>
      <c r="AY10108" s="33"/>
    </row>
    <row r="10109" spans="1:51" s="12" customFormat="1" ht="39.950000000000003" customHeight="1">
      <c r="A10109" s="3"/>
      <c r="B10109" s="16"/>
      <c r="C10109" s="33"/>
      <c r="D10109" s="33"/>
      <c r="E10109" s="33"/>
      <c r="F10109" s="33"/>
      <c r="G10109" s="33"/>
      <c r="H10109" s="33"/>
      <c r="I10109" s="33"/>
      <c r="J10109" s="33"/>
      <c r="K10109" s="33"/>
      <c r="L10109" s="33"/>
      <c r="M10109" s="33"/>
      <c r="N10109" s="33"/>
      <c r="O10109" s="33"/>
      <c r="P10109" s="33"/>
      <c r="Q10109" s="33"/>
      <c r="R10109" s="33"/>
      <c r="S10109" s="33"/>
      <c r="T10109" s="33"/>
      <c r="U10109" s="33"/>
      <c r="V10109" s="33"/>
      <c r="W10109" s="33"/>
      <c r="X10109" s="33"/>
      <c r="Y10109" s="33"/>
      <c r="Z10109" s="33"/>
      <c r="AA10109" s="33"/>
      <c r="AB10109" s="33"/>
      <c r="AC10109" s="33"/>
      <c r="AD10109" s="33"/>
      <c r="AE10109" s="33"/>
      <c r="AF10109" s="33"/>
      <c r="AG10109" s="35"/>
      <c r="AH10109" s="32"/>
      <c r="AI10109" s="33"/>
      <c r="AJ10109" s="33"/>
      <c r="AK10109" s="33"/>
      <c r="AL10109" s="33"/>
      <c r="AM10109" s="33"/>
      <c r="AN10109" s="33"/>
      <c r="AO10109" s="33"/>
      <c r="AP10109" s="33"/>
      <c r="AQ10109" s="33"/>
      <c r="AR10109" s="33"/>
      <c r="AS10109" s="33"/>
      <c r="AT10109" s="33"/>
      <c r="AU10109" s="33"/>
      <c r="AV10109" s="33"/>
      <c r="AW10109" s="33"/>
      <c r="AX10109" s="33"/>
      <c r="AY10109" s="33"/>
    </row>
    <row r="10110" spans="1:51" s="12" customFormat="1" ht="39.950000000000003" customHeight="1">
      <c r="A10110" s="3"/>
      <c r="B10110" s="16"/>
      <c r="C10110" s="33"/>
      <c r="D10110" s="33"/>
      <c r="E10110" s="33"/>
      <c r="F10110" s="33"/>
      <c r="G10110" s="33"/>
      <c r="H10110" s="33"/>
      <c r="I10110" s="33"/>
      <c r="J10110" s="33"/>
      <c r="K10110" s="33"/>
      <c r="L10110" s="33"/>
      <c r="M10110" s="33"/>
      <c r="N10110" s="33"/>
      <c r="O10110" s="33"/>
      <c r="P10110" s="33"/>
      <c r="Q10110" s="33"/>
      <c r="R10110" s="33"/>
      <c r="S10110" s="33"/>
      <c r="T10110" s="33"/>
      <c r="U10110" s="33"/>
      <c r="V10110" s="33"/>
      <c r="W10110" s="33"/>
      <c r="X10110" s="33"/>
      <c r="Y10110" s="33"/>
      <c r="Z10110" s="33"/>
      <c r="AA10110" s="33"/>
      <c r="AB10110" s="33"/>
      <c r="AC10110" s="33"/>
      <c r="AD10110" s="33"/>
      <c r="AE10110" s="33"/>
      <c r="AF10110" s="33"/>
      <c r="AG10110" s="35"/>
      <c r="AH10110" s="32"/>
      <c r="AI10110" s="33"/>
      <c r="AJ10110" s="33"/>
      <c r="AK10110" s="33"/>
      <c r="AL10110" s="33"/>
      <c r="AM10110" s="33"/>
      <c r="AN10110" s="33"/>
      <c r="AO10110" s="33"/>
      <c r="AP10110" s="33"/>
      <c r="AQ10110" s="33"/>
      <c r="AR10110" s="33"/>
      <c r="AS10110" s="33"/>
      <c r="AT10110" s="33"/>
      <c r="AU10110" s="33"/>
      <c r="AV10110" s="33"/>
      <c r="AW10110" s="33"/>
      <c r="AX10110" s="33"/>
      <c r="AY10110" s="33"/>
    </row>
    <row r="10111" spans="1:51" s="12" customFormat="1" ht="39.950000000000003" customHeight="1">
      <c r="A10111" s="3"/>
      <c r="B10111" s="16"/>
      <c r="C10111" s="33"/>
      <c r="D10111" s="33"/>
      <c r="E10111" s="33"/>
      <c r="F10111" s="33"/>
      <c r="G10111" s="33"/>
      <c r="H10111" s="33"/>
      <c r="I10111" s="33"/>
      <c r="J10111" s="33"/>
      <c r="K10111" s="33"/>
      <c r="L10111" s="33"/>
      <c r="M10111" s="33"/>
      <c r="N10111" s="33"/>
      <c r="O10111" s="33"/>
      <c r="P10111" s="33"/>
      <c r="Q10111" s="33"/>
      <c r="R10111" s="33"/>
      <c r="S10111" s="33"/>
      <c r="T10111" s="33"/>
      <c r="U10111" s="33"/>
      <c r="V10111" s="33"/>
      <c r="W10111" s="33"/>
      <c r="X10111" s="33"/>
      <c r="Y10111" s="33"/>
      <c r="Z10111" s="33"/>
      <c r="AA10111" s="33"/>
      <c r="AB10111" s="33"/>
      <c r="AC10111" s="33"/>
      <c r="AD10111" s="33"/>
      <c r="AE10111" s="33"/>
      <c r="AF10111" s="33"/>
      <c r="AG10111" s="35"/>
      <c r="AH10111" s="32"/>
      <c r="AI10111" s="33"/>
      <c r="AJ10111" s="33"/>
      <c r="AK10111" s="33"/>
      <c r="AL10111" s="33"/>
      <c r="AM10111" s="33"/>
      <c r="AN10111" s="33"/>
      <c r="AO10111" s="33"/>
      <c r="AP10111" s="33"/>
      <c r="AQ10111" s="33"/>
      <c r="AR10111" s="33"/>
      <c r="AS10111" s="33"/>
      <c r="AT10111" s="33"/>
      <c r="AU10111" s="33"/>
      <c r="AV10111" s="33"/>
      <c r="AW10111" s="33"/>
      <c r="AX10111" s="33"/>
      <c r="AY10111" s="33"/>
    </row>
    <row r="10112" spans="1:51" s="12" customFormat="1" ht="39.950000000000003" customHeight="1">
      <c r="A10112" s="3"/>
      <c r="B10112" s="16"/>
      <c r="C10112" s="33"/>
      <c r="D10112" s="33"/>
      <c r="E10112" s="33"/>
      <c r="F10112" s="33"/>
      <c r="G10112" s="33"/>
      <c r="H10112" s="33"/>
      <c r="I10112" s="33"/>
      <c r="J10112" s="33"/>
      <c r="K10112" s="33"/>
      <c r="L10112" s="33"/>
      <c r="M10112" s="33"/>
      <c r="N10112" s="33"/>
      <c r="O10112" s="33"/>
      <c r="P10112" s="33"/>
      <c r="Q10112" s="33"/>
      <c r="R10112" s="33"/>
      <c r="S10112" s="33"/>
      <c r="T10112" s="33"/>
      <c r="U10112" s="33"/>
      <c r="V10112" s="33"/>
      <c r="W10112" s="33"/>
      <c r="X10112" s="33"/>
      <c r="Y10112" s="33"/>
      <c r="Z10112" s="33"/>
      <c r="AA10112" s="33"/>
      <c r="AB10112" s="33"/>
      <c r="AC10112" s="33"/>
      <c r="AD10112" s="33"/>
      <c r="AE10112" s="33"/>
      <c r="AF10112" s="33"/>
      <c r="AG10112" s="35"/>
      <c r="AH10112" s="32"/>
      <c r="AI10112" s="33"/>
      <c r="AJ10112" s="33"/>
      <c r="AK10112" s="33"/>
      <c r="AL10112" s="33"/>
      <c r="AM10112" s="33"/>
      <c r="AN10112" s="33"/>
      <c r="AO10112" s="33"/>
      <c r="AP10112" s="33"/>
      <c r="AQ10112" s="33"/>
      <c r="AR10112" s="33"/>
      <c r="AS10112" s="33"/>
      <c r="AT10112" s="33"/>
      <c r="AU10112" s="33"/>
      <c r="AV10112" s="33"/>
      <c r="AW10112" s="33"/>
      <c r="AX10112" s="33"/>
      <c r="AY10112" s="33"/>
    </row>
    <row r="10113" spans="1:51" s="12" customFormat="1" ht="39.950000000000003" customHeight="1">
      <c r="A10113" s="3"/>
      <c r="B10113" s="16"/>
      <c r="C10113" s="33"/>
      <c r="D10113" s="33"/>
      <c r="E10113" s="33"/>
      <c r="F10113" s="33"/>
      <c r="G10113" s="33"/>
      <c r="H10113" s="33"/>
      <c r="I10113" s="33"/>
      <c r="J10113" s="33"/>
      <c r="K10113" s="33"/>
      <c r="L10113" s="33"/>
      <c r="M10113" s="33"/>
      <c r="N10113" s="33"/>
      <c r="O10113" s="33"/>
      <c r="P10113" s="33"/>
      <c r="Q10113" s="33"/>
      <c r="R10113" s="33"/>
      <c r="S10113" s="33"/>
      <c r="T10113" s="33"/>
      <c r="U10113" s="33"/>
      <c r="V10113" s="33"/>
      <c r="W10113" s="33"/>
      <c r="X10113" s="33"/>
      <c r="Y10113" s="33"/>
      <c r="Z10113" s="33"/>
      <c r="AA10113" s="33"/>
      <c r="AB10113" s="33"/>
      <c r="AC10113" s="33"/>
      <c r="AD10113" s="33"/>
      <c r="AE10113" s="33"/>
      <c r="AF10113" s="33"/>
      <c r="AG10113" s="35"/>
      <c r="AH10113" s="32"/>
      <c r="AI10113" s="33"/>
      <c r="AJ10113" s="33"/>
      <c r="AK10113" s="33"/>
      <c r="AL10113" s="33"/>
      <c r="AM10113" s="33"/>
      <c r="AN10113" s="33"/>
      <c r="AO10113" s="33"/>
      <c r="AP10113" s="33"/>
      <c r="AQ10113" s="33"/>
      <c r="AR10113" s="33"/>
      <c r="AS10113" s="33"/>
      <c r="AT10113" s="33"/>
      <c r="AU10113" s="33"/>
      <c r="AV10113" s="33"/>
      <c r="AW10113" s="33"/>
      <c r="AX10113" s="33"/>
      <c r="AY10113" s="33"/>
    </row>
    <row r="10114" spans="1:51" s="12" customFormat="1" ht="39.950000000000003" customHeight="1">
      <c r="A10114" s="3"/>
      <c r="B10114" s="16"/>
      <c r="C10114" s="33"/>
      <c r="D10114" s="33"/>
      <c r="E10114" s="33"/>
      <c r="F10114" s="33"/>
      <c r="G10114" s="33"/>
      <c r="H10114" s="33"/>
      <c r="I10114" s="33"/>
      <c r="J10114" s="33"/>
      <c r="K10114" s="33"/>
      <c r="L10114" s="33"/>
      <c r="M10114" s="33"/>
      <c r="N10114" s="33"/>
      <c r="O10114" s="33"/>
      <c r="P10114" s="33"/>
      <c r="Q10114" s="33"/>
      <c r="R10114" s="33"/>
      <c r="S10114" s="33"/>
      <c r="T10114" s="33"/>
      <c r="U10114" s="33"/>
      <c r="V10114" s="33"/>
      <c r="W10114" s="33"/>
      <c r="X10114" s="33"/>
      <c r="Y10114" s="33"/>
      <c r="Z10114" s="33"/>
      <c r="AA10114" s="33"/>
      <c r="AB10114" s="33"/>
      <c r="AC10114" s="33"/>
      <c r="AD10114" s="33"/>
      <c r="AE10114" s="33"/>
      <c r="AF10114" s="33"/>
      <c r="AG10114" s="35"/>
      <c r="AH10114" s="32"/>
      <c r="AI10114" s="33"/>
      <c r="AJ10114" s="33"/>
      <c r="AK10114" s="33"/>
      <c r="AL10114" s="33"/>
      <c r="AM10114" s="33"/>
      <c r="AN10114" s="33"/>
      <c r="AO10114" s="33"/>
      <c r="AP10114" s="33"/>
      <c r="AQ10114" s="33"/>
      <c r="AR10114" s="33"/>
      <c r="AS10114" s="33"/>
      <c r="AT10114" s="33"/>
      <c r="AU10114" s="33"/>
      <c r="AV10114" s="33"/>
      <c r="AW10114" s="33"/>
      <c r="AX10114" s="33"/>
      <c r="AY10114" s="33"/>
    </row>
    <row r="10115" spans="1:51" s="12" customFormat="1" ht="39.950000000000003" customHeight="1">
      <c r="A10115" s="3"/>
      <c r="B10115" s="16"/>
      <c r="C10115" s="33"/>
      <c r="D10115" s="33"/>
      <c r="E10115" s="33"/>
      <c r="F10115" s="33"/>
      <c r="G10115" s="33"/>
      <c r="H10115" s="33"/>
      <c r="I10115" s="33"/>
      <c r="J10115" s="33"/>
      <c r="K10115" s="33"/>
      <c r="L10115" s="33"/>
      <c r="M10115" s="33"/>
      <c r="N10115" s="33"/>
      <c r="O10115" s="33"/>
      <c r="P10115" s="33"/>
      <c r="Q10115" s="33"/>
      <c r="R10115" s="33"/>
      <c r="S10115" s="33"/>
      <c r="T10115" s="33"/>
      <c r="U10115" s="33"/>
      <c r="V10115" s="33"/>
      <c r="W10115" s="33"/>
      <c r="X10115" s="33"/>
      <c r="Y10115" s="33"/>
      <c r="Z10115" s="33"/>
      <c r="AA10115" s="33"/>
      <c r="AB10115" s="33"/>
      <c r="AC10115" s="33"/>
      <c r="AD10115" s="33"/>
      <c r="AE10115" s="33"/>
      <c r="AF10115" s="33"/>
      <c r="AG10115" s="35"/>
      <c r="AH10115" s="32"/>
      <c r="AI10115" s="33"/>
      <c r="AJ10115" s="33"/>
      <c r="AK10115" s="33"/>
      <c r="AL10115" s="33"/>
      <c r="AM10115" s="33"/>
      <c r="AN10115" s="33"/>
      <c r="AO10115" s="33"/>
      <c r="AP10115" s="33"/>
      <c r="AQ10115" s="33"/>
      <c r="AR10115" s="33"/>
      <c r="AS10115" s="33"/>
      <c r="AT10115" s="33"/>
      <c r="AU10115" s="33"/>
      <c r="AV10115" s="33"/>
      <c r="AW10115" s="33"/>
      <c r="AX10115" s="33"/>
      <c r="AY10115" s="33"/>
    </row>
    <row r="10116" spans="1:51" s="12" customFormat="1" ht="39.950000000000003" customHeight="1">
      <c r="A10116" s="3"/>
      <c r="B10116" s="16"/>
      <c r="C10116" s="33"/>
      <c r="D10116" s="33"/>
      <c r="E10116" s="33"/>
      <c r="F10116" s="33"/>
      <c r="G10116" s="33"/>
      <c r="H10116" s="33"/>
      <c r="I10116" s="33"/>
      <c r="J10116" s="33"/>
      <c r="K10116" s="33"/>
      <c r="L10116" s="33"/>
      <c r="M10116" s="33"/>
      <c r="N10116" s="33"/>
      <c r="O10116" s="33"/>
      <c r="P10116" s="33"/>
      <c r="Q10116" s="33"/>
      <c r="R10116" s="33"/>
      <c r="S10116" s="33"/>
      <c r="T10116" s="33"/>
      <c r="U10116" s="33"/>
      <c r="V10116" s="33"/>
      <c r="W10116" s="33"/>
      <c r="X10116" s="33"/>
      <c r="Y10116" s="33"/>
      <c r="Z10116" s="33"/>
      <c r="AA10116" s="33"/>
      <c r="AB10116" s="33"/>
      <c r="AC10116" s="33"/>
      <c r="AD10116" s="33"/>
      <c r="AE10116" s="33"/>
      <c r="AF10116" s="33"/>
      <c r="AG10116" s="35"/>
      <c r="AH10116" s="32"/>
      <c r="AI10116" s="33"/>
      <c r="AJ10116" s="33"/>
      <c r="AK10116" s="33"/>
      <c r="AL10116" s="33"/>
      <c r="AM10116" s="33"/>
      <c r="AN10116" s="33"/>
      <c r="AO10116" s="33"/>
      <c r="AP10116" s="33"/>
      <c r="AQ10116" s="33"/>
      <c r="AR10116" s="33"/>
      <c r="AS10116" s="33"/>
      <c r="AT10116" s="33"/>
      <c r="AU10116" s="33"/>
      <c r="AV10116" s="33"/>
      <c r="AW10116" s="33"/>
      <c r="AX10116" s="33"/>
      <c r="AY10116" s="33"/>
    </row>
    <row r="10117" spans="1:51" s="12" customFormat="1" ht="39.950000000000003" customHeight="1">
      <c r="A10117" s="3"/>
      <c r="B10117" s="16"/>
      <c r="C10117" s="33"/>
      <c r="D10117" s="33"/>
      <c r="E10117" s="33"/>
      <c r="F10117" s="33"/>
      <c r="G10117" s="33"/>
      <c r="H10117" s="33"/>
      <c r="I10117" s="33"/>
      <c r="J10117" s="33"/>
      <c r="K10117" s="33"/>
      <c r="L10117" s="33"/>
      <c r="M10117" s="33"/>
      <c r="N10117" s="33"/>
      <c r="O10117" s="33"/>
      <c r="P10117" s="33"/>
      <c r="Q10117" s="33"/>
      <c r="R10117" s="33"/>
      <c r="S10117" s="33"/>
      <c r="T10117" s="33"/>
      <c r="U10117" s="33"/>
      <c r="V10117" s="33"/>
      <c r="W10117" s="33"/>
      <c r="X10117" s="33"/>
      <c r="Y10117" s="33"/>
      <c r="Z10117" s="33"/>
      <c r="AA10117" s="33"/>
      <c r="AB10117" s="33"/>
      <c r="AC10117" s="33"/>
      <c r="AD10117" s="33"/>
      <c r="AE10117" s="33"/>
      <c r="AF10117" s="33"/>
      <c r="AG10117" s="35"/>
      <c r="AH10117" s="32"/>
      <c r="AI10117" s="33"/>
      <c r="AJ10117" s="33"/>
      <c r="AK10117" s="33"/>
      <c r="AL10117" s="33"/>
      <c r="AM10117" s="33"/>
      <c r="AN10117" s="33"/>
      <c r="AO10117" s="33"/>
      <c r="AP10117" s="33"/>
      <c r="AQ10117" s="33"/>
      <c r="AR10117" s="33"/>
      <c r="AS10117" s="33"/>
      <c r="AT10117" s="33"/>
      <c r="AU10117" s="33"/>
      <c r="AV10117" s="33"/>
      <c r="AW10117" s="33"/>
      <c r="AX10117" s="33"/>
      <c r="AY10117" s="33"/>
    </row>
    <row r="10118" spans="1:51" s="12" customFormat="1" ht="39.950000000000003" customHeight="1">
      <c r="A10118" s="3"/>
      <c r="B10118" s="16"/>
      <c r="C10118" s="33"/>
      <c r="D10118" s="33"/>
      <c r="E10118" s="33"/>
      <c r="F10118" s="33"/>
      <c r="G10118" s="33"/>
      <c r="H10118" s="33"/>
      <c r="I10118" s="33"/>
      <c r="J10118" s="33"/>
      <c r="K10118" s="33"/>
      <c r="L10118" s="33"/>
      <c r="M10118" s="33"/>
      <c r="N10118" s="33"/>
      <c r="O10118" s="33"/>
      <c r="P10118" s="33"/>
      <c r="Q10118" s="33"/>
      <c r="R10118" s="33"/>
      <c r="S10118" s="33"/>
      <c r="T10118" s="33"/>
      <c r="U10118" s="33"/>
      <c r="V10118" s="33"/>
      <c r="W10118" s="33"/>
      <c r="X10118" s="33"/>
      <c r="Y10118" s="33"/>
      <c r="Z10118" s="33"/>
      <c r="AA10118" s="33"/>
      <c r="AB10118" s="33"/>
      <c r="AC10118" s="33"/>
      <c r="AD10118" s="33"/>
      <c r="AE10118" s="33"/>
      <c r="AF10118" s="33"/>
      <c r="AG10118" s="35"/>
      <c r="AH10118" s="32"/>
      <c r="AI10118" s="33"/>
      <c r="AJ10118" s="33"/>
      <c r="AK10118" s="33"/>
      <c r="AL10118" s="33"/>
      <c r="AM10118" s="33"/>
      <c r="AN10118" s="33"/>
      <c r="AO10118" s="33"/>
      <c r="AP10118" s="33"/>
      <c r="AQ10118" s="33"/>
      <c r="AR10118" s="33"/>
      <c r="AS10118" s="33"/>
      <c r="AT10118" s="33"/>
      <c r="AU10118" s="33"/>
      <c r="AV10118" s="33"/>
      <c r="AW10118" s="33"/>
      <c r="AX10118" s="33"/>
      <c r="AY10118" s="33"/>
    </row>
    <row r="10119" spans="1:51" s="12" customFormat="1" ht="39.950000000000003" customHeight="1">
      <c r="A10119" s="3"/>
      <c r="B10119" s="16"/>
      <c r="C10119" s="33"/>
      <c r="D10119" s="33"/>
      <c r="E10119" s="33"/>
      <c r="F10119" s="33"/>
      <c r="G10119" s="33"/>
      <c r="H10119" s="33"/>
      <c r="I10119" s="33"/>
      <c r="J10119" s="33"/>
      <c r="K10119" s="33"/>
      <c r="L10119" s="33"/>
      <c r="M10119" s="33"/>
      <c r="N10119" s="33"/>
      <c r="O10119" s="33"/>
      <c r="P10119" s="33"/>
      <c r="Q10119" s="33"/>
      <c r="R10119" s="33"/>
      <c r="S10119" s="33"/>
      <c r="T10119" s="33"/>
      <c r="U10119" s="33"/>
      <c r="V10119" s="33"/>
      <c r="W10119" s="33"/>
      <c r="X10119" s="33"/>
      <c r="Y10119" s="33"/>
      <c r="Z10119" s="33"/>
      <c r="AA10119" s="33"/>
      <c r="AB10119" s="33"/>
      <c r="AC10119" s="33"/>
      <c r="AD10119" s="33"/>
      <c r="AE10119" s="33"/>
      <c r="AF10119" s="33"/>
      <c r="AG10119" s="35"/>
      <c r="AH10119" s="32"/>
      <c r="AI10119" s="33"/>
      <c r="AJ10119" s="33"/>
      <c r="AK10119" s="33"/>
      <c r="AL10119" s="33"/>
      <c r="AM10119" s="33"/>
      <c r="AN10119" s="33"/>
      <c r="AO10119" s="33"/>
      <c r="AP10119" s="33"/>
      <c r="AQ10119" s="33"/>
      <c r="AR10119" s="33"/>
      <c r="AS10119" s="33"/>
      <c r="AT10119" s="33"/>
      <c r="AU10119" s="33"/>
      <c r="AV10119" s="33"/>
      <c r="AW10119" s="33"/>
      <c r="AX10119" s="33"/>
      <c r="AY10119" s="33"/>
    </row>
    <row r="10120" spans="1:51" s="12" customFormat="1" ht="39.950000000000003" customHeight="1">
      <c r="A10120" s="3"/>
      <c r="B10120" s="16"/>
      <c r="C10120" s="33"/>
      <c r="D10120" s="33"/>
      <c r="E10120" s="33"/>
      <c r="F10120" s="33"/>
      <c r="G10120" s="33"/>
      <c r="H10120" s="33"/>
      <c r="I10120" s="33"/>
      <c r="J10120" s="33"/>
      <c r="K10120" s="33"/>
      <c r="L10120" s="33"/>
      <c r="M10120" s="33"/>
      <c r="N10120" s="33"/>
      <c r="O10120" s="33"/>
      <c r="P10120" s="33"/>
      <c r="Q10120" s="33"/>
      <c r="R10120" s="33"/>
      <c r="S10120" s="33"/>
      <c r="T10120" s="33"/>
      <c r="U10120" s="33"/>
      <c r="V10120" s="33"/>
      <c r="W10120" s="33"/>
      <c r="X10120" s="33"/>
      <c r="Y10120" s="33"/>
      <c r="Z10120" s="33"/>
      <c r="AA10120" s="33"/>
      <c r="AB10120" s="33"/>
      <c r="AC10120" s="33"/>
      <c r="AD10120" s="33"/>
      <c r="AE10120" s="33"/>
      <c r="AF10120" s="33"/>
      <c r="AG10120" s="35"/>
      <c r="AH10120" s="32"/>
      <c r="AI10120" s="33"/>
      <c r="AJ10120" s="33"/>
      <c r="AK10120" s="33"/>
      <c r="AL10120" s="33"/>
      <c r="AM10120" s="33"/>
      <c r="AN10120" s="33"/>
      <c r="AO10120" s="33"/>
      <c r="AP10120" s="33"/>
      <c r="AQ10120" s="33"/>
      <c r="AR10120" s="33"/>
      <c r="AS10120" s="33"/>
      <c r="AT10120" s="33"/>
      <c r="AU10120" s="33"/>
      <c r="AV10120" s="33"/>
      <c r="AW10120" s="33"/>
      <c r="AX10120" s="33"/>
      <c r="AY10120" s="33"/>
    </row>
    <row r="10121" spans="1:51" s="12" customFormat="1" ht="39.950000000000003" customHeight="1">
      <c r="A10121" s="3"/>
      <c r="B10121" s="16"/>
      <c r="C10121" s="33"/>
      <c r="D10121" s="33"/>
      <c r="E10121" s="33"/>
      <c r="F10121" s="33"/>
      <c r="G10121" s="33"/>
      <c r="H10121" s="33"/>
      <c r="I10121" s="33"/>
      <c r="J10121" s="33"/>
      <c r="K10121" s="33"/>
      <c r="L10121" s="33"/>
      <c r="M10121" s="33"/>
      <c r="N10121" s="33"/>
      <c r="O10121" s="33"/>
      <c r="P10121" s="33"/>
      <c r="Q10121" s="33"/>
      <c r="R10121" s="33"/>
      <c r="S10121" s="33"/>
      <c r="T10121" s="33"/>
      <c r="U10121" s="33"/>
      <c r="V10121" s="33"/>
      <c r="W10121" s="33"/>
      <c r="X10121" s="33"/>
      <c r="Y10121" s="33"/>
      <c r="Z10121" s="33"/>
      <c r="AA10121" s="33"/>
      <c r="AB10121" s="33"/>
      <c r="AC10121" s="33"/>
      <c r="AD10121" s="33"/>
      <c r="AE10121" s="33"/>
      <c r="AF10121" s="33"/>
      <c r="AG10121" s="35"/>
      <c r="AH10121" s="32"/>
      <c r="AI10121" s="33"/>
      <c r="AJ10121" s="33"/>
      <c r="AK10121" s="33"/>
      <c r="AL10121" s="33"/>
      <c r="AM10121" s="33"/>
      <c r="AN10121" s="33"/>
      <c r="AO10121" s="33"/>
      <c r="AP10121" s="33"/>
      <c r="AQ10121" s="33"/>
      <c r="AR10121" s="33"/>
      <c r="AS10121" s="33"/>
      <c r="AT10121" s="33"/>
      <c r="AU10121" s="33"/>
      <c r="AV10121" s="33"/>
      <c r="AW10121" s="33"/>
      <c r="AX10121" s="33"/>
      <c r="AY10121" s="33"/>
    </row>
    <row r="10122" spans="1:51" s="12" customFormat="1" ht="39.950000000000003" customHeight="1">
      <c r="A10122" s="3"/>
      <c r="B10122" s="16"/>
      <c r="C10122" s="33"/>
      <c r="D10122" s="33"/>
      <c r="E10122" s="33"/>
      <c r="F10122" s="33"/>
      <c r="G10122" s="33"/>
      <c r="H10122" s="33"/>
      <c r="I10122" s="33"/>
      <c r="J10122" s="33"/>
      <c r="K10122" s="33"/>
      <c r="L10122" s="33"/>
      <c r="M10122" s="33"/>
      <c r="N10122" s="33"/>
      <c r="O10122" s="33"/>
      <c r="P10122" s="33"/>
      <c r="Q10122" s="33"/>
      <c r="R10122" s="33"/>
      <c r="S10122" s="33"/>
      <c r="T10122" s="33"/>
      <c r="U10122" s="33"/>
      <c r="V10122" s="33"/>
      <c r="W10122" s="33"/>
      <c r="X10122" s="33"/>
      <c r="Y10122" s="33"/>
      <c r="Z10122" s="33"/>
      <c r="AA10122" s="33"/>
      <c r="AB10122" s="33"/>
      <c r="AC10122" s="33"/>
      <c r="AD10122" s="33"/>
      <c r="AE10122" s="33"/>
      <c r="AF10122" s="33"/>
      <c r="AG10122" s="35"/>
      <c r="AH10122" s="32"/>
      <c r="AI10122" s="33"/>
      <c r="AJ10122" s="33"/>
      <c r="AK10122" s="33"/>
      <c r="AL10122" s="33"/>
      <c r="AM10122" s="33"/>
      <c r="AN10122" s="33"/>
      <c r="AO10122" s="33"/>
      <c r="AP10122" s="33"/>
      <c r="AQ10122" s="33"/>
      <c r="AR10122" s="33"/>
      <c r="AS10122" s="33"/>
      <c r="AT10122" s="33"/>
      <c r="AU10122" s="33"/>
      <c r="AV10122" s="33"/>
      <c r="AW10122" s="33"/>
      <c r="AX10122" s="33"/>
      <c r="AY10122" s="33"/>
    </row>
    <row r="10123" spans="1:51" s="12" customFormat="1" ht="39.950000000000003" customHeight="1">
      <c r="A10123" s="3"/>
      <c r="B10123" s="16"/>
      <c r="C10123" s="33"/>
      <c r="D10123" s="33"/>
      <c r="E10123" s="33"/>
      <c r="F10123" s="33"/>
      <c r="G10123" s="33"/>
      <c r="H10123" s="33"/>
      <c r="I10123" s="33"/>
      <c r="J10123" s="33"/>
      <c r="K10123" s="33"/>
      <c r="L10123" s="33"/>
      <c r="M10123" s="33"/>
      <c r="N10123" s="33"/>
      <c r="O10123" s="33"/>
      <c r="P10123" s="33"/>
      <c r="Q10123" s="33"/>
      <c r="R10123" s="33"/>
      <c r="S10123" s="33"/>
      <c r="T10123" s="33"/>
      <c r="U10123" s="33"/>
      <c r="V10123" s="33"/>
      <c r="W10123" s="33"/>
      <c r="X10123" s="33"/>
      <c r="Y10123" s="33"/>
      <c r="Z10123" s="33"/>
      <c r="AA10123" s="33"/>
      <c r="AB10123" s="33"/>
      <c r="AC10123" s="33"/>
      <c r="AD10123" s="33"/>
      <c r="AE10123" s="33"/>
      <c r="AF10123" s="33"/>
      <c r="AG10123" s="35"/>
      <c r="AH10123" s="32"/>
      <c r="AI10123" s="33"/>
      <c r="AJ10123" s="33"/>
      <c r="AK10123" s="33"/>
      <c r="AL10123" s="33"/>
      <c r="AM10123" s="33"/>
      <c r="AN10123" s="33"/>
      <c r="AO10123" s="33"/>
      <c r="AP10123" s="33"/>
      <c r="AQ10123" s="33"/>
      <c r="AR10123" s="33"/>
      <c r="AS10123" s="33"/>
      <c r="AT10123" s="33"/>
      <c r="AU10123" s="33"/>
      <c r="AV10123" s="33"/>
      <c r="AW10123" s="33"/>
      <c r="AX10123" s="33"/>
      <c r="AY10123" s="33"/>
    </row>
    <row r="10124" spans="1:51" s="12" customFormat="1" ht="39.950000000000003" customHeight="1">
      <c r="A10124" s="3"/>
      <c r="B10124" s="16"/>
      <c r="C10124" s="33"/>
      <c r="D10124" s="33"/>
      <c r="E10124" s="33"/>
      <c r="F10124" s="33"/>
      <c r="G10124" s="33"/>
      <c r="H10124" s="33"/>
      <c r="I10124" s="33"/>
      <c r="J10124" s="33"/>
      <c r="K10124" s="33"/>
      <c r="L10124" s="33"/>
      <c r="M10124" s="33"/>
      <c r="N10124" s="33"/>
      <c r="O10124" s="33"/>
      <c r="P10124" s="33"/>
      <c r="Q10124" s="33"/>
      <c r="R10124" s="33"/>
      <c r="S10124" s="33"/>
      <c r="T10124" s="33"/>
      <c r="U10124" s="33"/>
      <c r="V10124" s="33"/>
      <c r="W10124" s="33"/>
      <c r="X10124" s="33"/>
      <c r="Y10124" s="33"/>
      <c r="Z10124" s="33"/>
      <c r="AA10124" s="33"/>
      <c r="AB10124" s="33"/>
      <c r="AC10124" s="33"/>
      <c r="AD10124" s="33"/>
      <c r="AE10124" s="33"/>
      <c r="AF10124" s="33"/>
      <c r="AG10124" s="35"/>
      <c r="AH10124" s="32"/>
      <c r="AI10124" s="33"/>
      <c r="AJ10124" s="33"/>
      <c r="AK10124" s="33"/>
      <c r="AL10124" s="33"/>
      <c r="AM10124" s="33"/>
      <c r="AN10124" s="33"/>
      <c r="AO10124" s="33"/>
      <c r="AP10124" s="33"/>
      <c r="AQ10124" s="33"/>
      <c r="AR10124" s="33"/>
      <c r="AS10124" s="33"/>
      <c r="AT10124" s="33"/>
      <c r="AU10124" s="33"/>
      <c r="AV10124" s="33"/>
      <c r="AW10124" s="33"/>
      <c r="AX10124" s="33"/>
      <c r="AY10124" s="33"/>
    </row>
    <row r="10125" spans="1:51" s="12" customFormat="1" ht="39.950000000000003" customHeight="1">
      <c r="A10125" s="3"/>
      <c r="B10125" s="16"/>
      <c r="C10125" s="33"/>
      <c r="D10125" s="33"/>
      <c r="E10125" s="33"/>
      <c r="F10125" s="33"/>
      <c r="G10125" s="33"/>
      <c r="H10125" s="33"/>
      <c r="I10125" s="33"/>
      <c r="J10125" s="33"/>
      <c r="K10125" s="33"/>
      <c r="L10125" s="33"/>
      <c r="M10125" s="33"/>
      <c r="N10125" s="33"/>
      <c r="O10125" s="33"/>
      <c r="P10125" s="33"/>
      <c r="Q10125" s="33"/>
      <c r="R10125" s="33"/>
      <c r="S10125" s="33"/>
      <c r="T10125" s="33"/>
      <c r="U10125" s="33"/>
      <c r="V10125" s="33"/>
      <c r="W10125" s="33"/>
      <c r="X10125" s="33"/>
      <c r="Y10125" s="33"/>
      <c r="Z10125" s="33"/>
      <c r="AA10125" s="33"/>
      <c r="AB10125" s="33"/>
      <c r="AC10125" s="33"/>
      <c r="AD10125" s="33"/>
      <c r="AE10125" s="33"/>
      <c r="AF10125" s="33"/>
      <c r="AG10125" s="35"/>
      <c r="AH10125" s="32"/>
      <c r="AI10125" s="33"/>
      <c r="AJ10125" s="33"/>
      <c r="AK10125" s="33"/>
      <c r="AL10125" s="33"/>
      <c r="AM10125" s="33"/>
      <c r="AN10125" s="33"/>
      <c r="AO10125" s="33"/>
      <c r="AP10125" s="33"/>
      <c r="AQ10125" s="33"/>
      <c r="AR10125" s="33"/>
      <c r="AS10125" s="33"/>
      <c r="AT10125" s="33"/>
      <c r="AU10125" s="33"/>
      <c r="AV10125" s="33"/>
      <c r="AW10125" s="33"/>
      <c r="AX10125" s="33"/>
      <c r="AY10125" s="33"/>
    </row>
    <row r="10126" spans="1:51" s="12" customFormat="1" ht="39.950000000000003" customHeight="1">
      <c r="A10126" s="3"/>
      <c r="B10126" s="16"/>
      <c r="C10126" s="33"/>
      <c r="D10126" s="33"/>
      <c r="E10126" s="33"/>
      <c r="F10126" s="33"/>
      <c r="G10126" s="33"/>
      <c r="H10126" s="33"/>
      <c r="I10126" s="33"/>
      <c r="J10126" s="33"/>
      <c r="K10126" s="33"/>
      <c r="L10126" s="33"/>
      <c r="M10126" s="33"/>
      <c r="N10126" s="33"/>
      <c r="O10126" s="33"/>
      <c r="P10126" s="33"/>
      <c r="Q10126" s="33"/>
      <c r="R10126" s="33"/>
      <c r="S10126" s="33"/>
      <c r="T10126" s="33"/>
      <c r="U10126" s="33"/>
      <c r="V10126" s="33"/>
      <c r="W10126" s="33"/>
      <c r="X10126" s="33"/>
      <c r="Y10126" s="33"/>
      <c r="Z10126" s="33"/>
      <c r="AA10126" s="33"/>
      <c r="AB10126" s="33"/>
      <c r="AC10126" s="33"/>
      <c r="AD10126" s="33"/>
      <c r="AE10126" s="33"/>
      <c r="AF10126" s="33"/>
      <c r="AG10126" s="35"/>
      <c r="AH10126" s="32"/>
      <c r="AI10126" s="33"/>
      <c r="AJ10126" s="33"/>
      <c r="AK10126" s="33"/>
      <c r="AL10126" s="33"/>
      <c r="AM10126" s="33"/>
      <c r="AN10126" s="33"/>
      <c r="AO10126" s="33"/>
      <c r="AP10126" s="33"/>
      <c r="AQ10126" s="33"/>
      <c r="AR10126" s="33"/>
      <c r="AS10126" s="33"/>
      <c r="AT10126" s="33"/>
      <c r="AU10126" s="33"/>
      <c r="AV10126" s="33"/>
      <c r="AW10126" s="33"/>
      <c r="AX10126" s="33"/>
      <c r="AY10126" s="33"/>
    </row>
    <row r="10127" spans="1:51" s="12" customFormat="1" ht="39.950000000000003" customHeight="1">
      <c r="A10127" s="3"/>
      <c r="B10127" s="16"/>
      <c r="C10127" s="33"/>
      <c r="D10127" s="33"/>
      <c r="E10127" s="33"/>
      <c r="F10127" s="33"/>
      <c r="G10127" s="33"/>
      <c r="H10127" s="33"/>
      <c r="I10127" s="33"/>
      <c r="J10127" s="33"/>
      <c r="K10127" s="33"/>
      <c r="L10127" s="33"/>
      <c r="M10127" s="33"/>
      <c r="N10127" s="33"/>
      <c r="O10127" s="33"/>
      <c r="P10127" s="33"/>
      <c r="Q10127" s="33"/>
      <c r="R10127" s="33"/>
      <c r="S10127" s="33"/>
      <c r="T10127" s="33"/>
      <c r="U10127" s="33"/>
      <c r="V10127" s="33"/>
      <c r="W10127" s="33"/>
      <c r="X10127" s="33"/>
      <c r="Y10127" s="33"/>
      <c r="Z10127" s="33"/>
      <c r="AA10127" s="33"/>
      <c r="AB10127" s="33"/>
      <c r="AC10127" s="33"/>
      <c r="AD10127" s="33"/>
      <c r="AE10127" s="33"/>
      <c r="AF10127" s="33"/>
      <c r="AG10127" s="35"/>
      <c r="AH10127" s="32"/>
      <c r="AI10127" s="33"/>
      <c r="AJ10127" s="33"/>
      <c r="AK10127" s="33"/>
      <c r="AL10127" s="33"/>
      <c r="AM10127" s="33"/>
      <c r="AN10127" s="33"/>
      <c r="AO10127" s="33"/>
      <c r="AP10127" s="33"/>
      <c r="AQ10127" s="33"/>
      <c r="AR10127" s="33"/>
      <c r="AS10127" s="33"/>
      <c r="AT10127" s="33"/>
      <c r="AU10127" s="33"/>
      <c r="AV10127" s="33"/>
      <c r="AW10127" s="33"/>
      <c r="AX10127" s="33"/>
      <c r="AY10127" s="33"/>
    </row>
    <row r="10128" spans="1:51" s="12" customFormat="1" ht="39.950000000000003" customHeight="1">
      <c r="A10128" s="3"/>
      <c r="B10128" s="16"/>
      <c r="C10128" s="33"/>
      <c r="D10128" s="33"/>
      <c r="E10128" s="33"/>
      <c r="F10128" s="33"/>
      <c r="G10128" s="33"/>
      <c r="H10128" s="33"/>
      <c r="I10128" s="33"/>
      <c r="J10128" s="33"/>
      <c r="K10128" s="33"/>
      <c r="L10128" s="33"/>
      <c r="M10128" s="33"/>
      <c r="N10128" s="33"/>
      <c r="O10128" s="33"/>
      <c r="P10128" s="33"/>
      <c r="Q10128" s="33"/>
      <c r="R10128" s="33"/>
      <c r="S10128" s="33"/>
      <c r="T10128" s="33"/>
      <c r="U10128" s="33"/>
      <c r="V10128" s="33"/>
      <c r="W10128" s="33"/>
      <c r="X10128" s="33"/>
      <c r="Y10128" s="33"/>
      <c r="Z10128" s="33"/>
      <c r="AA10128" s="33"/>
      <c r="AB10128" s="33"/>
      <c r="AC10128" s="33"/>
      <c r="AD10128" s="33"/>
      <c r="AE10128" s="33"/>
      <c r="AF10128" s="33"/>
      <c r="AG10128" s="35"/>
      <c r="AH10128" s="32"/>
      <c r="AI10128" s="33"/>
      <c r="AJ10128" s="33"/>
      <c r="AK10128" s="33"/>
      <c r="AL10128" s="33"/>
      <c r="AM10128" s="33"/>
      <c r="AN10128" s="33"/>
      <c r="AO10128" s="33"/>
      <c r="AP10128" s="33"/>
      <c r="AQ10128" s="33"/>
      <c r="AR10128" s="33"/>
      <c r="AS10128" s="33"/>
      <c r="AT10128" s="33"/>
      <c r="AU10128" s="33"/>
      <c r="AV10128" s="33"/>
      <c r="AW10128" s="33"/>
      <c r="AX10128" s="33"/>
      <c r="AY10128" s="33"/>
    </row>
    <row r="10129" spans="1:51" s="12" customFormat="1" ht="39.950000000000003" customHeight="1">
      <c r="A10129" s="3"/>
      <c r="B10129" s="16"/>
      <c r="C10129" s="33"/>
      <c r="D10129" s="33"/>
      <c r="E10129" s="33"/>
      <c r="F10129" s="33"/>
      <c r="G10129" s="33"/>
      <c r="H10129" s="33"/>
      <c r="I10129" s="33"/>
      <c r="J10129" s="33"/>
      <c r="K10129" s="33"/>
      <c r="L10129" s="33"/>
      <c r="M10129" s="33"/>
      <c r="N10129" s="33"/>
      <c r="O10129" s="33"/>
      <c r="P10129" s="33"/>
      <c r="Q10129" s="33"/>
      <c r="R10129" s="33"/>
      <c r="S10129" s="33"/>
      <c r="T10129" s="33"/>
      <c r="U10129" s="33"/>
      <c r="V10129" s="33"/>
      <c r="W10129" s="33"/>
      <c r="X10129" s="33"/>
      <c r="Y10129" s="33"/>
      <c r="Z10129" s="33"/>
      <c r="AA10129" s="33"/>
      <c r="AB10129" s="33"/>
      <c r="AC10129" s="33"/>
      <c r="AD10129" s="33"/>
      <c r="AE10129" s="33"/>
      <c r="AF10129" s="33"/>
      <c r="AG10129" s="35"/>
      <c r="AH10129" s="32"/>
      <c r="AI10129" s="33"/>
      <c r="AJ10129" s="33"/>
      <c r="AK10129" s="33"/>
      <c r="AL10129" s="33"/>
      <c r="AM10129" s="33"/>
      <c r="AN10129" s="33"/>
      <c r="AO10129" s="33"/>
      <c r="AP10129" s="33"/>
      <c r="AQ10129" s="33"/>
      <c r="AR10129" s="33"/>
      <c r="AS10129" s="33"/>
      <c r="AT10129" s="33"/>
      <c r="AU10129" s="33"/>
      <c r="AV10129" s="33"/>
      <c r="AW10129" s="33"/>
      <c r="AX10129" s="33"/>
      <c r="AY10129" s="33"/>
    </row>
    <row r="10130" spans="1:51" s="12" customFormat="1" ht="39.950000000000003" customHeight="1">
      <c r="A10130" s="3"/>
      <c r="B10130" s="16"/>
      <c r="C10130" s="33"/>
      <c r="D10130" s="33"/>
      <c r="E10130" s="33"/>
      <c r="F10130" s="33"/>
      <c r="G10130" s="33"/>
      <c r="H10130" s="33"/>
      <c r="I10130" s="33"/>
      <c r="J10130" s="33"/>
      <c r="K10130" s="33"/>
      <c r="L10130" s="33"/>
      <c r="M10130" s="33"/>
      <c r="N10130" s="33"/>
      <c r="O10130" s="33"/>
      <c r="P10130" s="33"/>
      <c r="Q10130" s="33"/>
      <c r="R10130" s="33"/>
      <c r="S10130" s="33"/>
      <c r="T10130" s="33"/>
      <c r="U10130" s="33"/>
      <c r="V10130" s="33"/>
      <c r="W10130" s="33"/>
      <c r="X10130" s="33"/>
      <c r="Y10130" s="33"/>
      <c r="Z10130" s="33"/>
      <c r="AA10130" s="33"/>
      <c r="AB10130" s="33"/>
      <c r="AC10130" s="33"/>
      <c r="AD10130" s="33"/>
      <c r="AE10130" s="33"/>
      <c r="AF10130" s="33"/>
      <c r="AG10130" s="35"/>
      <c r="AH10130" s="32"/>
      <c r="AI10130" s="33"/>
      <c r="AJ10130" s="33"/>
      <c r="AK10130" s="33"/>
      <c r="AL10130" s="33"/>
      <c r="AM10130" s="33"/>
      <c r="AN10130" s="33"/>
      <c r="AO10130" s="33"/>
      <c r="AP10130" s="33"/>
      <c r="AQ10130" s="33"/>
      <c r="AR10130" s="33"/>
      <c r="AS10130" s="33"/>
      <c r="AT10130" s="33"/>
      <c r="AU10130" s="33"/>
      <c r="AV10130" s="33"/>
      <c r="AW10130" s="33"/>
      <c r="AX10130" s="33"/>
      <c r="AY10130" s="33"/>
    </row>
    <row r="10131" spans="1:51" s="12" customFormat="1" ht="39.950000000000003" customHeight="1">
      <c r="A10131" s="3"/>
      <c r="B10131" s="16"/>
      <c r="C10131" s="33"/>
      <c r="D10131" s="33"/>
      <c r="E10131" s="33"/>
      <c r="F10131" s="33"/>
      <c r="G10131" s="33"/>
      <c r="H10131" s="33"/>
      <c r="I10131" s="33"/>
      <c r="J10131" s="33"/>
      <c r="K10131" s="33"/>
      <c r="L10131" s="33"/>
      <c r="M10131" s="33"/>
      <c r="N10131" s="33"/>
      <c r="O10131" s="33"/>
      <c r="P10131" s="33"/>
      <c r="Q10131" s="33"/>
      <c r="R10131" s="33"/>
      <c r="S10131" s="33"/>
      <c r="T10131" s="33"/>
      <c r="U10131" s="33"/>
      <c r="V10131" s="33"/>
      <c r="W10131" s="33"/>
      <c r="X10131" s="33"/>
      <c r="Y10131" s="33"/>
      <c r="Z10131" s="33"/>
      <c r="AA10131" s="33"/>
      <c r="AB10131" s="33"/>
      <c r="AC10131" s="33"/>
      <c r="AD10131" s="33"/>
      <c r="AE10131" s="33"/>
      <c r="AF10131" s="33"/>
      <c r="AG10131" s="35"/>
      <c r="AH10131" s="32"/>
      <c r="AI10131" s="33"/>
      <c r="AJ10131" s="33"/>
      <c r="AK10131" s="33"/>
      <c r="AL10131" s="33"/>
      <c r="AM10131" s="33"/>
      <c r="AN10131" s="33"/>
      <c r="AO10131" s="33"/>
      <c r="AP10131" s="33"/>
      <c r="AQ10131" s="33"/>
      <c r="AR10131" s="33"/>
      <c r="AS10131" s="33"/>
      <c r="AT10131" s="33"/>
      <c r="AU10131" s="33"/>
      <c r="AV10131" s="33"/>
      <c r="AW10131" s="33"/>
      <c r="AX10131" s="33"/>
      <c r="AY10131" s="33"/>
    </row>
    <row r="10132" spans="1:51" s="12" customFormat="1" ht="39.950000000000003" customHeight="1">
      <c r="A10132" s="3"/>
      <c r="B10132" s="16"/>
      <c r="C10132" s="33"/>
      <c r="D10132" s="33"/>
      <c r="E10132" s="33"/>
      <c r="F10132" s="33"/>
      <c r="G10132" s="33"/>
      <c r="H10132" s="33"/>
      <c r="I10132" s="33"/>
      <c r="J10132" s="33"/>
      <c r="K10132" s="33"/>
      <c r="L10132" s="33"/>
      <c r="M10132" s="33"/>
      <c r="N10132" s="33"/>
      <c r="O10132" s="33"/>
      <c r="P10132" s="33"/>
      <c r="Q10132" s="33"/>
      <c r="R10132" s="33"/>
      <c r="S10132" s="33"/>
      <c r="T10132" s="33"/>
      <c r="U10132" s="33"/>
      <c r="V10132" s="33"/>
      <c r="W10132" s="33"/>
      <c r="X10132" s="33"/>
      <c r="Y10132" s="33"/>
      <c r="Z10132" s="33"/>
      <c r="AA10132" s="33"/>
      <c r="AB10132" s="33"/>
      <c r="AC10132" s="33"/>
      <c r="AD10132" s="33"/>
      <c r="AE10132" s="33"/>
      <c r="AF10132" s="33"/>
      <c r="AG10132" s="35"/>
      <c r="AH10132" s="32"/>
      <c r="AI10132" s="33"/>
      <c r="AJ10132" s="33"/>
      <c r="AK10132" s="33"/>
      <c r="AL10132" s="33"/>
      <c r="AM10132" s="33"/>
      <c r="AN10132" s="33"/>
      <c r="AO10132" s="33"/>
      <c r="AP10132" s="33"/>
      <c r="AQ10132" s="33"/>
      <c r="AR10132" s="33"/>
      <c r="AS10132" s="33"/>
      <c r="AT10132" s="33"/>
      <c r="AU10132" s="33"/>
      <c r="AV10132" s="33"/>
      <c r="AW10132" s="33"/>
      <c r="AX10132" s="33"/>
      <c r="AY10132" s="33"/>
    </row>
    <row r="10133" spans="1:51" s="12" customFormat="1" ht="39.950000000000003" customHeight="1">
      <c r="A10133" s="3"/>
      <c r="B10133" s="16"/>
      <c r="C10133" s="33"/>
      <c r="D10133" s="33"/>
      <c r="E10133" s="33"/>
      <c r="F10133" s="33"/>
      <c r="G10133" s="33"/>
      <c r="H10133" s="33"/>
      <c r="I10133" s="33"/>
      <c r="J10133" s="33"/>
      <c r="K10133" s="33"/>
      <c r="L10133" s="33"/>
      <c r="M10133" s="33"/>
      <c r="N10133" s="33"/>
      <c r="O10133" s="33"/>
      <c r="P10133" s="33"/>
      <c r="Q10133" s="33"/>
      <c r="R10133" s="33"/>
      <c r="S10133" s="33"/>
      <c r="T10133" s="33"/>
      <c r="U10133" s="33"/>
      <c r="V10133" s="33"/>
      <c r="W10133" s="33"/>
      <c r="X10133" s="33"/>
      <c r="Y10133" s="33"/>
      <c r="Z10133" s="33"/>
      <c r="AA10133" s="33"/>
      <c r="AB10133" s="33"/>
      <c r="AC10133" s="33"/>
      <c r="AD10133" s="33"/>
      <c r="AE10133" s="33"/>
      <c r="AF10133" s="33"/>
      <c r="AG10133" s="35"/>
      <c r="AH10133" s="32"/>
      <c r="AI10133" s="33"/>
      <c r="AJ10133" s="33"/>
      <c r="AK10133" s="33"/>
      <c r="AL10133" s="33"/>
      <c r="AM10133" s="33"/>
      <c r="AN10133" s="33"/>
      <c r="AO10133" s="33"/>
      <c r="AP10133" s="33"/>
      <c r="AQ10133" s="33"/>
      <c r="AR10133" s="33"/>
      <c r="AS10133" s="33"/>
      <c r="AT10133" s="33"/>
      <c r="AU10133" s="33"/>
      <c r="AV10133" s="33"/>
      <c r="AW10133" s="33"/>
      <c r="AX10133" s="33"/>
      <c r="AY10133" s="33"/>
    </row>
    <row r="10134" spans="1:51" s="12" customFormat="1" ht="39.950000000000003" customHeight="1">
      <c r="A10134" s="3"/>
      <c r="B10134" s="16"/>
      <c r="C10134" s="33"/>
      <c r="D10134" s="33"/>
      <c r="E10134" s="33"/>
      <c r="F10134" s="33"/>
      <c r="G10134" s="33"/>
      <c r="H10134" s="33"/>
      <c r="I10134" s="33"/>
      <c r="J10134" s="33"/>
      <c r="K10134" s="33"/>
      <c r="L10134" s="33"/>
      <c r="M10134" s="33"/>
      <c r="N10134" s="33"/>
      <c r="O10134" s="33"/>
      <c r="P10134" s="33"/>
      <c r="Q10134" s="33"/>
      <c r="R10134" s="33"/>
      <c r="S10134" s="33"/>
      <c r="T10134" s="33"/>
      <c r="U10134" s="33"/>
      <c r="V10134" s="33"/>
      <c r="W10134" s="33"/>
      <c r="X10134" s="33"/>
      <c r="Y10134" s="33"/>
      <c r="Z10134" s="33"/>
      <c r="AA10134" s="33"/>
      <c r="AB10134" s="33"/>
      <c r="AC10134" s="33"/>
      <c r="AD10134" s="33"/>
      <c r="AE10134" s="33"/>
      <c r="AF10134" s="33"/>
      <c r="AG10134" s="35"/>
      <c r="AH10134" s="32"/>
      <c r="AI10134" s="33"/>
      <c r="AJ10134" s="33"/>
      <c r="AK10134" s="33"/>
      <c r="AL10134" s="33"/>
      <c r="AM10134" s="33"/>
      <c r="AN10134" s="33"/>
      <c r="AO10134" s="33"/>
      <c r="AP10134" s="33"/>
      <c r="AQ10134" s="33"/>
      <c r="AR10134" s="33"/>
      <c r="AS10134" s="33"/>
      <c r="AT10134" s="33"/>
      <c r="AU10134" s="33"/>
      <c r="AV10134" s="33"/>
      <c r="AW10134" s="33"/>
      <c r="AX10134" s="33"/>
      <c r="AY10134" s="33"/>
    </row>
    <row r="10135" spans="1:51" s="12" customFormat="1" ht="39.950000000000003" customHeight="1">
      <c r="A10135" s="3"/>
      <c r="B10135" s="16"/>
      <c r="C10135" s="33"/>
      <c r="D10135" s="33"/>
      <c r="E10135" s="33"/>
      <c r="F10135" s="33"/>
      <c r="G10135" s="33"/>
      <c r="H10135" s="33"/>
      <c r="I10135" s="33"/>
      <c r="J10135" s="33"/>
      <c r="K10135" s="33"/>
      <c r="L10135" s="33"/>
      <c r="M10135" s="33"/>
      <c r="N10135" s="33"/>
      <c r="O10135" s="33"/>
      <c r="P10135" s="33"/>
      <c r="Q10135" s="33"/>
      <c r="R10135" s="33"/>
      <c r="S10135" s="33"/>
      <c r="T10135" s="33"/>
      <c r="U10135" s="33"/>
      <c r="V10135" s="33"/>
      <c r="W10135" s="33"/>
      <c r="X10135" s="33"/>
      <c r="Y10135" s="33"/>
      <c r="Z10135" s="33"/>
      <c r="AA10135" s="33"/>
      <c r="AB10135" s="33"/>
      <c r="AC10135" s="33"/>
      <c r="AD10135" s="33"/>
      <c r="AE10135" s="33"/>
      <c r="AF10135" s="33"/>
      <c r="AG10135" s="35"/>
      <c r="AH10135" s="32"/>
      <c r="AI10135" s="33"/>
      <c r="AJ10135" s="33"/>
      <c r="AK10135" s="33"/>
      <c r="AL10135" s="33"/>
      <c r="AM10135" s="33"/>
      <c r="AN10135" s="33"/>
      <c r="AO10135" s="33"/>
      <c r="AP10135" s="33"/>
      <c r="AQ10135" s="33"/>
      <c r="AR10135" s="33"/>
      <c r="AS10135" s="33"/>
      <c r="AT10135" s="33"/>
      <c r="AU10135" s="33"/>
      <c r="AV10135" s="33"/>
      <c r="AW10135" s="33"/>
      <c r="AX10135" s="33"/>
      <c r="AY10135" s="33"/>
    </row>
    <row r="10136" spans="1:51" s="12" customFormat="1" ht="39.950000000000003" customHeight="1">
      <c r="A10136" s="3"/>
      <c r="B10136" s="16"/>
      <c r="C10136" s="33"/>
      <c r="D10136" s="33"/>
      <c r="E10136" s="33"/>
      <c r="F10136" s="33"/>
      <c r="G10136" s="33"/>
      <c r="H10136" s="33"/>
      <c r="I10136" s="33"/>
      <c r="J10136" s="33"/>
      <c r="K10136" s="33"/>
      <c r="L10136" s="33"/>
      <c r="M10136" s="33"/>
      <c r="N10136" s="33"/>
      <c r="O10136" s="33"/>
      <c r="P10136" s="33"/>
      <c r="Q10136" s="33"/>
      <c r="R10136" s="33"/>
      <c r="S10136" s="33"/>
      <c r="T10136" s="33"/>
      <c r="U10136" s="33"/>
      <c r="V10136" s="33"/>
      <c r="W10136" s="33"/>
      <c r="X10136" s="33"/>
      <c r="Y10136" s="33"/>
      <c r="Z10136" s="33"/>
      <c r="AA10136" s="33"/>
      <c r="AB10136" s="33"/>
      <c r="AC10136" s="33"/>
      <c r="AD10136" s="33"/>
      <c r="AE10136" s="33"/>
      <c r="AF10136" s="33"/>
      <c r="AG10136" s="35"/>
      <c r="AH10136" s="32"/>
      <c r="AI10136" s="33"/>
      <c r="AJ10136" s="33"/>
      <c r="AK10136" s="33"/>
      <c r="AL10136" s="33"/>
      <c r="AM10136" s="33"/>
      <c r="AN10136" s="33"/>
      <c r="AO10136" s="33"/>
      <c r="AP10136" s="33"/>
      <c r="AQ10136" s="33"/>
      <c r="AR10136" s="33"/>
      <c r="AS10136" s="33"/>
      <c r="AT10136" s="33"/>
      <c r="AU10136" s="33"/>
      <c r="AV10136" s="33"/>
      <c r="AW10136" s="33"/>
      <c r="AX10136" s="33"/>
      <c r="AY10136" s="33"/>
    </row>
    <row r="10137" spans="1:51" s="12" customFormat="1" ht="39.950000000000003" customHeight="1">
      <c r="A10137" s="3"/>
      <c r="B10137" s="16"/>
      <c r="C10137" s="33"/>
      <c r="D10137" s="33"/>
      <c r="E10137" s="33"/>
      <c r="F10137" s="33"/>
      <c r="G10137" s="33"/>
      <c r="H10137" s="33"/>
      <c r="I10137" s="33"/>
      <c r="J10137" s="33"/>
      <c r="K10137" s="33"/>
      <c r="L10137" s="33"/>
      <c r="M10137" s="33"/>
      <c r="N10137" s="33"/>
      <c r="O10137" s="33"/>
      <c r="P10137" s="33"/>
      <c r="Q10137" s="33"/>
      <c r="R10137" s="33"/>
      <c r="S10137" s="33"/>
      <c r="T10137" s="33"/>
      <c r="U10137" s="33"/>
      <c r="V10137" s="33"/>
      <c r="W10137" s="33"/>
      <c r="X10137" s="33"/>
      <c r="Y10137" s="33"/>
      <c r="Z10137" s="33"/>
      <c r="AA10137" s="33"/>
      <c r="AB10137" s="33"/>
      <c r="AC10137" s="33"/>
      <c r="AD10137" s="33"/>
      <c r="AE10137" s="33"/>
      <c r="AF10137" s="33"/>
      <c r="AG10137" s="35"/>
      <c r="AH10137" s="32"/>
      <c r="AI10137" s="33"/>
      <c r="AJ10137" s="33"/>
      <c r="AK10137" s="33"/>
      <c r="AL10137" s="33"/>
      <c r="AM10137" s="33"/>
      <c r="AN10137" s="33"/>
      <c r="AO10137" s="33"/>
      <c r="AP10137" s="33"/>
      <c r="AQ10137" s="33"/>
      <c r="AR10137" s="33"/>
      <c r="AS10137" s="33"/>
      <c r="AT10137" s="33"/>
      <c r="AU10137" s="33"/>
      <c r="AV10137" s="33"/>
      <c r="AW10137" s="33"/>
      <c r="AX10137" s="33"/>
      <c r="AY10137" s="33"/>
    </row>
    <row r="10138" spans="1:51" s="12" customFormat="1" ht="39.950000000000003" customHeight="1">
      <c r="A10138" s="3"/>
      <c r="B10138" s="16"/>
      <c r="C10138" s="33"/>
      <c r="D10138" s="33"/>
      <c r="E10138" s="33"/>
      <c r="F10138" s="33"/>
      <c r="G10138" s="33"/>
      <c r="H10138" s="33"/>
      <c r="I10138" s="33"/>
      <c r="J10138" s="33"/>
      <c r="K10138" s="33"/>
      <c r="L10138" s="33"/>
      <c r="M10138" s="33"/>
      <c r="N10138" s="33"/>
      <c r="O10138" s="33"/>
      <c r="P10138" s="33"/>
      <c r="Q10138" s="33"/>
      <c r="R10138" s="33"/>
      <c r="S10138" s="33"/>
      <c r="T10138" s="33"/>
      <c r="U10138" s="33"/>
      <c r="V10138" s="33"/>
      <c r="W10138" s="33"/>
      <c r="X10138" s="33"/>
      <c r="Y10138" s="33"/>
      <c r="Z10138" s="33"/>
      <c r="AA10138" s="33"/>
      <c r="AB10138" s="33"/>
      <c r="AC10138" s="33"/>
      <c r="AD10138" s="33"/>
      <c r="AE10138" s="33"/>
      <c r="AF10138" s="33"/>
      <c r="AG10138" s="35"/>
      <c r="AH10138" s="32"/>
      <c r="AI10138" s="33"/>
      <c r="AJ10138" s="33"/>
      <c r="AK10138" s="33"/>
      <c r="AL10138" s="33"/>
      <c r="AM10138" s="33"/>
      <c r="AN10138" s="33"/>
      <c r="AO10138" s="33"/>
      <c r="AP10138" s="33"/>
      <c r="AQ10138" s="33"/>
      <c r="AR10138" s="33"/>
      <c r="AS10138" s="33"/>
      <c r="AT10138" s="33"/>
      <c r="AU10138" s="33"/>
      <c r="AV10138" s="33"/>
      <c r="AW10138" s="33"/>
      <c r="AX10138" s="33"/>
      <c r="AY10138" s="33"/>
    </row>
    <row r="10139" spans="1:51" s="12" customFormat="1" ht="39.950000000000003" customHeight="1">
      <c r="A10139" s="3"/>
      <c r="B10139" s="16"/>
      <c r="C10139" s="33"/>
      <c r="D10139" s="33"/>
      <c r="E10139" s="33"/>
      <c r="F10139" s="33"/>
      <c r="G10139" s="33"/>
      <c r="H10139" s="33"/>
      <c r="I10139" s="33"/>
      <c r="J10139" s="33"/>
      <c r="K10139" s="33"/>
      <c r="L10139" s="33"/>
      <c r="M10139" s="33"/>
      <c r="N10139" s="33"/>
      <c r="O10139" s="33"/>
      <c r="P10139" s="33"/>
      <c r="Q10139" s="33"/>
      <c r="R10139" s="33"/>
      <c r="S10139" s="33"/>
      <c r="T10139" s="33"/>
      <c r="U10139" s="33"/>
      <c r="V10139" s="33"/>
      <c r="W10139" s="33"/>
      <c r="X10139" s="33"/>
      <c r="Y10139" s="33"/>
      <c r="Z10139" s="33"/>
      <c r="AA10139" s="33"/>
      <c r="AB10139" s="33"/>
      <c r="AC10139" s="33"/>
      <c r="AD10139" s="33"/>
      <c r="AE10139" s="33"/>
      <c r="AF10139" s="33"/>
      <c r="AG10139" s="35"/>
      <c r="AH10139" s="32"/>
      <c r="AI10139" s="33"/>
      <c r="AJ10139" s="33"/>
      <c r="AK10139" s="33"/>
      <c r="AL10139" s="33"/>
      <c r="AM10139" s="33"/>
      <c r="AN10139" s="33"/>
      <c r="AO10139" s="33"/>
      <c r="AP10139" s="33"/>
      <c r="AQ10139" s="33"/>
      <c r="AR10139" s="33"/>
      <c r="AS10139" s="33"/>
      <c r="AT10139" s="33"/>
      <c r="AU10139" s="33"/>
      <c r="AV10139" s="33"/>
      <c r="AW10139" s="33"/>
      <c r="AX10139" s="33"/>
      <c r="AY10139" s="33"/>
    </row>
    <row r="10140" spans="1:51" s="12" customFormat="1" ht="39.950000000000003" customHeight="1">
      <c r="A10140" s="3"/>
      <c r="B10140" s="16"/>
      <c r="C10140" s="33"/>
      <c r="D10140" s="33"/>
      <c r="E10140" s="33"/>
      <c r="F10140" s="33"/>
      <c r="G10140" s="33"/>
      <c r="H10140" s="33"/>
      <c r="I10140" s="33"/>
      <c r="J10140" s="33"/>
      <c r="K10140" s="33"/>
      <c r="L10140" s="33"/>
      <c r="M10140" s="33"/>
      <c r="N10140" s="33"/>
      <c r="O10140" s="33"/>
      <c r="P10140" s="33"/>
      <c r="Q10140" s="33"/>
      <c r="R10140" s="33"/>
      <c r="S10140" s="33"/>
      <c r="T10140" s="33"/>
      <c r="U10140" s="33"/>
      <c r="V10140" s="33"/>
      <c r="W10140" s="33"/>
      <c r="X10140" s="33"/>
      <c r="Y10140" s="33"/>
      <c r="Z10140" s="33"/>
      <c r="AA10140" s="33"/>
      <c r="AB10140" s="33"/>
      <c r="AC10140" s="33"/>
      <c r="AD10140" s="33"/>
      <c r="AE10140" s="33"/>
      <c r="AF10140" s="33"/>
      <c r="AG10140" s="35"/>
      <c r="AH10140" s="32"/>
      <c r="AI10140" s="33"/>
      <c r="AJ10140" s="33"/>
      <c r="AK10140" s="33"/>
      <c r="AL10140" s="33"/>
      <c r="AM10140" s="33"/>
      <c r="AN10140" s="33"/>
      <c r="AO10140" s="33"/>
      <c r="AP10140" s="33"/>
      <c r="AQ10140" s="33"/>
      <c r="AR10140" s="33"/>
      <c r="AS10140" s="33"/>
      <c r="AT10140" s="33"/>
      <c r="AU10140" s="33"/>
      <c r="AV10140" s="33"/>
      <c r="AW10140" s="33"/>
      <c r="AX10140" s="33"/>
      <c r="AY10140" s="33"/>
    </row>
    <row r="10141" spans="1:51" s="12" customFormat="1" ht="39.950000000000003" customHeight="1">
      <c r="A10141" s="3"/>
      <c r="B10141" s="16"/>
      <c r="C10141" s="33"/>
      <c r="D10141" s="33"/>
      <c r="E10141" s="33"/>
      <c r="F10141" s="33"/>
      <c r="G10141" s="33"/>
      <c r="H10141" s="33"/>
      <c r="I10141" s="33"/>
      <c r="J10141" s="33"/>
      <c r="K10141" s="33"/>
      <c r="L10141" s="33"/>
      <c r="M10141" s="33"/>
      <c r="N10141" s="33"/>
      <c r="O10141" s="33"/>
      <c r="P10141" s="33"/>
      <c r="Q10141" s="33"/>
      <c r="R10141" s="33"/>
      <c r="S10141" s="33"/>
      <c r="T10141" s="33"/>
      <c r="U10141" s="33"/>
      <c r="V10141" s="33"/>
      <c r="W10141" s="33"/>
      <c r="X10141" s="33"/>
      <c r="Y10141" s="33"/>
      <c r="Z10141" s="33"/>
      <c r="AA10141" s="33"/>
      <c r="AB10141" s="33"/>
      <c r="AC10141" s="33"/>
      <c r="AD10141" s="33"/>
      <c r="AE10141" s="33"/>
      <c r="AF10141" s="33"/>
      <c r="AG10141" s="35"/>
      <c r="AH10141" s="32"/>
      <c r="AI10141" s="33"/>
      <c r="AJ10141" s="33"/>
      <c r="AK10141" s="33"/>
      <c r="AL10141" s="33"/>
      <c r="AM10141" s="33"/>
      <c r="AN10141" s="33"/>
      <c r="AO10141" s="33"/>
      <c r="AP10141" s="33"/>
      <c r="AQ10141" s="33"/>
      <c r="AR10141" s="33"/>
      <c r="AS10141" s="33"/>
      <c r="AT10141" s="33"/>
      <c r="AU10141" s="33"/>
      <c r="AV10141" s="33"/>
      <c r="AW10141" s="33"/>
      <c r="AX10141" s="33"/>
      <c r="AY10141" s="33"/>
    </row>
    <row r="10142" spans="1:51" s="12" customFormat="1" ht="39.950000000000003" customHeight="1">
      <c r="A10142" s="3"/>
      <c r="B10142" s="16"/>
      <c r="C10142" s="33"/>
      <c r="D10142" s="33"/>
      <c r="E10142" s="33"/>
      <c r="F10142" s="33"/>
      <c r="G10142" s="33"/>
      <c r="H10142" s="33"/>
      <c r="I10142" s="33"/>
      <c r="J10142" s="33"/>
      <c r="K10142" s="33"/>
      <c r="L10142" s="33"/>
      <c r="M10142" s="33"/>
      <c r="N10142" s="33"/>
      <c r="O10142" s="33"/>
      <c r="P10142" s="33"/>
      <c r="Q10142" s="33"/>
      <c r="R10142" s="33"/>
      <c r="S10142" s="33"/>
      <c r="T10142" s="33"/>
      <c r="U10142" s="33"/>
      <c r="V10142" s="33"/>
      <c r="W10142" s="33"/>
      <c r="X10142" s="33"/>
      <c r="Y10142" s="33"/>
      <c r="Z10142" s="33"/>
      <c r="AA10142" s="33"/>
      <c r="AB10142" s="33"/>
      <c r="AC10142" s="33"/>
      <c r="AD10142" s="33"/>
      <c r="AE10142" s="33"/>
      <c r="AF10142" s="33"/>
      <c r="AG10142" s="35"/>
      <c r="AH10142" s="32"/>
      <c r="AI10142" s="33"/>
      <c r="AJ10142" s="33"/>
      <c r="AK10142" s="33"/>
      <c r="AL10142" s="33"/>
      <c r="AM10142" s="33"/>
      <c r="AN10142" s="33"/>
      <c r="AO10142" s="33"/>
      <c r="AP10142" s="33"/>
      <c r="AQ10142" s="33"/>
      <c r="AR10142" s="33"/>
      <c r="AS10142" s="33"/>
      <c r="AT10142" s="33"/>
      <c r="AU10142" s="33"/>
      <c r="AV10142" s="33"/>
      <c r="AW10142" s="33"/>
      <c r="AX10142" s="33"/>
      <c r="AY10142" s="33"/>
    </row>
    <row r="10143" spans="1:51" s="12" customFormat="1" ht="39.950000000000003" customHeight="1">
      <c r="A10143" s="3"/>
      <c r="B10143" s="16"/>
      <c r="C10143" s="33"/>
      <c r="D10143" s="33"/>
      <c r="E10143" s="33"/>
      <c r="F10143" s="33"/>
      <c r="G10143" s="33"/>
      <c r="H10143" s="33"/>
      <c r="I10143" s="33"/>
      <c r="J10143" s="33"/>
      <c r="K10143" s="33"/>
      <c r="L10143" s="33"/>
      <c r="M10143" s="33"/>
      <c r="N10143" s="33"/>
      <c r="O10143" s="33"/>
      <c r="P10143" s="33"/>
      <c r="Q10143" s="33"/>
      <c r="R10143" s="33"/>
      <c r="S10143" s="33"/>
      <c r="T10143" s="33"/>
      <c r="U10143" s="33"/>
      <c r="V10143" s="33"/>
      <c r="W10143" s="33"/>
      <c r="X10143" s="33"/>
      <c r="Y10143" s="33"/>
      <c r="Z10143" s="33"/>
      <c r="AA10143" s="33"/>
      <c r="AB10143" s="33"/>
      <c r="AC10143" s="33"/>
      <c r="AD10143" s="33"/>
      <c r="AE10143" s="33"/>
      <c r="AF10143" s="33"/>
      <c r="AG10143" s="35"/>
      <c r="AH10143" s="32"/>
      <c r="AI10143" s="33"/>
      <c r="AJ10143" s="33"/>
      <c r="AK10143" s="33"/>
      <c r="AL10143" s="33"/>
      <c r="AM10143" s="33"/>
      <c r="AN10143" s="33"/>
      <c r="AO10143" s="33"/>
      <c r="AP10143" s="33"/>
      <c r="AQ10143" s="33"/>
      <c r="AR10143" s="33"/>
      <c r="AS10143" s="33"/>
      <c r="AT10143" s="33"/>
      <c r="AU10143" s="33"/>
      <c r="AV10143" s="33"/>
      <c r="AW10143" s="33"/>
      <c r="AX10143" s="33"/>
      <c r="AY10143" s="33"/>
    </row>
    <row r="10144" spans="1:51" s="12" customFormat="1" ht="39.950000000000003" customHeight="1">
      <c r="A10144" s="3"/>
      <c r="B10144" s="16"/>
      <c r="C10144" s="33"/>
      <c r="D10144" s="33"/>
      <c r="E10144" s="33"/>
      <c r="F10144" s="33"/>
      <c r="G10144" s="33"/>
      <c r="H10144" s="33"/>
      <c r="I10144" s="33"/>
      <c r="J10144" s="33"/>
      <c r="K10144" s="33"/>
      <c r="L10144" s="33"/>
      <c r="M10144" s="33"/>
      <c r="N10144" s="33"/>
      <c r="O10144" s="33"/>
      <c r="P10144" s="33"/>
      <c r="Q10144" s="33"/>
      <c r="R10144" s="33"/>
      <c r="S10144" s="33"/>
      <c r="T10144" s="33"/>
      <c r="U10144" s="33"/>
      <c r="V10144" s="33"/>
      <c r="W10144" s="33"/>
      <c r="X10144" s="33"/>
      <c r="Y10144" s="33"/>
      <c r="Z10144" s="33"/>
      <c r="AA10144" s="33"/>
      <c r="AB10144" s="33"/>
      <c r="AC10144" s="33"/>
      <c r="AD10144" s="33"/>
      <c r="AE10144" s="33"/>
      <c r="AF10144" s="33"/>
      <c r="AG10144" s="35"/>
      <c r="AH10144" s="32"/>
      <c r="AI10144" s="33"/>
      <c r="AJ10144" s="33"/>
      <c r="AK10144" s="33"/>
      <c r="AL10144" s="33"/>
      <c r="AM10144" s="33"/>
      <c r="AN10144" s="33"/>
      <c r="AO10144" s="33"/>
      <c r="AP10144" s="33"/>
      <c r="AQ10144" s="33"/>
      <c r="AR10144" s="33"/>
      <c r="AS10144" s="33"/>
      <c r="AT10144" s="33"/>
      <c r="AU10144" s="33"/>
      <c r="AV10144" s="33"/>
      <c r="AW10144" s="33"/>
      <c r="AX10144" s="33"/>
      <c r="AY10144" s="33"/>
    </row>
    <row r="10145" spans="1:51" s="12" customFormat="1" ht="39.950000000000003" customHeight="1">
      <c r="A10145" s="3"/>
      <c r="B10145" s="16"/>
      <c r="C10145" s="33"/>
      <c r="D10145" s="33"/>
      <c r="E10145" s="33"/>
      <c r="F10145" s="33"/>
      <c r="G10145" s="33"/>
      <c r="H10145" s="33"/>
      <c r="I10145" s="33"/>
      <c r="J10145" s="33"/>
      <c r="K10145" s="33"/>
      <c r="L10145" s="33"/>
      <c r="M10145" s="33"/>
      <c r="N10145" s="33"/>
      <c r="O10145" s="33"/>
      <c r="P10145" s="33"/>
      <c r="Q10145" s="33"/>
      <c r="R10145" s="33"/>
      <c r="S10145" s="33"/>
      <c r="T10145" s="33"/>
      <c r="U10145" s="33"/>
      <c r="V10145" s="33"/>
      <c r="W10145" s="33"/>
      <c r="X10145" s="33"/>
      <c r="Y10145" s="33"/>
      <c r="Z10145" s="33"/>
      <c r="AA10145" s="33"/>
      <c r="AB10145" s="33"/>
      <c r="AC10145" s="33"/>
      <c r="AD10145" s="33"/>
      <c r="AE10145" s="33"/>
      <c r="AF10145" s="33"/>
      <c r="AG10145" s="35"/>
      <c r="AH10145" s="32"/>
      <c r="AI10145" s="33"/>
      <c r="AJ10145" s="33"/>
      <c r="AK10145" s="33"/>
      <c r="AL10145" s="33"/>
      <c r="AM10145" s="33"/>
      <c r="AN10145" s="33"/>
      <c r="AO10145" s="33"/>
      <c r="AP10145" s="33"/>
      <c r="AQ10145" s="33"/>
      <c r="AR10145" s="33"/>
      <c r="AS10145" s="33"/>
      <c r="AT10145" s="33"/>
      <c r="AU10145" s="33"/>
      <c r="AV10145" s="33"/>
      <c r="AW10145" s="33"/>
      <c r="AX10145" s="33"/>
      <c r="AY10145" s="33"/>
    </row>
    <row r="10146" spans="1:51" s="12" customFormat="1" ht="39.950000000000003" customHeight="1">
      <c r="A10146" s="3"/>
      <c r="B10146" s="16"/>
      <c r="C10146" s="33"/>
      <c r="D10146" s="33"/>
      <c r="E10146" s="33"/>
      <c r="F10146" s="33"/>
      <c r="G10146" s="33"/>
      <c r="H10146" s="33"/>
      <c r="I10146" s="33"/>
      <c r="J10146" s="33"/>
      <c r="K10146" s="33"/>
      <c r="L10146" s="33"/>
      <c r="M10146" s="33"/>
      <c r="N10146" s="33"/>
      <c r="O10146" s="33"/>
      <c r="P10146" s="33"/>
      <c r="Q10146" s="33"/>
      <c r="R10146" s="33"/>
      <c r="S10146" s="33"/>
      <c r="T10146" s="33"/>
      <c r="U10146" s="33"/>
      <c r="V10146" s="33"/>
      <c r="W10146" s="33"/>
      <c r="X10146" s="33"/>
      <c r="Y10146" s="33"/>
      <c r="Z10146" s="33"/>
      <c r="AA10146" s="33"/>
      <c r="AB10146" s="33"/>
      <c r="AC10146" s="33"/>
      <c r="AD10146" s="33"/>
      <c r="AE10146" s="33"/>
      <c r="AF10146" s="33"/>
      <c r="AG10146" s="35"/>
      <c r="AH10146" s="32"/>
      <c r="AI10146" s="33"/>
      <c r="AJ10146" s="33"/>
      <c r="AK10146" s="33"/>
      <c r="AL10146" s="33"/>
      <c r="AM10146" s="33"/>
      <c r="AN10146" s="33"/>
      <c r="AO10146" s="33"/>
      <c r="AP10146" s="33"/>
      <c r="AQ10146" s="33"/>
      <c r="AR10146" s="33"/>
      <c r="AS10146" s="33"/>
      <c r="AT10146" s="33"/>
      <c r="AU10146" s="33"/>
      <c r="AV10146" s="33"/>
      <c r="AW10146" s="33"/>
      <c r="AX10146" s="33"/>
      <c r="AY10146" s="33"/>
    </row>
    <row r="10147" spans="1:51" s="12" customFormat="1" ht="39.950000000000003" customHeight="1">
      <c r="A10147" s="3"/>
      <c r="B10147" s="16"/>
      <c r="C10147" s="33"/>
      <c r="D10147" s="33"/>
      <c r="E10147" s="33"/>
      <c r="F10147" s="33"/>
      <c r="G10147" s="33"/>
      <c r="H10147" s="33"/>
      <c r="I10147" s="33"/>
      <c r="J10147" s="33"/>
      <c r="K10147" s="33"/>
      <c r="L10147" s="33"/>
      <c r="M10147" s="33"/>
      <c r="N10147" s="33"/>
      <c r="O10147" s="33"/>
      <c r="P10147" s="33"/>
      <c r="Q10147" s="33"/>
      <c r="R10147" s="33"/>
      <c r="S10147" s="33"/>
      <c r="T10147" s="33"/>
      <c r="U10147" s="33"/>
      <c r="V10147" s="33"/>
      <c r="W10147" s="33"/>
      <c r="X10147" s="33"/>
      <c r="Y10147" s="33"/>
      <c r="Z10147" s="33"/>
      <c r="AA10147" s="33"/>
      <c r="AB10147" s="33"/>
      <c r="AC10147" s="33"/>
      <c r="AD10147" s="33"/>
      <c r="AE10147" s="33"/>
      <c r="AF10147" s="33"/>
      <c r="AG10147" s="35"/>
      <c r="AH10147" s="32"/>
      <c r="AI10147" s="33"/>
      <c r="AJ10147" s="33"/>
      <c r="AK10147" s="33"/>
      <c r="AL10147" s="33"/>
      <c r="AM10147" s="33"/>
      <c r="AN10147" s="33"/>
      <c r="AO10147" s="33"/>
      <c r="AP10147" s="33"/>
      <c r="AQ10147" s="33"/>
      <c r="AR10147" s="33"/>
      <c r="AS10147" s="33"/>
      <c r="AT10147" s="33"/>
      <c r="AU10147" s="33"/>
      <c r="AV10147" s="33"/>
      <c r="AW10147" s="33"/>
      <c r="AX10147" s="33"/>
      <c r="AY10147" s="33"/>
    </row>
    <row r="10148" spans="1:51" s="12" customFormat="1" ht="39.950000000000003" customHeight="1">
      <c r="A10148" s="3"/>
      <c r="B10148" s="16"/>
      <c r="C10148" s="33"/>
      <c r="D10148" s="33"/>
      <c r="E10148" s="33"/>
      <c r="F10148" s="33"/>
      <c r="G10148" s="33"/>
      <c r="H10148" s="33"/>
      <c r="I10148" s="33"/>
      <c r="J10148" s="33"/>
      <c r="K10148" s="33"/>
      <c r="L10148" s="33"/>
      <c r="M10148" s="33"/>
      <c r="N10148" s="33"/>
      <c r="O10148" s="33"/>
      <c r="P10148" s="33"/>
      <c r="Q10148" s="33"/>
      <c r="R10148" s="33"/>
      <c r="S10148" s="33"/>
      <c r="T10148" s="33"/>
      <c r="U10148" s="33"/>
      <c r="V10148" s="33"/>
      <c r="W10148" s="33"/>
      <c r="X10148" s="33"/>
      <c r="Y10148" s="33"/>
      <c r="Z10148" s="33"/>
      <c r="AA10148" s="33"/>
      <c r="AB10148" s="33"/>
      <c r="AC10148" s="33"/>
      <c r="AD10148" s="33"/>
      <c r="AE10148" s="33"/>
      <c r="AF10148" s="33"/>
      <c r="AG10148" s="35"/>
      <c r="AH10148" s="32"/>
      <c r="AI10148" s="33"/>
      <c r="AJ10148" s="33"/>
      <c r="AK10148" s="33"/>
      <c r="AL10148" s="33"/>
      <c r="AM10148" s="33"/>
      <c r="AN10148" s="33"/>
      <c r="AO10148" s="33"/>
      <c r="AP10148" s="33"/>
      <c r="AQ10148" s="33"/>
      <c r="AR10148" s="33"/>
      <c r="AS10148" s="33"/>
      <c r="AT10148" s="33"/>
      <c r="AU10148" s="33"/>
      <c r="AV10148" s="33"/>
      <c r="AW10148" s="33"/>
      <c r="AX10148" s="33"/>
      <c r="AY10148" s="33"/>
    </row>
    <row r="10149" spans="1:51" s="12" customFormat="1" ht="39.950000000000003" customHeight="1">
      <c r="A10149" s="3"/>
      <c r="B10149" s="16"/>
      <c r="C10149" s="33"/>
      <c r="D10149" s="33"/>
      <c r="E10149" s="33"/>
      <c r="F10149" s="33"/>
      <c r="G10149" s="33"/>
      <c r="H10149" s="33"/>
      <c r="I10149" s="33"/>
      <c r="J10149" s="33"/>
      <c r="K10149" s="33"/>
      <c r="L10149" s="33"/>
      <c r="M10149" s="33"/>
      <c r="N10149" s="33"/>
      <c r="O10149" s="33"/>
      <c r="P10149" s="33"/>
      <c r="Q10149" s="33"/>
      <c r="R10149" s="33"/>
      <c r="S10149" s="33"/>
      <c r="T10149" s="33"/>
      <c r="U10149" s="33"/>
      <c r="V10149" s="33"/>
      <c r="W10149" s="33"/>
      <c r="X10149" s="33"/>
      <c r="Y10149" s="33"/>
      <c r="Z10149" s="33"/>
      <c r="AA10149" s="33"/>
      <c r="AB10149" s="33"/>
      <c r="AC10149" s="33"/>
      <c r="AD10149" s="33"/>
      <c r="AE10149" s="33"/>
      <c r="AF10149" s="33"/>
      <c r="AG10149" s="35"/>
      <c r="AH10149" s="32"/>
      <c r="AI10149" s="33"/>
      <c r="AJ10149" s="33"/>
      <c r="AK10149" s="33"/>
      <c r="AL10149" s="33"/>
      <c r="AM10149" s="33"/>
      <c r="AN10149" s="33"/>
      <c r="AO10149" s="33"/>
      <c r="AP10149" s="33"/>
      <c r="AQ10149" s="33"/>
      <c r="AR10149" s="33"/>
      <c r="AS10149" s="33"/>
      <c r="AT10149" s="33"/>
      <c r="AU10149" s="33"/>
      <c r="AV10149" s="33"/>
      <c r="AW10149" s="33"/>
      <c r="AX10149" s="33"/>
      <c r="AY10149" s="33"/>
    </row>
    <row r="10150" spans="1:51" s="12" customFormat="1" ht="39.950000000000003" customHeight="1">
      <c r="A10150" s="3"/>
      <c r="B10150" s="16"/>
      <c r="C10150" s="33"/>
      <c r="D10150" s="33"/>
      <c r="E10150" s="33"/>
      <c r="F10150" s="33"/>
      <c r="G10150" s="33"/>
      <c r="H10150" s="33"/>
      <c r="I10150" s="33"/>
      <c r="J10150" s="33"/>
      <c r="K10150" s="33"/>
      <c r="L10150" s="33"/>
      <c r="M10150" s="33"/>
      <c r="N10150" s="33"/>
      <c r="O10150" s="33"/>
      <c r="P10150" s="33"/>
      <c r="Q10150" s="33"/>
      <c r="R10150" s="33"/>
      <c r="S10150" s="33"/>
      <c r="T10150" s="33"/>
      <c r="U10150" s="33"/>
      <c r="V10150" s="33"/>
      <c r="W10150" s="33"/>
      <c r="X10150" s="33"/>
      <c r="Y10150" s="33"/>
      <c r="Z10150" s="33"/>
      <c r="AA10150" s="33"/>
      <c r="AB10150" s="33"/>
      <c r="AC10150" s="33"/>
      <c r="AD10150" s="33"/>
      <c r="AE10150" s="33"/>
      <c r="AF10150" s="33"/>
      <c r="AG10150" s="35"/>
      <c r="AH10150" s="32"/>
      <c r="AI10150" s="33"/>
      <c r="AJ10150" s="33"/>
      <c r="AK10150" s="33"/>
      <c r="AL10150" s="33"/>
      <c r="AM10150" s="33"/>
      <c r="AN10150" s="33"/>
      <c r="AO10150" s="33"/>
      <c r="AP10150" s="33"/>
      <c r="AQ10150" s="33"/>
      <c r="AR10150" s="33"/>
      <c r="AS10150" s="33"/>
      <c r="AT10150" s="33"/>
      <c r="AU10150" s="33"/>
      <c r="AV10150" s="33"/>
      <c r="AW10150" s="33"/>
      <c r="AX10150" s="33"/>
      <c r="AY10150" s="33"/>
    </row>
    <row r="10151" spans="1:51" s="12" customFormat="1" ht="39.950000000000003" customHeight="1">
      <c r="A10151" s="3"/>
      <c r="B10151" s="16"/>
      <c r="C10151" s="33"/>
      <c r="D10151" s="33"/>
      <c r="E10151" s="33"/>
      <c r="F10151" s="33"/>
      <c r="G10151" s="33"/>
      <c r="H10151" s="33"/>
      <c r="I10151" s="33"/>
      <c r="J10151" s="33"/>
      <c r="K10151" s="33"/>
      <c r="L10151" s="33"/>
      <c r="M10151" s="33"/>
      <c r="N10151" s="33"/>
      <c r="O10151" s="33"/>
      <c r="P10151" s="33"/>
      <c r="Q10151" s="33"/>
      <c r="R10151" s="33"/>
      <c r="S10151" s="33"/>
      <c r="T10151" s="33"/>
      <c r="U10151" s="33"/>
      <c r="V10151" s="33"/>
      <c r="W10151" s="33"/>
      <c r="X10151" s="33"/>
      <c r="Y10151" s="33"/>
      <c r="Z10151" s="33"/>
      <c r="AA10151" s="33"/>
      <c r="AB10151" s="33"/>
      <c r="AC10151" s="33"/>
      <c r="AD10151" s="33"/>
      <c r="AE10151" s="33"/>
      <c r="AF10151" s="33"/>
      <c r="AG10151" s="35"/>
      <c r="AH10151" s="32"/>
      <c r="AI10151" s="33"/>
      <c r="AJ10151" s="33"/>
      <c r="AK10151" s="33"/>
      <c r="AL10151" s="33"/>
      <c r="AM10151" s="33"/>
      <c r="AN10151" s="33"/>
      <c r="AO10151" s="33"/>
      <c r="AP10151" s="33"/>
      <c r="AQ10151" s="33"/>
      <c r="AR10151" s="33"/>
      <c r="AS10151" s="33"/>
      <c r="AT10151" s="33"/>
      <c r="AU10151" s="33"/>
      <c r="AV10151" s="33"/>
      <c r="AW10151" s="33"/>
      <c r="AX10151" s="33"/>
      <c r="AY10151" s="33"/>
    </row>
    <row r="10152" spans="1:51" s="12" customFormat="1" ht="39.950000000000003" customHeight="1">
      <c r="A10152" s="3"/>
      <c r="B10152" s="16"/>
      <c r="C10152" s="33"/>
      <c r="D10152" s="33"/>
      <c r="E10152" s="33"/>
      <c r="F10152" s="33"/>
      <c r="G10152" s="33"/>
      <c r="H10152" s="33"/>
      <c r="I10152" s="33"/>
      <c r="J10152" s="33"/>
      <c r="K10152" s="33"/>
      <c r="L10152" s="33"/>
      <c r="M10152" s="33"/>
      <c r="N10152" s="33"/>
      <c r="O10152" s="33"/>
      <c r="P10152" s="33"/>
      <c r="Q10152" s="33"/>
      <c r="R10152" s="33"/>
      <c r="S10152" s="33"/>
      <c r="T10152" s="33"/>
      <c r="U10152" s="33"/>
      <c r="V10152" s="33"/>
      <c r="W10152" s="33"/>
      <c r="X10152" s="33"/>
      <c r="Y10152" s="33"/>
      <c r="Z10152" s="33"/>
      <c r="AA10152" s="33"/>
      <c r="AB10152" s="33"/>
      <c r="AC10152" s="33"/>
      <c r="AD10152" s="33"/>
      <c r="AE10152" s="33"/>
      <c r="AF10152" s="33"/>
      <c r="AG10152" s="35"/>
      <c r="AH10152" s="32"/>
      <c r="AI10152" s="33"/>
      <c r="AJ10152" s="33"/>
      <c r="AK10152" s="33"/>
      <c r="AL10152" s="33"/>
      <c r="AM10152" s="33"/>
      <c r="AN10152" s="33"/>
      <c r="AO10152" s="33"/>
      <c r="AP10152" s="33"/>
      <c r="AQ10152" s="33"/>
      <c r="AR10152" s="33"/>
      <c r="AS10152" s="33"/>
      <c r="AT10152" s="33"/>
      <c r="AU10152" s="33"/>
      <c r="AV10152" s="33"/>
      <c r="AW10152" s="33"/>
      <c r="AX10152" s="33"/>
      <c r="AY10152" s="33"/>
    </row>
    <row r="10153" spans="1:51" s="12" customFormat="1" ht="39.950000000000003" customHeight="1">
      <c r="A10153" s="3"/>
      <c r="B10153" s="16"/>
      <c r="C10153" s="33"/>
      <c r="D10153" s="33"/>
      <c r="E10153" s="33"/>
      <c r="F10153" s="33"/>
      <c r="G10153" s="33"/>
      <c r="H10153" s="33"/>
      <c r="I10153" s="33"/>
      <c r="J10153" s="33"/>
      <c r="K10153" s="33"/>
      <c r="L10153" s="33"/>
      <c r="M10153" s="33"/>
      <c r="N10153" s="33"/>
      <c r="O10153" s="33"/>
      <c r="P10153" s="33"/>
      <c r="Q10153" s="33"/>
      <c r="R10153" s="33"/>
      <c r="S10153" s="33"/>
      <c r="T10153" s="33"/>
      <c r="U10153" s="33"/>
      <c r="V10153" s="33"/>
      <c r="W10153" s="33"/>
      <c r="X10153" s="33"/>
      <c r="Y10153" s="33"/>
      <c r="Z10153" s="33"/>
      <c r="AA10153" s="33"/>
      <c r="AB10153" s="33"/>
      <c r="AC10153" s="33"/>
      <c r="AD10153" s="33"/>
      <c r="AE10153" s="33"/>
      <c r="AF10153" s="33"/>
      <c r="AG10153" s="35"/>
      <c r="AH10153" s="32"/>
      <c r="AI10153" s="33"/>
      <c r="AJ10153" s="33"/>
      <c r="AK10153" s="33"/>
      <c r="AL10153" s="33"/>
      <c r="AM10153" s="33"/>
      <c r="AN10153" s="33"/>
      <c r="AO10153" s="33"/>
      <c r="AP10153" s="33"/>
      <c r="AQ10153" s="33"/>
      <c r="AR10153" s="33"/>
      <c r="AS10153" s="33"/>
      <c r="AT10153" s="33"/>
      <c r="AU10153" s="33"/>
      <c r="AV10153" s="33"/>
      <c r="AW10153" s="33"/>
      <c r="AX10153" s="33"/>
      <c r="AY10153" s="33"/>
    </row>
    <row r="10154" spans="1:51" s="12" customFormat="1" ht="39.950000000000003" customHeight="1">
      <c r="A10154" s="3"/>
      <c r="B10154" s="16"/>
      <c r="C10154" s="33"/>
      <c r="D10154" s="33"/>
      <c r="E10154" s="33"/>
      <c r="F10154" s="33"/>
      <c r="G10154" s="33"/>
      <c r="H10154" s="33"/>
      <c r="I10154" s="33"/>
      <c r="J10154" s="33"/>
      <c r="K10154" s="33"/>
      <c r="L10154" s="33"/>
      <c r="M10154" s="33"/>
      <c r="N10154" s="33"/>
      <c r="O10154" s="33"/>
      <c r="P10154" s="33"/>
      <c r="Q10154" s="33"/>
      <c r="R10154" s="33"/>
      <c r="S10154" s="33"/>
      <c r="T10154" s="33"/>
      <c r="U10154" s="33"/>
      <c r="V10154" s="33"/>
      <c r="W10154" s="33"/>
      <c r="X10154" s="33"/>
      <c r="Y10154" s="33"/>
      <c r="Z10154" s="33"/>
      <c r="AA10154" s="33"/>
      <c r="AB10154" s="33"/>
      <c r="AC10154" s="33"/>
      <c r="AD10154" s="33"/>
      <c r="AE10154" s="33"/>
      <c r="AF10154" s="33"/>
      <c r="AG10154" s="35"/>
      <c r="AH10154" s="32"/>
      <c r="AI10154" s="33"/>
      <c r="AJ10154" s="33"/>
      <c r="AK10154" s="33"/>
      <c r="AL10154" s="33"/>
      <c r="AM10154" s="33"/>
      <c r="AN10154" s="33"/>
      <c r="AO10154" s="33"/>
      <c r="AP10154" s="33"/>
      <c r="AQ10154" s="33"/>
      <c r="AR10154" s="33"/>
      <c r="AS10154" s="33"/>
      <c r="AT10154" s="33"/>
      <c r="AU10154" s="33"/>
      <c r="AV10154" s="33"/>
      <c r="AW10154" s="33"/>
      <c r="AX10154" s="33"/>
      <c r="AY10154" s="33"/>
    </row>
    <row r="10155" spans="1:51" s="12" customFormat="1" ht="39.950000000000003" customHeight="1">
      <c r="A10155" s="3"/>
      <c r="B10155" s="16"/>
      <c r="C10155" s="33"/>
      <c r="D10155" s="33"/>
      <c r="E10155" s="33"/>
      <c r="F10155" s="33"/>
      <c r="G10155" s="33"/>
      <c r="H10155" s="33"/>
      <c r="I10155" s="33"/>
      <c r="J10155" s="33"/>
      <c r="K10155" s="33"/>
      <c r="L10155" s="33"/>
      <c r="M10155" s="33"/>
      <c r="N10155" s="33"/>
      <c r="O10155" s="33"/>
      <c r="P10155" s="33"/>
      <c r="Q10155" s="33"/>
      <c r="R10155" s="33"/>
      <c r="S10155" s="33"/>
      <c r="T10155" s="33"/>
      <c r="U10155" s="33"/>
      <c r="V10155" s="33"/>
      <c r="W10155" s="33"/>
      <c r="X10155" s="33"/>
      <c r="Y10155" s="33"/>
      <c r="Z10155" s="33"/>
      <c r="AA10155" s="33"/>
      <c r="AB10155" s="33"/>
      <c r="AC10155" s="33"/>
      <c r="AD10155" s="33"/>
      <c r="AE10155" s="33"/>
      <c r="AF10155" s="33"/>
      <c r="AG10155" s="35"/>
      <c r="AH10155" s="32"/>
      <c r="AI10155" s="33"/>
      <c r="AJ10155" s="33"/>
      <c r="AK10155" s="33"/>
      <c r="AL10155" s="33"/>
      <c r="AM10155" s="33"/>
      <c r="AN10155" s="33"/>
      <c r="AO10155" s="33"/>
      <c r="AP10155" s="33"/>
      <c r="AQ10155" s="33"/>
      <c r="AR10155" s="33"/>
      <c r="AS10155" s="33"/>
      <c r="AT10155" s="33"/>
      <c r="AU10155" s="33"/>
      <c r="AV10155" s="33"/>
      <c r="AW10155" s="33"/>
      <c r="AX10155" s="33"/>
      <c r="AY10155" s="33"/>
    </row>
    <row r="10156" spans="1:51" s="12" customFormat="1" ht="39.950000000000003" customHeight="1">
      <c r="A10156" s="3"/>
      <c r="B10156" s="16"/>
      <c r="C10156" s="33"/>
      <c r="D10156" s="33"/>
      <c r="E10156" s="33"/>
      <c r="F10156" s="33"/>
      <c r="G10156" s="33"/>
      <c r="H10156" s="33"/>
      <c r="I10156" s="33"/>
      <c r="J10156" s="33"/>
      <c r="K10156" s="33"/>
      <c r="L10156" s="33"/>
      <c r="M10156" s="33"/>
      <c r="N10156" s="33"/>
      <c r="O10156" s="33"/>
      <c r="P10156" s="33"/>
      <c r="Q10156" s="33"/>
      <c r="R10156" s="33"/>
      <c r="S10156" s="33"/>
      <c r="T10156" s="33"/>
      <c r="U10156" s="33"/>
      <c r="V10156" s="33"/>
      <c r="W10156" s="33"/>
      <c r="X10156" s="33"/>
      <c r="Y10156" s="33"/>
      <c r="Z10156" s="33"/>
      <c r="AA10156" s="33"/>
      <c r="AB10156" s="33"/>
      <c r="AC10156" s="33"/>
      <c r="AD10156" s="33"/>
      <c r="AE10156" s="33"/>
      <c r="AF10156" s="33"/>
      <c r="AG10156" s="35"/>
      <c r="AH10156" s="32"/>
      <c r="AI10156" s="33"/>
      <c r="AJ10156" s="33"/>
      <c r="AK10156" s="33"/>
      <c r="AL10156" s="33"/>
      <c r="AM10156" s="33"/>
      <c r="AN10156" s="33"/>
      <c r="AO10156" s="33"/>
      <c r="AP10156" s="33"/>
      <c r="AQ10156" s="33"/>
      <c r="AR10156" s="33"/>
      <c r="AS10156" s="33"/>
      <c r="AT10156" s="33"/>
      <c r="AU10156" s="33"/>
      <c r="AV10156" s="33"/>
      <c r="AW10156" s="33"/>
      <c r="AX10156" s="33"/>
      <c r="AY10156" s="33"/>
    </row>
    <row r="10157" spans="1:51" s="12" customFormat="1" ht="39.950000000000003" customHeight="1">
      <c r="A10157" s="3"/>
      <c r="B10157" s="16"/>
      <c r="C10157" s="33"/>
      <c r="D10157" s="33"/>
      <c r="E10157" s="33"/>
      <c r="F10157" s="33"/>
      <c r="G10157" s="33"/>
      <c r="H10157" s="33"/>
      <c r="I10157" s="33"/>
      <c r="J10157" s="33"/>
      <c r="K10157" s="33"/>
      <c r="L10157" s="33"/>
      <c r="M10157" s="33"/>
      <c r="N10157" s="33"/>
      <c r="O10157" s="33"/>
      <c r="P10157" s="33"/>
      <c r="Q10157" s="33"/>
      <c r="R10157" s="33"/>
      <c r="S10157" s="33"/>
      <c r="T10157" s="33"/>
      <c r="U10157" s="33"/>
      <c r="V10157" s="33"/>
      <c r="W10157" s="33"/>
      <c r="X10157" s="33"/>
      <c r="Y10157" s="33"/>
      <c r="Z10157" s="33"/>
      <c r="AA10157" s="33"/>
      <c r="AB10157" s="33"/>
      <c r="AC10157" s="33"/>
      <c r="AD10157" s="33"/>
      <c r="AE10157" s="33"/>
      <c r="AF10157" s="33"/>
      <c r="AG10157" s="35"/>
      <c r="AH10157" s="32"/>
      <c r="AI10157" s="33"/>
      <c r="AJ10157" s="33"/>
      <c r="AK10157" s="33"/>
      <c r="AL10157" s="33"/>
      <c r="AM10157" s="33"/>
      <c r="AN10157" s="33"/>
      <c r="AO10157" s="33"/>
      <c r="AP10157" s="33"/>
      <c r="AQ10157" s="33"/>
      <c r="AR10157" s="33"/>
      <c r="AS10157" s="33"/>
      <c r="AT10157" s="33"/>
      <c r="AU10157" s="33"/>
      <c r="AV10157" s="33"/>
      <c r="AW10157" s="33"/>
      <c r="AX10157" s="33"/>
      <c r="AY10157" s="33"/>
    </row>
    <row r="10158" spans="1:51" s="12" customFormat="1" ht="39.950000000000003" customHeight="1">
      <c r="A10158" s="3"/>
      <c r="B10158" s="16"/>
      <c r="C10158" s="33"/>
      <c r="D10158" s="33"/>
      <c r="E10158" s="33"/>
      <c r="F10158" s="33"/>
      <c r="G10158" s="33"/>
      <c r="H10158" s="33"/>
      <c r="I10158" s="33"/>
      <c r="J10158" s="33"/>
      <c r="K10158" s="33"/>
      <c r="L10158" s="33"/>
      <c r="M10158" s="33"/>
      <c r="N10158" s="33"/>
      <c r="O10158" s="33"/>
      <c r="P10158" s="33"/>
      <c r="Q10158" s="33"/>
      <c r="R10158" s="33"/>
      <c r="S10158" s="33"/>
      <c r="T10158" s="33"/>
      <c r="U10158" s="33"/>
      <c r="V10158" s="33"/>
      <c r="W10158" s="33"/>
      <c r="X10158" s="33"/>
      <c r="Y10158" s="33"/>
      <c r="Z10158" s="33"/>
      <c r="AA10158" s="33"/>
      <c r="AB10158" s="33"/>
      <c r="AC10158" s="33"/>
      <c r="AD10158" s="33"/>
      <c r="AE10158" s="33"/>
      <c r="AF10158" s="33"/>
      <c r="AG10158" s="35"/>
      <c r="AH10158" s="32"/>
      <c r="AI10158" s="33"/>
      <c r="AJ10158" s="33"/>
      <c r="AK10158" s="33"/>
      <c r="AL10158" s="33"/>
      <c r="AM10158" s="33"/>
      <c r="AN10158" s="33"/>
      <c r="AO10158" s="33"/>
      <c r="AP10158" s="33"/>
      <c r="AQ10158" s="33"/>
      <c r="AR10158" s="33"/>
      <c r="AS10158" s="33"/>
      <c r="AT10158" s="33"/>
      <c r="AU10158" s="33"/>
      <c r="AV10158" s="33"/>
      <c r="AW10158" s="33"/>
      <c r="AX10158" s="33"/>
      <c r="AY10158" s="33"/>
    </row>
    <row r="10159" spans="1:51" s="12" customFormat="1" ht="39.950000000000003" customHeight="1">
      <c r="A10159" s="3"/>
      <c r="B10159" s="16"/>
      <c r="C10159" s="33"/>
      <c r="D10159" s="33"/>
      <c r="E10159" s="33"/>
      <c r="F10159" s="33"/>
      <c r="G10159" s="33"/>
      <c r="H10159" s="33"/>
      <c r="I10159" s="33"/>
      <c r="J10159" s="33"/>
      <c r="K10159" s="33"/>
      <c r="L10159" s="33"/>
      <c r="M10159" s="33"/>
      <c r="N10159" s="33"/>
      <c r="O10159" s="33"/>
      <c r="P10159" s="33"/>
      <c r="Q10159" s="33"/>
      <c r="R10159" s="33"/>
      <c r="S10159" s="33"/>
      <c r="T10159" s="33"/>
      <c r="U10159" s="33"/>
      <c r="V10159" s="33"/>
      <c r="W10159" s="33"/>
      <c r="X10159" s="33"/>
      <c r="Y10159" s="33"/>
      <c r="Z10159" s="33"/>
      <c r="AA10159" s="33"/>
      <c r="AB10159" s="33"/>
      <c r="AC10159" s="33"/>
      <c r="AD10159" s="33"/>
      <c r="AE10159" s="33"/>
      <c r="AF10159" s="33"/>
      <c r="AG10159" s="35"/>
      <c r="AH10159" s="32"/>
      <c r="AI10159" s="33"/>
      <c r="AJ10159" s="33"/>
      <c r="AK10159" s="33"/>
      <c r="AL10159" s="33"/>
      <c r="AM10159" s="33"/>
      <c r="AN10159" s="33"/>
      <c r="AO10159" s="33"/>
      <c r="AP10159" s="33"/>
      <c r="AQ10159" s="33"/>
      <c r="AR10159" s="33"/>
      <c r="AS10159" s="33"/>
      <c r="AT10159" s="33"/>
      <c r="AU10159" s="33"/>
      <c r="AV10159" s="33"/>
      <c r="AW10159" s="33"/>
      <c r="AX10159" s="33"/>
      <c r="AY10159" s="33"/>
    </row>
    <row r="10160" spans="1:51" s="12" customFormat="1" ht="39.950000000000003" customHeight="1">
      <c r="A10160" s="3"/>
      <c r="B10160" s="16"/>
      <c r="C10160" s="33"/>
      <c r="D10160" s="33"/>
      <c r="E10160" s="33"/>
      <c r="F10160" s="33"/>
      <c r="G10160" s="33"/>
      <c r="H10160" s="33"/>
      <c r="I10160" s="33"/>
      <c r="J10160" s="33"/>
      <c r="K10160" s="33"/>
      <c r="L10160" s="33"/>
      <c r="M10160" s="33"/>
      <c r="N10160" s="33"/>
      <c r="O10160" s="33"/>
      <c r="P10160" s="33"/>
      <c r="Q10160" s="33"/>
      <c r="R10160" s="33"/>
      <c r="S10160" s="33"/>
      <c r="T10160" s="33"/>
      <c r="U10160" s="33"/>
      <c r="V10160" s="33"/>
      <c r="W10160" s="33"/>
      <c r="X10160" s="33"/>
      <c r="Y10160" s="33"/>
      <c r="Z10160" s="33"/>
      <c r="AA10160" s="33"/>
      <c r="AB10160" s="33"/>
      <c r="AC10160" s="33"/>
      <c r="AD10160" s="33"/>
      <c r="AE10160" s="33"/>
      <c r="AF10160" s="33"/>
      <c r="AG10160" s="35"/>
      <c r="AH10160" s="32"/>
      <c r="AI10160" s="33"/>
      <c r="AJ10160" s="33"/>
      <c r="AK10160" s="33"/>
      <c r="AL10160" s="33"/>
      <c r="AM10160" s="33"/>
      <c r="AN10160" s="33"/>
      <c r="AO10160" s="33"/>
      <c r="AP10160" s="33"/>
      <c r="AQ10160" s="33"/>
      <c r="AR10160" s="33"/>
      <c r="AS10160" s="33"/>
      <c r="AT10160" s="33"/>
      <c r="AU10160" s="33"/>
      <c r="AV10160" s="33"/>
      <c r="AW10160" s="33"/>
      <c r="AX10160" s="33"/>
      <c r="AY10160" s="33"/>
    </row>
    <row r="10161" spans="1:51" s="12" customFormat="1" ht="39.950000000000003" customHeight="1">
      <c r="A10161" s="3"/>
      <c r="B10161" s="16"/>
      <c r="C10161" s="33"/>
      <c r="D10161" s="33"/>
      <c r="E10161" s="33"/>
      <c r="F10161" s="33"/>
      <c r="G10161" s="33"/>
      <c r="H10161" s="33"/>
      <c r="I10161" s="33"/>
      <c r="J10161" s="33"/>
      <c r="K10161" s="33"/>
      <c r="L10161" s="33"/>
      <c r="M10161" s="33"/>
      <c r="N10161" s="33"/>
      <c r="O10161" s="33"/>
      <c r="P10161" s="33"/>
      <c r="Q10161" s="33"/>
      <c r="R10161" s="33"/>
      <c r="S10161" s="33"/>
      <c r="T10161" s="33"/>
      <c r="U10161" s="33"/>
      <c r="V10161" s="33"/>
      <c r="W10161" s="33"/>
      <c r="X10161" s="33"/>
      <c r="Y10161" s="33"/>
      <c r="Z10161" s="33"/>
      <c r="AA10161" s="33"/>
      <c r="AB10161" s="33"/>
      <c r="AC10161" s="33"/>
      <c r="AD10161" s="33"/>
      <c r="AE10161" s="33"/>
      <c r="AF10161" s="33"/>
      <c r="AG10161" s="35"/>
      <c r="AH10161" s="32"/>
      <c r="AI10161" s="33"/>
      <c r="AJ10161" s="33"/>
      <c r="AK10161" s="33"/>
      <c r="AL10161" s="33"/>
      <c r="AM10161" s="33"/>
      <c r="AN10161" s="33"/>
      <c r="AO10161" s="33"/>
      <c r="AP10161" s="33"/>
      <c r="AQ10161" s="33"/>
      <c r="AR10161" s="33"/>
      <c r="AS10161" s="33"/>
      <c r="AT10161" s="33"/>
      <c r="AU10161" s="33"/>
      <c r="AV10161" s="33"/>
      <c r="AW10161" s="33"/>
      <c r="AX10161" s="33"/>
      <c r="AY10161" s="33"/>
    </row>
    <row r="10162" spans="1:51" s="12" customFormat="1" ht="39.950000000000003" customHeight="1">
      <c r="A10162" s="3"/>
      <c r="B10162" s="16"/>
      <c r="C10162" s="33"/>
      <c r="D10162" s="33"/>
      <c r="E10162" s="33"/>
      <c r="F10162" s="33"/>
      <c r="G10162" s="33"/>
      <c r="H10162" s="33"/>
      <c r="I10162" s="33"/>
      <c r="J10162" s="33"/>
      <c r="K10162" s="33"/>
      <c r="L10162" s="33"/>
      <c r="M10162" s="33"/>
      <c r="N10162" s="33"/>
      <c r="O10162" s="33"/>
      <c r="P10162" s="33"/>
      <c r="Q10162" s="33"/>
      <c r="R10162" s="33"/>
      <c r="S10162" s="33"/>
      <c r="T10162" s="33"/>
      <c r="U10162" s="33"/>
      <c r="V10162" s="33"/>
      <c r="W10162" s="33"/>
      <c r="X10162" s="33"/>
      <c r="Y10162" s="33"/>
      <c r="Z10162" s="33"/>
      <c r="AA10162" s="33"/>
      <c r="AB10162" s="33"/>
      <c r="AC10162" s="33"/>
      <c r="AD10162" s="33"/>
      <c r="AE10162" s="33"/>
      <c r="AF10162" s="33"/>
      <c r="AG10162" s="35"/>
      <c r="AH10162" s="32"/>
      <c r="AI10162" s="33"/>
      <c r="AJ10162" s="33"/>
      <c r="AK10162" s="33"/>
      <c r="AL10162" s="33"/>
      <c r="AM10162" s="33"/>
      <c r="AN10162" s="33"/>
      <c r="AO10162" s="33"/>
      <c r="AP10162" s="33"/>
      <c r="AQ10162" s="33"/>
      <c r="AR10162" s="33"/>
      <c r="AS10162" s="33"/>
      <c r="AT10162" s="33"/>
      <c r="AU10162" s="33"/>
      <c r="AV10162" s="33"/>
      <c r="AW10162" s="33"/>
      <c r="AX10162" s="33"/>
      <c r="AY10162" s="33"/>
    </row>
    <row r="10163" spans="1:51" s="12" customFormat="1" ht="39.950000000000003" customHeight="1">
      <c r="A10163" s="3"/>
      <c r="B10163" s="16"/>
      <c r="C10163" s="33"/>
      <c r="D10163" s="33"/>
      <c r="E10163" s="33"/>
      <c r="F10163" s="33"/>
      <c r="G10163" s="33"/>
      <c r="H10163" s="33"/>
      <c r="I10163" s="33"/>
      <c r="J10163" s="33"/>
      <c r="K10163" s="33"/>
      <c r="L10163" s="33"/>
      <c r="M10163" s="33"/>
      <c r="N10163" s="33"/>
      <c r="O10163" s="33"/>
      <c r="P10163" s="33"/>
      <c r="Q10163" s="33"/>
      <c r="R10163" s="33"/>
      <c r="S10163" s="33"/>
      <c r="T10163" s="33"/>
      <c r="U10163" s="33"/>
      <c r="V10163" s="33"/>
      <c r="W10163" s="33"/>
      <c r="X10163" s="33"/>
      <c r="Y10163" s="33"/>
      <c r="Z10163" s="33"/>
      <c r="AA10163" s="33"/>
      <c r="AB10163" s="33"/>
      <c r="AC10163" s="33"/>
      <c r="AD10163" s="33"/>
      <c r="AE10163" s="33"/>
      <c r="AF10163" s="33"/>
      <c r="AG10163" s="35"/>
      <c r="AH10163" s="32"/>
      <c r="AI10163" s="33"/>
      <c r="AJ10163" s="33"/>
      <c r="AK10163" s="33"/>
      <c r="AL10163" s="33"/>
      <c r="AM10163" s="33"/>
      <c r="AN10163" s="33"/>
      <c r="AO10163" s="33"/>
      <c r="AP10163" s="33"/>
      <c r="AQ10163" s="33"/>
      <c r="AR10163" s="33"/>
      <c r="AS10163" s="33"/>
      <c r="AT10163" s="33"/>
      <c r="AU10163" s="33"/>
      <c r="AV10163" s="33"/>
      <c r="AW10163" s="33"/>
      <c r="AX10163" s="33"/>
      <c r="AY10163" s="33"/>
    </row>
    <row r="10164" spans="1:51" s="12" customFormat="1" ht="39.950000000000003" customHeight="1">
      <c r="A10164" s="3"/>
      <c r="B10164" s="16"/>
      <c r="C10164" s="33"/>
      <c r="D10164" s="33"/>
      <c r="E10164" s="33"/>
      <c r="F10164" s="33"/>
      <c r="G10164" s="33"/>
      <c r="H10164" s="33"/>
      <c r="I10164" s="33"/>
      <c r="J10164" s="33"/>
      <c r="K10164" s="33"/>
      <c r="L10164" s="33"/>
      <c r="M10164" s="33"/>
      <c r="N10164" s="33"/>
      <c r="O10164" s="33"/>
      <c r="P10164" s="33"/>
      <c r="Q10164" s="33"/>
      <c r="R10164" s="33"/>
      <c r="S10164" s="33"/>
      <c r="T10164" s="33"/>
      <c r="U10164" s="33"/>
      <c r="V10164" s="33"/>
      <c r="W10164" s="33"/>
      <c r="X10164" s="33"/>
      <c r="Y10164" s="33"/>
      <c r="Z10164" s="33"/>
      <c r="AA10164" s="33"/>
      <c r="AB10164" s="33"/>
      <c r="AC10164" s="33"/>
      <c r="AD10164" s="33"/>
      <c r="AE10164" s="33"/>
      <c r="AF10164" s="33"/>
      <c r="AG10164" s="35"/>
      <c r="AH10164" s="32"/>
      <c r="AI10164" s="33"/>
      <c r="AJ10164" s="33"/>
      <c r="AK10164" s="33"/>
      <c r="AL10164" s="33"/>
      <c r="AM10164" s="33"/>
      <c r="AN10164" s="33"/>
      <c r="AO10164" s="33"/>
      <c r="AP10164" s="33"/>
      <c r="AQ10164" s="33"/>
      <c r="AR10164" s="33"/>
      <c r="AS10164" s="33"/>
      <c r="AT10164" s="33"/>
      <c r="AU10164" s="33"/>
      <c r="AV10164" s="33"/>
      <c r="AW10164" s="33"/>
      <c r="AX10164" s="33"/>
      <c r="AY10164" s="33"/>
    </row>
    <row r="10165" spans="1:51" s="12" customFormat="1" ht="39.950000000000003" customHeight="1">
      <c r="A10165" s="3"/>
      <c r="B10165" s="16"/>
      <c r="C10165" s="33"/>
      <c r="D10165" s="33"/>
      <c r="E10165" s="33"/>
      <c r="F10165" s="33"/>
      <c r="G10165" s="33"/>
      <c r="H10165" s="33"/>
      <c r="I10165" s="33"/>
      <c r="J10165" s="33"/>
      <c r="K10165" s="33"/>
      <c r="L10165" s="33"/>
      <c r="M10165" s="33"/>
      <c r="N10165" s="33"/>
      <c r="O10165" s="33"/>
      <c r="P10165" s="33"/>
      <c r="Q10165" s="33"/>
      <c r="R10165" s="33"/>
      <c r="S10165" s="33"/>
      <c r="T10165" s="33"/>
      <c r="U10165" s="33"/>
      <c r="V10165" s="33"/>
      <c r="W10165" s="33"/>
      <c r="X10165" s="33"/>
      <c r="Y10165" s="33"/>
      <c r="Z10165" s="33"/>
      <c r="AA10165" s="33"/>
      <c r="AB10165" s="33"/>
      <c r="AC10165" s="33"/>
      <c r="AD10165" s="33"/>
      <c r="AE10165" s="33"/>
      <c r="AF10165" s="33"/>
      <c r="AG10165" s="35"/>
      <c r="AH10165" s="32"/>
      <c r="AI10165" s="33"/>
      <c r="AJ10165" s="33"/>
      <c r="AK10165" s="33"/>
      <c r="AL10165" s="33"/>
      <c r="AM10165" s="33"/>
      <c r="AN10165" s="33"/>
      <c r="AO10165" s="33"/>
      <c r="AP10165" s="33"/>
      <c r="AQ10165" s="33"/>
      <c r="AR10165" s="33"/>
      <c r="AS10165" s="33"/>
      <c r="AT10165" s="33"/>
      <c r="AU10165" s="33"/>
      <c r="AV10165" s="33"/>
      <c r="AW10165" s="33"/>
      <c r="AX10165" s="33"/>
      <c r="AY10165" s="33"/>
    </row>
    <row r="10166" spans="1:51" s="12" customFormat="1" ht="39.950000000000003" customHeight="1">
      <c r="A10166" s="3"/>
      <c r="B10166" s="16"/>
      <c r="C10166" s="33"/>
      <c r="D10166" s="33"/>
      <c r="E10166" s="33"/>
      <c r="F10166" s="33"/>
      <c r="G10166" s="33"/>
      <c r="H10166" s="33"/>
      <c r="I10166" s="33"/>
      <c r="J10166" s="33"/>
      <c r="K10166" s="33"/>
      <c r="L10166" s="33"/>
      <c r="M10166" s="33"/>
      <c r="N10166" s="33"/>
      <c r="O10166" s="33"/>
      <c r="P10166" s="33"/>
      <c r="Q10166" s="33"/>
      <c r="R10166" s="33"/>
      <c r="S10166" s="33"/>
      <c r="T10166" s="33"/>
      <c r="U10166" s="33"/>
      <c r="V10166" s="33"/>
      <c r="W10166" s="33"/>
      <c r="X10166" s="33"/>
      <c r="Y10166" s="33"/>
      <c r="Z10166" s="33"/>
      <c r="AA10166" s="33"/>
      <c r="AB10166" s="33"/>
      <c r="AC10166" s="33"/>
      <c r="AD10166" s="33"/>
      <c r="AE10166" s="33"/>
      <c r="AF10166" s="33"/>
      <c r="AG10166" s="35"/>
      <c r="AH10166" s="32"/>
      <c r="AI10166" s="33"/>
      <c r="AJ10166" s="33"/>
      <c r="AK10166" s="33"/>
      <c r="AL10166" s="33"/>
      <c r="AM10166" s="33"/>
      <c r="AN10166" s="33"/>
      <c r="AO10166" s="33"/>
      <c r="AP10166" s="33"/>
      <c r="AQ10166" s="33"/>
      <c r="AR10166" s="33"/>
      <c r="AS10166" s="33"/>
      <c r="AT10166" s="33"/>
      <c r="AU10166" s="33"/>
      <c r="AV10166" s="33"/>
      <c r="AW10166" s="33"/>
      <c r="AX10166" s="33"/>
      <c r="AY10166" s="33"/>
    </row>
    <row r="10167" spans="1:51" s="12" customFormat="1" ht="39.950000000000003" customHeight="1">
      <c r="A10167" s="3"/>
      <c r="B10167" s="16"/>
      <c r="C10167" s="33"/>
      <c r="D10167" s="33"/>
      <c r="E10167" s="33"/>
      <c r="F10167" s="33"/>
      <c r="G10167" s="33"/>
      <c r="H10167" s="33"/>
      <c r="I10167" s="33"/>
      <c r="J10167" s="33"/>
      <c r="K10167" s="33"/>
      <c r="L10167" s="33"/>
      <c r="M10167" s="33"/>
      <c r="N10167" s="33"/>
      <c r="O10167" s="33"/>
      <c r="P10167" s="33"/>
      <c r="Q10167" s="33"/>
      <c r="R10167" s="33"/>
      <c r="S10167" s="33"/>
      <c r="T10167" s="33"/>
      <c r="U10167" s="33"/>
      <c r="V10167" s="33"/>
      <c r="W10167" s="33"/>
      <c r="X10167" s="33"/>
      <c r="Y10167" s="33"/>
      <c r="Z10167" s="33"/>
      <c r="AA10167" s="33"/>
      <c r="AB10167" s="33"/>
      <c r="AC10167" s="33"/>
      <c r="AD10167" s="33"/>
      <c r="AE10167" s="33"/>
      <c r="AF10167" s="33"/>
      <c r="AG10167" s="35"/>
      <c r="AH10167" s="32"/>
      <c r="AI10167" s="33"/>
      <c r="AJ10167" s="33"/>
      <c r="AK10167" s="33"/>
      <c r="AL10167" s="33"/>
      <c r="AM10167" s="33"/>
      <c r="AN10167" s="33"/>
      <c r="AO10167" s="33"/>
      <c r="AP10167" s="33"/>
      <c r="AQ10167" s="33"/>
      <c r="AR10167" s="33"/>
      <c r="AS10167" s="33"/>
      <c r="AT10167" s="33"/>
      <c r="AU10167" s="33"/>
      <c r="AV10167" s="33"/>
      <c r="AW10167" s="33"/>
      <c r="AX10167" s="33"/>
      <c r="AY10167" s="33"/>
    </row>
    <row r="10168" spans="1:51" s="12" customFormat="1" ht="39.950000000000003" customHeight="1">
      <c r="A10168" s="3"/>
      <c r="B10168" s="16"/>
      <c r="C10168" s="33"/>
      <c r="D10168" s="33"/>
      <c r="E10168" s="33"/>
      <c r="F10168" s="33"/>
      <c r="G10168" s="33"/>
      <c r="H10168" s="33"/>
      <c r="I10168" s="33"/>
      <c r="J10168" s="33"/>
      <c r="K10168" s="33"/>
      <c r="L10168" s="33"/>
      <c r="M10168" s="33"/>
      <c r="N10168" s="33"/>
      <c r="O10168" s="33"/>
      <c r="P10168" s="33"/>
      <c r="Q10168" s="33"/>
      <c r="R10168" s="33"/>
      <c r="S10168" s="33"/>
      <c r="T10168" s="33"/>
      <c r="U10168" s="33"/>
      <c r="V10168" s="33"/>
      <c r="W10168" s="33"/>
      <c r="X10168" s="33"/>
      <c r="Y10168" s="33"/>
      <c r="Z10168" s="33"/>
      <c r="AA10168" s="33"/>
      <c r="AB10168" s="33"/>
      <c r="AC10168" s="33"/>
      <c r="AD10168" s="33"/>
      <c r="AE10168" s="33"/>
      <c r="AF10168" s="33"/>
      <c r="AG10168" s="35"/>
      <c r="AH10168" s="32"/>
      <c r="AI10168" s="33"/>
      <c r="AJ10168" s="33"/>
      <c r="AK10168" s="33"/>
      <c r="AL10168" s="33"/>
      <c r="AM10168" s="33"/>
      <c r="AN10168" s="33"/>
      <c r="AO10168" s="33"/>
      <c r="AP10168" s="33"/>
      <c r="AQ10168" s="33"/>
      <c r="AR10168" s="33"/>
      <c r="AS10168" s="33"/>
      <c r="AT10168" s="33"/>
      <c r="AU10168" s="33"/>
      <c r="AV10168" s="33"/>
      <c r="AW10168" s="33"/>
      <c r="AX10168" s="33"/>
      <c r="AY10168" s="33"/>
    </row>
    <row r="10169" spans="1:51" s="12" customFormat="1" ht="39.950000000000003" customHeight="1">
      <c r="A10169" s="3"/>
      <c r="B10169" s="16"/>
      <c r="C10169" s="33"/>
      <c r="D10169" s="33"/>
      <c r="E10169" s="33"/>
      <c r="F10169" s="33"/>
      <c r="G10169" s="33"/>
      <c r="H10169" s="33"/>
      <c r="I10169" s="33"/>
      <c r="J10169" s="33"/>
      <c r="K10169" s="33"/>
      <c r="L10169" s="33"/>
      <c r="M10169" s="33"/>
      <c r="N10169" s="33"/>
      <c r="O10169" s="33"/>
      <c r="P10169" s="33"/>
      <c r="Q10169" s="33"/>
      <c r="R10169" s="33"/>
      <c r="S10169" s="33"/>
      <c r="T10169" s="33"/>
      <c r="U10169" s="33"/>
      <c r="V10169" s="33"/>
      <c r="W10169" s="33"/>
      <c r="X10169" s="33"/>
      <c r="Y10169" s="33"/>
      <c r="Z10169" s="33"/>
      <c r="AA10169" s="33"/>
      <c r="AB10169" s="33"/>
      <c r="AC10169" s="33"/>
      <c r="AD10169" s="33"/>
      <c r="AE10169" s="33"/>
      <c r="AF10169" s="33"/>
      <c r="AG10169" s="35"/>
      <c r="AH10169" s="32"/>
      <c r="AI10169" s="33"/>
      <c r="AJ10169" s="33"/>
      <c r="AK10169" s="33"/>
      <c r="AL10169" s="33"/>
      <c r="AM10169" s="33"/>
      <c r="AN10169" s="33"/>
      <c r="AO10169" s="33"/>
      <c r="AP10169" s="33"/>
      <c r="AQ10169" s="33"/>
      <c r="AR10169" s="33"/>
      <c r="AS10169" s="33"/>
      <c r="AT10169" s="33"/>
      <c r="AU10169" s="33"/>
      <c r="AV10169" s="33"/>
      <c r="AW10169" s="33"/>
      <c r="AX10169" s="33"/>
      <c r="AY10169" s="33"/>
    </row>
    <row r="10170" spans="1:51" s="12" customFormat="1" ht="39.950000000000003" customHeight="1">
      <c r="A10170" s="3"/>
      <c r="B10170" s="16"/>
      <c r="C10170" s="33"/>
      <c r="D10170" s="33"/>
      <c r="E10170" s="33"/>
      <c r="F10170" s="33"/>
      <c r="G10170" s="33"/>
      <c r="H10170" s="33"/>
      <c r="I10170" s="33"/>
      <c r="J10170" s="33"/>
      <c r="K10170" s="33"/>
      <c r="L10170" s="33"/>
      <c r="M10170" s="33"/>
      <c r="N10170" s="33"/>
      <c r="O10170" s="33"/>
      <c r="P10170" s="33"/>
      <c r="Q10170" s="33"/>
      <c r="R10170" s="33"/>
      <c r="S10170" s="33"/>
      <c r="T10170" s="33"/>
      <c r="U10170" s="33"/>
      <c r="V10170" s="33"/>
      <c r="W10170" s="33"/>
      <c r="X10170" s="33"/>
      <c r="Y10170" s="33"/>
      <c r="Z10170" s="33"/>
      <c r="AA10170" s="33"/>
      <c r="AB10170" s="33"/>
      <c r="AC10170" s="33"/>
      <c r="AD10170" s="33"/>
      <c r="AE10170" s="33"/>
      <c r="AF10170" s="33"/>
      <c r="AG10170" s="35"/>
      <c r="AH10170" s="32"/>
      <c r="AI10170" s="33"/>
      <c r="AJ10170" s="33"/>
      <c r="AK10170" s="33"/>
      <c r="AL10170" s="33"/>
      <c r="AM10170" s="33"/>
      <c r="AN10170" s="33"/>
      <c r="AO10170" s="33"/>
      <c r="AP10170" s="33"/>
      <c r="AQ10170" s="33"/>
      <c r="AR10170" s="33"/>
      <c r="AS10170" s="33"/>
      <c r="AT10170" s="33"/>
      <c r="AU10170" s="33"/>
      <c r="AV10170" s="33"/>
      <c r="AW10170" s="33"/>
      <c r="AX10170" s="33"/>
      <c r="AY10170" s="33"/>
    </row>
    <row r="10171" spans="1:51" s="12" customFormat="1" ht="39.950000000000003" customHeight="1">
      <c r="A10171" s="3"/>
      <c r="B10171" s="16"/>
      <c r="C10171" s="33"/>
      <c r="D10171" s="33"/>
      <c r="E10171" s="33"/>
      <c r="F10171" s="33"/>
      <c r="G10171" s="33"/>
      <c r="H10171" s="33"/>
      <c r="I10171" s="33"/>
      <c r="J10171" s="33"/>
      <c r="K10171" s="33"/>
      <c r="L10171" s="33"/>
      <c r="M10171" s="33"/>
      <c r="N10171" s="33"/>
      <c r="O10171" s="33"/>
      <c r="P10171" s="33"/>
      <c r="Q10171" s="33"/>
      <c r="R10171" s="33"/>
      <c r="S10171" s="33"/>
      <c r="T10171" s="33"/>
      <c r="U10171" s="33"/>
      <c r="V10171" s="33"/>
      <c r="W10171" s="33"/>
      <c r="X10171" s="33"/>
      <c r="Y10171" s="33"/>
      <c r="Z10171" s="33"/>
      <c r="AA10171" s="33"/>
      <c r="AB10171" s="33"/>
      <c r="AC10171" s="33"/>
      <c r="AD10171" s="33"/>
      <c r="AE10171" s="33"/>
      <c r="AF10171" s="33"/>
      <c r="AG10171" s="35"/>
      <c r="AH10171" s="32"/>
      <c r="AI10171" s="33"/>
      <c r="AJ10171" s="33"/>
      <c r="AK10171" s="33"/>
      <c r="AL10171" s="33"/>
      <c r="AM10171" s="33"/>
      <c r="AN10171" s="33"/>
      <c r="AO10171" s="33"/>
      <c r="AP10171" s="33"/>
      <c r="AQ10171" s="33"/>
      <c r="AR10171" s="33"/>
      <c r="AS10171" s="33"/>
      <c r="AT10171" s="33"/>
      <c r="AU10171" s="33"/>
      <c r="AV10171" s="33"/>
      <c r="AW10171" s="33"/>
      <c r="AX10171" s="33"/>
      <c r="AY10171" s="33"/>
    </row>
    <row r="10172" spans="1:51" s="12" customFormat="1" ht="39.950000000000003" customHeight="1">
      <c r="A10172" s="3"/>
      <c r="B10172" s="16"/>
      <c r="C10172" s="33"/>
      <c r="D10172" s="33"/>
      <c r="E10172" s="33"/>
      <c r="F10172" s="33"/>
      <c r="G10172" s="33"/>
      <c r="H10172" s="33"/>
      <c r="I10172" s="33"/>
      <c r="J10172" s="33"/>
      <c r="K10172" s="33"/>
      <c r="L10172" s="33"/>
      <c r="M10172" s="33"/>
      <c r="N10172" s="33"/>
      <c r="O10172" s="33"/>
      <c r="P10172" s="33"/>
      <c r="Q10172" s="33"/>
      <c r="R10172" s="33"/>
      <c r="S10172" s="33"/>
      <c r="T10172" s="33"/>
      <c r="U10172" s="33"/>
      <c r="V10172" s="33"/>
      <c r="W10172" s="33"/>
      <c r="X10172" s="33"/>
      <c r="Y10172" s="33"/>
      <c r="Z10172" s="33"/>
      <c r="AA10172" s="33"/>
      <c r="AB10172" s="33"/>
      <c r="AC10172" s="33"/>
      <c r="AD10172" s="33"/>
      <c r="AE10172" s="33"/>
      <c r="AF10172" s="33"/>
      <c r="AG10172" s="35"/>
      <c r="AH10172" s="32"/>
      <c r="AI10172" s="33"/>
      <c r="AJ10172" s="33"/>
      <c r="AK10172" s="33"/>
      <c r="AL10172" s="33"/>
      <c r="AM10172" s="33"/>
      <c r="AN10172" s="33"/>
      <c r="AO10172" s="33"/>
      <c r="AP10172" s="33"/>
      <c r="AQ10172" s="33"/>
      <c r="AR10172" s="33"/>
      <c r="AS10172" s="33"/>
      <c r="AT10172" s="33"/>
      <c r="AU10172" s="33"/>
      <c r="AV10172" s="33"/>
      <c r="AW10172" s="33"/>
      <c r="AX10172" s="33"/>
      <c r="AY10172" s="33"/>
    </row>
    <row r="10173" spans="1:51" s="12" customFormat="1" ht="39.950000000000003" customHeight="1">
      <c r="A10173" s="3"/>
      <c r="B10173" s="16"/>
      <c r="C10173" s="33"/>
      <c r="D10173" s="33"/>
      <c r="E10173" s="33"/>
      <c r="F10173" s="33"/>
      <c r="G10173" s="33"/>
      <c r="H10173" s="33"/>
      <c r="I10173" s="33"/>
      <c r="J10173" s="33"/>
      <c r="K10173" s="33"/>
      <c r="L10173" s="33"/>
      <c r="M10173" s="33"/>
      <c r="N10173" s="33"/>
      <c r="O10173" s="33"/>
      <c r="P10173" s="33"/>
      <c r="Q10173" s="33"/>
      <c r="R10173" s="33"/>
      <c r="S10173" s="33"/>
      <c r="T10173" s="33"/>
      <c r="U10173" s="33"/>
      <c r="V10173" s="33"/>
      <c r="W10173" s="33"/>
      <c r="X10173" s="33"/>
      <c r="Y10173" s="33"/>
      <c r="Z10173" s="33"/>
      <c r="AA10173" s="33"/>
      <c r="AB10173" s="33"/>
      <c r="AC10173" s="33"/>
      <c r="AD10173" s="33"/>
      <c r="AE10173" s="33"/>
      <c r="AF10173" s="33"/>
      <c r="AG10173" s="35"/>
      <c r="AH10173" s="32"/>
      <c r="AI10173" s="33"/>
      <c r="AJ10173" s="33"/>
      <c r="AK10173" s="33"/>
      <c r="AL10173" s="33"/>
      <c r="AM10173" s="33"/>
      <c r="AN10173" s="33"/>
      <c r="AO10173" s="33"/>
      <c r="AP10173" s="33"/>
      <c r="AQ10173" s="33"/>
      <c r="AR10173" s="33"/>
      <c r="AS10173" s="33"/>
      <c r="AT10173" s="33"/>
      <c r="AU10173" s="33"/>
      <c r="AV10173" s="33"/>
      <c r="AW10173" s="33"/>
      <c r="AX10173" s="33"/>
      <c r="AY10173" s="33"/>
    </row>
    <row r="10174" spans="1:51" s="12" customFormat="1" ht="39.950000000000003" customHeight="1">
      <c r="A10174" s="3"/>
      <c r="B10174" s="16"/>
      <c r="C10174" s="33"/>
      <c r="D10174" s="33"/>
      <c r="E10174" s="33"/>
      <c r="F10174" s="33"/>
      <c r="G10174" s="33"/>
      <c r="H10174" s="33"/>
      <c r="I10174" s="33"/>
      <c r="J10174" s="33"/>
      <c r="K10174" s="33"/>
      <c r="L10174" s="33"/>
      <c r="M10174" s="33"/>
      <c r="N10174" s="33"/>
      <c r="O10174" s="33"/>
      <c r="P10174" s="33"/>
      <c r="Q10174" s="33"/>
      <c r="R10174" s="33"/>
      <c r="S10174" s="33"/>
      <c r="T10174" s="33"/>
      <c r="U10174" s="33"/>
      <c r="V10174" s="33"/>
      <c r="W10174" s="33"/>
      <c r="X10174" s="33"/>
      <c r="Y10174" s="33"/>
      <c r="Z10174" s="33"/>
      <c r="AA10174" s="33"/>
      <c r="AB10174" s="33"/>
      <c r="AC10174" s="33"/>
      <c r="AD10174" s="33"/>
      <c r="AE10174" s="33"/>
      <c r="AF10174" s="33"/>
      <c r="AG10174" s="35"/>
      <c r="AH10174" s="32"/>
      <c r="AI10174" s="33"/>
      <c r="AJ10174" s="33"/>
      <c r="AK10174" s="33"/>
      <c r="AL10174" s="33"/>
      <c r="AM10174" s="33"/>
      <c r="AN10174" s="33"/>
      <c r="AO10174" s="33"/>
      <c r="AP10174" s="33"/>
      <c r="AQ10174" s="33"/>
      <c r="AR10174" s="33"/>
      <c r="AS10174" s="33"/>
      <c r="AT10174" s="33"/>
      <c r="AU10174" s="33"/>
      <c r="AV10174" s="33"/>
      <c r="AW10174" s="33"/>
      <c r="AX10174" s="33"/>
      <c r="AY10174" s="33"/>
    </row>
    <row r="10175" spans="1:51" s="12" customFormat="1" ht="39.950000000000003" customHeight="1">
      <c r="A10175" s="3"/>
      <c r="B10175" s="16"/>
      <c r="C10175" s="33"/>
      <c r="D10175" s="33"/>
      <c r="E10175" s="33"/>
      <c r="F10175" s="33"/>
      <c r="G10175" s="33"/>
      <c r="H10175" s="33"/>
      <c r="I10175" s="33"/>
      <c r="J10175" s="33"/>
      <c r="K10175" s="33"/>
      <c r="L10175" s="33"/>
      <c r="M10175" s="33"/>
      <c r="N10175" s="33"/>
      <c r="O10175" s="33"/>
      <c r="P10175" s="33"/>
      <c r="Q10175" s="33"/>
      <c r="R10175" s="33"/>
      <c r="S10175" s="33"/>
      <c r="T10175" s="33"/>
      <c r="U10175" s="33"/>
      <c r="V10175" s="33"/>
      <c r="W10175" s="33"/>
      <c r="X10175" s="33"/>
      <c r="Y10175" s="33"/>
      <c r="Z10175" s="33"/>
      <c r="AA10175" s="33"/>
      <c r="AB10175" s="33"/>
      <c r="AC10175" s="33"/>
      <c r="AD10175" s="33"/>
      <c r="AE10175" s="33"/>
      <c r="AF10175" s="33"/>
      <c r="AG10175" s="35"/>
      <c r="AH10175" s="32"/>
      <c r="AI10175" s="33"/>
      <c r="AJ10175" s="33"/>
      <c r="AK10175" s="33"/>
      <c r="AL10175" s="33"/>
      <c r="AM10175" s="33"/>
      <c r="AN10175" s="33"/>
      <c r="AO10175" s="33"/>
      <c r="AP10175" s="33"/>
      <c r="AQ10175" s="33"/>
      <c r="AR10175" s="33"/>
      <c r="AS10175" s="33"/>
      <c r="AT10175" s="33"/>
      <c r="AU10175" s="33"/>
      <c r="AV10175" s="33"/>
      <c r="AW10175" s="33"/>
      <c r="AX10175" s="33"/>
      <c r="AY10175" s="33"/>
    </row>
    <row r="10176" spans="1:51" s="12" customFormat="1" ht="39.950000000000003" customHeight="1">
      <c r="A10176" s="3"/>
      <c r="B10176" s="16"/>
      <c r="C10176" s="33"/>
      <c r="D10176" s="33"/>
      <c r="E10176" s="33"/>
      <c r="F10176" s="33"/>
      <c r="G10176" s="33"/>
      <c r="H10176" s="33"/>
      <c r="I10176" s="33"/>
      <c r="J10176" s="33"/>
      <c r="K10176" s="33"/>
      <c r="L10176" s="33"/>
      <c r="M10176" s="33"/>
      <c r="N10176" s="33"/>
      <c r="O10176" s="33"/>
      <c r="P10176" s="33"/>
      <c r="Q10176" s="33"/>
      <c r="R10176" s="33"/>
      <c r="S10176" s="33"/>
      <c r="T10176" s="33"/>
      <c r="U10176" s="33"/>
      <c r="V10176" s="33"/>
      <c r="W10176" s="33"/>
      <c r="X10176" s="33"/>
      <c r="Y10176" s="33"/>
      <c r="Z10176" s="33"/>
      <c r="AA10176" s="33"/>
      <c r="AB10176" s="33"/>
      <c r="AC10176" s="33"/>
      <c r="AD10176" s="33"/>
      <c r="AE10176" s="33"/>
      <c r="AF10176" s="33"/>
      <c r="AG10176" s="35"/>
      <c r="AH10176" s="32"/>
      <c r="AI10176" s="33"/>
      <c r="AJ10176" s="33"/>
      <c r="AK10176" s="33"/>
      <c r="AL10176" s="33"/>
      <c r="AM10176" s="33"/>
      <c r="AN10176" s="33"/>
      <c r="AO10176" s="33"/>
      <c r="AP10176" s="33"/>
      <c r="AQ10176" s="33"/>
      <c r="AR10176" s="33"/>
      <c r="AS10176" s="33"/>
      <c r="AT10176" s="33"/>
      <c r="AU10176" s="33"/>
      <c r="AV10176" s="33"/>
      <c r="AW10176" s="33"/>
      <c r="AX10176" s="33"/>
      <c r="AY10176" s="33"/>
    </row>
    <row r="10177" spans="1:51" s="12" customFormat="1" ht="39.950000000000003" customHeight="1">
      <c r="A10177" s="3"/>
      <c r="B10177" s="16"/>
      <c r="C10177" s="33"/>
      <c r="D10177" s="33"/>
      <c r="E10177" s="33"/>
      <c r="F10177" s="33"/>
      <c r="G10177" s="33"/>
      <c r="H10177" s="33"/>
      <c r="I10177" s="33"/>
      <c r="J10177" s="33"/>
      <c r="K10177" s="33"/>
      <c r="L10177" s="33"/>
      <c r="M10177" s="33"/>
      <c r="N10177" s="33"/>
      <c r="O10177" s="33"/>
      <c r="P10177" s="33"/>
      <c r="Q10177" s="33"/>
      <c r="R10177" s="33"/>
      <c r="S10177" s="33"/>
      <c r="T10177" s="33"/>
      <c r="U10177" s="33"/>
      <c r="V10177" s="33"/>
      <c r="W10177" s="33"/>
      <c r="X10177" s="33"/>
      <c r="Y10177" s="33"/>
      <c r="Z10177" s="33"/>
      <c r="AA10177" s="33"/>
      <c r="AB10177" s="33"/>
      <c r="AC10177" s="33"/>
      <c r="AD10177" s="33"/>
      <c r="AE10177" s="33"/>
      <c r="AF10177" s="33"/>
      <c r="AG10177" s="35"/>
      <c r="AH10177" s="32"/>
      <c r="AI10177" s="33"/>
      <c r="AJ10177" s="33"/>
      <c r="AK10177" s="33"/>
      <c r="AL10177" s="33"/>
      <c r="AM10177" s="33"/>
      <c r="AN10177" s="33"/>
      <c r="AO10177" s="33"/>
      <c r="AP10177" s="33"/>
      <c r="AQ10177" s="33"/>
      <c r="AR10177" s="33"/>
      <c r="AS10177" s="33"/>
      <c r="AT10177" s="33"/>
      <c r="AU10177" s="33"/>
      <c r="AV10177" s="33"/>
      <c r="AW10177" s="33"/>
      <c r="AX10177" s="33"/>
      <c r="AY10177" s="33"/>
    </row>
    <row r="10178" spans="1:51" s="12" customFormat="1" ht="39.950000000000003" customHeight="1">
      <c r="A10178" s="3"/>
      <c r="B10178" s="16"/>
      <c r="C10178" s="33"/>
      <c r="D10178" s="33"/>
      <c r="E10178" s="33"/>
      <c r="F10178" s="33"/>
      <c r="G10178" s="33"/>
      <c r="H10178" s="33"/>
      <c r="I10178" s="33"/>
      <c r="J10178" s="33"/>
      <c r="K10178" s="33"/>
      <c r="L10178" s="33"/>
      <c r="M10178" s="33"/>
      <c r="N10178" s="33"/>
      <c r="O10178" s="33"/>
      <c r="P10178" s="33"/>
      <c r="Q10178" s="33"/>
      <c r="R10178" s="33"/>
      <c r="S10178" s="33"/>
      <c r="T10178" s="33"/>
      <c r="U10178" s="33"/>
      <c r="V10178" s="33"/>
      <c r="W10178" s="33"/>
      <c r="X10178" s="33"/>
      <c r="Y10178" s="33"/>
      <c r="Z10178" s="33"/>
      <c r="AA10178" s="33"/>
      <c r="AB10178" s="33"/>
      <c r="AC10178" s="33"/>
      <c r="AD10178" s="33"/>
      <c r="AE10178" s="33"/>
      <c r="AF10178" s="33"/>
      <c r="AG10178" s="35"/>
      <c r="AH10178" s="32"/>
      <c r="AI10178" s="33"/>
      <c r="AJ10178" s="33"/>
      <c r="AK10178" s="33"/>
      <c r="AL10178" s="33"/>
      <c r="AM10178" s="33"/>
      <c r="AN10178" s="33"/>
      <c r="AO10178" s="33"/>
      <c r="AP10178" s="33"/>
      <c r="AQ10178" s="33"/>
      <c r="AR10178" s="33"/>
      <c r="AS10178" s="33"/>
      <c r="AT10178" s="33"/>
      <c r="AU10178" s="33"/>
      <c r="AV10178" s="33"/>
      <c r="AW10178" s="33"/>
      <c r="AX10178" s="33"/>
      <c r="AY10178" s="33"/>
    </row>
    <row r="10179" spans="1:51" s="12" customFormat="1" ht="39.950000000000003" customHeight="1">
      <c r="A10179" s="3"/>
      <c r="B10179" s="16"/>
      <c r="C10179" s="33"/>
      <c r="D10179" s="33"/>
      <c r="E10179" s="33"/>
      <c r="F10179" s="33"/>
      <c r="G10179" s="33"/>
      <c r="H10179" s="33"/>
      <c r="I10179" s="33"/>
      <c r="J10179" s="33"/>
      <c r="K10179" s="33"/>
      <c r="L10179" s="33"/>
      <c r="M10179" s="33"/>
      <c r="N10179" s="33"/>
      <c r="O10179" s="33"/>
      <c r="P10179" s="33"/>
      <c r="Q10179" s="33"/>
      <c r="R10179" s="33"/>
      <c r="S10179" s="33"/>
      <c r="T10179" s="33"/>
      <c r="U10179" s="33"/>
      <c r="V10179" s="33"/>
      <c r="W10179" s="33"/>
      <c r="X10179" s="33"/>
      <c r="Y10179" s="33"/>
      <c r="Z10179" s="33"/>
      <c r="AA10179" s="33"/>
      <c r="AB10179" s="33"/>
      <c r="AC10179" s="33"/>
      <c r="AD10179" s="33"/>
      <c r="AE10179" s="33"/>
      <c r="AF10179" s="33"/>
      <c r="AG10179" s="35"/>
      <c r="AH10179" s="32"/>
      <c r="AI10179" s="33"/>
      <c r="AJ10179" s="33"/>
      <c r="AK10179" s="33"/>
      <c r="AL10179" s="33"/>
      <c r="AM10179" s="33"/>
      <c r="AN10179" s="33"/>
      <c r="AO10179" s="33"/>
      <c r="AP10179" s="33"/>
      <c r="AQ10179" s="33"/>
      <c r="AR10179" s="33"/>
      <c r="AS10179" s="33"/>
      <c r="AT10179" s="33"/>
      <c r="AU10179" s="33"/>
      <c r="AV10179" s="33"/>
      <c r="AW10179" s="33"/>
      <c r="AX10179" s="33"/>
      <c r="AY10179" s="33"/>
    </row>
    <row r="10180" spans="1:51" s="12" customFormat="1" ht="39.950000000000003" customHeight="1">
      <c r="A10180" s="3"/>
      <c r="B10180" s="16"/>
      <c r="C10180" s="33"/>
      <c r="D10180" s="33"/>
      <c r="E10180" s="33"/>
      <c r="F10180" s="33"/>
      <c r="G10180" s="33"/>
      <c r="H10180" s="33"/>
      <c r="I10180" s="33"/>
      <c r="J10180" s="33"/>
      <c r="K10180" s="33"/>
      <c r="L10180" s="33"/>
      <c r="M10180" s="33"/>
      <c r="N10180" s="33"/>
      <c r="O10180" s="33"/>
      <c r="P10180" s="33"/>
      <c r="Q10180" s="33"/>
      <c r="R10180" s="33"/>
      <c r="S10180" s="33"/>
      <c r="T10180" s="33"/>
      <c r="U10180" s="33"/>
      <c r="V10180" s="33"/>
      <c r="W10180" s="33"/>
      <c r="X10180" s="33"/>
      <c r="Y10180" s="33"/>
      <c r="Z10180" s="33"/>
      <c r="AA10180" s="33"/>
      <c r="AB10180" s="33"/>
      <c r="AC10180" s="33"/>
      <c r="AD10180" s="33"/>
      <c r="AE10180" s="33"/>
      <c r="AF10180" s="33"/>
      <c r="AG10180" s="35"/>
      <c r="AH10180" s="32"/>
      <c r="AI10180" s="33"/>
      <c r="AJ10180" s="33"/>
      <c r="AK10180" s="33"/>
      <c r="AL10180" s="33"/>
      <c r="AM10180" s="33"/>
      <c r="AN10180" s="33"/>
      <c r="AO10180" s="33"/>
      <c r="AP10180" s="33"/>
      <c r="AQ10180" s="33"/>
      <c r="AR10180" s="33"/>
      <c r="AS10180" s="33"/>
      <c r="AT10180" s="33"/>
      <c r="AU10180" s="33"/>
      <c r="AV10180" s="33"/>
      <c r="AW10180" s="33"/>
      <c r="AX10180" s="33"/>
      <c r="AY10180" s="33"/>
    </row>
    <row r="10181" spans="1:51" s="12" customFormat="1" ht="39.950000000000003" customHeight="1">
      <c r="A10181" s="3"/>
      <c r="B10181" s="16"/>
      <c r="C10181" s="33"/>
      <c r="D10181" s="33"/>
      <c r="E10181" s="33"/>
      <c r="F10181" s="33"/>
      <c r="G10181" s="33"/>
      <c r="H10181" s="33"/>
      <c r="I10181" s="33"/>
      <c r="J10181" s="33"/>
      <c r="K10181" s="33"/>
      <c r="L10181" s="33"/>
      <c r="M10181" s="33"/>
      <c r="N10181" s="33"/>
      <c r="O10181" s="33"/>
      <c r="P10181" s="33"/>
      <c r="Q10181" s="33"/>
      <c r="R10181" s="33"/>
      <c r="S10181" s="33"/>
      <c r="T10181" s="33"/>
      <c r="U10181" s="33"/>
      <c r="V10181" s="33"/>
      <c r="W10181" s="33"/>
      <c r="X10181" s="33"/>
      <c r="Y10181" s="33"/>
      <c r="Z10181" s="33"/>
      <c r="AA10181" s="33"/>
      <c r="AB10181" s="33"/>
      <c r="AC10181" s="33"/>
      <c r="AD10181" s="33"/>
      <c r="AE10181" s="33"/>
      <c r="AF10181" s="33"/>
      <c r="AG10181" s="35"/>
      <c r="AH10181" s="32"/>
      <c r="AI10181" s="33"/>
      <c r="AJ10181" s="33"/>
      <c r="AK10181" s="33"/>
      <c r="AL10181" s="33"/>
      <c r="AM10181" s="33"/>
      <c r="AN10181" s="33"/>
      <c r="AO10181" s="33"/>
      <c r="AP10181" s="33"/>
      <c r="AQ10181" s="33"/>
      <c r="AR10181" s="33"/>
      <c r="AS10181" s="33"/>
      <c r="AT10181" s="33"/>
      <c r="AU10181" s="33"/>
      <c r="AV10181" s="33"/>
      <c r="AW10181" s="33"/>
      <c r="AX10181" s="33"/>
      <c r="AY10181" s="33"/>
    </row>
    <row r="10182" spans="1:51" s="12" customFormat="1" ht="39.950000000000003" customHeight="1">
      <c r="A10182" s="3"/>
      <c r="B10182" s="16"/>
      <c r="C10182" s="33"/>
      <c r="D10182" s="33"/>
      <c r="E10182" s="33"/>
      <c r="F10182" s="33"/>
      <c r="G10182" s="33"/>
      <c r="H10182" s="33"/>
      <c r="I10182" s="33"/>
      <c r="J10182" s="33"/>
      <c r="K10182" s="33"/>
      <c r="L10182" s="33"/>
      <c r="M10182" s="33"/>
      <c r="N10182" s="33"/>
      <c r="O10182" s="33"/>
      <c r="P10182" s="33"/>
      <c r="Q10182" s="33"/>
      <c r="R10182" s="33"/>
      <c r="S10182" s="33"/>
      <c r="T10182" s="33"/>
      <c r="U10182" s="33"/>
      <c r="V10182" s="33"/>
      <c r="W10182" s="33"/>
      <c r="X10182" s="33"/>
      <c r="Y10182" s="33"/>
      <c r="Z10182" s="33"/>
      <c r="AA10182" s="33"/>
      <c r="AB10182" s="33"/>
      <c r="AC10182" s="33"/>
      <c r="AD10182" s="33"/>
      <c r="AE10182" s="33"/>
      <c r="AF10182" s="33"/>
      <c r="AG10182" s="35"/>
      <c r="AH10182" s="32"/>
      <c r="AI10182" s="33"/>
      <c r="AJ10182" s="33"/>
      <c r="AK10182" s="33"/>
      <c r="AL10182" s="33"/>
      <c r="AM10182" s="33"/>
      <c r="AN10182" s="33"/>
      <c r="AO10182" s="33"/>
      <c r="AP10182" s="33"/>
      <c r="AQ10182" s="33"/>
      <c r="AR10182" s="33"/>
      <c r="AS10182" s="33"/>
      <c r="AT10182" s="33"/>
      <c r="AU10182" s="33"/>
      <c r="AV10182" s="33"/>
      <c r="AW10182" s="33"/>
      <c r="AX10182" s="33"/>
      <c r="AY10182" s="33"/>
    </row>
    <row r="10183" spans="1:51" s="12" customFormat="1" ht="39.950000000000003" customHeight="1">
      <c r="A10183" s="3"/>
      <c r="B10183" s="16"/>
      <c r="C10183" s="33"/>
      <c r="D10183" s="33"/>
      <c r="E10183" s="33"/>
      <c r="F10183" s="33"/>
      <c r="G10183" s="33"/>
      <c r="H10183" s="33"/>
      <c r="I10183" s="33"/>
      <c r="J10183" s="33"/>
      <c r="K10183" s="33"/>
      <c r="L10183" s="33"/>
      <c r="M10183" s="33"/>
      <c r="N10183" s="33"/>
      <c r="O10183" s="33"/>
      <c r="P10183" s="33"/>
      <c r="Q10183" s="33"/>
      <c r="R10183" s="33"/>
      <c r="S10183" s="33"/>
      <c r="T10183" s="33"/>
      <c r="U10183" s="33"/>
      <c r="V10183" s="33"/>
      <c r="W10183" s="33"/>
      <c r="X10183" s="33"/>
      <c r="Y10183" s="33"/>
      <c r="Z10183" s="33"/>
      <c r="AA10183" s="33"/>
      <c r="AB10183" s="33"/>
      <c r="AC10183" s="33"/>
      <c r="AD10183" s="33"/>
      <c r="AE10183" s="33"/>
      <c r="AF10183" s="33"/>
      <c r="AG10183" s="35"/>
      <c r="AH10183" s="32"/>
      <c r="AI10183" s="33"/>
      <c r="AJ10183" s="33"/>
      <c r="AK10183" s="33"/>
      <c r="AL10183" s="33"/>
      <c r="AM10183" s="33"/>
      <c r="AN10183" s="33"/>
      <c r="AO10183" s="33"/>
      <c r="AP10183" s="33"/>
      <c r="AQ10183" s="33"/>
      <c r="AR10183" s="33"/>
      <c r="AS10183" s="33"/>
      <c r="AT10183" s="33"/>
      <c r="AU10183" s="33"/>
      <c r="AV10183" s="33"/>
      <c r="AW10183" s="33"/>
      <c r="AX10183" s="33"/>
      <c r="AY10183" s="33"/>
    </row>
    <row r="10184" spans="1:51" s="12" customFormat="1" ht="39.950000000000003" customHeight="1">
      <c r="A10184" s="3"/>
      <c r="B10184" s="16"/>
      <c r="C10184" s="33"/>
      <c r="D10184" s="33"/>
      <c r="E10184" s="33"/>
      <c r="F10184" s="33"/>
      <c r="G10184" s="33"/>
      <c r="H10184" s="33"/>
      <c r="I10184" s="33"/>
      <c r="J10184" s="33"/>
      <c r="K10184" s="33"/>
      <c r="L10184" s="33"/>
      <c r="M10184" s="33"/>
      <c r="N10184" s="33"/>
      <c r="O10184" s="33"/>
      <c r="P10184" s="33"/>
      <c r="Q10184" s="33"/>
      <c r="R10184" s="33"/>
      <c r="S10184" s="33"/>
      <c r="T10184" s="33"/>
      <c r="U10184" s="33"/>
      <c r="V10184" s="33"/>
      <c r="W10184" s="33"/>
      <c r="X10184" s="33"/>
      <c r="Y10184" s="33"/>
      <c r="Z10184" s="33"/>
      <c r="AA10184" s="33"/>
      <c r="AB10184" s="33"/>
      <c r="AC10184" s="33"/>
      <c r="AD10184" s="33"/>
      <c r="AE10184" s="33"/>
      <c r="AF10184" s="33"/>
      <c r="AG10184" s="35"/>
      <c r="AH10184" s="32"/>
      <c r="AI10184" s="33"/>
      <c r="AJ10184" s="33"/>
      <c r="AK10184" s="33"/>
      <c r="AL10184" s="33"/>
      <c r="AM10184" s="33"/>
      <c r="AN10184" s="33"/>
      <c r="AO10184" s="33"/>
      <c r="AP10184" s="33"/>
      <c r="AQ10184" s="33"/>
      <c r="AR10184" s="33"/>
      <c r="AS10184" s="33"/>
      <c r="AT10184" s="33"/>
      <c r="AU10184" s="33"/>
      <c r="AV10184" s="33"/>
      <c r="AW10184" s="33"/>
      <c r="AX10184" s="33"/>
      <c r="AY10184" s="33"/>
    </row>
    <row r="10185" spans="1:51" s="12" customFormat="1" ht="39.950000000000003" customHeight="1">
      <c r="A10185" s="3"/>
      <c r="B10185" s="16"/>
      <c r="C10185" s="33"/>
      <c r="D10185" s="33"/>
      <c r="E10185" s="33"/>
      <c r="F10185" s="33"/>
      <c r="G10185" s="33"/>
      <c r="H10185" s="33"/>
      <c r="I10185" s="33"/>
      <c r="J10185" s="33"/>
      <c r="K10185" s="33"/>
      <c r="L10185" s="33"/>
      <c r="M10185" s="33"/>
      <c r="N10185" s="33"/>
      <c r="O10185" s="33"/>
      <c r="P10185" s="33"/>
      <c r="Q10185" s="33"/>
      <c r="R10185" s="33"/>
      <c r="S10185" s="33"/>
      <c r="T10185" s="33"/>
      <c r="U10185" s="33"/>
      <c r="V10185" s="33"/>
      <c r="W10185" s="33"/>
      <c r="X10185" s="33"/>
      <c r="Y10185" s="33"/>
      <c r="Z10185" s="33"/>
      <c r="AA10185" s="33"/>
      <c r="AB10185" s="33"/>
      <c r="AC10185" s="33"/>
      <c r="AD10185" s="33"/>
      <c r="AE10185" s="33"/>
      <c r="AF10185" s="33"/>
      <c r="AG10185" s="35"/>
      <c r="AH10185" s="32"/>
      <c r="AI10185" s="33"/>
      <c r="AJ10185" s="33"/>
      <c r="AK10185" s="33"/>
      <c r="AL10185" s="33"/>
      <c r="AM10185" s="33"/>
      <c r="AN10185" s="33"/>
      <c r="AO10185" s="33"/>
      <c r="AP10185" s="33"/>
      <c r="AQ10185" s="33"/>
      <c r="AR10185" s="33"/>
      <c r="AS10185" s="33"/>
      <c r="AT10185" s="33"/>
      <c r="AU10185" s="33"/>
      <c r="AV10185" s="33"/>
      <c r="AW10185" s="33"/>
      <c r="AX10185" s="33"/>
      <c r="AY10185" s="33"/>
    </row>
    <row r="10186" spans="1:51" s="12" customFormat="1" ht="39.950000000000003" customHeight="1">
      <c r="A10186" s="3"/>
      <c r="B10186" s="16"/>
      <c r="C10186" s="33"/>
      <c r="D10186" s="33"/>
      <c r="E10186" s="33"/>
      <c r="F10186" s="33"/>
      <c r="G10186" s="33"/>
      <c r="H10186" s="33"/>
      <c r="I10186" s="33"/>
      <c r="J10186" s="33"/>
      <c r="K10186" s="33"/>
      <c r="L10186" s="33"/>
      <c r="M10186" s="33"/>
      <c r="N10186" s="33"/>
      <c r="O10186" s="33"/>
      <c r="P10186" s="33"/>
      <c r="Q10186" s="33"/>
      <c r="R10186" s="33"/>
      <c r="S10186" s="33"/>
      <c r="T10186" s="33"/>
      <c r="U10186" s="33"/>
      <c r="V10186" s="33"/>
      <c r="W10186" s="33"/>
      <c r="X10186" s="33"/>
      <c r="Y10186" s="33"/>
      <c r="Z10186" s="33"/>
      <c r="AA10186" s="33"/>
      <c r="AB10186" s="33"/>
      <c r="AC10186" s="33"/>
      <c r="AD10186" s="33"/>
      <c r="AE10186" s="33"/>
      <c r="AF10186" s="33"/>
      <c r="AG10186" s="35"/>
      <c r="AH10186" s="32"/>
      <c r="AI10186" s="33"/>
      <c r="AJ10186" s="33"/>
      <c r="AK10186" s="33"/>
      <c r="AL10186" s="33"/>
      <c r="AM10186" s="33"/>
      <c r="AN10186" s="33"/>
      <c r="AO10186" s="33"/>
      <c r="AP10186" s="33"/>
      <c r="AQ10186" s="33"/>
      <c r="AR10186" s="33"/>
      <c r="AS10186" s="33"/>
      <c r="AT10186" s="33"/>
      <c r="AU10186" s="33"/>
      <c r="AV10186" s="33"/>
      <c r="AW10186" s="33"/>
      <c r="AX10186" s="33"/>
      <c r="AY10186" s="33"/>
    </row>
    <row r="10187" spans="1:51" s="12" customFormat="1" ht="39.950000000000003" customHeight="1">
      <c r="A10187" s="3"/>
      <c r="B10187" s="16"/>
      <c r="C10187" s="33"/>
      <c r="D10187" s="33"/>
      <c r="E10187" s="33"/>
      <c r="F10187" s="33"/>
      <c r="G10187" s="33"/>
      <c r="H10187" s="33"/>
      <c r="I10187" s="33"/>
      <c r="J10187" s="33"/>
      <c r="K10187" s="33"/>
      <c r="L10187" s="33"/>
      <c r="M10187" s="33"/>
      <c r="N10187" s="33"/>
      <c r="O10187" s="33"/>
      <c r="P10187" s="33"/>
      <c r="Q10187" s="33"/>
      <c r="R10187" s="33"/>
      <c r="S10187" s="33"/>
      <c r="T10187" s="33"/>
      <c r="U10187" s="33"/>
      <c r="V10187" s="33"/>
      <c r="W10187" s="33"/>
      <c r="X10187" s="33"/>
      <c r="Y10187" s="33"/>
      <c r="Z10187" s="33"/>
      <c r="AA10187" s="33"/>
      <c r="AB10187" s="33"/>
      <c r="AC10187" s="33"/>
      <c r="AD10187" s="33"/>
      <c r="AE10187" s="33"/>
      <c r="AF10187" s="33"/>
      <c r="AG10187" s="35"/>
      <c r="AH10187" s="32"/>
      <c r="AI10187" s="33"/>
      <c r="AJ10187" s="33"/>
      <c r="AK10187" s="33"/>
      <c r="AL10187" s="33"/>
      <c r="AM10187" s="33"/>
      <c r="AN10187" s="33"/>
      <c r="AO10187" s="33"/>
      <c r="AP10187" s="33"/>
      <c r="AQ10187" s="33"/>
      <c r="AR10187" s="33"/>
      <c r="AS10187" s="33"/>
      <c r="AT10187" s="33"/>
      <c r="AU10187" s="33"/>
      <c r="AV10187" s="33"/>
      <c r="AW10187" s="33"/>
      <c r="AX10187" s="33"/>
      <c r="AY10187" s="33"/>
    </row>
    <row r="10188" spans="1:51" s="12" customFormat="1" ht="39.950000000000003" customHeight="1">
      <c r="A10188" s="3"/>
      <c r="B10188" s="16"/>
      <c r="C10188" s="33"/>
      <c r="D10188" s="33"/>
      <c r="E10188" s="33"/>
      <c r="F10188" s="33"/>
      <c r="G10188" s="33"/>
      <c r="H10188" s="33"/>
      <c r="I10188" s="33"/>
      <c r="J10188" s="33"/>
      <c r="K10188" s="33"/>
      <c r="L10188" s="33"/>
      <c r="M10188" s="33"/>
      <c r="N10188" s="33"/>
      <c r="O10188" s="33"/>
      <c r="P10188" s="33"/>
      <c r="Q10188" s="33"/>
      <c r="R10188" s="33"/>
      <c r="S10188" s="33"/>
      <c r="T10188" s="33"/>
      <c r="U10188" s="33"/>
      <c r="V10188" s="33"/>
      <c r="W10188" s="33"/>
      <c r="X10188" s="33"/>
      <c r="Y10188" s="33"/>
      <c r="Z10188" s="33"/>
      <c r="AA10188" s="33"/>
      <c r="AB10188" s="33"/>
      <c r="AC10188" s="33"/>
      <c r="AD10188" s="33"/>
      <c r="AE10188" s="33"/>
      <c r="AF10188" s="33"/>
      <c r="AG10188" s="35"/>
      <c r="AH10188" s="32"/>
      <c r="AI10188" s="33"/>
      <c r="AJ10188" s="33"/>
      <c r="AK10188" s="33"/>
      <c r="AL10188" s="33"/>
      <c r="AM10188" s="33"/>
      <c r="AN10188" s="33"/>
      <c r="AO10188" s="33"/>
      <c r="AP10188" s="33"/>
      <c r="AQ10188" s="33"/>
      <c r="AR10188" s="33"/>
      <c r="AS10188" s="33"/>
      <c r="AT10188" s="33"/>
      <c r="AU10188" s="33"/>
      <c r="AV10188" s="33"/>
      <c r="AW10188" s="33"/>
      <c r="AX10188" s="33"/>
      <c r="AY10188" s="33"/>
    </row>
    <row r="10189" spans="1:51" s="12" customFormat="1" ht="39.950000000000003" customHeight="1">
      <c r="A10189" s="3"/>
      <c r="B10189" s="16"/>
      <c r="C10189" s="33"/>
      <c r="D10189" s="33"/>
      <c r="E10189" s="33"/>
      <c r="F10189" s="33"/>
      <c r="G10189" s="33"/>
      <c r="H10189" s="33"/>
      <c r="I10189" s="33"/>
      <c r="J10189" s="33"/>
      <c r="K10189" s="33"/>
      <c r="L10189" s="33"/>
      <c r="M10189" s="33"/>
      <c r="N10189" s="33"/>
      <c r="O10189" s="33"/>
      <c r="P10189" s="33"/>
      <c r="Q10189" s="33"/>
      <c r="R10189" s="33"/>
      <c r="S10189" s="33"/>
      <c r="T10189" s="33"/>
      <c r="U10189" s="33"/>
      <c r="V10189" s="33"/>
      <c r="W10189" s="33"/>
      <c r="X10189" s="33"/>
      <c r="Y10189" s="33"/>
      <c r="Z10189" s="33"/>
      <c r="AA10189" s="33"/>
      <c r="AB10189" s="33"/>
      <c r="AC10189" s="33"/>
      <c r="AD10189" s="33"/>
      <c r="AE10189" s="33"/>
      <c r="AF10189" s="33"/>
      <c r="AG10189" s="35"/>
      <c r="AH10189" s="32"/>
      <c r="AI10189" s="33"/>
      <c r="AJ10189" s="33"/>
      <c r="AK10189" s="33"/>
      <c r="AL10189" s="33"/>
      <c r="AM10189" s="33"/>
      <c r="AN10189" s="33"/>
      <c r="AO10189" s="33"/>
      <c r="AP10189" s="33"/>
      <c r="AQ10189" s="33"/>
      <c r="AR10189" s="33"/>
      <c r="AS10189" s="33"/>
      <c r="AT10189" s="33"/>
      <c r="AU10189" s="33"/>
      <c r="AV10189" s="33"/>
      <c r="AW10189" s="33"/>
      <c r="AX10189" s="33"/>
      <c r="AY10189" s="33"/>
    </row>
    <row r="10190" spans="1:51" s="12" customFormat="1" ht="39.950000000000003" customHeight="1">
      <c r="A10190" s="3"/>
      <c r="B10190" s="16"/>
      <c r="C10190" s="33"/>
      <c r="D10190" s="33"/>
      <c r="E10190" s="33"/>
      <c r="F10190" s="33"/>
      <c r="G10190" s="33"/>
      <c r="H10190" s="33"/>
      <c r="I10190" s="33"/>
      <c r="J10190" s="33"/>
      <c r="K10190" s="33"/>
      <c r="L10190" s="33"/>
      <c r="M10190" s="33"/>
      <c r="N10190" s="33"/>
      <c r="O10190" s="33"/>
      <c r="P10190" s="33"/>
      <c r="Q10190" s="33"/>
      <c r="R10190" s="33"/>
      <c r="S10190" s="33"/>
      <c r="T10190" s="33"/>
      <c r="U10190" s="33"/>
      <c r="V10190" s="33"/>
      <c r="W10190" s="33"/>
      <c r="X10190" s="33"/>
      <c r="Y10190" s="33"/>
      <c r="Z10190" s="33"/>
      <c r="AA10190" s="33"/>
      <c r="AB10190" s="33"/>
      <c r="AC10190" s="33"/>
      <c r="AD10190" s="33"/>
      <c r="AE10190" s="33"/>
      <c r="AF10190" s="33"/>
      <c r="AG10190" s="35"/>
      <c r="AH10190" s="32"/>
      <c r="AI10190" s="33"/>
      <c r="AJ10190" s="33"/>
      <c r="AK10190" s="33"/>
      <c r="AL10190" s="33"/>
      <c r="AM10190" s="33"/>
      <c r="AN10190" s="33"/>
      <c r="AO10190" s="33"/>
      <c r="AP10190" s="33"/>
      <c r="AQ10190" s="33"/>
      <c r="AR10190" s="33"/>
      <c r="AS10190" s="33"/>
      <c r="AT10190" s="33"/>
      <c r="AU10190" s="33"/>
      <c r="AV10190" s="33"/>
      <c r="AW10190" s="33"/>
      <c r="AX10190" s="33"/>
      <c r="AY10190" s="33"/>
    </row>
    <row r="10191" spans="1:51" s="12" customFormat="1" ht="39.950000000000003" customHeight="1">
      <c r="A10191" s="3"/>
      <c r="B10191" s="16"/>
      <c r="C10191" s="33"/>
      <c r="D10191" s="33"/>
      <c r="E10191" s="33"/>
      <c r="F10191" s="33"/>
      <c r="G10191" s="33"/>
      <c r="H10191" s="33"/>
      <c r="I10191" s="33"/>
      <c r="J10191" s="33"/>
      <c r="K10191" s="33"/>
      <c r="L10191" s="33"/>
      <c r="M10191" s="33"/>
      <c r="N10191" s="33"/>
      <c r="O10191" s="33"/>
      <c r="P10191" s="33"/>
      <c r="Q10191" s="33"/>
      <c r="R10191" s="33"/>
      <c r="S10191" s="33"/>
      <c r="T10191" s="33"/>
      <c r="U10191" s="33"/>
      <c r="V10191" s="33"/>
      <c r="W10191" s="33"/>
      <c r="X10191" s="33"/>
      <c r="Y10191" s="33"/>
      <c r="Z10191" s="33"/>
      <c r="AA10191" s="33"/>
      <c r="AB10191" s="33"/>
      <c r="AC10191" s="33"/>
      <c r="AD10191" s="33"/>
      <c r="AE10191" s="33"/>
      <c r="AF10191" s="33"/>
      <c r="AG10191" s="35"/>
      <c r="AH10191" s="32"/>
      <c r="AI10191" s="33"/>
      <c r="AJ10191" s="33"/>
      <c r="AK10191" s="33"/>
      <c r="AL10191" s="33"/>
      <c r="AM10191" s="33"/>
      <c r="AN10191" s="33"/>
      <c r="AO10191" s="33"/>
      <c r="AP10191" s="33"/>
      <c r="AQ10191" s="33"/>
      <c r="AR10191" s="33"/>
      <c r="AS10191" s="33"/>
      <c r="AT10191" s="33"/>
      <c r="AU10191" s="33"/>
      <c r="AV10191" s="33"/>
      <c r="AW10191" s="33"/>
      <c r="AX10191" s="33"/>
      <c r="AY10191" s="33"/>
    </row>
    <row r="10192" spans="1:51" s="12" customFormat="1" ht="39.950000000000003" customHeight="1">
      <c r="A10192" s="3"/>
      <c r="B10192" s="16"/>
      <c r="C10192" s="33"/>
      <c r="D10192" s="33"/>
      <c r="E10192" s="33"/>
      <c r="F10192" s="33"/>
      <c r="G10192" s="33"/>
      <c r="H10192" s="33"/>
      <c r="I10192" s="33"/>
      <c r="J10192" s="33"/>
      <c r="K10192" s="33"/>
      <c r="L10192" s="33"/>
      <c r="M10192" s="33"/>
      <c r="N10192" s="33"/>
      <c r="O10192" s="33"/>
      <c r="P10192" s="33"/>
      <c r="Q10192" s="33"/>
      <c r="R10192" s="33"/>
      <c r="S10192" s="33"/>
      <c r="T10192" s="33"/>
      <c r="U10192" s="33"/>
      <c r="V10192" s="33"/>
      <c r="W10192" s="33"/>
      <c r="X10192" s="33"/>
      <c r="Y10192" s="33"/>
      <c r="Z10192" s="33"/>
      <c r="AA10192" s="33"/>
      <c r="AB10192" s="33"/>
      <c r="AC10192" s="33"/>
      <c r="AD10192" s="33"/>
      <c r="AE10192" s="33"/>
      <c r="AF10192" s="33"/>
      <c r="AG10192" s="35"/>
      <c r="AH10192" s="32"/>
      <c r="AI10192" s="33"/>
      <c r="AJ10192" s="33"/>
      <c r="AK10192" s="33"/>
      <c r="AL10192" s="33"/>
      <c r="AM10192" s="33"/>
      <c r="AN10192" s="33"/>
      <c r="AO10192" s="33"/>
      <c r="AP10192" s="33"/>
      <c r="AQ10192" s="33"/>
      <c r="AR10192" s="33"/>
      <c r="AS10192" s="33"/>
      <c r="AT10192" s="33"/>
      <c r="AU10192" s="33"/>
      <c r="AV10192" s="33"/>
      <c r="AW10192" s="33"/>
      <c r="AX10192" s="33"/>
      <c r="AY10192" s="33"/>
    </row>
    <row r="10193" spans="1:51" s="12" customFormat="1" ht="39.950000000000003" customHeight="1">
      <c r="A10193" s="3"/>
      <c r="B10193" s="16"/>
      <c r="C10193" s="33"/>
      <c r="D10193" s="33"/>
      <c r="E10193" s="33"/>
      <c r="F10193" s="33"/>
      <c r="G10193" s="33"/>
      <c r="H10193" s="33"/>
      <c r="I10193" s="33"/>
      <c r="J10193" s="33"/>
      <c r="K10193" s="33"/>
      <c r="L10193" s="33"/>
      <c r="M10193" s="33"/>
      <c r="N10193" s="33"/>
      <c r="O10193" s="33"/>
      <c r="P10193" s="33"/>
      <c r="Q10193" s="33"/>
      <c r="R10193" s="33"/>
      <c r="S10193" s="33"/>
      <c r="T10193" s="33"/>
      <c r="U10193" s="33"/>
      <c r="V10193" s="33"/>
      <c r="W10193" s="33"/>
      <c r="X10193" s="33"/>
      <c r="Y10193" s="33"/>
      <c r="Z10193" s="33"/>
      <c r="AA10193" s="33"/>
      <c r="AB10193" s="33"/>
      <c r="AC10193" s="33"/>
      <c r="AD10193" s="33"/>
      <c r="AE10193" s="33"/>
      <c r="AF10193" s="33"/>
      <c r="AG10193" s="35"/>
      <c r="AH10193" s="32"/>
      <c r="AI10193" s="33"/>
      <c r="AJ10193" s="33"/>
      <c r="AK10193" s="33"/>
      <c r="AL10193" s="33"/>
      <c r="AM10193" s="33"/>
      <c r="AN10193" s="33"/>
      <c r="AO10193" s="33"/>
      <c r="AP10193" s="33"/>
      <c r="AQ10193" s="33"/>
      <c r="AR10193" s="33"/>
      <c r="AS10193" s="33"/>
      <c r="AT10193" s="33"/>
      <c r="AU10193" s="33"/>
      <c r="AV10193" s="33"/>
      <c r="AW10193" s="33"/>
      <c r="AX10193" s="33"/>
      <c r="AY10193" s="33"/>
    </row>
    <row r="10194" spans="1:51" s="12" customFormat="1" ht="39.950000000000003" customHeight="1">
      <c r="A10194" s="3"/>
      <c r="B10194" s="16"/>
      <c r="C10194" s="33"/>
      <c r="D10194" s="33"/>
      <c r="E10194" s="33"/>
      <c r="F10194" s="33"/>
      <c r="G10194" s="33"/>
      <c r="H10194" s="33"/>
      <c r="I10194" s="33"/>
      <c r="J10194" s="33"/>
      <c r="K10194" s="33"/>
      <c r="L10194" s="33"/>
      <c r="M10194" s="33"/>
      <c r="N10194" s="33"/>
      <c r="O10194" s="33"/>
      <c r="P10194" s="33"/>
      <c r="Q10194" s="33"/>
      <c r="R10194" s="33"/>
      <c r="S10194" s="33"/>
      <c r="T10194" s="33"/>
      <c r="U10194" s="33"/>
      <c r="V10194" s="33"/>
      <c r="W10194" s="33"/>
      <c r="X10194" s="33"/>
      <c r="Y10194" s="33"/>
      <c r="Z10194" s="33"/>
      <c r="AA10194" s="33"/>
      <c r="AB10194" s="33"/>
      <c r="AC10194" s="33"/>
      <c r="AD10194" s="33"/>
      <c r="AE10194" s="33"/>
      <c r="AF10194" s="33"/>
      <c r="AG10194" s="35"/>
      <c r="AH10194" s="32"/>
      <c r="AI10194" s="33"/>
      <c r="AJ10194" s="33"/>
      <c r="AK10194" s="33"/>
      <c r="AL10194" s="33"/>
      <c r="AM10194" s="33"/>
      <c r="AN10194" s="33"/>
      <c r="AO10194" s="33"/>
      <c r="AP10194" s="33"/>
      <c r="AQ10194" s="33"/>
      <c r="AR10194" s="33"/>
      <c r="AS10194" s="33"/>
      <c r="AT10194" s="33"/>
      <c r="AU10194" s="33"/>
      <c r="AV10194" s="33"/>
      <c r="AW10194" s="33"/>
      <c r="AX10194" s="33"/>
      <c r="AY10194" s="33"/>
    </row>
    <row r="10195" spans="1:51" s="12" customFormat="1" ht="39.950000000000003" customHeight="1">
      <c r="A10195" s="3"/>
      <c r="B10195" s="16"/>
      <c r="C10195" s="33"/>
      <c r="D10195" s="33"/>
      <c r="E10195" s="33"/>
      <c r="F10195" s="33"/>
      <c r="G10195" s="33"/>
      <c r="H10195" s="33"/>
      <c r="I10195" s="33"/>
      <c r="J10195" s="33"/>
      <c r="K10195" s="33"/>
      <c r="L10195" s="33"/>
      <c r="M10195" s="33"/>
      <c r="N10195" s="33"/>
      <c r="O10195" s="33"/>
      <c r="P10195" s="33"/>
      <c r="Q10195" s="33"/>
      <c r="R10195" s="33"/>
      <c r="S10195" s="33"/>
      <c r="T10195" s="33"/>
      <c r="U10195" s="33"/>
      <c r="V10195" s="33"/>
      <c r="W10195" s="33"/>
      <c r="X10195" s="33"/>
      <c r="Y10195" s="33"/>
      <c r="Z10195" s="33"/>
      <c r="AA10195" s="33"/>
      <c r="AB10195" s="33"/>
      <c r="AC10195" s="33"/>
      <c r="AD10195" s="33"/>
      <c r="AE10195" s="33"/>
      <c r="AF10195" s="33"/>
      <c r="AG10195" s="35"/>
      <c r="AH10195" s="32"/>
      <c r="AI10195" s="33"/>
      <c r="AJ10195" s="33"/>
      <c r="AK10195" s="33"/>
      <c r="AL10195" s="33"/>
      <c r="AM10195" s="33"/>
      <c r="AN10195" s="33"/>
      <c r="AO10195" s="33"/>
      <c r="AP10195" s="33"/>
      <c r="AQ10195" s="33"/>
      <c r="AR10195" s="33"/>
      <c r="AS10195" s="33"/>
      <c r="AT10195" s="33"/>
      <c r="AU10195" s="33"/>
      <c r="AV10195" s="33"/>
      <c r="AW10195" s="33"/>
      <c r="AX10195" s="33"/>
      <c r="AY10195" s="33"/>
    </row>
    <row r="10196" spans="1:51" s="12" customFormat="1" ht="39.950000000000003" customHeight="1">
      <c r="A10196" s="3"/>
      <c r="B10196" s="16"/>
      <c r="C10196" s="33"/>
      <c r="D10196" s="33"/>
      <c r="E10196" s="33"/>
      <c r="F10196" s="33"/>
      <c r="G10196" s="33"/>
      <c r="H10196" s="33"/>
      <c r="I10196" s="33"/>
      <c r="J10196" s="33"/>
      <c r="K10196" s="33"/>
      <c r="L10196" s="33"/>
      <c r="M10196" s="33"/>
      <c r="N10196" s="33"/>
      <c r="O10196" s="33"/>
      <c r="P10196" s="33"/>
      <c r="Q10196" s="33"/>
      <c r="R10196" s="33"/>
      <c r="S10196" s="33"/>
      <c r="T10196" s="33"/>
      <c r="U10196" s="33"/>
      <c r="V10196" s="33"/>
      <c r="W10196" s="33"/>
      <c r="X10196" s="33"/>
      <c r="Y10196" s="33"/>
      <c r="Z10196" s="33"/>
      <c r="AA10196" s="33"/>
      <c r="AB10196" s="33"/>
      <c r="AC10196" s="33"/>
      <c r="AD10196" s="33"/>
      <c r="AE10196" s="33"/>
      <c r="AF10196" s="33"/>
      <c r="AG10196" s="35"/>
      <c r="AH10196" s="32"/>
      <c r="AI10196" s="33"/>
      <c r="AJ10196" s="33"/>
      <c r="AK10196" s="33"/>
      <c r="AL10196" s="33"/>
      <c r="AM10196" s="33"/>
      <c r="AN10196" s="33"/>
      <c r="AO10196" s="33"/>
      <c r="AP10196" s="33"/>
      <c r="AQ10196" s="33"/>
      <c r="AR10196" s="33"/>
      <c r="AS10196" s="33"/>
      <c r="AT10196" s="33"/>
      <c r="AU10196" s="33"/>
      <c r="AV10196" s="33"/>
      <c r="AW10196" s="33"/>
      <c r="AX10196" s="33"/>
      <c r="AY10196" s="33"/>
    </row>
    <row r="10197" spans="1:51" s="12" customFormat="1" ht="39.950000000000003" customHeight="1">
      <c r="A10197" s="3"/>
      <c r="B10197" s="16"/>
      <c r="C10197" s="33"/>
      <c r="D10197" s="33"/>
      <c r="E10197" s="33"/>
      <c r="F10197" s="33"/>
      <c r="G10197" s="33"/>
      <c r="H10197" s="33"/>
      <c r="I10197" s="33"/>
      <c r="J10197" s="33"/>
      <c r="K10197" s="33"/>
      <c r="L10197" s="33"/>
      <c r="M10197" s="33"/>
      <c r="N10197" s="33"/>
      <c r="O10197" s="33"/>
      <c r="P10197" s="33"/>
      <c r="Q10197" s="33"/>
      <c r="R10197" s="33"/>
      <c r="S10197" s="33"/>
      <c r="T10197" s="33"/>
      <c r="U10197" s="33"/>
      <c r="V10197" s="33"/>
      <c r="W10197" s="33"/>
      <c r="X10197" s="33"/>
      <c r="Y10197" s="33"/>
      <c r="Z10197" s="33"/>
      <c r="AA10197" s="33"/>
      <c r="AB10197" s="33"/>
      <c r="AC10197" s="33"/>
      <c r="AD10197" s="33"/>
      <c r="AE10197" s="33"/>
      <c r="AF10197" s="33"/>
      <c r="AG10197" s="35"/>
      <c r="AH10197" s="32"/>
      <c r="AI10197" s="33"/>
      <c r="AJ10197" s="33"/>
      <c r="AK10197" s="33"/>
      <c r="AL10197" s="33"/>
      <c r="AM10197" s="33"/>
      <c r="AN10197" s="33"/>
      <c r="AO10197" s="33"/>
      <c r="AP10197" s="33"/>
      <c r="AQ10197" s="33"/>
      <c r="AR10197" s="33"/>
      <c r="AS10197" s="33"/>
      <c r="AT10197" s="33"/>
      <c r="AU10197" s="33"/>
      <c r="AV10197" s="33"/>
      <c r="AW10197" s="33"/>
      <c r="AX10197" s="33"/>
      <c r="AY10197" s="33"/>
    </row>
    <row r="10198" spans="1:51" s="12" customFormat="1" ht="39.950000000000003" customHeight="1">
      <c r="A10198" s="3"/>
      <c r="B10198" s="16"/>
      <c r="C10198" s="33"/>
      <c r="D10198" s="33"/>
      <c r="E10198" s="33"/>
      <c r="F10198" s="33"/>
      <c r="G10198" s="33"/>
      <c r="H10198" s="33"/>
      <c r="I10198" s="33"/>
      <c r="J10198" s="33"/>
      <c r="K10198" s="33"/>
      <c r="L10198" s="33"/>
      <c r="M10198" s="33"/>
      <c r="N10198" s="33"/>
      <c r="O10198" s="33"/>
      <c r="P10198" s="33"/>
      <c r="Q10198" s="33"/>
      <c r="R10198" s="33"/>
      <c r="S10198" s="33"/>
      <c r="T10198" s="33"/>
      <c r="U10198" s="33"/>
      <c r="V10198" s="33"/>
      <c r="W10198" s="33"/>
      <c r="X10198" s="33"/>
      <c r="Y10198" s="33"/>
      <c r="Z10198" s="33"/>
      <c r="AA10198" s="33"/>
      <c r="AB10198" s="33"/>
      <c r="AC10198" s="33"/>
      <c r="AD10198" s="33"/>
      <c r="AE10198" s="33"/>
      <c r="AF10198" s="33"/>
      <c r="AG10198" s="35"/>
      <c r="AH10198" s="32"/>
      <c r="AI10198" s="33"/>
      <c r="AJ10198" s="33"/>
      <c r="AK10198" s="33"/>
      <c r="AL10198" s="33"/>
      <c r="AM10198" s="33"/>
      <c r="AN10198" s="33"/>
      <c r="AO10198" s="33"/>
      <c r="AP10198" s="33"/>
      <c r="AQ10198" s="33"/>
      <c r="AR10198" s="33"/>
      <c r="AS10198" s="33"/>
      <c r="AT10198" s="33"/>
      <c r="AU10198" s="33"/>
      <c r="AV10198" s="33"/>
      <c r="AW10198" s="33"/>
      <c r="AX10198" s="33"/>
      <c r="AY10198" s="33"/>
    </row>
    <row r="10199" spans="1:51" s="12" customFormat="1" ht="39.950000000000003" customHeight="1">
      <c r="A10199" s="3"/>
      <c r="B10199" s="16"/>
      <c r="C10199" s="33"/>
      <c r="D10199" s="33"/>
      <c r="E10199" s="33"/>
      <c r="F10199" s="33"/>
      <c r="G10199" s="33"/>
      <c r="H10199" s="33"/>
      <c r="I10199" s="33"/>
      <c r="J10199" s="33"/>
      <c r="K10199" s="33"/>
      <c r="L10199" s="33"/>
      <c r="M10199" s="33"/>
      <c r="N10199" s="33"/>
      <c r="O10199" s="33"/>
      <c r="P10199" s="33"/>
      <c r="Q10199" s="33"/>
      <c r="R10199" s="33"/>
      <c r="S10199" s="33"/>
      <c r="T10199" s="33"/>
      <c r="U10199" s="33"/>
      <c r="V10199" s="33"/>
      <c r="W10199" s="33"/>
      <c r="X10199" s="33"/>
      <c r="Y10199" s="33"/>
      <c r="Z10199" s="33"/>
      <c r="AA10199" s="33"/>
      <c r="AB10199" s="33"/>
      <c r="AC10199" s="33"/>
      <c r="AD10199" s="33"/>
      <c r="AE10199" s="33"/>
      <c r="AF10199" s="33"/>
      <c r="AG10199" s="35"/>
      <c r="AH10199" s="32"/>
      <c r="AI10199" s="33"/>
      <c r="AJ10199" s="33"/>
      <c r="AK10199" s="33"/>
      <c r="AL10199" s="33"/>
      <c r="AM10199" s="33"/>
      <c r="AN10199" s="33"/>
      <c r="AO10199" s="33"/>
      <c r="AP10199" s="33"/>
      <c r="AQ10199" s="33"/>
      <c r="AR10199" s="33"/>
      <c r="AS10199" s="33"/>
      <c r="AT10199" s="33"/>
      <c r="AU10199" s="33"/>
      <c r="AV10199" s="33"/>
      <c r="AW10199" s="33"/>
      <c r="AX10199" s="33"/>
      <c r="AY10199" s="33"/>
    </row>
    <row r="10200" spans="1:51" s="12" customFormat="1" ht="39.950000000000003" customHeight="1">
      <c r="A10200" s="3"/>
      <c r="B10200" s="16"/>
      <c r="C10200" s="33"/>
      <c r="D10200" s="33"/>
      <c r="E10200" s="33"/>
      <c r="F10200" s="33"/>
      <c r="G10200" s="33"/>
      <c r="H10200" s="33"/>
      <c r="I10200" s="33"/>
      <c r="J10200" s="33"/>
      <c r="K10200" s="33"/>
      <c r="L10200" s="33"/>
      <c r="M10200" s="33"/>
      <c r="N10200" s="33"/>
      <c r="O10200" s="33"/>
      <c r="P10200" s="33"/>
      <c r="Q10200" s="33"/>
      <c r="R10200" s="33"/>
      <c r="S10200" s="33"/>
      <c r="T10200" s="33"/>
      <c r="U10200" s="33"/>
      <c r="V10200" s="33"/>
      <c r="W10200" s="33"/>
      <c r="X10200" s="33"/>
      <c r="Y10200" s="33"/>
      <c r="Z10200" s="33"/>
      <c r="AA10200" s="33"/>
      <c r="AB10200" s="33"/>
      <c r="AC10200" s="33"/>
      <c r="AD10200" s="33"/>
      <c r="AE10200" s="33"/>
      <c r="AF10200" s="33"/>
      <c r="AG10200" s="35"/>
      <c r="AH10200" s="32"/>
      <c r="AI10200" s="33"/>
      <c r="AJ10200" s="33"/>
      <c r="AK10200" s="33"/>
      <c r="AL10200" s="33"/>
      <c r="AM10200" s="33"/>
      <c r="AN10200" s="33"/>
      <c r="AO10200" s="33"/>
      <c r="AP10200" s="33"/>
      <c r="AQ10200" s="33"/>
      <c r="AR10200" s="33"/>
      <c r="AS10200" s="33"/>
      <c r="AT10200" s="33"/>
      <c r="AU10200" s="33"/>
      <c r="AV10200" s="33"/>
      <c r="AW10200" s="33"/>
      <c r="AX10200" s="33"/>
      <c r="AY10200" s="33"/>
    </row>
    <row r="10201" spans="1:51" s="12" customFormat="1" ht="39.950000000000003" customHeight="1">
      <c r="A10201" s="3"/>
      <c r="B10201" s="16"/>
      <c r="C10201" s="33"/>
      <c r="D10201" s="33"/>
      <c r="E10201" s="33"/>
      <c r="F10201" s="33"/>
      <c r="G10201" s="33"/>
      <c r="H10201" s="33"/>
      <c r="I10201" s="33"/>
      <c r="J10201" s="33"/>
      <c r="K10201" s="33"/>
      <c r="L10201" s="33"/>
      <c r="M10201" s="33"/>
      <c r="N10201" s="33"/>
      <c r="O10201" s="33"/>
      <c r="P10201" s="33"/>
      <c r="Q10201" s="33"/>
      <c r="R10201" s="33"/>
      <c r="S10201" s="33"/>
      <c r="T10201" s="33"/>
      <c r="U10201" s="33"/>
      <c r="V10201" s="33"/>
      <c r="W10201" s="33"/>
      <c r="X10201" s="33"/>
      <c r="Y10201" s="33"/>
      <c r="Z10201" s="33"/>
      <c r="AA10201" s="33"/>
      <c r="AB10201" s="33"/>
      <c r="AC10201" s="33"/>
      <c r="AD10201" s="33"/>
      <c r="AE10201" s="33"/>
      <c r="AF10201" s="33"/>
      <c r="AG10201" s="35"/>
      <c r="AH10201" s="32"/>
      <c r="AI10201" s="33"/>
      <c r="AJ10201" s="33"/>
      <c r="AK10201" s="33"/>
      <c r="AL10201" s="33"/>
      <c r="AM10201" s="33"/>
      <c r="AN10201" s="33"/>
      <c r="AO10201" s="33"/>
      <c r="AP10201" s="33"/>
      <c r="AQ10201" s="33"/>
      <c r="AR10201" s="33"/>
      <c r="AS10201" s="33"/>
      <c r="AT10201" s="33"/>
      <c r="AU10201" s="33"/>
      <c r="AV10201" s="33"/>
      <c r="AW10201" s="33"/>
      <c r="AX10201" s="33"/>
      <c r="AY10201" s="33"/>
    </row>
    <row r="10202" spans="1:51" s="12" customFormat="1" ht="39.950000000000003" customHeight="1">
      <c r="A10202" s="3"/>
      <c r="B10202" s="16"/>
      <c r="C10202" s="33"/>
      <c r="D10202" s="33"/>
      <c r="E10202" s="33"/>
      <c r="F10202" s="33"/>
      <c r="G10202" s="33"/>
      <c r="H10202" s="33"/>
      <c r="I10202" s="33"/>
      <c r="J10202" s="33"/>
      <c r="K10202" s="33"/>
      <c r="L10202" s="33"/>
      <c r="M10202" s="33"/>
      <c r="N10202" s="33"/>
      <c r="O10202" s="33"/>
      <c r="P10202" s="33"/>
      <c r="Q10202" s="33"/>
      <c r="R10202" s="33"/>
      <c r="S10202" s="33"/>
      <c r="T10202" s="33"/>
      <c r="U10202" s="33"/>
      <c r="V10202" s="33"/>
      <c r="W10202" s="33"/>
      <c r="X10202" s="33"/>
      <c r="Y10202" s="33"/>
      <c r="Z10202" s="33"/>
      <c r="AA10202" s="33"/>
      <c r="AB10202" s="33"/>
      <c r="AC10202" s="33"/>
      <c r="AD10202" s="33"/>
      <c r="AE10202" s="33"/>
      <c r="AF10202" s="33"/>
      <c r="AG10202" s="35"/>
      <c r="AH10202" s="32"/>
      <c r="AI10202" s="33"/>
      <c r="AJ10202" s="33"/>
      <c r="AK10202" s="33"/>
      <c r="AL10202" s="33"/>
      <c r="AM10202" s="33"/>
      <c r="AN10202" s="33"/>
      <c r="AO10202" s="33"/>
      <c r="AP10202" s="33"/>
      <c r="AQ10202" s="33"/>
      <c r="AR10202" s="33"/>
      <c r="AS10202" s="33"/>
      <c r="AT10202" s="33"/>
      <c r="AU10202" s="33"/>
      <c r="AV10202" s="33"/>
      <c r="AW10202" s="33"/>
      <c r="AX10202" s="33"/>
      <c r="AY10202" s="33"/>
    </row>
    <row r="10203" spans="1:51" s="12" customFormat="1" ht="39.950000000000003" customHeight="1">
      <c r="A10203" s="3"/>
      <c r="B10203" s="16"/>
      <c r="C10203" s="33"/>
      <c r="D10203" s="33"/>
      <c r="E10203" s="33"/>
      <c r="F10203" s="33"/>
      <c r="G10203" s="33"/>
      <c r="H10203" s="33"/>
      <c r="I10203" s="33"/>
      <c r="J10203" s="33"/>
      <c r="K10203" s="33"/>
      <c r="L10203" s="33"/>
      <c r="M10203" s="33"/>
      <c r="N10203" s="33"/>
      <c r="O10203" s="33"/>
      <c r="P10203" s="33"/>
      <c r="Q10203" s="33"/>
      <c r="R10203" s="33"/>
      <c r="S10203" s="33"/>
      <c r="T10203" s="33"/>
      <c r="U10203" s="33"/>
      <c r="V10203" s="33"/>
      <c r="W10203" s="33"/>
      <c r="X10203" s="33"/>
      <c r="Y10203" s="33"/>
      <c r="Z10203" s="33"/>
      <c r="AA10203" s="33"/>
      <c r="AB10203" s="33"/>
      <c r="AC10203" s="33"/>
      <c r="AD10203" s="33"/>
      <c r="AE10203" s="33"/>
      <c r="AF10203" s="33"/>
      <c r="AG10203" s="35"/>
      <c r="AH10203" s="32"/>
      <c r="AI10203" s="33"/>
      <c r="AJ10203" s="33"/>
      <c r="AK10203" s="33"/>
      <c r="AL10203" s="33"/>
      <c r="AM10203" s="33"/>
      <c r="AN10203" s="33"/>
      <c r="AO10203" s="33"/>
      <c r="AP10203" s="33"/>
      <c r="AQ10203" s="33"/>
      <c r="AR10203" s="33"/>
      <c r="AS10203" s="33"/>
      <c r="AT10203" s="33"/>
      <c r="AU10203" s="33"/>
      <c r="AV10203" s="33"/>
      <c r="AW10203" s="33"/>
      <c r="AX10203" s="33"/>
      <c r="AY10203" s="33"/>
    </row>
    <row r="10204" spans="1:51" s="12" customFormat="1" ht="39.950000000000003" customHeight="1">
      <c r="A10204" s="3"/>
      <c r="B10204" s="16"/>
      <c r="C10204" s="33"/>
      <c r="D10204" s="33"/>
      <c r="E10204" s="33"/>
      <c r="F10204" s="33"/>
      <c r="G10204" s="33"/>
      <c r="H10204" s="33"/>
      <c r="I10204" s="33"/>
      <c r="J10204" s="33"/>
      <c r="K10204" s="33"/>
      <c r="L10204" s="33"/>
      <c r="M10204" s="33"/>
      <c r="N10204" s="33"/>
      <c r="O10204" s="33"/>
      <c r="P10204" s="33"/>
      <c r="Q10204" s="33"/>
      <c r="R10204" s="33"/>
      <c r="S10204" s="33"/>
      <c r="T10204" s="33"/>
      <c r="U10204" s="33"/>
      <c r="V10204" s="33"/>
      <c r="W10204" s="33"/>
      <c r="X10204" s="33"/>
      <c r="Y10204" s="33"/>
      <c r="Z10204" s="33"/>
      <c r="AA10204" s="33"/>
      <c r="AB10204" s="33"/>
      <c r="AC10204" s="33"/>
      <c r="AD10204" s="33"/>
      <c r="AE10204" s="33"/>
      <c r="AF10204" s="33"/>
      <c r="AG10204" s="35"/>
      <c r="AH10204" s="32"/>
      <c r="AI10204" s="33"/>
      <c r="AJ10204" s="33"/>
      <c r="AK10204" s="33"/>
      <c r="AL10204" s="33"/>
      <c r="AM10204" s="33"/>
      <c r="AN10204" s="33"/>
      <c r="AO10204" s="33"/>
      <c r="AP10204" s="33"/>
      <c r="AQ10204" s="33"/>
      <c r="AR10204" s="33"/>
      <c r="AS10204" s="33"/>
      <c r="AT10204" s="33"/>
      <c r="AU10204" s="33"/>
      <c r="AV10204" s="33"/>
      <c r="AW10204" s="33"/>
      <c r="AX10204" s="33"/>
      <c r="AY10204" s="33"/>
    </row>
    <row r="10205" spans="1:51" s="12" customFormat="1" ht="39.950000000000003" customHeight="1">
      <c r="A10205" s="3"/>
      <c r="B10205" s="16"/>
      <c r="C10205" s="33"/>
      <c r="D10205" s="33"/>
      <c r="E10205" s="33"/>
      <c r="F10205" s="33"/>
      <c r="G10205" s="33"/>
      <c r="H10205" s="33"/>
      <c r="I10205" s="33"/>
      <c r="J10205" s="33"/>
      <c r="K10205" s="33"/>
      <c r="L10205" s="33"/>
      <c r="M10205" s="33"/>
      <c r="N10205" s="33"/>
      <c r="O10205" s="33"/>
      <c r="P10205" s="33"/>
      <c r="Q10205" s="33"/>
      <c r="R10205" s="33"/>
      <c r="S10205" s="33"/>
      <c r="T10205" s="33"/>
      <c r="U10205" s="33"/>
      <c r="V10205" s="33"/>
      <c r="W10205" s="33"/>
      <c r="X10205" s="33"/>
      <c r="Y10205" s="33"/>
      <c r="Z10205" s="33"/>
      <c r="AA10205" s="33"/>
      <c r="AB10205" s="33"/>
      <c r="AC10205" s="33"/>
      <c r="AD10205" s="33"/>
      <c r="AE10205" s="33"/>
      <c r="AF10205" s="33"/>
      <c r="AG10205" s="35"/>
      <c r="AH10205" s="32"/>
      <c r="AI10205" s="33"/>
      <c r="AJ10205" s="33"/>
      <c r="AK10205" s="33"/>
      <c r="AL10205" s="33"/>
      <c r="AM10205" s="33"/>
      <c r="AN10205" s="33"/>
      <c r="AO10205" s="33"/>
      <c r="AP10205" s="33"/>
      <c r="AQ10205" s="33"/>
      <c r="AR10205" s="33"/>
      <c r="AS10205" s="33"/>
      <c r="AT10205" s="33"/>
      <c r="AU10205" s="33"/>
      <c r="AV10205" s="33"/>
      <c r="AW10205" s="33"/>
      <c r="AX10205" s="33"/>
      <c r="AY10205" s="33"/>
    </row>
    <row r="10206" spans="1:51" s="12" customFormat="1" ht="39.950000000000003" customHeight="1">
      <c r="A10206" s="3"/>
      <c r="B10206" s="16"/>
      <c r="C10206" s="33"/>
      <c r="D10206" s="33"/>
      <c r="E10206" s="33"/>
      <c r="F10206" s="33"/>
      <c r="G10206" s="33"/>
      <c r="H10206" s="33"/>
      <c r="I10206" s="33"/>
      <c r="J10206" s="33"/>
      <c r="K10206" s="33"/>
      <c r="L10206" s="33"/>
      <c r="M10206" s="33"/>
      <c r="N10206" s="33"/>
      <c r="O10206" s="33"/>
      <c r="P10206" s="33"/>
      <c r="Q10206" s="33"/>
      <c r="R10206" s="33"/>
      <c r="S10206" s="33"/>
      <c r="T10206" s="33"/>
      <c r="U10206" s="33"/>
      <c r="V10206" s="33"/>
      <c r="W10206" s="33"/>
      <c r="X10206" s="33"/>
      <c r="Y10206" s="33"/>
      <c r="Z10206" s="33"/>
      <c r="AA10206" s="33"/>
      <c r="AB10206" s="33"/>
      <c r="AC10206" s="33"/>
      <c r="AD10206" s="33"/>
      <c r="AE10206" s="33"/>
      <c r="AF10206" s="33"/>
      <c r="AG10206" s="35"/>
      <c r="AH10206" s="32"/>
      <c r="AI10206" s="33"/>
      <c r="AJ10206" s="33"/>
      <c r="AK10206" s="33"/>
      <c r="AL10206" s="33"/>
      <c r="AM10206" s="33"/>
      <c r="AN10206" s="33"/>
      <c r="AO10206" s="33"/>
      <c r="AP10206" s="33"/>
      <c r="AQ10206" s="33"/>
      <c r="AR10206" s="33"/>
      <c r="AS10206" s="33"/>
      <c r="AT10206" s="33"/>
      <c r="AU10206" s="33"/>
      <c r="AV10206" s="33"/>
      <c r="AW10206" s="33"/>
      <c r="AX10206" s="33"/>
      <c r="AY10206" s="33"/>
    </row>
    <row r="10207" spans="1:51" s="12" customFormat="1" ht="39.950000000000003" customHeight="1">
      <c r="A10207" s="3"/>
      <c r="B10207" s="16"/>
      <c r="C10207" s="33"/>
      <c r="D10207" s="33"/>
      <c r="E10207" s="33"/>
      <c r="F10207" s="33"/>
      <c r="G10207" s="33"/>
      <c r="H10207" s="33"/>
      <c r="I10207" s="33"/>
      <c r="J10207" s="33"/>
      <c r="K10207" s="33"/>
      <c r="L10207" s="33"/>
      <c r="M10207" s="33"/>
      <c r="N10207" s="33"/>
      <c r="O10207" s="33"/>
      <c r="P10207" s="33"/>
      <c r="Q10207" s="33"/>
      <c r="R10207" s="33"/>
      <c r="S10207" s="33"/>
      <c r="T10207" s="33"/>
      <c r="U10207" s="33"/>
      <c r="V10207" s="33"/>
      <c r="W10207" s="33"/>
      <c r="X10207" s="33"/>
      <c r="Y10207" s="33"/>
      <c r="Z10207" s="33"/>
      <c r="AA10207" s="33"/>
      <c r="AB10207" s="33"/>
      <c r="AC10207" s="33"/>
      <c r="AD10207" s="33"/>
      <c r="AE10207" s="33"/>
      <c r="AF10207" s="33"/>
      <c r="AG10207" s="35"/>
      <c r="AH10207" s="32"/>
      <c r="AI10207" s="33"/>
      <c r="AJ10207" s="33"/>
      <c r="AK10207" s="33"/>
      <c r="AL10207" s="33"/>
      <c r="AM10207" s="33"/>
      <c r="AN10207" s="33"/>
      <c r="AO10207" s="33"/>
      <c r="AP10207" s="33"/>
      <c r="AQ10207" s="33"/>
      <c r="AR10207" s="33"/>
      <c r="AS10207" s="33"/>
      <c r="AT10207" s="33"/>
      <c r="AU10207" s="33"/>
      <c r="AV10207" s="33"/>
      <c r="AW10207" s="33"/>
      <c r="AX10207" s="33"/>
      <c r="AY10207" s="33"/>
    </row>
    <row r="10208" spans="1:51" s="12" customFormat="1" ht="39.950000000000003" customHeight="1">
      <c r="A10208" s="3"/>
      <c r="B10208" s="16"/>
      <c r="C10208" s="33"/>
      <c r="D10208" s="33"/>
      <c r="E10208" s="33"/>
      <c r="F10208" s="33"/>
      <c r="G10208" s="33"/>
      <c r="H10208" s="33"/>
      <c r="I10208" s="33"/>
      <c r="J10208" s="33"/>
      <c r="K10208" s="33"/>
      <c r="L10208" s="33"/>
      <c r="M10208" s="33"/>
      <c r="N10208" s="33"/>
      <c r="O10208" s="33"/>
      <c r="P10208" s="33"/>
      <c r="Q10208" s="33"/>
      <c r="R10208" s="33"/>
      <c r="S10208" s="33"/>
      <c r="T10208" s="33"/>
      <c r="U10208" s="33"/>
      <c r="V10208" s="33"/>
      <c r="W10208" s="33"/>
      <c r="X10208" s="33"/>
      <c r="Y10208" s="33"/>
      <c r="Z10208" s="33"/>
      <c r="AA10208" s="33"/>
      <c r="AB10208" s="33"/>
      <c r="AC10208" s="33"/>
      <c r="AD10208" s="33"/>
      <c r="AE10208" s="33"/>
      <c r="AF10208" s="33"/>
      <c r="AG10208" s="35"/>
      <c r="AH10208" s="32"/>
      <c r="AI10208" s="33"/>
      <c r="AJ10208" s="33"/>
      <c r="AK10208" s="33"/>
      <c r="AL10208" s="33"/>
      <c r="AM10208" s="33"/>
      <c r="AN10208" s="33"/>
      <c r="AO10208" s="33"/>
      <c r="AP10208" s="33"/>
      <c r="AQ10208" s="33"/>
      <c r="AR10208" s="33"/>
      <c r="AS10208" s="33"/>
      <c r="AT10208" s="33"/>
      <c r="AU10208" s="33"/>
      <c r="AV10208" s="33"/>
      <c r="AW10208" s="33"/>
      <c r="AX10208" s="33"/>
      <c r="AY10208" s="33"/>
    </row>
    <row r="10209" spans="1:51" s="12" customFormat="1" ht="39.950000000000003" customHeight="1">
      <c r="A10209" s="3"/>
      <c r="B10209" s="16"/>
      <c r="C10209" s="33"/>
      <c r="D10209" s="33"/>
      <c r="E10209" s="33"/>
      <c r="F10209" s="33"/>
      <c r="G10209" s="33"/>
      <c r="H10209" s="33"/>
      <c r="I10209" s="33"/>
      <c r="J10209" s="33"/>
      <c r="K10209" s="33"/>
      <c r="L10209" s="33"/>
      <c r="M10209" s="33"/>
      <c r="N10209" s="33"/>
      <c r="O10209" s="33"/>
      <c r="P10209" s="33"/>
      <c r="Q10209" s="33"/>
      <c r="R10209" s="33"/>
      <c r="S10209" s="33"/>
      <c r="T10209" s="33"/>
      <c r="U10209" s="33"/>
      <c r="V10209" s="33"/>
      <c r="W10209" s="33"/>
      <c r="X10209" s="33"/>
      <c r="Y10209" s="33"/>
      <c r="Z10209" s="33"/>
      <c r="AA10209" s="33"/>
      <c r="AB10209" s="33"/>
      <c r="AC10209" s="33"/>
      <c r="AD10209" s="33"/>
      <c r="AE10209" s="33"/>
      <c r="AF10209" s="33"/>
      <c r="AG10209" s="35"/>
      <c r="AH10209" s="32"/>
      <c r="AI10209" s="33"/>
      <c r="AJ10209" s="33"/>
      <c r="AK10209" s="33"/>
      <c r="AL10209" s="33"/>
      <c r="AM10209" s="33"/>
      <c r="AN10209" s="33"/>
      <c r="AO10209" s="33"/>
      <c r="AP10209" s="33"/>
      <c r="AQ10209" s="33"/>
      <c r="AR10209" s="33"/>
      <c r="AS10209" s="33"/>
      <c r="AT10209" s="33"/>
      <c r="AU10209" s="33"/>
      <c r="AV10209" s="33"/>
      <c r="AW10209" s="33"/>
      <c r="AX10209" s="33"/>
      <c r="AY10209" s="33"/>
    </row>
    <row r="10210" spans="1:51" s="12" customFormat="1" ht="39.950000000000003" customHeight="1">
      <c r="A10210" s="3"/>
      <c r="B10210" s="16"/>
      <c r="C10210" s="33"/>
      <c r="D10210" s="33"/>
      <c r="E10210" s="33"/>
      <c r="F10210" s="33"/>
      <c r="G10210" s="33"/>
      <c r="H10210" s="33"/>
      <c r="I10210" s="33"/>
      <c r="J10210" s="33"/>
      <c r="K10210" s="33"/>
      <c r="L10210" s="33"/>
      <c r="M10210" s="33"/>
      <c r="N10210" s="33"/>
      <c r="O10210" s="33"/>
      <c r="P10210" s="33"/>
      <c r="Q10210" s="33"/>
      <c r="R10210" s="33"/>
      <c r="S10210" s="33"/>
      <c r="T10210" s="33"/>
      <c r="U10210" s="33"/>
      <c r="V10210" s="33"/>
      <c r="W10210" s="33"/>
      <c r="X10210" s="33"/>
      <c r="Y10210" s="33"/>
      <c r="Z10210" s="33"/>
      <c r="AA10210" s="33"/>
      <c r="AB10210" s="33"/>
      <c r="AC10210" s="33"/>
      <c r="AD10210" s="33"/>
      <c r="AE10210" s="33"/>
      <c r="AF10210" s="33"/>
      <c r="AG10210" s="35"/>
      <c r="AH10210" s="32"/>
      <c r="AI10210" s="33"/>
      <c r="AJ10210" s="33"/>
      <c r="AK10210" s="33"/>
      <c r="AL10210" s="33"/>
      <c r="AM10210" s="33"/>
      <c r="AN10210" s="33"/>
      <c r="AO10210" s="33"/>
      <c r="AP10210" s="33"/>
      <c r="AQ10210" s="33"/>
      <c r="AR10210" s="33"/>
      <c r="AS10210" s="33"/>
      <c r="AT10210" s="33"/>
      <c r="AU10210" s="33"/>
      <c r="AV10210" s="33"/>
      <c r="AW10210" s="33"/>
      <c r="AX10210" s="33"/>
      <c r="AY10210" s="33"/>
    </row>
    <row r="10211" spans="1:51" s="12" customFormat="1" ht="39.950000000000003" customHeight="1">
      <c r="A10211" s="3"/>
      <c r="B10211" s="16"/>
      <c r="C10211" s="33"/>
      <c r="D10211" s="33"/>
      <c r="E10211" s="33"/>
      <c r="F10211" s="33"/>
      <c r="G10211" s="33"/>
      <c r="H10211" s="33"/>
      <c r="I10211" s="33"/>
      <c r="J10211" s="33"/>
      <c r="K10211" s="33"/>
      <c r="L10211" s="33"/>
      <c r="M10211" s="33"/>
      <c r="N10211" s="33"/>
      <c r="O10211" s="33"/>
      <c r="P10211" s="33"/>
      <c r="Q10211" s="33"/>
      <c r="R10211" s="33"/>
      <c r="S10211" s="33"/>
      <c r="T10211" s="33"/>
      <c r="U10211" s="33"/>
      <c r="V10211" s="33"/>
      <c r="W10211" s="33"/>
      <c r="X10211" s="33"/>
      <c r="Y10211" s="33"/>
      <c r="Z10211" s="33"/>
      <c r="AA10211" s="33"/>
      <c r="AB10211" s="33"/>
      <c r="AC10211" s="33"/>
      <c r="AD10211" s="33"/>
      <c r="AE10211" s="33"/>
      <c r="AF10211" s="33"/>
      <c r="AG10211" s="35"/>
      <c r="AH10211" s="32"/>
      <c r="AI10211" s="33"/>
      <c r="AJ10211" s="33"/>
      <c r="AK10211" s="33"/>
      <c r="AL10211" s="33"/>
      <c r="AM10211" s="33"/>
      <c r="AN10211" s="33"/>
      <c r="AO10211" s="33"/>
      <c r="AP10211" s="33"/>
      <c r="AQ10211" s="33"/>
      <c r="AR10211" s="33"/>
      <c r="AS10211" s="33"/>
      <c r="AT10211" s="33"/>
      <c r="AU10211" s="33"/>
      <c r="AV10211" s="33"/>
      <c r="AW10211" s="33"/>
      <c r="AX10211" s="33"/>
      <c r="AY10211" s="33"/>
    </row>
    <row r="10212" spans="1:51" s="12" customFormat="1" ht="39.950000000000003" customHeight="1">
      <c r="A10212" s="3"/>
      <c r="B10212" s="16"/>
      <c r="C10212" s="33"/>
      <c r="D10212" s="33"/>
      <c r="E10212" s="33"/>
      <c r="F10212" s="33"/>
      <c r="G10212" s="33"/>
      <c r="H10212" s="33"/>
      <c r="I10212" s="33"/>
      <c r="J10212" s="33"/>
      <c r="K10212" s="33"/>
      <c r="L10212" s="33"/>
      <c r="M10212" s="33"/>
      <c r="N10212" s="33"/>
      <c r="O10212" s="33"/>
      <c r="P10212" s="33"/>
      <c r="Q10212" s="33"/>
      <c r="R10212" s="33"/>
      <c r="S10212" s="33"/>
      <c r="T10212" s="33"/>
      <c r="U10212" s="33"/>
      <c r="V10212" s="33"/>
      <c r="W10212" s="33"/>
      <c r="X10212" s="33"/>
      <c r="Y10212" s="33"/>
      <c r="Z10212" s="33"/>
      <c r="AA10212" s="33"/>
      <c r="AB10212" s="33"/>
      <c r="AC10212" s="33"/>
      <c r="AD10212" s="33"/>
      <c r="AE10212" s="33"/>
      <c r="AF10212" s="33"/>
      <c r="AG10212" s="35"/>
      <c r="AH10212" s="32"/>
      <c r="AI10212" s="33"/>
      <c r="AJ10212" s="33"/>
      <c r="AK10212" s="33"/>
      <c r="AL10212" s="33"/>
      <c r="AM10212" s="33"/>
      <c r="AN10212" s="33"/>
      <c r="AO10212" s="33"/>
      <c r="AP10212" s="33"/>
      <c r="AQ10212" s="33"/>
      <c r="AR10212" s="33"/>
      <c r="AS10212" s="33"/>
      <c r="AT10212" s="33"/>
      <c r="AU10212" s="33"/>
      <c r="AV10212" s="33"/>
      <c r="AW10212" s="33"/>
      <c r="AX10212" s="33"/>
      <c r="AY10212" s="33"/>
    </row>
    <row r="10213" spans="1:51" s="12" customFormat="1" ht="39.950000000000003" customHeight="1">
      <c r="A10213" s="3"/>
      <c r="B10213" s="16"/>
      <c r="C10213" s="33"/>
      <c r="D10213" s="33"/>
      <c r="E10213" s="33"/>
      <c r="F10213" s="33"/>
      <c r="G10213" s="33"/>
      <c r="H10213" s="33"/>
      <c r="I10213" s="33"/>
      <c r="J10213" s="33"/>
      <c r="K10213" s="33"/>
      <c r="L10213" s="33"/>
      <c r="M10213" s="33"/>
      <c r="N10213" s="33"/>
      <c r="O10213" s="33"/>
      <c r="P10213" s="33"/>
      <c r="Q10213" s="33"/>
      <c r="R10213" s="33"/>
      <c r="S10213" s="33"/>
      <c r="T10213" s="33"/>
      <c r="U10213" s="33"/>
      <c r="V10213" s="33"/>
      <c r="W10213" s="33"/>
      <c r="X10213" s="33"/>
      <c r="Y10213" s="33"/>
      <c r="Z10213" s="33"/>
      <c r="AA10213" s="33"/>
      <c r="AB10213" s="33"/>
      <c r="AC10213" s="33"/>
      <c r="AD10213" s="33"/>
      <c r="AE10213" s="33"/>
      <c r="AF10213" s="33"/>
      <c r="AG10213" s="35"/>
      <c r="AH10213" s="32"/>
      <c r="AI10213" s="33"/>
      <c r="AJ10213" s="33"/>
      <c r="AK10213" s="33"/>
      <c r="AL10213" s="33"/>
      <c r="AM10213" s="33"/>
      <c r="AN10213" s="33"/>
      <c r="AO10213" s="33"/>
      <c r="AP10213" s="33"/>
      <c r="AQ10213" s="33"/>
      <c r="AR10213" s="33"/>
      <c r="AS10213" s="33"/>
      <c r="AT10213" s="33"/>
      <c r="AU10213" s="33"/>
      <c r="AV10213" s="33"/>
      <c r="AW10213" s="33"/>
      <c r="AX10213" s="33"/>
      <c r="AY10213" s="33"/>
    </row>
    <row r="10214" spans="1:51" s="12" customFormat="1" ht="39.950000000000003" customHeight="1">
      <c r="A10214" s="3"/>
      <c r="B10214" s="16"/>
      <c r="C10214" s="33"/>
      <c r="D10214" s="33"/>
      <c r="E10214" s="33"/>
      <c r="F10214" s="33"/>
      <c r="G10214" s="33"/>
      <c r="H10214" s="33"/>
      <c r="I10214" s="33"/>
      <c r="J10214" s="33"/>
      <c r="K10214" s="33"/>
      <c r="L10214" s="33"/>
      <c r="M10214" s="33"/>
      <c r="N10214" s="33"/>
      <c r="O10214" s="33"/>
      <c r="P10214" s="33"/>
      <c r="Q10214" s="33"/>
      <c r="R10214" s="33"/>
      <c r="S10214" s="33"/>
      <c r="T10214" s="33"/>
      <c r="U10214" s="33"/>
      <c r="V10214" s="33"/>
      <c r="W10214" s="33"/>
      <c r="X10214" s="33"/>
      <c r="Y10214" s="33"/>
      <c r="Z10214" s="33"/>
      <c r="AA10214" s="33"/>
      <c r="AB10214" s="33"/>
      <c r="AC10214" s="33"/>
      <c r="AD10214" s="33"/>
      <c r="AE10214" s="33"/>
      <c r="AF10214" s="33"/>
      <c r="AG10214" s="35"/>
      <c r="AH10214" s="32"/>
      <c r="AI10214" s="33"/>
      <c r="AJ10214" s="33"/>
      <c r="AK10214" s="33"/>
      <c r="AL10214" s="33"/>
      <c r="AM10214" s="33"/>
      <c r="AN10214" s="33"/>
      <c r="AO10214" s="33"/>
      <c r="AP10214" s="33"/>
      <c r="AQ10214" s="33"/>
      <c r="AR10214" s="33"/>
      <c r="AS10214" s="33"/>
      <c r="AT10214" s="33"/>
      <c r="AU10214" s="33"/>
      <c r="AV10214" s="33"/>
      <c r="AW10214" s="33"/>
      <c r="AX10214" s="33"/>
      <c r="AY10214" s="33"/>
    </row>
    <row r="10215" spans="1:51" s="12" customFormat="1" ht="39.950000000000003" customHeight="1">
      <c r="A10215" s="3"/>
      <c r="B10215" s="16"/>
      <c r="C10215" s="33"/>
      <c r="D10215" s="33"/>
      <c r="E10215" s="33"/>
      <c r="F10215" s="33"/>
      <c r="G10215" s="33"/>
      <c r="H10215" s="33"/>
      <c r="I10215" s="33"/>
      <c r="J10215" s="33"/>
      <c r="K10215" s="33"/>
      <c r="L10215" s="33"/>
      <c r="M10215" s="33"/>
      <c r="N10215" s="33"/>
      <c r="O10215" s="33"/>
      <c r="P10215" s="33"/>
      <c r="Q10215" s="33"/>
      <c r="R10215" s="33"/>
      <c r="S10215" s="33"/>
      <c r="T10215" s="33"/>
      <c r="U10215" s="33"/>
      <c r="V10215" s="33"/>
      <c r="W10215" s="33"/>
      <c r="X10215" s="33"/>
      <c r="Y10215" s="33"/>
      <c r="Z10215" s="33"/>
      <c r="AA10215" s="33"/>
      <c r="AB10215" s="33"/>
      <c r="AC10215" s="33"/>
      <c r="AD10215" s="33"/>
      <c r="AE10215" s="33"/>
      <c r="AF10215" s="33"/>
      <c r="AG10215" s="35"/>
      <c r="AH10215" s="32"/>
      <c r="AI10215" s="33"/>
      <c r="AJ10215" s="33"/>
      <c r="AK10215" s="33"/>
      <c r="AL10215" s="33"/>
      <c r="AM10215" s="33"/>
      <c r="AN10215" s="33"/>
      <c r="AO10215" s="33"/>
      <c r="AP10215" s="33"/>
      <c r="AQ10215" s="33"/>
      <c r="AR10215" s="33"/>
      <c r="AS10215" s="33"/>
      <c r="AT10215" s="33"/>
      <c r="AU10215" s="33"/>
      <c r="AV10215" s="33"/>
      <c r="AW10215" s="33"/>
      <c r="AX10215" s="33"/>
      <c r="AY10215" s="33"/>
    </row>
    <row r="10216" spans="1:51" s="12" customFormat="1" ht="39.950000000000003" customHeight="1">
      <c r="A10216" s="3"/>
      <c r="B10216" s="16"/>
      <c r="C10216" s="33"/>
      <c r="D10216" s="33"/>
      <c r="E10216" s="33"/>
      <c r="F10216" s="33"/>
      <c r="G10216" s="33"/>
      <c r="H10216" s="33"/>
      <c r="I10216" s="33"/>
      <c r="J10216" s="33"/>
      <c r="K10216" s="33"/>
      <c r="L10216" s="33"/>
      <c r="M10216" s="33"/>
      <c r="N10216" s="33"/>
      <c r="O10216" s="33"/>
      <c r="P10216" s="33"/>
      <c r="Q10216" s="33"/>
      <c r="R10216" s="33"/>
      <c r="S10216" s="33"/>
      <c r="T10216" s="33"/>
      <c r="U10216" s="33"/>
      <c r="V10216" s="33"/>
      <c r="W10216" s="33"/>
      <c r="X10216" s="33"/>
      <c r="Y10216" s="33"/>
      <c r="Z10216" s="33"/>
      <c r="AA10216" s="33"/>
      <c r="AB10216" s="33"/>
      <c r="AC10216" s="33"/>
      <c r="AD10216" s="33"/>
      <c r="AE10216" s="33"/>
      <c r="AF10216" s="33"/>
      <c r="AG10216" s="35"/>
      <c r="AH10216" s="32"/>
      <c r="AI10216" s="33"/>
      <c r="AJ10216" s="33"/>
      <c r="AK10216" s="33"/>
      <c r="AL10216" s="33"/>
      <c r="AM10216" s="33"/>
      <c r="AN10216" s="33"/>
      <c r="AO10216" s="33"/>
      <c r="AP10216" s="33"/>
      <c r="AQ10216" s="33"/>
      <c r="AR10216" s="33"/>
      <c r="AS10216" s="33"/>
      <c r="AT10216" s="33"/>
      <c r="AU10216" s="33"/>
      <c r="AV10216" s="33"/>
      <c r="AW10216" s="33"/>
      <c r="AX10216" s="33"/>
      <c r="AY10216" s="33"/>
    </row>
    <row r="10217" spans="1:51" s="12" customFormat="1" ht="39.950000000000003" customHeight="1">
      <c r="A10217" s="3"/>
      <c r="B10217" s="16"/>
      <c r="C10217" s="33"/>
      <c r="D10217" s="33"/>
      <c r="E10217" s="33"/>
      <c r="F10217" s="33"/>
      <c r="G10217" s="33"/>
      <c r="H10217" s="33"/>
      <c r="I10217" s="33"/>
      <c r="J10217" s="33"/>
      <c r="K10217" s="33"/>
      <c r="L10217" s="33"/>
      <c r="M10217" s="33"/>
      <c r="N10217" s="33"/>
      <c r="O10217" s="33"/>
      <c r="P10217" s="33"/>
      <c r="Q10217" s="33"/>
      <c r="R10217" s="33"/>
      <c r="S10217" s="33"/>
      <c r="T10217" s="33"/>
      <c r="U10217" s="33"/>
      <c r="V10217" s="33"/>
      <c r="W10217" s="33"/>
      <c r="X10217" s="33"/>
      <c r="Y10217" s="33"/>
      <c r="Z10217" s="33"/>
      <c r="AA10217" s="33"/>
      <c r="AB10217" s="33"/>
      <c r="AC10217" s="33"/>
      <c r="AD10217" s="33"/>
      <c r="AE10217" s="33"/>
      <c r="AF10217" s="33"/>
      <c r="AG10217" s="35"/>
      <c r="AH10217" s="32"/>
      <c r="AI10217" s="33"/>
      <c r="AJ10217" s="33"/>
      <c r="AK10217" s="33"/>
      <c r="AL10217" s="33"/>
      <c r="AM10217" s="33"/>
      <c r="AN10217" s="33"/>
      <c r="AO10217" s="33"/>
      <c r="AP10217" s="33"/>
      <c r="AQ10217" s="33"/>
      <c r="AR10217" s="33"/>
      <c r="AS10217" s="33"/>
      <c r="AT10217" s="33"/>
      <c r="AU10217" s="33"/>
      <c r="AV10217" s="33"/>
      <c r="AW10217" s="33"/>
      <c r="AX10217" s="33"/>
      <c r="AY10217" s="33"/>
    </row>
    <row r="10218" spans="1:51" s="12" customFormat="1" ht="39.950000000000003" customHeight="1">
      <c r="A10218" s="3"/>
      <c r="B10218" s="16"/>
      <c r="C10218" s="33"/>
      <c r="D10218" s="33"/>
      <c r="E10218" s="33"/>
      <c r="F10218" s="33"/>
      <c r="G10218" s="33"/>
      <c r="H10218" s="33"/>
      <c r="I10218" s="33"/>
      <c r="J10218" s="33"/>
      <c r="K10218" s="33"/>
      <c r="L10218" s="33"/>
      <c r="M10218" s="33"/>
      <c r="N10218" s="33"/>
      <c r="O10218" s="33"/>
      <c r="P10218" s="33"/>
      <c r="Q10218" s="33"/>
      <c r="R10218" s="33"/>
      <c r="S10218" s="33"/>
      <c r="T10218" s="33"/>
      <c r="U10218" s="33"/>
      <c r="V10218" s="33"/>
      <c r="W10218" s="33"/>
      <c r="X10218" s="33"/>
      <c r="Y10218" s="33"/>
      <c r="Z10218" s="33"/>
      <c r="AA10218" s="33"/>
      <c r="AB10218" s="33"/>
      <c r="AC10218" s="33"/>
      <c r="AD10218" s="33"/>
      <c r="AE10218" s="33"/>
      <c r="AF10218" s="33"/>
      <c r="AG10218" s="35"/>
      <c r="AH10218" s="32"/>
      <c r="AI10218" s="33"/>
      <c r="AJ10218" s="33"/>
      <c r="AK10218" s="33"/>
      <c r="AL10218" s="33"/>
      <c r="AM10218" s="33"/>
      <c r="AN10218" s="33"/>
      <c r="AO10218" s="33"/>
      <c r="AP10218" s="33"/>
      <c r="AQ10218" s="33"/>
      <c r="AR10218" s="33"/>
      <c r="AS10218" s="33"/>
      <c r="AT10218" s="33"/>
      <c r="AU10218" s="33"/>
      <c r="AV10218" s="33"/>
      <c r="AW10218" s="33"/>
      <c r="AX10218" s="33"/>
      <c r="AY10218" s="33"/>
    </row>
    <row r="10219" spans="1:51" s="12" customFormat="1" ht="39.950000000000003" customHeight="1">
      <c r="A10219" s="3"/>
      <c r="B10219" s="16"/>
      <c r="C10219" s="33"/>
      <c r="D10219" s="33"/>
      <c r="E10219" s="33"/>
      <c r="F10219" s="33"/>
      <c r="G10219" s="33"/>
      <c r="H10219" s="33"/>
      <c r="I10219" s="33"/>
      <c r="J10219" s="33"/>
      <c r="K10219" s="33"/>
      <c r="L10219" s="33"/>
      <c r="M10219" s="33"/>
      <c r="N10219" s="33"/>
      <c r="O10219" s="33"/>
      <c r="P10219" s="33"/>
      <c r="Q10219" s="33"/>
      <c r="R10219" s="33"/>
      <c r="S10219" s="33"/>
      <c r="T10219" s="33"/>
      <c r="U10219" s="33"/>
      <c r="V10219" s="33"/>
      <c r="W10219" s="33"/>
      <c r="X10219" s="33"/>
      <c r="Y10219" s="33"/>
      <c r="Z10219" s="33"/>
      <c r="AA10219" s="33"/>
      <c r="AB10219" s="33"/>
      <c r="AC10219" s="33"/>
      <c r="AD10219" s="33"/>
      <c r="AE10219" s="33"/>
      <c r="AF10219" s="33"/>
      <c r="AG10219" s="35"/>
      <c r="AH10219" s="32"/>
      <c r="AI10219" s="33"/>
      <c r="AJ10219" s="33"/>
      <c r="AK10219" s="33"/>
      <c r="AL10219" s="33"/>
      <c r="AM10219" s="33"/>
      <c r="AN10219" s="33"/>
      <c r="AO10219" s="33"/>
      <c r="AP10219" s="33"/>
      <c r="AQ10219" s="33"/>
      <c r="AR10219" s="33"/>
      <c r="AS10219" s="33"/>
      <c r="AT10219" s="33"/>
      <c r="AU10219" s="33"/>
      <c r="AV10219" s="33"/>
      <c r="AW10219" s="33"/>
      <c r="AX10219" s="33"/>
      <c r="AY10219" s="33"/>
    </row>
    <row r="10220" spans="1:51" s="12" customFormat="1" ht="39.950000000000003" customHeight="1">
      <c r="A10220" s="3"/>
      <c r="B10220" s="16"/>
      <c r="C10220" s="33"/>
      <c r="D10220" s="33"/>
      <c r="E10220" s="33"/>
      <c r="F10220" s="33"/>
      <c r="G10220" s="33"/>
      <c r="H10220" s="33"/>
      <c r="I10220" s="33"/>
      <c r="J10220" s="33"/>
      <c r="K10220" s="33"/>
      <c r="L10220" s="33"/>
      <c r="M10220" s="33"/>
      <c r="N10220" s="33"/>
      <c r="O10220" s="33"/>
      <c r="P10220" s="33"/>
      <c r="Q10220" s="33"/>
      <c r="R10220" s="33"/>
      <c r="S10220" s="33"/>
      <c r="T10220" s="33"/>
      <c r="U10220" s="33"/>
      <c r="V10220" s="33"/>
      <c r="W10220" s="33"/>
      <c r="X10220" s="33"/>
      <c r="Y10220" s="33"/>
      <c r="Z10220" s="33"/>
      <c r="AA10220" s="33"/>
      <c r="AB10220" s="33"/>
      <c r="AC10220" s="33"/>
      <c r="AD10220" s="33"/>
      <c r="AE10220" s="33"/>
      <c r="AF10220" s="33"/>
      <c r="AG10220" s="35"/>
      <c r="AH10220" s="32"/>
      <c r="AI10220" s="33"/>
      <c r="AJ10220" s="33"/>
      <c r="AK10220" s="33"/>
      <c r="AL10220" s="33"/>
      <c r="AM10220" s="33"/>
      <c r="AN10220" s="33"/>
      <c r="AO10220" s="33"/>
      <c r="AP10220" s="33"/>
      <c r="AQ10220" s="33"/>
      <c r="AR10220" s="33"/>
      <c r="AS10220" s="33"/>
      <c r="AT10220" s="33"/>
      <c r="AU10220" s="33"/>
      <c r="AV10220" s="33"/>
      <c r="AW10220" s="33"/>
      <c r="AX10220" s="33"/>
      <c r="AY10220" s="33"/>
    </row>
    <row r="10221" spans="1:51" s="12" customFormat="1" ht="39.950000000000003" customHeight="1">
      <c r="A10221" s="3"/>
      <c r="B10221" s="16"/>
      <c r="C10221" s="33"/>
      <c r="D10221" s="33"/>
      <c r="E10221" s="33"/>
      <c r="F10221" s="33"/>
      <c r="G10221" s="33"/>
      <c r="H10221" s="33"/>
      <c r="I10221" s="33"/>
      <c r="J10221" s="33"/>
      <c r="K10221" s="33"/>
      <c r="L10221" s="33"/>
      <c r="M10221" s="33"/>
      <c r="N10221" s="33"/>
      <c r="O10221" s="33"/>
      <c r="P10221" s="33"/>
      <c r="Q10221" s="33"/>
      <c r="R10221" s="33"/>
      <c r="S10221" s="33"/>
      <c r="T10221" s="33"/>
      <c r="U10221" s="33"/>
      <c r="V10221" s="33"/>
      <c r="W10221" s="33"/>
      <c r="X10221" s="33"/>
      <c r="Y10221" s="33"/>
      <c r="Z10221" s="33"/>
      <c r="AA10221" s="33"/>
      <c r="AB10221" s="33"/>
      <c r="AC10221" s="33"/>
      <c r="AD10221" s="33"/>
      <c r="AE10221" s="33"/>
      <c r="AF10221" s="33"/>
      <c r="AG10221" s="35"/>
      <c r="AH10221" s="32"/>
      <c r="AI10221" s="33"/>
      <c r="AJ10221" s="33"/>
      <c r="AK10221" s="33"/>
      <c r="AL10221" s="33"/>
      <c r="AM10221" s="33"/>
      <c r="AN10221" s="33"/>
      <c r="AO10221" s="33"/>
      <c r="AP10221" s="33"/>
      <c r="AQ10221" s="33"/>
      <c r="AR10221" s="33"/>
      <c r="AS10221" s="33"/>
      <c r="AT10221" s="33"/>
      <c r="AU10221" s="33"/>
      <c r="AV10221" s="33"/>
      <c r="AW10221" s="33"/>
      <c r="AX10221" s="33"/>
      <c r="AY10221" s="33"/>
    </row>
    <row r="10222" spans="1:51" s="12" customFormat="1" ht="39.950000000000003" customHeight="1">
      <c r="A10222" s="3"/>
      <c r="B10222" s="16"/>
      <c r="C10222" s="33"/>
      <c r="D10222" s="33"/>
      <c r="E10222" s="33"/>
      <c r="F10222" s="33"/>
      <c r="G10222" s="33"/>
      <c r="H10222" s="33"/>
      <c r="I10222" s="33"/>
      <c r="J10222" s="33"/>
      <c r="K10222" s="33"/>
      <c r="L10222" s="33"/>
      <c r="M10222" s="33"/>
      <c r="N10222" s="33"/>
      <c r="O10222" s="33"/>
      <c r="P10222" s="33"/>
      <c r="Q10222" s="33"/>
      <c r="R10222" s="33"/>
      <c r="S10222" s="33"/>
      <c r="T10222" s="33"/>
      <c r="U10222" s="33"/>
      <c r="V10222" s="33"/>
      <c r="W10222" s="33"/>
      <c r="X10222" s="33"/>
      <c r="Y10222" s="33"/>
      <c r="Z10222" s="33"/>
      <c r="AA10222" s="33"/>
      <c r="AB10222" s="33"/>
      <c r="AC10222" s="33"/>
      <c r="AD10222" s="33"/>
      <c r="AE10222" s="33"/>
      <c r="AF10222" s="33"/>
      <c r="AG10222" s="35"/>
      <c r="AH10222" s="32"/>
      <c r="AI10222" s="33"/>
      <c r="AJ10222" s="33"/>
      <c r="AK10222" s="33"/>
      <c r="AL10222" s="33"/>
      <c r="AM10222" s="33"/>
      <c r="AN10222" s="33"/>
      <c r="AO10222" s="33"/>
      <c r="AP10222" s="33"/>
      <c r="AQ10222" s="33"/>
      <c r="AR10222" s="33"/>
      <c r="AS10222" s="33"/>
      <c r="AT10222" s="33"/>
      <c r="AU10222" s="33"/>
      <c r="AV10222" s="33"/>
      <c r="AW10222" s="33"/>
      <c r="AX10222" s="33"/>
      <c r="AY10222" s="33"/>
    </row>
    <row r="10223" spans="1:51" s="12" customFormat="1" ht="39.950000000000003" customHeight="1">
      <c r="A10223" s="3"/>
      <c r="B10223" s="16"/>
      <c r="C10223" s="33"/>
      <c r="D10223" s="33"/>
      <c r="E10223" s="33"/>
      <c r="F10223" s="33"/>
      <c r="G10223" s="33"/>
      <c r="H10223" s="33"/>
      <c r="I10223" s="33"/>
      <c r="J10223" s="33"/>
      <c r="K10223" s="33"/>
      <c r="L10223" s="33"/>
      <c r="M10223" s="33"/>
      <c r="N10223" s="33"/>
      <c r="O10223" s="33"/>
      <c r="P10223" s="33"/>
      <c r="Q10223" s="33"/>
      <c r="R10223" s="33"/>
      <c r="S10223" s="33"/>
      <c r="T10223" s="33"/>
      <c r="U10223" s="33"/>
      <c r="V10223" s="33"/>
      <c r="W10223" s="33"/>
      <c r="X10223" s="33"/>
      <c r="Y10223" s="33"/>
      <c r="Z10223" s="33"/>
      <c r="AA10223" s="33"/>
      <c r="AB10223" s="33"/>
      <c r="AC10223" s="33"/>
      <c r="AD10223" s="33"/>
      <c r="AE10223" s="33"/>
      <c r="AF10223" s="33"/>
      <c r="AG10223" s="35"/>
      <c r="AH10223" s="32"/>
      <c r="AI10223" s="33"/>
      <c r="AJ10223" s="33"/>
      <c r="AK10223" s="33"/>
      <c r="AL10223" s="33"/>
      <c r="AM10223" s="33"/>
      <c r="AN10223" s="33"/>
      <c r="AO10223" s="33"/>
      <c r="AP10223" s="33"/>
      <c r="AQ10223" s="33"/>
      <c r="AR10223" s="33"/>
      <c r="AS10223" s="33"/>
      <c r="AT10223" s="33"/>
      <c r="AU10223" s="33"/>
      <c r="AV10223" s="33"/>
      <c r="AW10223" s="33"/>
      <c r="AX10223" s="33"/>
      <c r="AY10223" s="33"/>
    </row>
    <row r="10224" spans="1:51" s="12" customFormat="1" ht="39.950000000000003" customHeight="1">
      <c r="A10224" s="3"/>
      <c r="B10224" s="16"/>
      <c r="C10224" s="33"/>
      <c r="D10224" s="33"/>
      <c r="E10224" s="33"/>
      <c r="F10224" s="33"/>
      <c r="G10224" s="33"/>
      <c r="H10224" s="33"/>
      <c r="I10224" s="33"/>
      <c r="J10224" s="33"/>
      <c r="K10224" s="33"/>
      <c r="L10224" s="33"/>
      <c r="M10224" s="33"/>
      <c r="N10224" s="33"/>
      <c r="O10224" s="33"/>
      <c r="P10224" s="33"/>
      <c r="Q10224" s="33"/>
      <c r="R10224" s="33"/>
      <c r="S10224" s="33"/>
      <c r="T10224" s="33"/>
      <c r="U10224" s="33"/>
      <c r="V10224" s="33"/>
      <c r="W10224" s="33"/>
      <c r="X10224" s="33"/>
      <c r="Y10224" s="33"/>
      <c r="Z10224" s="33"/>
      <c r="AA10224" s="33"/>
      <c r="AB10224" s="33"/>
      <c r="AC10224" s="33"/>
      <c r="AD10224" s="33"/>
      <c r="AE10224" s="33"/>
      <c r="AF10224" s="33"/>
      <c r="AG10224" s="35"/>
      <c r="AH10224" s="32"/>
      <c r="AI10224" s="33"/>
      <c r="AJ10224" s="33"/>
      <c r="AK10224" s="33"/>
      <c r="AL10224" s="33"/>
      <c r="AM10224" s="33"/>
      <c r="AN10224" s="33"/>
      <c r="AO10224" s="33"/>
      <c r="AP10224" s="33"/>
      <c r="AQ10224" s="33"/>
      <c r="AR10224" s="33"/>
      <c r="AS10224" s="33"/>
      <c r="AT10224" s="33"/>
      <c r="AU10224" s="33"/>
      <c r="AV10224" s="33"/>
      <c r="AW10224" s="33"/>
      <c r="AX10224" s="33"/>
      <c r="AY10224" s="33"/>
    </row>
    <row r="10225" spans="1:51" s="12" customFormat="1" ht="39.950000000000003" customHeight="1">
      <c r="A10225" s="3"/>
      <c r="B10225" s="16"/>
      <c r="C10225" s="33"/>
      <c r="D10225" s="33"/>
      <c r="E10225" s="33"/>
      <c r="F10225" s="33"/>
      <c r="G10225" s="33"/>
      <c r="H10225" s="33"/>
      <c r="I10225" s="33"/>
      <c r="J10225" s="33"/>
      <c r="K10225" s="33"/>
      <c r="L10225" s="33"/>
      <c r="M10225" s="33"/>
      <c r="N10225" s="33"/>
      <c r="O10225" s="33"/>
      <c r="P10225" s="33"/>
      <c r="Q10225" s="33"/>
      <c r="R10225" s="33"/>
      <c r="S10225" s="33"/>
      <c r="T10225" s="33"/>
      <c r="U10225" s="33"/>
      <c r="V10225" s="33"/>
      <c r="W10225" s="33"/>
      <c r="X10225" s="33"/>
      <c r="Y10225" s="33"/>
      <c r="Z10225" s="33"/>
      <c r="AA10225" s="33"/>
      <c r="AB10225" s="33"/>
      <c r="AC10225" s="33"/>
      <c r="AD10225" s="33"/>
      <c r="AE10225" s="33"/>
      <c r="AF10225" s="33"/>
      <c r="AG10225" s="35"/>
      <c r="AH10225" s="32"/>
      <c r="AI10225" s="33"/>
      <c r="AJ10225" s="33"/>
      <c r="AK10225" s="33"/>
      <c r="AL10225" s="33"/>
      <c r="AM10225" s="33"/>
      <c r="AN10225" s="33"/>
      <c r="AO10225" s="33"/>
      <c r="AP10225" s="33"/>
      <c r="AQ10225" s="33"/>
      <c r="AR10225" s="33"/>
      <c r="AS10225" s="33"/>
      <c r="AT10225" s="33"/>
      <c r="AU10225" s="33"/>
      <c r="AV10225" s="33"/>
      <c r="AW10225" s="33"/>
      <c r="AX10225" s="33"/>
      <c r="AY10225" s="33"/>
    </row>
    <row r="10226" spans="1:51" s="12" customFormat="1" ht="39.950000000000003" customHeight="1">
      <c r="A10226" s="3"/>
      <c r="B10226" s="16"/>
      <c r="C10226" s="33"/>
      <c r="D10226" s="33"/>
      <c r="E10226" s="33"/>
      <c r="F10226" s="33"/>
      <c r="G10226" s="33"/>
      <c r="H10226" s="33"/>
      <c r="I10226" s="33"/>
      <c r="J10226" s="33"/>
      <c r="K10226" s="33"/>
      <c r="L10226" s="33"/>
      <c r="M10226" s="33"/>
      <c r="N10226" s="33"/>
      <c r="O10226" s="33"/>
      <c r="P10226" s="33"/>
      <c r="Q10226" s="33"/>
      <c r="R10226" s="33"/>
      <c r="S10226" s="33"/>
      <c r="T10226" s="33"/>
      <c r="U10226" s="33"/>
      <c r="V10226" s="33"/>
      <c r="W10226" s="33"/>
      <c r="X10226" s="33"/>
      <c r="Y10226" s="33"/>
      <c r="Z10226" s="33"/>
      <c r="AA10226" s="33"/>
      <c r="AB10226" s="33"/>
      <c r="AC10226" s="33"/>
      <c r="AD10226" s="33"/>
      <c r="AE10226" s="33"/>
      <c r="AF10226" s="33"/>
      <c r="AG10226" s="35"/>
      <c r="AH10226" s="32"/>
      <c r="AI10226" s="33"/>
      <c r="AJ10226" s="33"/>
      <c r="AK10226" s="33"/>
      <c r="AL10226" s="33"/>
      <c r="AM10226" s="33"/>
      <c r="AN10226" s="33"/>
      <c r="AO10226" s="33"/>
      <c r="AP10226" s="33"/>
      <c r="AQ10226" s="33"/>
      <c r="AR10226" s="33"/>
      <c r="AS10226" s="33"/>
      <c r="AT10226" s="33"/>
      <c r="AU10226" s="33"/>
      <c r="AV10226" s="33"/>
      <c r="AW10226" s="33"/>
      <c r="AX10226" s="33"/>
      <c r="AY10226" s="33"/>
    </row>
    <row r="10227" spans="1:51" s="12" customFormat="1" ht="39.950000000000003" customHeight="1">
      <c r="A10227" s="3"/>
      <c r="B10227" s="16"/>
      <c r="C10227" s="33"/>
      <c r="D10227" s="33"/>
      <c r="E10227" s="33"/>
      <c r="F10227" s="33"/>
      <c r="G10227" s="33"/>
      <c r="H10227" s="33"/>
      <c r="I10227" s="33"/>
      <c r="J10227" s="33"/>
      <c r="K10227" s="33"/>
      <c r="L10227" s="33"/>
      <c r="M10227" s="33"/>
      <c r="N10227" s="33"/>
      <c r="O10227" s="33"/>
      <c r="P10227" s="33"/>
      <c r="Q10227" s="33"/>
      <c r="R10227" s="33"/>
      <c r="S10227" s="33"/>
      <c r="T10227" s="33"/>
      <c r="U10227" s="33"/>
      <c r="V10227" s="33"/>
      <c r="W10227" s="33"/>
      <c r="X10227" s="33"/>
      <c r="Y10227" s="33"/>
      <c r="Z10227" s="33"/>
      <c r="AA10227" s="33"/>
      <c r="AB10227" s="33"/>
      <c r="AC10227" s="33"/>
      <c r="AD10227" s="33"/>
      <c r="AE10227" s="33"/>
      <c r="AF10227" s="33"/>
      <c r="AG10227" s="35"/>
      <c r="AH10227" s="32"/>
      <c r="AI10227" s="33"/>
      <c r="AJ10227" s="33"/>
      <c r="AK10227" s="33"/>
      <c r="AL10227" s="33"/>
      <c r="AM10227" s="33"/>
      <c r="AN10227" s="33"/>
      <c r="AO10227" s="33"/>
      <c r="AP10227" s="33"/>
      <c r="AQ10227" s="33"/>
      <c r="AR10227" s="33"/>
      <c r="AS10227" s="33"/>
      <c r="AT10227" s="33"/>
      <c r="AU10227" s="33"/>
      <c r="AV10227" s="33"/>
      <c r="AW10227" s="33"/>
      <c r="AX10227" s="33"/>
      <c r="AY10227" s="33"/>
    </row>
    <row r="10228" spans="1:51" s="12" customFormat="1" ht="39.950000000000003" customHeight="1">
      <c r="A10228" s="3"/>
      <c r="B10228" s="16"/>
      <c r="C10228" s="33"/>
      <c r="D10228" s="33"/>
      <c r="E10228" s="33"/>
      <c r="F10228" s="33"/>
      <c r="G10228" s="33"/>
      <c r="H10228" s="33"/>
      <c r="I10228" s="33"/>
      <c r="J10228" s="33"/>
      <c r="K10228" s="33"/>
      <c r="L10228" s="33"/>
      <c r="M10228" s="33"/>
      <c r="N10228" s="33"/>
      <c r="O10228" s="33"/>
      <c r="P10228" s="33"/>
      <c r="Q10228" s="33"/>
      <c r="R10228" s="33"/>
      <c r="S10228" s="33"/>
      <c r="T10228" s="33"/>
      <c r="U10228" s="33"/>
      <c r="V10228" s="33"/>
      <c r="W10228" s="33"/>
      <c r="X10228" s="33"/>
      <c r="Y10228" s="33"/>
      <c r="Z10228" s="33"/>
      <c r="AA10228" s="33"/>
      <c r="AB10228" s="33"/>
      <c r="AC10228" s="33"/>
      <c r="AD10228" s="33"/>
      <c r="AE10228" s="33"/>
      <c r="AF10228" s="33"/>
      <c r="AG10228" s="35"/>
      <c r="AH10228" s="32"/>
      <c r="AI10228" s="33"/>
      <c r="AJ10228" s="33"/>
      <c r="AK10228" s="33"/>
      <c r="AL10228" s="33"/>
      <c r="AM10228" s="33"/>
      <c r="AN10228" s="33"/>
      <c r="AO10228" s="33"/>
      <c r="AP10228" s="33"/>
      <c r="AQ10228" s="33"/>
      <c r="AR10228" s="33"/>
      <c r="AS10228" s="33"/>
      <c r="AT10228" s="33"/>
      <c r="AU10228" s="33"/>
      <c r="AV10228" s="33"/>
      <c r="AW10228" s="33"/>
      <c r="AX10228" s="33"/>
      <c r="AY10228" s="33"/>
    </row>
    <row r="10229" spans="1:51" s="12" customFormat="1" ht="39.950000000000003" customHeight="1">
      <c r="A10229" s="3"/>
      <c r="B10229" s="16"/>
      <c r="C10229" s="33"/>
      <c r="D10229" s="33"/>
      <c r="E10229" s="33"/>
      <c r="F10229" s="33"/>
      <c r="G10229" s="33"/>
      <c r="H10229" s="33"/>
      <c r="I10229" s="33"/>
      <c r="J10229" s="33"/>
      <c r="K10229" s="33"/>
      <c r="L10229" s="33"/>
      <c r="M10229" s="33"/>
      <c r="N10229" s="33"/>
      <c r="O10229" s="33"/>
      <c r="P10229" s="33"/>
      <c r="Q10229" s="33"/>
      <c r="R10229" s="33"/>
      <c r="S10229" s="33"/>
      <c r="T10229" s="33"/>
      <c r="U10229" s="33"/>
      <c r="V10229" s="33"/>
      <c r="W10229" s="33"/>
      <c r="X10229" s="33"/>
      <c r="Y10229" s="33"/>
      <c r="Z10229" s="33"/>
      <c r="AA10229" s="33"/>
      <c r="AB10229" s="33"/>
      <c r="AC10229" s="33"/>
      <c r="AD10229" s="33"/>
      <c r="AE10229" s="33"/>
      <c r="AF10229" s="33"/>
      <c r="AG10229" s="35"/>
      <c r="AH10229" s="32"/>
      <c r="AI10229" s="33"/>
      <c r="AJ10229" s="33"/>
      <c r="AK10229" s="33"/>
      <c r="AL10229" s="33"/>
      <c r="AM10229" s="33"/>
      <c r="AN10229" s="33"/>
      <c r="AO10229" s="33"/>
      <c r="AP10229" s="33"/>
      <c r="AQ10229" s="33"/>
      <c r="AR10229" s="33"/>
      <c r="AS10229" s="33"/>
      <c r="AT10229" s="33"/>
      <c r="AU10229" s="33"/>
      <c r="AV10229" s="33"/>
      <c r="AW10229" s="33"/>
      <c r="AX10229" s="33"/>
      <c r="AY10229" s="33"/>
    </row>
    <row r="10230" spans="1:51" s="12" customFormat="1" ht="39.950000000000003" customHeight="1">
      <c r="A10230" s="3"/>
      <c r="B10230" s="16"/>
      <c r="C10230" s="33"/>
      <c r="D10230" s="33"/>
      <c r="E10230" s="33"/>
      <c r="F10230" s="33"/>
      <c r="G10230" s="33"/>
      <c r="H10230" s="33"/>
      <c r="I10230" s="33"/>
      <c r="J10230" s="33"/>
      <c r="K10230" s="33"/>
      <c r="L10230" s="33"/>
      <c r="M10230" s="33"/>
      <c r="N10230" s="33"/>
      <c r="O10230" s="33"/>
      <c r="P10230" s="33"/>
      <c r="Q10230" s="33"/>
      <c r="R10230" s="33"/>
      <c r="S10230" s="33"/>
      <c r="T10230" s="33"/>
      <c r="U10230" s="33"/>
      <c r="V10230" s="33"/>
      <c r="W10230" s="33"/>
      <c r="X10230" s="33"/>
      <c r="Y10230" s="33"/>
      <c r="Z10230" s="33"/>
      <c r="AA10230" s="33"/>
      <c r="AB10230" s="33"/>
      <c r="AC10230" s="33"/>
      <c r="AD10230" s="33"/>
      <c r="AE10230" s="33"/>
      <c r="AF10230" s="33"/>
      <c r="AG10230" s="35"/>
      <c r="AH10230" s="32"/>
      <c r="AI10230" s="33"/>
      <c r="AJ10230" s="33"/>
      <c r="AK10230" s="33"/>
      <c r="AL10230" s="33"/>
      <c r="AM10230" s="33"/>
      <c r="AN10230" s="33"/>
      <c r="AO10230" s="33"/>
      <c r="AP10230" s="33"/>
      <c r="AQ10230" s="33"/>
      <c r="AR10230" s="33"/>
      <c r="AS10230" s="33"/>
      <c r="AT10230" s="33"/>
      <c r="AU10230" s="33"/>
      <c r="AV10230" s="33"/>
      <c r="AW10230" s="33"/>
      <c r="AX10230" s="33"/>
      <c r="AY10230" s="33"/>
    </row>
    <row r="10231" spans="1:51" s="12" customFormat="1" ht="39.950000000000003" customHeight="1">
      <c r="A10231" s="3"/>
      <c r="B10231" s="16"/>
      <c r="C10231" s="33"/>
      <c r="D10231" s="33"/>
      <c r="E10231" s="33"/>
      <c r="F10231" s="33"/>
      <c r="G10231" s="33"/>
      <c r="H10231" s="33"/>
      <c r="I10231" s="33"/>
      <c r="J10231" s="33"/>
      <c r="K10231" s="33"/>
      <c r="L10231" s="33"/>
      <c r="M10231" s="33"/>
      <c r="N10231" s="33"/>
      <c r="O10231" s="33"/>
      <c r="P10231" s="33"/>
      <c r="Q10231" s="33"/>
      <c r="R10231" s="33"/>
      <c r="S10231" s="33"/>
      <c r="T10231" s="33"/>
      <c r="U10231" s="33"/>
      <c r="V10231" s="33"/>
      <c r="W10231" s="33"/>
      <c r="X10231" s="33"/>
      <c r="Y10231" s="33"/>
      <c r="Z10231" s="33"/>
      <c r="AA10231" s="33"/>
      <c r="AB10231" s="33"/>
      <c r="AC10231" s="33"/>
      <c r="AD10231" s="33"/>
      <c r="AE10231" s="33"/>
      <c r="AF10231" s="33"/>
      <c r="AG10231" s="35"/>
      <c r="AH10231" s="32"/>
      <c r="AI10231" s="33"/>
      <c r="AJ10231" s="33"/>
      <c r="AK10231" s="33"/>
      <c r="AL10231" s="33"/>
      <c r="AM10231" s="33"/>
      <c r="AN10231" s="33"/>
      <c r="AO10231" s="33"/>
      <c r="AP10231" s="33"/>
      <c r="AQ10231" s="33"/>
      <c r="AR10231" s="33"/>
      <c r="AS10231" s="33"/>
      <c r="AT10231" s="33"/>
      <c r="AU10231" s="33"/>
      <c r="AV10231" s="33"/>
      <c r="AW10231" s="33"/>
      <c r="AX10231" s="33"/>
      <c r="AY10231" s="33"/>
    </row>
    <row r="10232" spans="1:51" s="12" customFormat="1" ht="39.950000000000003" customHeight="1">
      <c r="A10232" s="3"/>
      <c r="B10232" s="16"/>
      <c r="C10232" s="33"/>
      <c r="D10232" s="33"/>
      <c r="E10232" s="33"/>
      <c r="F10232" s="33"/>
      <c r="G10232" s="33"/>
      <c r="H10232" s="33"/>
      <c r="I10232" s="33"/>
      <c r="J10232" s="33"/>
      <c r="K10232" s="33"/>
      <c r="L10232" s="33"/>
      <c r="M10232" s="33"/>
      <c r="N10232" s="33"/>
      <c r="O10232" s="33"/>
      <c r="P10232" s="33"/>
      <c r="Q10232" s="33"/>
      <c r="R10232" s="33"/>
      <c r="S10232" s="33"/>
      <c r="T10232" s="33"/>
      <c r="U10232" s="33"/>
      <c r="V10232" s="33"/>
      <c r="W10232" s="33"/>
      <c r="X10232" s="33"/>
      <c r="Y10232" s="33"/>
      <c r="Z10232" s="33"/>
      <c r="AA10232" s="33"/>
      <c r="AB10232" s="33"/>
      <c r="AC10232" s="33"/>
      <c r="AD10232" s="33"/>
      <c r="AE10232" s="33"/>
      <c r="AF10232" s="33"/>
      <c r="AG10232" s="35"/>
      <c r="AH10232" s="32"/>
      <c r="AI10232" s="33"/>
      <c r="AJ10232" s="33"/>
      <c r="AK10232" s="33"/>
      <c r="AL10232" s="33"/>
      <c r="AM10232" s="33"/>
      <c r="AN10232" s="33"/>
      <c r="AO10232" s="33"/>
      <c r="AP10232" s="33"/>
      <c r="AQ10232" s="33"/>
      <c r="AR10232" s="33"/>
      <c r="AS10232" s="33"/>
      <c r="AT10232" s="33"/>
      <c r="AU10232" s="33"/>
      <c r="AV10232" s="33"/>
      <c r="AW10232" s="33"/>
      <c r="AX10232" s="33"/>
      <c r="AY10232" s="33"/>
    </row>
    <row r="10233" spans="1:51" s="12" customFormat="1" ht="39.950000000000003" customHeight="1">
      <c r="A10233" s="3"/>
      <c r="B10233" s="16"/>
      <c r="C10233" s="33"/>
      <c r="D10233" s="33"/>
      <c r="E10233" s="33"/>
      <c r="F10233" s="33"/>
      <c r="G10233" s="33"/>
      <c r="H10233" s="33"/>
      <c r="I10233" s="33"/>
      <c r="J10233" s="33"/>
      <c r="K10233" s="33"/>
      <c r="L10233" s="33"/>
      <c r="M10233" s="33"/>
      <c r="N10233" s="33"/>
      <c r="O10233" s="33"/>
      <c r="P10233" s="33"/>
      <c r="Q10233" s="33"/>
      <c r="R10233" s="33"/>
      <c r="S10233" s="33"/>
      <c r="T10233" s="33"/>
      <c r="U10233" s="33"/>
      <c r="V10233" s="33"/>
      <c r="W10233" s="33"/>
      <c r="X10233" s="33"/>
      <c r="Y10233" s="33"/>
      <c r="Z10233" s="33"/>
      <c r="AA10233" s="33"/>
      <c r="AB10233" s="33"/>
      <c r="AC10233" s="33"/>
      <c r="AD10233" s="33"/>
      <c r="AE10233" s="33"/>
      <c r="AF10233" s="33"/>
      <c r="AG10233" s="35"/>
      <c r="AH10233" s="32"/>
      <c r="AI10233" s="33"/>
      <c r="AJ10233" s="33"/>
      <c r="AK10233" s="33"/>
      <c r="AL10233" s="33"/>
      <c r="AM10233" s="33"/>
      <c r="AN10233" s="33"/>
      <c r="AO10233" s="33"/>
      <c r="AP10233" s="33"/>
      <c r="AQ10233" s="33"/>
      <c r="AR10233" s="33"/>
      <c r="AS10233" s="33"/>
      <c r="AT10233" s="33"/>
      <c r="AU10233" s="33"/>
      <c r="AV10233" s="33"/>
      <c r="AW10233" s="33"/>
      <c r="AX10233" s="33"/>
      <c r="AY10233" s="33"/>
    </row>
    <row r="10234" spans="1:51" s="12" customFormat="1" ht="39.950000000000003" customHeight="1">
      <c r="A10234" s="3"/>
      <c r="B10234" s="16"/>
      <c r="C10234" s="33"/>
      <c r="D10234" s="33"/>
      <c r="E10234" s="33"/>
      <c r="F10234" s="33"/>
      <c r="G10234" s="33"/>
      <c r="H10234" s="33"/>
      <c r="I10234" s="33"/>
      <c r="J10234" s="33"/>
      <c r="K10234" s="33"/>
      <c r="L10234" s="33"/>
      <c r="M10234" s="33"/>
      <c r="N10234" s="33"/>
      <c r="O10234" s="33"/>
      <c r="P10234" s="33"/>
      <c r="Q10234" s="33"/>
      <c r="R10234" s="33"/>
      <c r="S10234" s="33"/>
      <c r="T10234" s="33"/>
      <c r="U10234" s="33"/>
      <c r="V10234" s="33"/>
      <c r="W10234" s="33"/>
      <c r="X10234" s="33"/>
      <c r="Y10234" s="33"/>
      <c r="Z10234" s="33"/>
      <c r="AA10234" s="33"/>
      <c r="AB10234" s="33"/>
      <c r="AC10234" s="33"/>
      <c r="AD10234" s="33"/>
      <c r="AE10234" s="33"/>
      <c r="AF10234" s="33"/>
      <c r="AG10234" s="35"/>
      <c r="AH10234" s="32"/>
      <c r="AI10234" s="33"/>
      <c r="AJ10234" s="33"/>
      <c r="AK10234" s="33"/>
      <c r="AL10234" s="33"/>
      <c r="AM10234" s="33"/>
      <c r="AN10234" s="33"/>
      <c r="AO10234" s="33"/>
      <c r="AP10234" s="33"/>
      <c r="AQ10234" s="33"/>
      <c r="AR10234" s="33"/>
      <c r="AS10234" s="33"/>
      <c r="AT10234" s="33"/>
      <c r="AU10234" s="33"/>
      <c r="AV10234" s="33"/>
      <c r="AW10234" s="33"/>
      <c r="AX10234" s="33"/>
      <c r="AY10234" s="33"/>
    </row>
    <row r="10235" spans="1:51" s="12" customFormat="1" ht="39.950000000000003" customHeight="1">
      <c r="A10235" s="3"/>
      <c r="B10235" s="16"/>
      <c r="C10235" s="33"/>
      <c r="D10235" s="33"/>
      <c r="E10235" s="33"/>
      <c r="F10235" s="33"/>
      <c r="G10235" s="33"/>
      <c r="H10235" s="33"/>
      <c r="I10235" s="33"/>
      <c r="J10235" s="33"/>
      <c r="K10235" s="33"/>
      <c r="L10235" s="33"/>
      <c r="M10235" s="33"/>
      <c r="N10235" s="33"/>
      <c r="O10235" s="33"/>
      <c r="P10235" s="33"/>
      <c r="Q10235" s="33"/>
      <c r="R10235" s="33"/>
      <c r="S10235" s="33"/>
      <c r="T10235" s="33"/>
      <c r="U10235" s="33"/>
      <c r="V10235" s="33"/>
      <c r="W10235" s="33"/>
      <c r="X10235" s="33"/>
      <c r="Y10235" s="33"/>
      <c r="Z10235" s="33"/>
      <c r="AA10235" s="33"/>
      <c r="AB10235" s="33"/>
      <c r="AC10235" s="33"/>
      <c r="AD10235" s="33"/>
      <c r="AE10235" s="33"/>
      <c r="AF10235" s="33"/>
      <c r="AG10235" s="35"/>
      <c r="AH10235" s="32"/>
      <c r="AI10235" s="33"/>
      <c r="AJ10235" s="33"/>
      <c r="AK10235" s="33"/>
      <c r="AL10235" s="33"/>
      <c r="AM10235" s="33"/>
      <c r="AN10235" s="33"/>
      <c r="AO10235" s="33"/>
      <c r="AP10235" s="33"/>
      <c r="AQ10235" s="33"/>
      <c r="AR10235" s="33"/>
      <c r="AS10235" s="33"/>
      <c r="AT10235" s="33"/>
      <c r="AU10235" s="33"/>
      <c r="AV10235" s="33"/>
      <c r="AW10235" s="33"/>
      <c r="AX10235" s="33"/>
      <c r="AY10235" s="33"/>
    </row>
    <row r="10236" spans="1:51" s="12" customFormat="1" ht="39.950000000000003" customHeight="1">
      <c r="A10236" s="3"/>
      <c r="B10236" s="16"/>
      <c r="C10236" s="33"/>
      <c r="D10236" s="33"/>
      <c r="E10236" s="33"/>
      <c r="F10236" s="33"/>
      <c r="G10236" s="33"/>
      <c r="H10236" s="33"/>
      <c r="I10236" s="33"/>
      <c r="J10236" s="33"/>
      <c r="K10236" s="33"/>
      <c r="L10236" s="33"/>
      <c r="M10236" s="33"/>
      <c r="N10236" s="33"/>
      <c r="O10236" s="33"/>
      <c r="P10236" s="33"/>
      <c r="Q10236" s="33"/>
      <c r="R10236" s="33"/>
      <c r="S10236" s="33"/>
      <c r="T10236" s="33"/>
      <c r="U10236" s="33"/>
      <c r="V10236" s="33"/>
      <c r="W10236" s="33"/>
      <c r="X10236" s="33"/>
      <c r="Y10236" s="33"/>
      <c r="Z10236" s="33"/>
      <c r="AA10236" s="33"/>
      <c r="AB10236" s="33"/>
      <c r="AC10236" s="33"/>
      <c r="AD10236" s="33"/>
      <c r="AE10236" s="33"/>
      <c r="AF10236" s="33"/>
      <c r="AG10236" s="35"/>
      <c r="AH10236" s="32"/>
      <c r="AI10236" s="33"/>
      <c r="AJ10236" s="33"/>
      <c r="AK10236" s="33"/>
      <c r="AL10236" s="33"/>
      <c r="AM10236" s="33"/>
      <c r="AN10236" s="33"/>
      <c r="AO10236" s="33"/>
      <c r="AP10236" s="33"/>
      <c r="AQ10236" s="33"/>
      <c r="AR10236" s="33"/>
      <c r="AS10236" s="33"/>
      <c r="AT10236" s="33"/>
      <c r="AU10236" s="33"/>
      <c r="AV10236" s="33"/>
      <c r="AW10236" s="33"/>
      <c r="AX10236" s="33"/>
      <c r="AY10236" s="33"/>
    </row>
    <row r="10237" spans="1:51" s="12" customFormat="1" ht="39.950000000000003" customHeight="1">
      <c r="A10237" s="3"/>
      <c r="B10237" s="16"/>
      <c r="C10237" s="33"/>
      <c r="D10237" s="33"/>
      <c r="E10237" s="33"/>
      <c r="F10237" s="33"/>
      <c r="G10237" s="33"/>
      <c r="H10237" s="33"/>
      <c r="I10237" s="33"/>
      <c r="J10237" s="33"/>
      <c r="K10237" s="33"/>
      <c r="L10237" s="33"/>
      <c r="M10237" s="33"/>
      <c r="N10237" s="33"/>
      <c r="O10237" s="33"/>
      <c r="P10237" s="33"/>
      <c r="Q10237" s="33"/>
      <c r="R10237" s="33"/>
      <c r="S10237" s="33"/>
      <c r="T10237" s="33"/>
      <c r="U10237" s="33"/>
      <c r="V10237" s="33"/>
      <c r="W10237" s="33"/>
      <c r="X10237" s="33"/>
      <c r="Y10237" s="33"/>
      <c r="Z10237" s="33"/>
      <c r="AA10237" s="33"/>
      <c r="AB10237" s="33"/>
      <c r="AC10237" s="33"/>
      <c r="AD10237" s="33"/>
      <c r="AE10237" s="33"/>
      <c r="AF10237" s="33"/>
      <c r="AG10237" s="35"/>
      <c r="AH10237" s="32"/>
      <c r="AI10237" s="33"/>
      <c r="AJ10237" s="33"/>
      <c r="AK10237" s="33"/>
      <c r="AL10237" s="33"/>
      <c r="AM10237" s="33"/>
      <c r="AN10237" s="33"/>
      <c r="AO10237" s="33"/>
      <c r="AP10237" s="33"/>
      <c r="AQ10237" s="33"/>
      <c r="AR10237" s="33"/>
      <c r="AS10237" s="33"/>
      <c r="AT10237" s="33"/>
      <c r="AU10237" s="33"/>
      <c r="AV10237" s="33"/>
      <c r="AW10237" s="33"/>
      <c r="AX10237" s="33"/>
      <c r="AY10237" s="33"/>
    </row>
    <row r="10238" spans="1:51" s="12" customFormat="1" ht="39.950000000000003" customHeight="1">
      <c r="A10238" s="3"/>
      <c r="B10238" s="16"/>
      <c r="C10238" s="33"/>
      <c r="D10238" s="33"/>
      <c r="E10238" s="33"/>
      <c r="F10238" s="33"/>
      <c r="G10238" s="33"/>
      <c r="H10238" s="33"/>
      <c r="I10238" s="33"/>
      <c r="J10238" s="33"/>
      <c r="K10238" s="33"/>
      <c r="L10238" s="33"/>
      <c r="M10238" s="33"/>
      <c r="N10238" s="33"/>
      <c r="O10238" s="33"/>
      <c r="P10238" s="33"/>
      <c r="Q10238" s="33"/>
      <c r="R10238" s="33"/>
      <c r="S10238" s="33"/>
      <c r="T10238" s="33"/>
      <c r="U10238" s="33"/>
      <c r="V10238" s="33"/>
      <c r="W10238" s="33"/>
      <c r="X10238" s="33"/>
      <c r="Y10238" s="33"/>
      <c r="Z10238" s="33"/>
      <c r="AA10238" s="33"/>
      <c r="AB10238" s="33"/>
      <c r="AC10238" s="33"/>
      <c r="AD10238" s="33"/>
      <c r="AE10238" s="33"/>
      <c r="AF10238" s="33"/>
      <c r="AG10238" s="35"/>
      <c r="AH10238" s="32"/>
      <c r="AI10238" s="33"/>
      <c r="AJ10238" s="33"/>
      <c r="AK10238" s="33"/>
      <c r="AL10238" s="33"/>
      <c r="AM10238" s="33"/>
      <c r="AN10238" s="33"/>
      <c r="AO10238" s="33"/>
      <c r="AP10238" s="33"/>
      <c r="AQ10238" s="33"/>
      <c r="AR10238" s="33"/>
      <c r="AS10238" s="33"/>
      <c r="AT10238" s="33"/>
      <c r="AU10238" s="33"/>
      <c r="AV10238" s="33"/>
      <c r="AW10238" s="33"/>
      <c r="AX10238" s="33"/>
      <c r="AY10238" s="33"/>
    </row>
    <row r="10239" spans="1:51" s="12" customFormat="1" ht="39.950000000000003" customHeight="1">
      <c r="A10239" s="3"/>
      <c r="B10239" s="16"/>
      <c r="C10239" s="33"/>
      <c r="D10239" s="33"/>
      <c r="E10239" s="33"/>
      <c r="F10239" s="33"/>
      <c r="G10239" s="33"/>
      <c r="H10239" s="33"/>
      <c r="I10239" s="33"/>
      <c r="J10239" s="33"/>
      <c r="K10239" s="33"/>
      <c r="L10239" s="33"/>
      <c r="M10239" s="33"/>
      <c r="N10239" s="33"/>
      <c r="O10239" s="33"/>
      <c r="P10239" s="33"/>
      <c r="Q10239" s="33"/>
      <c r="R10239" s="33"/>
      <c r="S10239" s="33"/>
      <c r="T10239" s="33"/>
      <c r="U10239" s="33"/>
      <c r="V10239" s="33"/>
      <c r="W10239" s="33"/>
      <c r="X10239" s="33"/>
      <c r="Y10239" s="33"/>
      <c r="Z10239" s="33"/>
      <c r="AA10239" s="33"/>
      <c r="AB10239" s="33"/>
      <c r="AC10239" s="33"/>
      <c r="AD10239" s="33"/>
      <c r="AE10239" s="33"/>
      <c r="AF10239" s="33"/>
      <c r="AG10239" s="35"/>
      <c r="AH10239" s="32"/>
      <c r="AI10239" s="33"/>
      <c r="AJ10239" s="33"/>
      <c r="AK10239" s="33"/>
      <c r="AL10239" s="33"/>
      <c r="AM10239" s="33"/>
      <c r="AN10239" s="33"/>
      <c r="AO10239" s="33"/>
      <c r="AP10239" s="33"/>
      <c r="AQ10239" s="33"/>
      <c r="AR10239" s="33"/>
      <c r="AS10239" s="33"/>
      <c r="AT10239" s="33"/>
      <c r="AU10239" s="33"/>
      <c r="AV10239" s="33"/>
      <c r="AW10239" s="33"/>
      <c r="AX10239" s="33"/>
      <c r="AY10239" s="33"/>
    </row>
    <row r="10240" spans="1:51" s="12" customFormat="1" ht="39.950000000000003" customHeight="1">
      <c r="A10240" s="3"/>
      <c r="B10240" s="16"/>
      <c r="C10240" s="33"/>
      <c r="D10240" s="33"/>
      <c r="E10240" s="33"/>
      <c r="F10240" s="33"/>
      <c r="G10240" s="33"/>
      <c r="H10240" s="33"/>
      <c r="I10240" s="33"/>
      <c r="J10240" s="33"/>
      <c r="K10240" s="33"/>
      <c r="L10240" s="33"/>
      <c r="M10240" s="33"/>
      <c r="N10240" s="33"/>
      <c r="O10240" s="33"/>
      <c r="P10240" s="33"/>
      <c r="Q10240" s="33"/>
      <c r="R10240" s="33"/>
      <c r="S10240" s="33"/>
      <c r="T10240" s="33"/>
      <c r="U10240" s="33"/>
      <c r="V10240" s="33"/>
      <c r="W10240" s="33"/>
      <c r="X10240" s="33"/>
      <c r="Y10240" s="33"/>
      <c r="Z10240" s="33"/>
      <c r="AA10240" s="33"/>
      <c r="AB10240" s="33"/>
      <c r="AC10240" s="33"/>
      <c r="AD10240" s="33"/>
      <c r="AE10240" s="33"/>
      <c r="AF10240" s="33"/>
      <c r="AG10240" s="35"/>
      <c r="AH10240" s="32"/>
      <c r="AI10240" s="33"/>
      <c r="AJ10240" s="33"/>
      <c r="AK10240" s="33"/>
      <c r="AL10240" s="33"/>
      <c r="AM10240" s="33"/>
      <c r="AN10240" s="33"/>
      <c r="AO10240" s="33"/>
      <c r="AP10240" s="33"/>
      <c r="AQ10240" s="33"/>
      <c r="AR10240" s="33"/>
      <c r="AS10240" s="33"/>
      <c r="AT10240" s="33"/>
      <c r="AU10240" s="33"/>
      <c r="AV10240" s="33"/>
      <c r="AW10240" s="33"/>
      <c r="AX10240" s="33"/>
      <c r="AY10240" s="33"/>
    </row>
    <row r="10241" spans="1:51" s="12" customFormat="1" ht="39.950000000000003" customHeight="1">
      <c r="A10241" s="3"/>
      <c r="B10241" s="16"/>
      <c r="C10241" s="33"/>
      <c r="D10241" s="33"/>
      <c r="E10241" s="33"/>
      <c r="F10241" s="33"/>
      <c r="G10241" s="33"/>
      <c r="H10241" s="33"/>
      <c r="I10241" s="33"/>
      <c r="J10241" s="33"/>
      <c r="K10241" s="33"/>
      <c r="L10241" s="33"/>
      <c r="M10241" s="33"/>
      <c r="N10241" s="33"/>
      <c r="O10241" s="33"/>
      <c r="P10241" s="33"/>
      <c r="Q10241" s="33"/>
      <c r="R10241" s="33"/>
      <c r="S10241" s="33"/>
      <c r="T10241" s="33"/>
      <c r="U10241" s="33"/>
      <c r="V10241" s="33"/>
      <c r="W10241" s="33"/>
      <c r="X10241" s="33"/>
      <c r="Y10241" s="33"/>
      <c r="Z10241" s="33"/>
      <c r="AA10241" s="33"/>
      <c r="AB10241" s="33"/>
      <c r="AC10241" s="33"/>
      <c r="AD10241" s="33"/>
      <c r="AE10241" s="33"/>
      <c r="AF10241" s="33"/>
      <c r="AG10241" s="35"/>
      <c r="AH10241" s="32"/>
      <c r="AI10241" s="33"/>
      <c r="AJ10241" s="33"/>
      <c r="AK10241" s="33"/>
      <c r="AL10241" s="33"/>
      <c r="AM10241" s="33"/>
      <c r="AN10241" s="33"/>
      <c r="AO10241" s="33"/>
      <c r="AP10241" s="33"/>
      <c r="AQ10241" s="33"/>
      <c r="AR10241" s="33"/>
      <c r="AS10241" s="33"/>
      <c r="AT10241" s="33"/>
      <c r="AU10241" s="33"/>
      <c r="AV10241" s="33"/>
      <c r="AW10241" s="33"/>
      <c r="AX10241" s="33"/>
      <c r="AY10241" s="33"/>
    </row>
    <row r="10242" spans="1:51" s="12" customFormat="1" ht="39.950000000000003" customHeight="1">
      <c r="A10242" s="3"/>
      <c r="B10242" s="16"/>
      <c r="C10242" s="33"/>
      <c r="D10242" s="33"/>
      <c r="E10242" s="33"/>
      <c r="F10242" s="33"/>
      <c r="G10242" s="33"/>
      <c r="H10242" s="33"/>
      <c r="I10242" s="33"/>
      <c r="J10242" s="33"/>
      <c r="K10242" s="33"/>
      <c r="L10242" s="33"/>
      <c r="M10242" s="33"/>
      <c r="N10242" s="33"/>
      <c r="O10242" s="33"/>
      <c r="P10242" s="33"/>
      <c r="Q10242" s="33"/>
      <c r="R10242" s="33"/>
      <c r="S10242" s="33"/>
      <c r="T10242" s="33"/>
      <c r="U10242" s="33"/>
      <c r="V10242" s="33"/>
      <c r="W10242" s="33"/>
      <c r="X10242" s="33"/>
      <c r="Y10242" s="33"/>
      <c r="Z10242" s="33"/>
      <c r="AA10242" s="33"/>
      <c r="AB10242" s="33"/>
      <c r="AC10242" s="33"/>
      <c r="AD10242" s="33"/>
      <c r="AE10242" s="33"/>
      <c r="AF10242" s="33"/>
      <c r="AG10242" s="35"/>
      <c r="AH10242" s="32"/>
      <c r="AI10242" s="33"/>
      <c r="AJ10242" s="33"/>
      <c r="AK10242" s="33"/>
      <c r="AL10242" s="33"/>
      <c r="AM10242" s="33"/>
      <c r="AN10242" s="33"/>
      <c r="AO10242" s="33"/>
      <c r="AP10242" s="33"/>
      <c r="AQ10242" s="33"/>
      <c r="AR10242" s="33"/>
      <c r="AS10242" s="33"/>
      <c r="AT10242" s="33"/>
      <c r="AU10242" s="33"/>
      <c r="AV10242" s="33"/>
      <c r="AW10242" s="33"/>
      <c r="AX10242" s="33"/>
      <c r="AY10242" s="33"/>
    </row>
    <row r="10243" spans="1:51" s="12" customFormat="1" ht="39.950000000000003" customHeight="1">
      <c r="A10243" s="3"/>
      <c r="B10243" s="16"/>
      <c r="C10243" s="33"/>
      <c r="D10243" s="33"/>
      <c r="E10243" s="33"/>
      <c r="F10243" s="33"/>
      <c r="G10243" s="33"/>
      <c r="H10243" s="33"/>
      <c r="I10243" s="33"/>
      <c r="J10243" s="33"/>
      <c r="K10243" s="33"/>
      <c r="L10243" s="33"/>
      <c r="M10243" s="33"/>
      <c r="N10243" s="33"/>
      <c r="O10243" s="33"/>
      <c r="P10243" s="33"/>
      <c r="Q10243" s="33"/>
      <c r="R10243" s="33"/>
      <c r="S10243" s="33"/>
      <c r="T10243" s="33"/>
      <c r="U10243" s="33"/>
      <c r="V10243" s="33"/>
      <c r="W10243" s="33"/>
      <c r="X10243" s="33"/>
      <c r="Y10243" s="33"/>
      <c r="Z10243" s="33"/>
      <c r="AA10243" s="33"/>
      <c r="AB10243" s="33"/>
      <c r="AC10243" s="33"/>
      <c r="AD10243" s="33"/>
      <c r="AE10243" s="33"/>
      <c r="AF10243" s="33"/>
      <c r="AG10243" s="35"/>
      <c r="AH10243" s="32"/>
      <c r="AI10243" s="33"/>
      <c r="AJ10243" s="33"/>
      <c r="AK10243" s="33"/>
      <c r="AL10243" s="33"/>
      <c r="AM10243" s="33"/>
      <c r="AN10243" s="33"/>
      <c r="AO10243" s="33"/>
      <c r="AP10243" s="33"/>
      <c r="AQ10243" s="33"/>
      <c r="AR10243" s="33"/>
      <c r="AS10243" s="33"/>
      <c r="AT10243" s="33"/>
      <c r="AU10243" s="33"/>
      <c r="AV10243" s="33"/>
      <c r="AW10243" s="33"/>
      <c r="AX10243" s="33"/>
      <c r="AY10243" s="33"/>
    </row>
    <row r="10244" spans="1:51" s="12" customFormat="1" ht="39.950000000000003" customHeight="1">
      <c r="A10244" s="3"/>
      <c r="B10244" s="16"/>
      <c r="C10244" s="33"/>
      <c r="D10244" s="33"/>
      <c r="E10244" s="33"/>
      <c r="F10244" s="33"/>
      <c r="G10244" s="33"/>
      <c r="H10244" s="33"/>
      <c r="I10244" s="33"/>
      <c r="J10244" s="33"/>
      <c r="K10244" s="33"/>
      <c r="L10244" s="33"/>
      <c r="M10244" s="33"/>
      <c r="N10244" s="33"/>
      <c r="O10244" s="33"/>
      <c r="P10244" s="33"/>
      <c r="Q10244" s="33"/>
      <c r="R10244" s="33"/>
      <c r="S10244" s="33"/>
      <c r="T10244" s="33"/>
      <c r="U10244" s="33"/>
      <c r="V10244" s="33"/>
      <c r="W10244" s="33"/>
      <c r="X10244" s="33"/>
      <c r="Y10244" s="33"/>
      <c r="Z10244" s="33"/>
      <c r="AA10244" s="33"/>
      <c r="AB10244" s="33"/>
      <c r="AC10244" s="33"/>
      <c r="AD10244" s="33"/>
      <c r="AE10244" s="33"/>
      <c r="AF10244" s="33"/>
      <c r="AG10244" s="35"/>
      <c r="AH10244" s="32"/>
      <c r="AI10244" s="33"/>
      <c r="AJ10244" s="33"/>
      <c r="AK10244" s="33"/>
      <c r="AL10244" s="33"/>
      <c r="AM10244" s="33"/>
      <c r="AN10244" s="33"/>
      <c r="AO10244" s="33"/>
      <c r="AP10244" s="33"/>
      <c r="AQ10244" s="33"/>
      <c r="AR10244" s="33"/>
      <c r="AS10244" s="33"/>
      <c r="AT10244" s="33"/>
      <c r="AU10244" s="33"/>
      <c r="AV10244" s="33"/>
      <c r="AW10244" s="33"/>
      <c r="AX10244" s="33"/>
      <c r="AY10244" s="33"/>
    </row>
    <row r="10245" spans="1:51" s="12" customFormat="1" ht="39.950000000000003" customHeight="1">
      <c r="A10245" s="3"/>
      <c r="B10245" s="16"/>
      <c r="C10245" s="33"/>
      <c r="D10245" s="33"/>
      <c r="E10245" s="33"/>
      <c r="F10245" s="33"/>
      <c r="G10245" s="33"/>
      <c r="H10245" s="33"/>
      <c r="I10245" s="33"/>
      <c r="J10245" s="33"/>
      <c r="K10245" s="33"/>
      <c r="L10245" s="33"/>
      <c r="M10245" s="33"/>
      <c r="N10245" s="33"/>
      <c r="O10245" s="33"/>
      <c r="P10245" s="33"/>
      <c r="Q10245" s="33"/>
      <c r="R10245" s="33"/>
      <c r="S10245" s="33"/>
      <c r="T10245" s="33"/>
      <c r="U10245" s="33"/>
      <c r="V10245" s="33"/>
      <c r="W10245" s="33"/>
      <c r="X10245" s="33"/>
      <c r="Y10245" s="33"/>
      <c r="Z10245" s="33"/>
      <c r="AA10245" s="33"/>
      <c r="AB10245" s="33"/>
      <c r="AC10245" s="33"/>
      <c r="AD10245" s="33"/>
      <c r="AE10245" s="33"/>
      <c r="AF10245" s="33"/>
      <c r="AG10245" s="35"/>
      <c r="AH10245" s="32"/>
      <c r="AI10245" s="33"/>
      <c r="AJ10245" s="33"/>
      <c r="AK10245" s="33"/>
      <c r="AL10245" s="33"/>
      <c r="AM10245" s="33"/>
      <c r="AN10245" s="33"/>
      <c r="AO10245" s="33"/>
      <c r="AP10245" s="33"/>
      <c r="AQ10245" s="33"/>
      <c r="AR10245" s="33"/>
      <c r="AS10245" s="33"/>
      <c r="AT10245" s="33"/>
      <c r="AU10245" s="33"/>
      <c r="AV10245" s="33"/>
      <c r="AW10245" s="33"/>
      <c r="AX10245" s="33"/>
      <c r="AY10245" s="33"/>
    </row>
    <row r="10246" spans="1:51" s="12" customFormat="1" ht="39.950000000000003" customHeight="1">
      <c r="A10246" s="3"/>
      <c r="B10246" s="16"/>
      <c r="C10246" s="33"/>
      <c r="D10246" s="33"/>
      <c r="E10246" s="33"/>
      <c r="F10246" s="33"/>
      <c r="G10246" s="33"/>
      <c r="H10246" s="33"/>
      <c r="I10246" s="33"/>
      <c r="J10246" s="33"/>
      <c r="K10246" s="33"/>
      <c r="L10246" s="33"/>
      <c r="M10246" s="33"/>
      <c r="N10246" s="33"/>
      <c r="O10246" s="33"/>
      <c r="P10246" s="33"/>
      <c r="Q10246" s="33"/>
      <c r="R10246" s="33"/>
      <c r="S10246" s="33"/>
      <c r="T10246" s="33"/>
      <c r="U10246" s="33"/>
      <c r="V10246" s="33"/>
      <c r="W10246" s="33"/>
      <c r="X10246" s="33"/>
      <c r="Y10246" s="33"/>
      <c r="Z10246" s="33"/>
      <c r="AA10246" s="33"/>
      <c r="AB10246" s="33"/>
      <c r="AC10246" s="33"/>
      <c r="AD10246" s="33"/>
      <c r="AE10246" s="33"/>
      <c r="AF10246" s="33"/>
      <c r="AG10246" s="35"/>
      <c r="AH10246" s="32"/>
      <c r="AI10246" s="33"/>
      <c r="AJ10246" s="33"/>
      <c r="AK10246" s="33"/>
      <c r="AL10246" s="33"/>
      <c r="AM10246" s="33"/>
      <c r="AN10246" s="33"/>
      <c r="AO10246" s="33"/>
      <c r="AP10246" s="33"/>
      <c r="AQ10246" s="33"/>
      <c r="AR10246" s="33"/>
      <c r="AS10246" s="33"/>
      <c r="AT10246" s="33"/>
      <c r="AU10246" s="33"/>
      <c r="AV10246" s="33"/>
      <c r="AW10246" s="33"/>
      <c r="AX10246" s="33"/>
      <c r="AY10246" s="33"/>
    </row>
    <row r="10247" spans="1:51" s="12" customFormat="1" ht="39.950000000000003" customHeight="1">
      <c r="A10247" s="3"/>
      <c r="B10247" s="16"/>
      <c r="C10247" s="33"/>
      <c r="D10247" s="33"/>
      <c r="E10247" s="33"/>
      <c r="F10247" s="33"/>
      <c r="G10247" s="33"/>
      <c r="H10247" s="33"/>
      <c r="I10247" s="33"/>
      <c r="J10247" s="33"/>
      <c r="K10247" s="33"/>
      <c r="L10247" s="33"/>
      <c r="M10247" s="33"/>
      <c r="N10247" s="33"/>
      <c r="O10247" s="33"/>
      <c r="P10247" s="33"/>
      <c r="Q10247" s="33"/>
      <c r="R10247" s="33"/>
      <c r="S10247" s="33"/>
      <c r="T10247" s="33"/>
      <c r="U10247" s="33"/>
      <c r="V10247" s="33"/>
      <c r="W10247" s="33"/>
      <c r="X10247" s="33"/>
      <c r="Y10247" s="33"/>
      <c r="Z10247" s="33"/>
      <c r="AA10247" s="33"/>
      <c r="AB10247" s="33"/>
      <c r="AC10247" s="33"/>
      <c r="AD10247" s="33"/>
      <c r="AE10247" s="33"/>
      <c r="AF10247" s="33"/>
      <c r="AG10247" s="35"/>
      <c r="AH10247" s="32"/>
      <c r="AI10247" s="33"/>
      <c r="AJ10247" s="33"/>
      <c r="AK10247" s="33"/>
      <c r="AL10247" s="33"/>
      <c r="AM10247" s="33"/>
      <c r="AN10247" s="33"/>
      <c r="AO10247" s="33"/>
      <c r="AP10247" s="33"/>
      <c r="AQ10247" s="33"/>
      <c r="AR10247" s="33"/>
      <c r="AS10247" s="33"/>
      <c r="AT10247" s="33"/>
      <c r="AU10247" s="33"/>
      <c r="AV10247" s="33"/>
      <c r="AW10247" s="33"/>
      <c r="AX10247" s="33"/>
      <c r="AY10247" s="33"/>
    </row>
    <row r="10248" spans="1:51" s="12" customFormat="1" ht="39.950000000000003" customHeight="1">
      <c r="A10248" s="3"/>
      <c r="B10248" s="16"/>
      <c r="C10248" s="33"/>
      <c r="D10248" s="33"/>
      <c r="E10248" s="33"/>
      <c r="F10248" s="33"/>
      <c r="G10248" s="33"/>
      <c r="H10248" s="33"/>
      <c r="I10248" s="33"/>
      <c r="J10248" s="33"/>
      <c r="K10248" s="33"/>
      <c r="L10248" s="33"/>
      <c r="M10248" s="33"/>
      <c r="N10248" s="33"/>
      <c r="O10248" s="33"/>
      <c r="P10248" s="33"/>
      <c r="Q10248" s="33"/>
      <c r="R10248" s="33"/>
      <c r="S10248" s="33"/>
      <c r="T10248" s="33"/>
      <c r="U10248" s="33"/>
      <c r="V10248" s="33"/>
      <c r="W10248" s="33"/>
      <c r="X10248" s="33"/>
      <c r="Y10248" s="33"/>
      <c r="Z10248" s="33"/>
      <c r="AA10248" s="33"/>
      <c r="AB10248" s="33"/>
      <c r="AC10248" s="33"/>
      <c r="AD10248" s="33"/>
      <c r="AE10248" s="33"/>
      <c r="AF10248" s="33"/>
      <c r="AG10248" s="35"/>
      <c r="AH10248" s="32"/>
      <c r="AI10248" s="33"/>
      <c r="AJ10248" s="33"/>
      <c r="AK10248" s="33"/>
      <c r="AL10248" s="33"/>
      <c r="AM10248" s="33"/>
      <c r="AN10248" s="33"/>
      <c r="AO10248" s="33"/>
      <c r="AP10248" s="33"/>
      <c r="AQ10248" s="33"/>
      <c r="AR10248" s="33"/>
      <c r="AS10248" s="33"/>
      <c r="AT10248" s="33"/>
      <c r="AU10248" s="33"/>
      <c r="AV10248" s="33"/>
      <c r="AW10248" s="33"/>
      <c r="AX10248" s="33"/>
      <c r="AY10248" s="33"/>
    </row>
    <row r="10249" spans="1:51" s="12" customFormat="1" ht="39.950000000000003" customHeight="1">
      <c r="A10249" s="3"/>
      <c r="B10249" s="16"/>
      <c r="C10249" s="33"/>
      <c r="D10249" s="33"/>
      <c r="E10249" s="33"/>
      <c r="F10249" s="33"/>
      <c r="G10249" s="33"/>
      <c r="H10249" s="33"/>
      <c r="I10249" s="33"/>
      <c r="J10249" s="33"/>
      <c r="K10249" s="33"/>
      <c r="L10249" s="33"/>
      <c r="M10249" s="33"/>
      <c r="N10249" s="33"/>
      <c r="O10249" s="33"/>
      <c r="P10249" s="33"/>
      <c r="Q10249" s="33"/>
      <c r="R10249" s="33"/>
      <c r="S10249" s="33"/>
      <c r="T10249" s="33"/>
      <c r="U10249" s="33"/>
      <c r="V10249" s="33"/>
      <c r="W10249" s="33"/>
      <c r="X10249" s="33"/>
      <c r="Y10249" s="33"/>
      <c r="Z10249" s="33"/>
      <c r="AA10249" s="33"/>
      <c r="AB10249" s="33"/>
      <c r="AC10249" s="33"/>
      <c r="AD10249" s="33"/>
      <c r="AE10249" s="33"/>
      <c r="AF10249" s="33"/>
      <c r="AG10249" s="35"/>
      <c r="AH10249" s="32"/>
      <c r="AI10249" s="33"/>
      <c r="AJ10249" s="33"/>
      <c r="AK10249" s="33"/>
      <c r="AL10249" s="33"/>
      <c r="AM10249" s="33"/>
      <c r="AN10249" s="33"/>
      <c r="AO10249" s="33"/>
      <c r="AP10249" s="33"/>
      <c r="AQ10249" s="33"/>
      <c r="AR10249" s="33"/>
      <c r="AS10249" s="33"/>
      <c r="AT10249" s="33"/>
      <c r="AU10249" s="33"/>
      <c r="AV10249" s="33"/>
      <c r="AW10249" s="33"/>
      <c r="AX10249" s="33"/>
      <c r="AY10249" s="33"/>
    </row>
    <row r="10250" spans="1:51" s="12" customFormat="1" ht="39.950000000000003" customHeight="1">
      <c r="A10250" s="3"/>
      <c r="B10250" s="16"/>
      <c r="C10250" s="33"/>
      <c r="D10250" s="33"/>
      <c r="E10250" s="33"/>
      <c r="F10250" s="33"/>
      <c r="G10250" s="33"/>
      <c r="H10250" s="33"/>
      <c r="I10250" s="33"/>
      <c r="J10250" s="33"/>
      <c r="K10250" s="33"/>
      <c r="L10250" s="33"/>
      <c r="M10250" s="33"/>
      <c r="N10250" s="33"/>
      <c r="O10250" s="33"/>
      <c r="P10250" s="33"/>
      <c r="Q10250" s="33"/>
      <c r="R10250" s="33"/>
      <c r="S10250" s="33"/>
      <c r="T10250" s="33"/>
      <c r="U10250" s="33"/>
      <c r="V10250" s="33"/>
      <c r="W10250" s="33"/>
      <c r="X10250" s="33"/>
      <c r="Y10250" s="33"/>
      <c r="Z10250" s="33"/>
      <c r="AA10250" s="33"/>
      <c r="AB10250" s="33"/>
      <c r="AC10250" s="33"/>
      <c r="AD10250" s="33"/>
      <c r="AE10250" s="33"/>
      <c r="AF10250" s="33"/>
      <c r="AG10250" s="35"/>
      <c r="AH10250" s="32"/>
      <c r="AI10250" s="33"/>
      <c r="AJ10250" s="33"/>
      <c r="AK10250" s="33"/>
      <c r="AL10250" s="33"/>
      <c r="AM10250" s="33"/>
      <c r="AN10250" s="33"/>
      <c r="AO10250" s="33"/>
      <c r="AP10250" s="33"/>
      <c r="AQ10250" s="33"/>
      <c r="AR10250" s="33"/>
      <c r="AS10250" s="33"/>
      <c r="AT10250" s="33"/>
      <c r="AU10250" s="33"/>
      <c r="AV10250" s="33"/>
      <c r="AW10250" s="33"/>
      <c r="AX10250" s="33"/>
      <c r="AY10250" s="33"/>
    </row>
    <row r="10251" spans="1:51" s="12" customFormat="1" ht="39.950000000000003" customHeight="1">
      <c r="A10251" s="3"/>
      <c r="B10251" s="16"/>
      <c r="C10251" s="33"/>
      <c r="D10251" s="33"/>
      <c r="E10251" s="33"/>
      <c r="F10251" s="33"/>
      <c r="G10251" s="33"/>
      <c r="H10251" s="33"/>
      <c r="I10251" s="33"/>
      <c r="J10251" s="33"/>
      <c r="K10251" s="33"/>
      <c r="L10251" s="33"/>
      <c r="M10251" s="33"/>
      <c r="N10251" s="33"/>
      <c r="O10251" s="33"/>
      <c r="P10251" s="33"/>
      <c r="Q10251" s="33"/>
      <c r="R10251" s="33"/>
      <c r="S10251" s="33"/>
      <c r="T10251" s="33"/>
      <c r="U10251" s="33"/>
      <c r="V10251" s="33"/>
      <c r="W10251" s="33"/>
      <c r="X10251" s="33"/>
      <c r="Y10251" s="33"/>
      <c r="Z10251" s="33"/>
      <c r="AA10251" s="33"/>
      <c r="AB10251" s="33"/>
      <c r="AC10251" s="33"/>
      <c r="AD10251" s="33"/>
      <c r="AE10251" s="33"/>
      <c r="AF10251" s="33"/>
      <c r="AG10251" s="35"/>
      <c r="AH10251" s="32"/>
      <c r="AI10251" s="33"/>
      <c r="AJ10251" s="33"/>
      <c r="AK10251" s="33"/>
      <c r="AL10251" s="33"/>
      <c r="AM10251" s="33"/>
      <c r="AN10251" s="33"/>
      <c r="AO10251" s="33"/>
      <c r="AP10251" s="33"/>
      <c r="AQ10251" s="33"/>
      <c r="AR10251" s="33"/>
      <c r="AS10251" s="33"/>
      <c r="AT10251" s="33"/>
      <c r="AU10251" s="33"/>
      <c r="AV10251" s="33"/>
      <c r="AW10251" s="33"/>
      <c r="AX10251" s="33"/>
      <c r="AY10251" s="33"/>
    </row>
    <row r="10252" spans="1:51" s="12" customFormat="1" ht="39.950000000000003" customHeight="1">
      <c r="A10252" s="3"/>
      <c r="B10252" s="16"/>
      <c r="C10252" s="33"/>
      <c r="D10252" s="33"/>
      <c r="E10252" s="33"/>
      <c r="F10252" s="33"/>
      <c r="G10252" s="33"/>
      <c r="H10252" s="33"/>
      <c r="I10252" s="33"/>
      <c r="J10252" s="33"/>
      <c r="K10252" s="33"/>
      <c r="L10252" s="33"/>
      <c r="M10252" s="33"/>
      <c r="N10252" s="33"/>
      <c r="O10252" s="33"/>
      <c r="P10252" s="33"/>
      <c r="Q10252" s="33"/>
      <c r="R10252" s="33"/>
      <c r="S10252" s="33"/>
      <c r="T10252" s="33"/>
      <c r="U10252" s="33"/>
      <c r="V10252" s="33"/>
      <c r="W10252" s="33"/>
      <c r="X10252" s="33"/>
      <c r="Y10252" s="33"/>
      <c r="Z10252" s="33"/>
      <c r="AA10252" s="33"/>
      <c r="AB10252" s="33"/>
      <c r="AC10252" s="33"/>
      <c r="AD10252" s="33"/>
      <c r="AE10252" s="33"/>
      <c r="AF10252" s="33"/>
      <c r="AG10252" s="35"/>
      <c r="AH10252" s="32"/>
      <c r="AI10252" s="33"/>
      <c r="AJ10252" s="33"/>
      <c r="AK10252" s="33"/>
      <c r="AL10252" s="33"/>
      <c r="AM10252" s="33"/>
      <c r="AN10252" s="33"/>
      <c r="AO10252" s="33"/>
      <c r="AP10252" s="33"/>
      <c r="AQ10252" s="33"/>
      <c r="AR10252" s="33"/>
      <c r="AS10252" s="33"/>
      <c r="AT10252" s="33"/>
      <c r="AU10252" s="33"/>
      <c r="AV10252" s="33"/>
      <c r="AW10252" s="33"/>
      <c r="AX10252" s="33"/>
      <c r="AY10252" s="33"/>
    </row>
    <row r="10253" spans="1:51" s="12" customFormat="1" ht="39.950000000000003" customHeight="1">
      <c r="A10253" s="3"/>
      <c r="B10253" s="16"/>
      <c r="C10253" s="33"/>
      <c r="D10253" s="33"/>
      <c r="E10253" s="33"/>
      <c r="F10253" s="33"/>
      <c r="G10253" s="33"/>
      <c r="H10253" s="33"/>
      <c r="I10253" s="33"/>
      <c r="J10253" s="33"/>
      <c r="K10253" s="33"/>
      <c r="L10253" s="33"/>
      <c r="M10253" s="33"/>
      <c r="N10253" s="33"/>
      <c r="O10253" s="33"/>
      <c r="P10253" s="33"/>
      <c r="Q10253" s="33"/>
      <c r="R10253" s="33"/>
      <c r="S10253" s="33"/>
      <c r="T10253" s="33"/>
      <c r="U10253" s="33"/>
      <c r="V10253" s="33"/>
      <c r="W10253" s="33"/>
      <c r="X10253" s="33"/>
      <c r="Y10253" s="33"/>
      <c r="Z10253" s="33"/>
      <c r="AA10253" s="33"/>
      <c r="AB10253" s="33"/>
      <c r="AC10253" s="33"/>
      <c r="AD10253" s="33"/>
      <c r="AE10253" s="33"/>
      <c r="AF10253" s="33"/>
      <c r="AG10253" s="35"/>
      <c r="AH10253" s="32"/>
      <c r="AI10253" s="33"/>
      <c r="AJ10253" s="33"/>
      <c r="AK10253" s="33"/>
      <c r="AL10253" s="33"/>
      <c r="AM10253" s="33"/>
      <c r="AN10253" s="33"/>
      <c r="AO10253" s="33"/>
      <c r="AP10253" s="33"/>
      <c r="AQ10253" s="33"/>
      <c r="AR10253" s="33"/>
      <c r="AS10253" s="33"/>
      <c r="AT10253" s="33"/>
      <c r="AU10253" s="33"/>
      <c r="AV10253" s="33"/>
      <c r="AW10253" s="33"/>
      <c r="AX10253" s="33"/>
      <c r="AY10253" s="33"/>
    </row>
    <row r="10254" spans="1:51" s="12" customFormat="1" ht="39.950000000000003" customHeight="1">
      <c r="A10254" s="3"/>
      <c r="B10254" s="16"/>
      <c r="C10254" s="33"/>
      <c r="D10254" s="33"/>
      <c r="E10254" s="33"/>
      <c r="F10254" s="33"/>
      <c r="G10254" s="33"/>
      <c r="H10254" s="33"/>
      <c r="I10254" s="33"/>
      <c r="J10254" s="33"/>
      <c r="K10254" s="33"/>
      <c r="L10254" s="33"/>
      <c r="M10254" s="33"/>
      <c r="N10254" s="33"/>
      <c r="O10254" s="33"/>
      <c r="P10254" s="33"/>
      <c r="Q10254" s="33"/>
      <c r="R10254" s="33"/>
      <c r="S10254" s="33"/>
      <c r="T10254" s="33"/>
      <c r="U10254" s="33"/>
      <c r="V10254" s="33"/>
      <c r="W10254" s="33"/>
      <c r="X10254" s="33"/>
      <c r="Y10254" s="33"/>
      <c r="Z10254" s="33"/>
      <c r="AA10254" s="33"/>
      <c r="AB10254" s="33"/>
      <c r="AC10254" s="33"/>
      <c r="AD10254" s="33"/>
      <c r="AE10254" s="33"/>
      <c r="AF10254" s="33"/>
      <c r="AG10254" s="35"/>
      <c r="AH10254" s="32"/>
      <c r="AI10254" s="33"/>
      <c r="AJ10254" s="33"/>
      <c r="AK10254" s="33"/>
      <c r="AL10254" s="33"/>
      <c r="AM10254" s="33"/>
      <c r="AN10254" s="33"/>
      <c r="AO10254" s="33"/>
      <c r="AP10254" s="33"/>
      <c r="AQ10254" s="33"/>
      <c r="AR10254" s="33"/>
      <c r="AS10254" s="33"/>
      <c r="AT10254" s="33"/>
      <c r="AU10254" s="33"/>
      <c r="AV10254" s="33"/>
      <c r="AW10254" s="33"/>
      <c r="AX10254" s="33"/>
      <c r="AY10254" s="33"/>
    </row>
    <row r="10255" spans="1:51" s="12" customFormat="1" ht="39.950000000000003" customHeight="1">
      <c r="A10255" s="3"/>
      <c r="B10255" s="16"/>
      <c r="C10255" s="33"/>
      <c r="D10255" s="33"/>
      <c r="E10255" s="33"/>
      <c r="F10255" s="33"/>
      <c r="G10255" s="33"/>
      <c r="H10255" s="33"/>
      <c r="I10255" s="33"/>
      <c r="J10255" s="33"/>
      <c r="K10255" s="33"/>
      <c r="L10255" s="33"/>
      <c r="M10255" s="33"/>
      <c r="N10255" s="33"/>
      <c r="O10255" s="33"/>
      <c r="P10255" s="33"/>
      <c r="Q10255" s="33"/>
      <c r="R10255" s="33"/>
      <c r="S10255" s="33"/>
      <c r="T10255" s="33"/>
      <c r="U10255" s="33"/>
      <c r="V10255" s="33"/>
      <c r="W10255" s="33"/>
      <c r="X10255" s="33"/>
      <c r="Y10255" s="33"/>
      <c r="Z10255" s="33"/>
      <c r="AA10255" s="33"/>
      <c r="AB10255" s="33"/>
      <c r="AC10255" s="33"/>
      <c r="AD10255" s="33"/>
      <c r="AE10255" s="33"/>
      <c r="AF10255" s="33"/>
      <c r="AG10255" s="35"/>
      <c r="AH10255" s="32"/>
      <c r="AI10255" s="33"/>
      <c r="AJ10255" s="33"/>
      <c r="AK10255" s="33"/>
      <c r="AL10255" s="33"/>
      <c r="AM10255" s="33"/>
      <c r="AN10255" s="33"/>
      <c r="AO10255" s="33"/>
      <c r="AP10255" s="33"/>
      <c r="AQ10255" s="33"/>
      <c r="AR10255" s="33"/>
      <c r="AS10255" s="33"/>
      <c r="AT10255" s="33"/>
      <c r="AU10255" s="33"/>
      <c r="AV10255" s="33"/>
      <c r="AW10255" s="33"/>
      <c r="AX10255" s="33"/>
      <c r="AY10255" s="33"/>
    </row>
    <row r="10256" spans="1:51" s="12" customFormat="1" ht="39.950000000000003" customHeight="1">
      <c r="A10256" s="3"/>
      <c r="B10256" s="16"/>
      <c r="C10256" s="33"/>
      <c r="D10256" s="33"/>
      <c r="E10256" s="33"/>
      <c r="F10256" s="33"/>
      <c r="G10256" s="33"/>
      <c r="H10256" s="33"/>
      <c r="I10256" s="33"/>
      <c r="J10256" s="33"/>
      <c r="K10256" s="33"/>
      <c r="L10256" s="33"/>
      <c r="M10256" s="33"/>
      <c r="N10256" s="33"/>
      <c r="O10256" s="33"/>
      <c r="P10256" s="33"/>
      <c r="Q10256" s="33"/>
      <c r="R10256" s="33"/>
      <c r="S10256" s="33"/>
      <c r="T10256" s="33"/>
      <c r="U10256" s="33"/>
      <c r="V10256" s="33"/>
      <c r="W10256" s="33"/>
      <c r="X10256" s="33"/>
      <c r="Y10256" s="33"/>
      <c r="Z10256" s="33"/>
      <c r="AA10256" s="33"/>
      <c r="AB10256" s="33"/>
      <c r="AC10256" s="33"/>
      <c r="AD10256" s="33"/>
      <c r="AE10256" s="33"/>
      <c r="AF10256" s="33"/>
      <c r="AG10256" s="35"/>
      <c r="AH10256" s="32"/>
      <c r="AI10256" s="33"/>
      <c r="AJ10256" s="33"/>
      <c r="AK10256" s="33"/>
      <c r="AL10256" s="33"/>
      <c r="AM10256" s="33"/>
      <c r="AN10256" s="33"/>
      <c r="AO10256" s="33"/>
      <c r="AP10256" s="33"/>
      <c r="AQ10256" s="33"/>
      <c r="AR10256" s="33"/>
      <c r="AS10256" s="33"/>
      <c r="AT10256" s="33"/>
      <c r="AU10256" s="33"/>
      <c r="AV10256" s="33"/>
      <c r="AW10256" s="33"/>
      <c r="AX10256" s="33"/>
      <c r="AY10256" s="33"/>
    </row>
    <row r="10257" spans="1:51" s="12" customFormat="1" ht="39.950000000000003" customHeight="1">
      <c r="A10257" s="3"/>
      <c r="B10257" s="16"/>
      <c r="C10257" s="33"/>
      <c r="D10257" s="33"/>
      <c r="E10257" s="33"/>
      <c r="F10257" s="33"/>
      <c r="G10257" s="33"/>
      <c r="H10257" s="33"/>
      <c r="I10257" s="33"/>
      <c r="J10257" s="33"/>
      <c r="K10257" s="33"/>
      <c r="L10257" s="33"/>
      <c r="M10257" s="33"/>
      <c r="N10257" s="33"/>
      <c r="O10257" s="33"/>
      <c r="P10257" s="33"/>
      <c r="Q10257" s="33"/>
      <c r="R10257" s="33"/>
      <c r="S10257" s="33"/>
      <c r="T10257" s="33"/>
      <c r="U10257" s="33"/>
      <c r="V10257" s="33"/>
      <c r="W10257" s="33"/>
      <c r="X10257" s="33"/>
      <c r="Y10257" s="33"/>
      <c r="Z10257" s="33"/>
      <c r="AA10257" s="33"/>
      <c r="AB10257" s="33"/>
      <c r="AC10257" s="33"/>
      <c r="AD10257" s="33"/>
      <c r="AE10257" s="33"/>
      <c r="AF10257" s="33"/>
      <c r="AG10257" s="35"/>
      <c r="AH10257" s="32"/>
      <c r="AI10257" s="33"/>
      <c r="AJ10257" s="33"/>
      <c r="AK10257" s="33"/>
      <c r="AL10257" s="33"/>
      <c r="AM10257" s="33"/>
      <c r="AN10257" s="33"/>
      <c r="AO10257" s="33"/>
      <c r="AP10257" s="33"/>
      <c r="AQ10257" s="33"/>
      <c r="AR10257" s="33"/>
      <c r="AS10257" s="33"/>
      <c r="AT10257" s="33"/>
      <c r="AU10257" s="33"/>
      <c r="AV10257" s="33"/>
      <c r="AW10257" s="33"/>
      <c r="AX10257" s="33"/>
      <c r="AY10257" s="33"/>
    </row>
    <row r="10258" spans="1:51" s="12" customFormat="1" ht="39.950000000000003" customHeight="1">
      <c r="A10258" s="3"/>
      <c r="B10258" s="16"/>
      <c r="C10258" s="33"/>
      <c r="D10258" s="33"/>
      <c r="E10258" s="33"/>
      <c r="F10258" s="33"/>
      <c r="G10258" s="33"/>
      <c r="H10258" s="33"/>
      <c r="I10258" s="33"/>
      <c r="J10258" s="33"/>
      <c r="K10258" s="33"/>
      <c r="L10258" s="33"/>
      <c r="M10258" s="33"/>
      <c r="N10258" s="33"/>
      <c r="O10258" s="33"/>
      <c r="P10258" s="33"/>
      <c r="Q10258" s="33"/>
      <c r="R10258" s="33"/>
      <c r="S10258" s="33"/>
      <c r="T10258" s="33"/>
      <c r="U10258" s="33"/>
      <c r="V10258" s="33"/>
      <c r="W10258" s="33"/>
      <c r="X10258" s="33"/>
      <c r="Y10258" s="33"/>
      <c r="Z10258" s="33"/>
      <c r="AA10258" s="33"/>
      <c r="AB10258" s="33"/>
      <c r="AC10258" s="33"/>
      <c r="AD10258" s="33"/>
      <c r="AE10258" s="33"/>
      <c r="AF10258" s="33"/>
      <c r="AG10258" s="35"/>
      <c r="AH10258" s="32"/>
      <c r="AI10258" s="33"/>
      <c r="AJ10258" s="33"/>
      <c r="AK10258" s="33"/>
      <c r="AL10258" s="33"/>
      <c r="AM10258" s="33"/>
      <c r="AN10258" s="33"/>
      <c r="AO10258" s="33"/>
      <c r="AP10258" s="33"/>
      <c r="AQ10258" s="33"/>
      <c r="AR10258" s="33"/>
      <c r="AS10258" s="33"/>
      <c r="AT10258" s="33"/>
      <c r="AU10258" s="33"/>
      <c r="AV10258" s="33"/>
      <c r="AW10258" s="33"/>
      <c r="AX10258" s="33"/>
      <c r="AY10258" s="33"/>
    </row>
    <row r="10259" spans="1:51" s="12" customFormat="1" ht="39.950000000000003" customHeight="1">
      <c r="A10259" s="3"/>
      <c r="B10259" s="16"/>
      <c r="C10259" s="33"/>
      <c r="D10259" s="33"/>
      <c r="E10259" s="33"/>
      <c r="F10259" s="33"/>
      <c r="G10259" s="33"/>
      <c r="H10259" s="33"/>
      <c r="I10259" s="33"/>
      <c r="J10259" s="33"/>
      <c r="K10259" s="33"/>
      <c r="L10259" s="33"/>
      <c r="M10259" s="33"/>
      <c r="N10259" s="33"/>
      <c r="O10259" s="33"/>
      <c r="P10259" s="33"/>
      <c r="Q10259" s="33"/>
      <c r="R10259" s="33"/>
      <c r="S10259" s="33"/>
      <c r="T10259" s="33"/>
      <c r="U10259" s="33"/>
      <c r="V10259" s="33"/>
      <c r="W10259" s="33"/>
      <c r="X10259" s="33"/>
      <c r="Y10259" s="33"/>
      <c r="Z10259" s="33"/>
      <c r="AA10259" s="33"/>
      <c r="AB10259" s="33"/>
      <c r="AC10259" s="33"/>
      <c r="AD10259" s="33"/>
      <c r="AE10259" s="33"/>
      <c r="AF10259" s="33"/>
      <c r="AG10259" s="35"/>
      <c r="AH10259" s="32"/>
      <c r="AI10259" s="33"/>
      <c r="AJ10259" s="33"/>
      <c r="AK10259" s="33"/>
      <c r="AL10259" s="33"/>
      <c r="AM10259" s="33"/>
      <c r="AN10259" s="33"/>
      <c r="AO10259" s="33"/>
      <c r="AP10259" s="33"/>
      <c r="AQ10259" s="33"/>
      <c r="AR10259" s="33"/>
      <c r="AS10259" s="33"/>
      <c r="AT10259" s="33"/>
      <c r="AU10259" s="33"/>
      <c r="AV10259" s="33"/>
      <c r="AW10259" s="33"/>
      <c r="AX10259" s="33"/>
      <c r="AY10259" s="33"/>
    </row>
    <row r="10260" spans="1:51" s="12" customFormat="1" ht="39.950000000000003" customHeight="1">
      <c r="A10260" s="3"/>
      <c r="B10260" s="16"/>
      <c r="C10260" s="33"/>
      <c r="D10260" s="33"/>
      <c r="E10260" s="33"/>
      <c r="F10260" s="33"/>
      <c r="G10260" s="33"/>
      <c r="H10260" s="33"/>
      <c r="I10260" s="33"/>
      <c r="J10260" s="33"/>
      <c r="K10260" s="33"/>
      <c r="L10260" s="33"/>
      <c r="M10260" s="33"/>
      <c r="N10260" s="33"/>
      <c r="O10260" s="33"/>
      <c r="P10260" s="33"/>
      <c r="Q10260" s="33"/>
      <c r="R10260" s="33"/>
      <c r="S10260" s="33"/>
      <c r="T10260" s="33"/>
      <c r="U10260" s="33"/>
      <c r="V10260" s="33"/>
      <c r="W10260" s="33"/>
      <c r="X10260" s="33"/>
      <c r="Y10260" s="33"/>
      <c r="Z10260" s="33"/>
      <c r="AA10260" s="33"/>
      <c r="AB10260" s="33"/>
      <c r="AC10260" s="33"/>
      <c r="AD10260" s="33"/>
      <c r="AE10260" s="33"/>
      <c r="AF10260" s="33"/>
      <c r="AG10260" s="35"/>
      <c r="AH10260" s="32"/>
      <c r="AI10260" s="33"/>
      <c r="AJ10260" s="33"/>
      <c r="AK10260" s="33"/>
      <c r="AL10260" s="33"/>
      <c r="AM10260" s="33"/>
      <c r="AN10260" s="33"/>
      <c r="AO10260" s="33"/>
      <c r="AP10260" s="33"/>
      <c r="AQ10260" s="33"/>
      <c r="AR10260" s="33"/>
      <c r="AS10260" s="33"/>
      <c r="AT10260" s="33"/>
      <c r="AU10260" s="33"/>
      <c r="AV10260" s="33"/>
      <c r="AW10260" s="33"/>
      <c r="AX10260" s="33"/>
      <c r="AY10260" s="33"/>
    </row>
    <row r="10261" spans="1:51" s="12" customFormat="1" ht="39.950000000000003" customHeight="1">
      <c r="A10261" s="3"/>
      <c r="B10261" s="16"/>
      <c r="C10261" s="33"/>
      <c r="D10261" s="33"/>
      <c r="E10261" s="33"/>
      <c r="F10261" s="33"/>
      <c r="G10261" s="33"/>
      <c r="H10261" s="33"/>
      <c r="I10261" s="33"/>
      <c r="J10261" s="33"/>
      <c r="K10261" s="33"/>
      <c r="L10261" s="33"/>
      <c r="M10261" s="33"/>
      <c r="N10261" s="33"/>
      <c r="O10261" s="33"/>
      <c r="P10261" s="33"/>
      <c r="Q10261" s="33"/>
      <c r="R10261" s="33"/>
      <c r="S10261" s="33"/>
      <c r="T10261" s="33"/>
      <c r="U10261" s="33"/>
      <c r="V10261" s="33"/>
      <c r="W10261" s="33"/>
      <c r="X10261" s="33"/>
      <c r="Y10261" s="33"/>
      <c r="Z10261" s="33"/>
      <c r="AA10261" s="33"/>
      <c r="AB10261" s="33"/>
      <c r="AC10261" s="33"/>
      <c r="AD10261" s="33"/>
      <c r="AE10261" s="33"/>
      <c r="AF10261" s="33"/>
      <c r="AG10261" s="35"/>
      <c r="AH10261" s="32"/>
      <c r="AI10261" s="33"/>
      <c r="AJ10261" s="33"/>
      <c r="AK10261" s="33"/>
      <c r="AL10261" s="33"/>
      <c r="AM10261" s="33"/>
      <c r="AN10261" s="33"/>
      <c r="AO10261" s="33"/>
      <c r="AP10261" s="33"/>
      <c r="AQ10261" s="33"/>
      <c r="AR10261" s="33"/>
      <c r="AS10261" s="33"/>
      <c r="AT10261" s="33"/>
      <c r="AU10261" s="33"/>
      <c r="AV10261" s="33"/>
      <c r="AW10261" s="33"/>
      <c r="AX10261" s="33"/>
      <c r="AY10261" s="33"/>
    </row>
    <row r="10262" spans="1:51" s="12" customFormat="1" ht="39.950000000000003" customHeight="1">
      <c r="A10262" s="3"/>
      <c r="B10262" s="16"/>
      <c r="C10262" s="33"/>
      <c r="D10262" s="33"/>
      <c r="E10262" s="33"/>
      <c r="F10262" s="33"/>
      <c r="G10262" s="33"/>
      <c r="H10262" s="33"/>
      <c r="I10262" s="33"/>
      <c r="J10262" s="33"/>
      <c r="K10262" s="33"/>
      <c r="L10262" s="33"/>
      <c r="M10262" s="33"/>
      <c r="N10262" s="33"/>
      <c r="O10262" s="33"/>
      <c r="P10262" s="33"/>
      <c r="Q10262" s="33"/>
      <c r="R10262" s="33"/>
      <c r="S10262" s="33"/>
      <c r="T10262" s="33"/>
      <c r="U10262" s="33"/>
      <c r="V10262" s="33"/>
      <c r="W10262" s="33"/>
      <c r="X10262" s="33"/>
      <c r="Y10262" s="33"/>
      <c r="Z10262" s="33"/>
      <c r="AA10262" s="33"/>
      <c r="AB10262" s="33"/>
      <c r="AC10262" s="33"/>
      <c r="AD10262" s="33"/>
      <c r="AE10262" s="33"/>
      <c r="AF10262" s="33"/>
      <c r="AG10262" s="35"/>
      <c r="AH10262" s="32"/>
      <c r="AI10262" s="33"/>
      <c r="AJ10262" s="33"/>
      <c r="AK10262" s="33"/>
      <c r="AL10262" s="33"/>
      <c r="AM10262" s="33"/>
      <c r="AN10262" s="33"/>
      <c r="AO10262" s="33"/>
      <c r="AP10262" s="33"/>
      <c r="AQ10262" s="33"/>
      <c r="AR10262" s="33"/>
      <c r="AS10262" s="33"/>
      <c r="AT10262" s="33"/>
      <c r="AU10262" s="33"/>
      <c r="AV10262" s="33"/>
      <c r="AW10262" s="33"/>
      <c r="AX10262" s="33"/>
      <c r="AY10262" s="33"/>
    </row>
    <row r="10263" spans="1:51" s="12" customFormat="1" ht="39.950000000000003" customHeight="1">
      <c r="A10263" s="3"/>
      <c r="B10263" s="16"/>
      <c r="C10263" s="33"/>
      <c r="D10263" s="33"/>
      <c r="E10263" s="33"/>
      <c r="F10263" s="33"/>
      <c r="G10263" s="33"/>
      <c r="H10263" s="33"/>
      <c r="I10263" s="33"/>
      <c r="J10263" s="33"/>
      <c r="K10263" s="33"/>
      <c r="L10263" s="33"/>
      <c r="M10263" s="33"/>
      <c r="N10263" s="33"/>
      <c r="O10263" s="33"/>
      <c r="P10263" s="33"/>
      <c r="Q10263" s="33"/>
      <c r="R10263" s="33"/>
      <c r="S10263" s="33"/>
      <c r="T10263" s="33"/>
      <c r="U10263" s="33"/>
      <c r="V10263" s="33"/>
      <c r="W10263" s="33"/>
      <c r="X10263" s="33"/>
      <c r="Y10263" s="33"/>
      <c r="Z10263" s="33"/>
      <c r="AA10263" s="33"/>
      <c r="AB10263" s="33"/>
      <c r="AC10263" s="33"/>
      <c r="AD10263" s="33"/>
      <c r="AE10263" s="33"/>
      <c r="AF10263" s="33"/>
      <c r="AG10263" s="35"/>
      <c r="AH10263" s="32"/>
      <c r="AI10263" s="33"/>
      <c r="AJ10263" s="33"/>
      <c r="AK10263" s="33"/>
      <c r="AL10263" s="33"/>
      <c r="AM10263" s="33"/>
      <c r="AN10263" s="33"/>
      <c r="AO10263" s="33"/>
      <c r="AP10263" s="33"/>
      <c r="AQ10263" s="33"/>
      <c r="AR10263" s="33"/>
      <c r="AS10263" s="33"/>
      <c r="AT10263" s="33"/>
      <c r="AU10263" s="33"/>
      <c r="AV10263" s="33"/>
      <c r="AW10263" s="33"/>
      <c r="AX10263" s="33"/>
      <c r="AY10263" s="33"/>
    </row>
    <row r="10264" spans="1:51" s="12" customFormat="1" ht="39.950000000000003" customHeight="1">
      <c r="A10264" s="3"/>
      <c r="B10264" s="16"/>
      <c r="C10264" s="33"/>
      <c r="D10264" s="33"/>
      <c r="E10264" s="33"/>
      <c r="F10264" s="33"/>
      <c r="G10264" s="33"/>
      <c r="H10264" s="33"/>
      <c r="I10264" s="33"/>
      <c r="J10264" s="33"/>
      <c r="K10264" s="33"/>
      <c r="L10264" s="33"/>
      <c r="M10264" s="33"/>
      <c r="N10264" s="33"/>
      <c r="O10264" s="33"/>
      <c r="P10264" s="33"/>
      <c r="Q10264" s="33"/>
      <c r="R10264" s="33"/>
      <c r="S10264" s="33"/>
      <c r="T10264" s="33"/>
      <c r="U10264" s="33"/>
      <c r="V10264" s="33"/>
      <c r="W10264" s="33"/>
      <c r="X10264" s="33"/>
      <c r="Y10264" s="33"/>
      <c r="Z10264" s="33"/>
      <c r="AA10264" s="33"/>
      <c r="AB10264" s="33"/>
      <c r="AC10264" s="33"/>
      <c r="AD10264" s="33"/>
      <c r="AE10264" s="33"/>
      <c r="AF10264" s="33"/>
      <c r="AG10264" s="35"/>
      <c r="AH10264" s="32"/>
      <c r="AI10264" s="33"/>
      <c r="AJ10264" s="33"/>
      <c r="AK10264" s="33"/>
      <c r="AL10264" s="33"/>
      <c r="AM10264" s="33"/>
      <c r="AN10264" s="33"/>
      <c r="AO10264" s="33"/>
      <c r="AP10264" s="33"/>
      <c r="AQ10264" s="33"/>
      <c r="AR10264" s="33"/>
      <c r="AS10264" s="33"/>
      <c r="AT10264" s="33"/>
      <c r="AU10264" s="33"/>
      <c r="AV10264" s="33"/>
      <c r="AW10264" s="33"/>
      <c r="AX10264" s="33"/>
      <c r="AY10264" s="33"/>
    </row>
    <row r="10265" spans="1:51" s="12" customFormat="1" ht="39.950000000000003" customHeight="1">
      <c r="A10265" s="3"/>
      <c r="B10265" s="16"/>
      <c r="C10265" s="33"/>
      <c r="D10265" s="33"/>
      <c r="E10265" s="33"/>
      <c r="F10265" s="33"/>
      <c r="G10265" s="33"/>
      <c r="H10265" s="33"/>
      <c r="I10265" s="33"/>
      <c r="J10265" s="33"/>
      <c r="K10265" s="33"/>
      <c r="L10265" s="33"/>
      <c r="M10265" s="33"/>
      <c r="N10265" s="33"/>
      <c r="O10265" s="33"/>
      <c r="P10265" s="33"/>
      <c r="Q10265" s="33"/>
      <c r="R10265" s="33"/>
      <c r="S10265" s="33"/>
      <c r="T10265" s="33"/>
      <c r="U10265" s="33"/>
      <c r="V10265" s="33"/>
      <c r="W10265" s="33"/>
      <c r="X10265" s="33"/>
      <c r="Y10265" s="33"/>
      <c r="Z10265" s="33"/>
      <c r="AA10265" s="33"/>
      <c r="AB10265" s="33"/>
      <c r="AC10265" s="33"/>
      <c r="AD10265" s="33"/>
      <c r="AE10265" s="33"/>
      <c r="AF10265" s="33"/>
      <c r="AG10265" s="35"/>
      <c r="AH10265" s="32"/>
      <c r="AI10265" s="33"/>
      <c r="AJ10265" s="33"/>
      <c r="AK10265" s="33"/>
      <c r="AL10265" s="33"/>
      <c r="AM10265" s="33"/>
      <c r="AN10265" s="33"/>
      <c r="AO10265" s="33"/>
      <c r="AP10265" s="33"/>
      <c r="AQ10265" s="33"/>
      <c r="AR10265" s="33"/>
      <c r="AS10265" s="33"/>
      <c r="AT10265" s="33"/>
      <c r="AU10265" s="33"/>
      <c r="AV10265" s="33"/>
      <c r="AW10265" s="33"/>
      <c r="AX10265" s="33"/>
      <c r="AY10265" s="33"/>
    </row>
    <row r="10266" spans="1:51" s="12" customFormat="1" ht="39.950000000000003" customHeight="1">
      <c r="A10266" s="3"/>
      <c r="B10266" s="16"/>
      <c r="C10266" s="33"/>
      <c r="D10266" s="33"/>
      <c r="E10266" s="33"/>
      <c r="F10266" s="33"/>
      <c r="G10266" s="33"/>
      <c r="H10266" s="33"/>
      <c r="I10266" s="33"/>
      <c r="J10266" s="33"/>
      <c r="K10266" s="33"/>
      <c r="L10266" s="33"/>
      <c r="M10266" s="33"/>
      <c r="N10266" s="33"/>
      <c r="O10266" s="33"/>
      <c r="P10266" s="33"/>
      <c r="Q10266" s="33"/>
      <c r="R10266" s="33"/>
      <c r="S10266" s="33"/>
      <c r="T10266" s="33"/>
      <c r="U10266" s="33"/>
      <c r="V10266" s="33"/>
      <c r="W10266" s="33"/>
      <c r="X10266" s="33"/>
      <c r="Y10266" s="33"/>
      <c r="Z10266" s="33"/>
      <c r="AA10266" s="33"/>
      <c r="AB10266" s="33"/>
      <c r="AC10266" s="33"/>
      <c r="AD10266" s="33"/>
      <c r="AE10266" s="33"/>
      <c r="AF10266" s="33"/>
      <c r="AG10266" s="35"/>
      <c r="AH10266" s="32"/>
      <c r="AI10266" s="33"/>
      <c r="AJ10266" s="33"/>
      <c r="AK10266" s="33"/>
      <c r="AL10266" s="33"/>
      <c r="AM10266" s="33"/>
      <c r="AN10266" s="33"/>
      <c r="AO10266" s="33"/>
      <c r="AP10266" s="33"/>
      <c r="AQ10266" s="33"/>
      <c r="AR10266" s="33"/>
      <c r="AS10266" s="33"/>
      <c r="AT10266" s="33"/>
      <c r="AU10266" s="33"/>
      <c r="AV10266" s="33"/>
      <c r="AW10266" s="33"/>
      <c r="AX10266" s="33"/>
      <c r="AY10266" s="33"/>
    </row>
    <row r="10267" spans="1:51" s="12" customFormat="1" ht="39.950000000000003" customHeight="1">
      <c r="A10267" s="3"/>
      <c r="B10267" s="16"/>
      <c r="C10267" s="33"/>
      <c r="D10267" s="33"/>
      <c r="E10267" s="33"/>
      <c r="F10267" s="33"/>
      <c r="G10267" s="33"/>
      <c r="H10267" s="33"/>
      <c r="I10267" s="33"/>
      <c r="J10267" s="33"/>
      <c r="K10267" s="33"/>
      <c r="L10267" s="33"/>
      <c r="M10267" s="33"/>
      <c r="N10267" s="33"/>
      <c r="O10267" s="33"/>
      <c r="P10267" s="33"/>
      <c r="Q10267" s="33"/>
      <c r="R10267" s="33"/>
      <c r="S10267" s="33"/>
      <c r="T10267" s="33"/>
      <c r="U10267" s="33"/>
      <c r="V10267" s="33"/>
      <c r="W10267" s="33"/>
      <c r="X10267" s="33"/>
      <c r="Y10267" s="33"/>
      <c r="Z10267" s="33"/>
      <c r="AA10267" s="33"/>
      <c r="AB10267" s="33"/>
      <c r="AC10267" s="33"/>
      <c r="AD10267" s="33"/>
      <c r="AE10267" s="33"/>
      <c r="AF10267" s="33"/>
      <c r="AG10267" s="35"/>
      <c r="AH10267" s="32"/>
      <c r="AI10267" s="33"/>
      <c r="AJ10267" s="33"/>
      <c r="AK10267" s="33"/>
      <c r="AL10267" s="33"/>
      <c r="AM10267" s="33"/>
      <c r="AN10267" s="33"/>
      <c r="AO10267" s="33"/>
      <c r="AP10267" s="33"/>
      <c r="AQ10267" s="33"/>
      <c r="AR10267" s="33"/>
      <c r="AS10267" s="33"/>
      <c r="AT10267" s="33"/>
      <c r="AU10267" s="33"/>
      <c r="AV10267" s="33"/>
      <c r="AW10267" s="33"/>
      <c r="AX10267" s="33"/>
      <c r="AY10267" s="33"/>
    </row>
    <row r="10268" spans="1:51" s="12" customFormat="1" ht="39.950000000000003" customHeight="1">
      <c r="A10268" s="3"/>
      <c r="B10268" s="16"/>
      <c r="C10268" s="33"/>
      <c r="D10268" s="33"/>
      <c r="E10268" s="33"/>
      <c r="F10268" s="33"/>
      <c r="G10268" s="33"/>
      <c r="H10268" s="33"/>
      <c r="I10268" s="33"/>
      <c r="J10268" s="33"/>
      <c r="K10268" s="33"/>
      <c r="L10268" s="33"/>
      <c r="M10268" s="33"/>
      <c r="N10268" s="33"/>
      <c r="O10268" s="33"/>
      <c r="P10268" s="33"/>
      <c r="Q10268" s="33"/>
      <c r="R10268" s="33"/>
      <c r="S10268" s="33"/>
      <c r="T10268" s="33"/>
      <c r="U10268" s="33"/>
      <c r="V10268" s="33"/>
      <c r="W10268" s="33"/>
      <c r="X10268" s="33"/>
      <c r="Y10268" s="33"/>
      <c r="Z10268" s="33"/>
      <c r="AA10268" s="33"/>
      <c r="AB10268" s="33"/>
      <c r="AC10268" s="33"/>
      <c r="AD10268" s="33"/>
      <c r="AE10268" s="33"/>
      <c r="AF10268" s="33"/>
      <c r="AG10268" s="35"/>
      <c r="AH10268" s="32"/>
      <c r="AI10268" s="33"/>
      <c r="AJ10268" s="33"/>
      <c r="AK10268" s="33"/>
      <c r="AL10268" s="33"/>
      <c r="AM10268" s="33"/>
      <c r="AN10268" s="33"/>
      <c r="AO10268" s="33"/>
      <c r="AP10268" s="33"/>
      <c r="AQ10268" s="33"/>
      <c r="AR10268" s="33"/>
      <c r="AS10268" s="33"/>
      <c r="AT10268" s="33"/>
      <c r="AU10268" s="33"/>
      <c r="AV10268" s="33"/>
      <c r="AW10268" s="33"/>
      <c r="AX10268" s="33"/>
      <c r="AY10268" s="33"/>
    </row>
    <row r="10269" spans="1:51" s="12" customFormat="1" ht="39.950000000000003" customHeight="1">
      <c r="A10269" s="3"/>
      <c r="B10269" s="16"/>
      <c r="C10269" s="33"/>
      <c r="D10269" s="33"/>
      <c r="E10269" s="33"/>
      <c r="F10269" s="33"/>
      <c r="G10269" s="33"/>
      <c r="H10269" s="33"/>
      <c r="I10269" s="33"/>
      <c r="J10269" s="33"/>
      <c r="K10269" s="33"/>
      <c r="L10269" s="33"/>
      <c r="M10269" s="33"/>
      <c r="N10269" s="33"/>
      <c r="O10269" s="33"/>
      <c r="P10269" s="33"/>
      <c r="Q10269" s="33"/>
      <c r="R10269" s="33"/>
      <c r="S10269" s="33"/>
      <c r="T10269" s="33"/>
      <c r="U10269" s="33"/>
      <c r="V10269" s="33"/>
      <c r="W10269" s="33"/>
      <c r="X10269" s="33"/>
      <c r="Y10269" s="33"/>
      <c r="Z10269" s="33"/>
      <c r="AA10269" s="33"/>
      <c r="AB10269" s="33"/>
      <c r="AC10269" s="33"/>
      <c r="AD10269" s="33"/>
      <c r="AE10269" s="33"/>
      <c r="AF10269" s="33"/>
      <c r="AG10269" s="35"/>
      <c r="AH10269" s="32"/>
      <c r="AI10269" s="33"/>
      <c r="AJ10269" s="33"/>
      <c r="AK10269" s="33"/>
      <c r="AL10269" s="33"/>
      <c r="AM10269" s="33"/>
      <c r="AN10269" s="33"/>
      <c r="AO10269" s="33"/>
      <c r="AP10269" s="33"/>
      <c r="AQ10269" s="33"/>
      <c r="AR10269" s="33"/>
      <c r="AS10269" s="33"/>
      <c r="AT10269" s="33"/>
      <c r="AU10269" s="33"/>
      <c r="AV10269" s="33"/>
      <c r="AW10269" s="33"/>
      <c r="AX10269" s="33"/>
      <c r="AY10269" s="33"/>
    </row>
    <row r="10270" spans="1:51" s="12" customFormat="1" ht="39.950000000000003" customHeight="1">
      <c r="A10270" s="3"/>
      <c r="B10270" s="16"/>
      <c r="C10270" s="33"/>
      <c r="D10270" s="33"/>
      <c r="E10270" s="33"/>
      <c r="F10270" s="33"/>
      <c r="G10270" s="33"/>
      <c r="H10270" s="33"/>
      <c r="I10270" s="33"/>
      <c r="J10270" s="33"/>
      <c r="K10270" s="33"/>
      <c r="L10270" s="33"/>
      <c r="M10270" s="33"/>
      <c r="N10270" s="33"/>
      <c r="O10270" s="33"/>
      <c r="P10270" s="33"/>
      <c r="Q10270" s="33"/>
      <c r="R10270" s="33"/>
      <c r="S10270" s="33"/>
      <c r="T10270" s="33"/>
      <c r="U10270" s="33"/>
      <c r="V10270" s="33"/>
      <c r="W10270" s="33"/>
      <c r="X10270" s="33"/>
      <c r="Y10270" s="33"/>
      <c r="Z10270" s="33"/>
      <c r="AA10270" s="33"/>
      <c r="AB10270" s="33"/>
      <c r="AC10270" s="33"/>
      <c r="AD10270" s="33"/>
      <c r="AE10270" s="33"/>
      <c r="AF10270" s="33"/>
      <c r="AG10270" s="35"/>
      <c r="AH10270" s="32"/>
      <c r="AI10270" s="33"/>
      <c r="AJ10270" s="33"/>
      <c r="AK10270" s="33"/>
      <c r="AL10270" s="33"/>
      <c r="AM10270" s="33"/>
      <c r="AN10270" s="33"/>
      <c r="AO10270" s="33"/>
      <c r="AP10270" s="33"/>
      <c r="AQ10270" s="33"/>
      <c r="AR10270" s="33"/>
      <c r="AS10270" s="33"/>
      <c r="AT10270" s="33"/>
      <c r="AU10270" s="33"/>
      <c r="AV10270" s="33"/>
      <c r="AW10270" s="33"/>
      <c r="AX10270" s="33"/>
      <c r="AY10270" s="33"/>
    </row>
    <row r="10271" spans="1:51" s="12" customFormat="1" ht="39.950000000000003" customHeight="1">
      <c r="A10271" s="3"/>
      <c r="B10271" s="16"/>
      <c r="C10271" s="33"/>
      <c r="D10271" s="33"/>
      <c r="E10271" s="33"/>
      <c r="F10271" s="33"/>
      <c r="G10271" s="33"/>
      <c r="H10271" s="33"/>
      <c r="I10271" s="33"/>
      <c r="J10271" s="33"/>
      <c r="K10271" s="33"/>
      <c r="L10271" s="33"/>
      <c r="M10271" s="33"/>
      <c r="N10271" s="33"/>
      <c r="O10271" s="33"/>
      <c r="P10271" s="33"/>
      <c r="Q10271" s="33"/>
      <c r="R10271" s="33"/>
      <c r="S10271" s="33"/>
      <c r="T10271" s="33"/>
      <c r="U10271" s="33"/>
      <c r="V10271" s="33"/>
      <c r="W10271" s="33"/>
      <c r="X10271" s="33"/>
      <c r="Y10271" s="33"/>
      <c r="Z10271" s="33"/>
      <c r="AA10271" s="33"/>
      <c r="AB10271" s="33"/>
      <c r="AC10271" s="33"/>
      <c r="AD10271" s="33"/>
      <c r="AE10271" s="33"/>
      <c r="AF10271" s="33"/>
      <c r="AG10271" s="35"/>
      <c r="AH10271" s="32"/>
      <c r="AI10271" s="33"/>
      <c r="AJ10271" s="33"/>
      <c r="AK10271" s="33"/>
      <c r="AL10271" s="33"/>
      <c r="AM10271" s="33"/>
      <c r="AN10271" s="33"/>
      <c r="AO10271" s="33"/>
      <c r="AP10271" s="33"/>
      <c r="AQ10271" s="33"/>
      <c r="AR10271" s="33"/>
      <c r="AS10271" s="33"/>
      <c r="AT10271" s="33"/>
      <c r="AU10271" s="33"/>
      <c r="AV10271" s="33"/>
      <c r="AW10271" s="33"/>
      <c r="AX10271" s="33"/>
      <c r="AY10271" s="33"/>
    </row>
    <row r="10272" spans="1:51" s="12" customFormat="1" ht="39.950000000000003" customHeight="1">
      <c r="A10272" s="3"/>
      <c r="B10272" s="16"/>
      <c r="C10272" s="33"/>
      <c r="D10272" s="33"/>
      <c r="E10272" s="33"/>
      <c r="F10272" s="33"/>
      <c r="G10272" s="33"/>
      <c r="H10272" s="33"/>
      <c r="I10272" s="33"/>
      <c r="J10272" s="33"/>
      <c r="K10272" s="33"/>
      <c r="L10272" s="33"/>
      <c r="M10272" s="33"/>
      <c r="N10272" s="33"/>
      <c r="O10272" s="33"/>
      <c r="P10272" s="33"/>
      <c r="Q10272" s="33"/>
      <c r="R10272" s="33"/>
      <c r="S10272" s="33"/>
      <c r="T10272" s="33"/>
      <c r="U10272" s="33"/>
      <c r="V10272" s="33"/>
      <c r="W10272" s="33"/>
      <c r="X10272" s="33"/>
      <c r="Y10272" s="33"/>
      <c r="Z10272" s="33"/>
      <c r="AA10272" s="33"/>
      <c r="AB10272" s="33"/>
      <c r="AC10272" s="33"/>
      <c r="AD10272" s="33"/>
      <c r="AE10272" s="33"/>
      <c r="AF10272" s="33"/>
      <c r="AG10272" s="35"/>
      <c r="AH10272" s="32"/>
      <c r="AI10272" s="33"/>
      <c r="AJ10272" s="33"/>
      <c r="AK10272" s="33"/>
      <c r="AL10272" s="33"/>
      <c r="AM10272" s="33"/>
      <c r="AN10272" s="33"/>
      <c r="AO10272" s="33"/>
      <c r="AP10272" s="33"/>
      <c r="AQ10272" s="33"/>
      <c r="AR10272" s="33"/>
      <c r="AS10272" s="33"/>
      <c r="AT10272" s="33"/>
      <c r="AU10272" s="33"/>
      <c r="AV10272" s="33"/>
      <c r="AW10272" s="33"/>
      <c r="AX10272" s="33"/>
      <c r="AY10272" s="33"/>
    </row>
    <row r="10273" spans="1:51" s="12" customFormat="1" ht="39.950000000000003" customHeight="1">
      <c r="A10273" s="3"/>
      <c r="B10273" s="16"/>
      <c r="C10273" s="33"/>
      <c r="D10273" s="33"/>
      <c r="E10273" s="33"/>
      <c r="F10273" s="33"/>
      <c r="G10273" s="33"/>
      <c r="H10273" s="33"/>
      <c r="I10273" s="33"/>
      <c r="J10273" s="33"/>
      <c r="K10273" s="33"/>
      <c r="L10273" s="33"/>
      <c r="M10273" s="33"/>
      <c r="N10273" s="33"/>
      <c r="O10273" s="33"/>
      <c r="P10273" s="33"/>
      <c r="Q10273" s="33"/>
      <c r="R10273" s="33"/>
      <c r="S10273" s="33"/>
      <c r="T10273" s="33"/>
      <c r="U10273" s="33"/>
      <c r="V10273" s="33"/>
      <c r="W10273" s="33"/>
      <c r="X10273" s="33"/>
      <c r="Y10273" s="33"/>
      <c r="Z10273" s="33"/>
      <c r="AA10273" s="33"/>
      <c r="AB10273" s="33"/>
      <c r="AC10273" s="33"/>
      <c r="AD10273" s="33"/>
      <c r="AE10273" s="33"/>
      <c r="AF10273" s="33"/>
      <c r="AG10273" s="35"/>
      <c r="AH10273" s="32"/>
      <c r="AI10273" s="33"/>
      <c r="AJ10273" s="33"/>
      <c r="AK10273" s="33"/>
      <c r="AL10273" s="33"/>
      <c r="AM10273" s="33"/>
      <c r="AN10273" s="33"/>
      <c r="AO10273" s="33"/>
      <c r="AP10273" s="33"/>
      <c r="AQ10273" s="33"/>
      <c r="AR10273" s="33"/>
      <c r="AS10273" s="33"/>
      <c r="AT10273" s="33"/>
      <c r="AU10273" s="33"/>
      <c r="AV10273" s="33"/>
      <c r="AW10273" s="33"/>
      <c r="AX10273" s="33"/>
      <c r="AY10273" s="33"/>
    </row>
    <row r="10274" spans="1:51" s="12" customFormat="1" ht="39.950000000000003" customHeight="1">
      <c r="A10274" s="3"/>
      <c r="B10274" s="16"/>
      <c r="C10274" s="33"/>
      <c r="D10274" s="33"/>
      <c r="E10274" s="33"/>
      <c r="F10274" s="33"/>
      <c r="G10274" s="33"/>
      <c r="H10274" s="33"/>
      <c r="I10274" s="33"/>
      <c r="J10274" s="33"/>
      <c r="K10274" s="33"/>
      <c r="L10274" s="33"/>
      <c r="M10274" s="33"/>
      <c r="N10274" s="33"/>
      <c r="O10274" s="33"/>
      <c r="P10274" s="33"/>
      <c r="Q10274" s="33"/>
      <c r="R10274" s="33"/>
      <c r="S10274" s="33"/>
      <c r="T10274" s="33"/>
      <c r="U10274" s="33"/>
      <c r="V10274" s="33"/>
      <c r="W10274" s="33"/>
      <c r="X10274" s="33"/>
      <c r="Y10274" s="33"/>
      <c r="Z10274" s="33"/>
      <c r="AA10274" s="33"/>
      <c r="AB10274" s="33"/>
      <c r="AC10274" s="33"/>
      <c r="AD10274" s="33"/>
      <c r="AE10274" s="33"/>
      <c r="AF10274" s="33"/>
      <c r="AG10274" s="35"/>
      <c r="AH10274" s="32"/>
      <c r="AI10274" s="33"/>
      <c r="AJ10274" s="33"/>
      <c r="AK10274" s="33"/>
      <c r="AL10274" s="33"/>
      <c r="AM10274" s="33"/>
      <c r="AN10274" s="33"/>
      <c r="AO10274" s="33"/>
      <c r="AP10274" s="33"/>
      <c r="AQ10274" s="33"/>
      <c r="AR10274" s="33"/>
      <c r="AS10274" s="33"/>
      <c r="AT10274" s="33"/>
      <c r="AU10274" s="33"/>
      <c r="AV10274" s="33"/>
      <c r="AW10274" s="33"/>
      <c r="AX10274" s="33"/>
      <c r="AY10274" s="33"/>
    </row>
    <row r="10275" spans="1:51" s="12" customFormat="1" ht="39.950000000000003" customHeight="1">
      <c r="A10275" s="3"/>
      <c r="B10275" s="16"/>
      <c r="C10275" s="33"/>
      <c r="D10275" s="33"/>
      <c r="E10275" s="33"/>
      <c r="F10275" s="33"/>
      <c r="G10275" s="33"/>
      <c r="H10275" s="33"/>
      <c r="I10275" s="33"/>
      <c r="J10275" s="33"/>
      <c r="K10275" s="33"/>
      <c r="L10275" s="33"/>
      <c r="M10275" s="33"/>
      <c r="N10275" s="33"/>
      <c r="O10275" s="33"/>
      <c r="P10275" s="33"/>
      <c r="Q10275" s="33"/>
      <c r="R10275" s="33"/>
      <c r="S10275" s="33"/>
      <c r="T10275" s="33"/>
      <c r="U10275" s="33"/>
      <c r="V10275" s="33"/>
      <c r="W10275" s="33"/>
      <c r="X10275" s="33"/>
      <c r="Y10275" s="33"/>
      <c r="Z10275" s="33"/>
      <c r="AA10275" s="33"/>
      <c r="AB10275" s="33"/>
      <c r="AC10275" s="33"/>
      <c r="AD10275" s="33"/>
      <c r="AE10275" s="33"/>
      <c r="AF10275" s="33"/>
      <c r="AG10275" s="35"/>
      <c r="AH10275" s="32"/>
      <c r="AI10275" s="33"/>
      <c r="AJ10275" s="33"/>
      <c r="AK10275" s="33"/>
      <c r="AL10275" s="33"/>
      <c r="AM10275" s="33"/>
      <c r="AN10275" s="33"/>
      <c r="AO10275" s="33"/>
      <c r="AP10275" s="33"/>
      <c r="AQ10275" s="33"/>
      <c r="AR10275" s="33"/>
      <c r="AS10275" s="33"/>
      <c r="AT10275" s="33"/>
      <c r="AU10275" s="33"/>
      <c r="AV10275" s="33"/>
      <c r="AW10275" s="33"/>
      <c r="AX10275" s="33"/>
      <c r="AY10275" s="33"/>
    </row>
    <row r="10276" spans="1:51" s="12" customFormat="1" ht="39.950000000000003" customHeight="1">
      <c r="A10276" s="3"/>
      <c r="B10276" s="16"/>
      <c r="C10276" s="33"/>
      <c r="D10276" s="33"/>
      <c r="E10276" s="33"/>
      <c r="F10276" s="33"/>
      <c r="G10276" s="33"/>
      <c r="H10276" s="33"/>
      <c r="I10276" s="33"/>
      <c r="J10276" s="33"/>
      <c r="K10276" s="33"/>
      <c r="L10276" s="33"/>
      <c r="M10276" s="33"/>
      <c r="N10276" s="33"/>
      <c r="O10276" s="33"/>
      <c r="P10276" s="33"/>
      <c r="Q10276" s="33"/>
      <c r="R10276" s="33"/>
      <c r="S10276" s="33"/>
      <c r="T10276" s="33"/>
      <c r="U10276" s="33"/>
      <c r="V10276" s="33"/>
      <c r="W10276" s="33"/>
      <c r="X10276" s="33"/>
      <c r="Y10276" s="33"/>
      <c r="Z10276" s="33"/>
      <c r="AA10276" s="33"/>
      <c r="AB10276" s="33"/>
      <c r="AC10276" s="33"/>
      <c r="AD10276" s="33"/>
      <c r="AE10276" s="33"/>
      <c r="AF10276" s="33"/>
      <c r="AG10276" s="35"/>
      <c r="AH10276" s="32"/>
      <c r="AI10276" s="33"/>
      <c r="AJ10276" s="33"/>
      <c r="AK10276" s="33"/>
      <c r="AL10276" s="33"/>
      <c r="AM10276" s="33"/>
      <c r="AN10276" s="33"/>
      <c r="AO10276" s="33"/>
      <c r="AP10276" s="33"/>
      <c r="AQ10276" s="33"/>
      <c r="AR10276" s="33"/>
      <c r="AS10276" s="33"/>
      <c r="AT10276" s="33"/>
      <c r="AU10276" s="33"/>
      <c r="AV10276" s="33"/>
      <c r="AW10276" s="33"/>
      <c r="AX10276" s="33"/>
      <c r="AY10276" s="33"/>
    </row>
    <row r="10277" spans="1:51" s="12" customFormat="1" ht="39.950000000000003" customHeight="1">
      <c r="A10277" s="3"/>
      <c r="B10277" s="16"/>
      <c r="C10277" s="33"/>
      <c r="D10277" s="33"/>
      <c r="E10277" s="33"/>
      <c r="F10277" s="33"/>
      <c r="G10277" s="33"/>
      <c r="H10277" s="33"/>
      <c r="I10277" s="33"/>
      <c r="J10277" s="33"/>
      <c r="K10277" s="33"/>
      <c r="L10277" s="33"/>
      <c r="M10277" s="33"/>
      <c r="N10277" s="33"/>
      <c r="O10277" s="33"/>
      <c r="P10277" s="33"/>
      <c r="Q10277" s="33"/>
      <c r="R10277" s="33"/>
      <c r="S10277" s="33"/>
      <c r="T10277" s="33"/>
      <c r="U10277" s="33"/>
      <c r="V10277" s="33"/>
      <c r="W10277" s="33"/>
      <c r="X10277" s="33"/>
      <c r="Y10277" s="33"/>
      <c r="Z10277" s="33"/>
      <c r="AA10277" s="33"/>
      <c r="AB10277" s="33"/>
      <c r="AC10277" s="33"/>
      <c r="AD10277" s="33"/>
      <c r="AE10277" s="33"/>
      <c r="AF10277" s="33"/>
      <c r="AG10277" s="35"/>
      <c r="AH10277" s="32"/>
      <c r="AI10277" s="33"/>
      <c r="AJ10277" s="33"/>
      <c r="AK10277" s="33"/>
      <c r="AL10277" s="33"/>
      <c r="AM10277" s="33"/>
      <c r="AN10277" s="33"/>
      <c r="AO10277" s="33"/>
      <c r="AP10277" s="33"/>
      <c r="AQ10277" s="33"/>
      <c r="AR10277" s="33"/>
      <c r="AS10277" s="33"/>
      <c r="AT10277" s="33"/>
      <c r="AU10277" s="33"/>
      <c r="AV10277" s="33"/>
      <c r="AW10277" s="33"/>
      <c r="AX10277" s="33"/>
      <c r="AY10277" s="33"/>
    </row>
    <row r="10278" spans="1:51" s="12" customFormat="1" ht="39.950000000000003" customHeight="1">
      <c r="A10278" s="3"/>
      <c r="B10278" s="16"/>
      <c r="C10278" s="33"/>
      <c r="D10278" s="33"/>
      <c r="E10278" s="33"/>
      <c r="F10278" s="33"/>
      <c r="G10278" s="33"/>
      <c r="H10278" s="33"/>
      <c r="I10278" s="33"/>
      <c r="J10278" s="33"/>
      <c r="K10278" s="33"/>
      <c r="L10278" s="33"/>
      <c r="M10278" s="33"/>
      <c r="N10278" s="33"/>
      <c r="O10278" s="33"/>
      <c r="P10278" s="33"/>
      <c r="Q10278" s="33"/>
      <c r="R10278" s="33"/>
      <c r="S10278" s="33"/>
      <c r="T10278" s="33"/>
      <c r="U10278" s="33"/>
      <c r="V10278" s="33"/>
      <c r="W10278" s="33"/>
      <c r="X10278" s="33"/>
      <c r="Y10278" s="33"/>
      <c r="Z10278" s="33"/>
      <c r="AA10278" s="33"/>
      <c r="AB10278" s="33"/>
      <c r="AC10278" s="33"/>
      <c r="AD10278" s="33"/>
      <c r="AE10278" s="33"/>
      <c r="AF10278" s="33"/>
      <c r="AG10278" s="35"/>
      <c r="AH10278" s="32"/>
      <c r="AI10278" s="33"/>
      <c r="AJ10278" s="33"/>
      <c r="AK10278" s="33"/>
      <c r="AL10278" s="33"/>
      <c r="AM10278" s="33"/>
      <c r="AN10278" s="33"/>
      <c r="AO10278" s="33"/>
      <c r="AP10278" s="33"/>
      <c r="AQ10278" s="33"/>
      <c r="AR10278" s="33"/>
      <c r="AS10278" s="33"/>
      <c r="AT10278" s="33"/>
      <c r="AU10278" s="33"/>
      <c r="AV10278" s="33"/>
      <c r="AW10278" s="33"/>
      <c r="AX10278" s="33"/>
      <c r="AY10278" s="33"/>
    </row>
    <row r="10279" spans="1:51" s="12" customFormat="1" ht="39.950000000000003" customHeight="1">
      <c r="A10279" s="3"/>
      <c r="B10279" s="16"/>
      <c r="C10279" s="33"/>
      <c r="D10279" s="33"/>
      <c r="E10279" s="33"/>
      <c r="F10279" s="33"/>
      <c r="G10279" s="33"/>
      <c r="H10279" s="33"/>
      <c r="I10279" s="33"/>
      <c r="J10279" s="33"/>
      <c r="K10279" s="33"/>
      <c r="L10279" s="33"/>
      <c r="M10279" s="33"/>
      <c r="N10279" s="33"/>
      <c r="O10279" s="33"/>
      <c r="P10279" s="33"/>
      <c r="Q10279" s="33"/>
      <c r="R10279" s="33"/>
      <c r="S10279" s="33"/>
      <c r="T10279" s="33"/>
      <c r="U10279" s="33"/>
      <c r="V10279" s="33"/>
      <c r="W10279" s="33"/>
      <c r="X10279" s="33"/>
      <c r="Y10279" s="33"/>
      <c r="Z10279" s="33"/>
      <c r="AA10279" s="33"/>
      <c r="AB10279" s="33"/>
      <c r="AC10279" s="33"/>
      <c r="AD10279" s="33"/>
      <c r="AE10279" s="33"/>
      <c r="AF10279" s="33"/>
      <c r="AG10279" s="35"/>
      <c r="AH10279" s="32"/>
      <c r="AI10279" s="33"/>
      <c r="AJ10279" s="33"/>
      <c r="AK10279" s="33"/>
      <c r="AL10279" s="33"/>
      <c r="AM10279" s="33"/>
      <c r="AN10279" s="33"/>
      <c r="AO10279" s="33"/>
      <c r="AP10279" s="33"/>
      <c r="AQ10279" s="33"/>
      <c r="AR10279" s="33"/>
      <c r="AS10279" s="33"/>
      <c r="AT10279" s="33"/>
      <c r="AU10279" s="33"/>
      <c r="AV10279" s="33"/>
      <c r="AW10279" s="33"/>
      <c r="AX10279" s="33"/>
      <c r="AY10279" s="33"/>
    </row>
    <row r="10280" spans="1:51" s="12" customFormat="1" ht="39.950000000000003" customHeight="1">
      <c r="A10280" s="3"/>
      <c r="B10280" s="16"/>
      <c r="C10280" s="33"/>
      <c r="D10280" s="33"/>
      <c r="E10280" s="33"/>
      <c r="F10280" s="33"/>
      <c r="G10280" s="33"/>
      <c r="H10280" s="33"/>
      <c r="I10280" s="33"/>
      <c r="J10280" s="33"/>
      <c r="K10280" s="33"/>
      <c r="L10280" s="33"/>
      <c r="M10280" s="33"/>
      <c r="N10280" s="33"/>
      <c r="O10280" s="33"/>
      <c r="P10280" s="33"/>
      <c r="Q10280" s="33"/>
      <c r="R10280" s="33"/>
      <c r="S10280" s="33"/>
      <c r="T10280" s="33"/>
      <c r="U10280" s="33"/>
      <c r="V10280" s="33"/>
      <c r="W10280" s="33"/>
      <c r="X10280" s="33"/>
      <c r="Y10280" s="33"/>
      <c r="Z10280" s="33"/>
      <c r="AA10280" s="33"/>
      <c r="AB10280" s="33"/>
      <c r="AC10280" s="33"/>
      <c r="AD10280" s="33"/>
      <c r="AE10280" s="33"/>
      <c r="AF10280" s="33"/>
      <c r="AG10280" s="35"/>
      <c r="AH10280" s="32"/>
      <c r="AI10280" s="33"/>
      <c r="AJ10280" s="33"/>
      <c r="AK10280" s="33"/>
      <c r="AL10280" s="33"/>
      <c r="AM10280" s="33"/>
      <c r="AN10280" s="33"/>
      <c r="AO10280" s="33"/>
      <c r="AP10280" s="33"/>
      <c r="AQ10280" s="33"/>
      <c r="AR10280" s="33"/>
      <c r="AS10280" s="33"/>
      <c r="AT10280" s="33"/>
      <c r="AU10280" s="33"/>
      <c r="AV10280" s="33"/>
      <c r="AW10280" s="33"/>
      <c r="AX10280" s="33"/>
      <c r="AY10280" s="33"/>
    </row>
    <row r="10281" spans="1:51" s="12" customFormat="1" ht="39.950000000000003" customHeight="1">
      <c r="A10281" s="3"/>
      <c r="B10281" s="16"/>
      <c r="C10281" s="33"/>
      <c r="D10281" s="33"/>
      <c r="E10281" s="33"/>
      <c r="F10281" s="33"/>
      <c r="G10281" s="33"/>
      <c r="H10281" s="33"/>
      <c r="I10281" s="33"/>
      <c r="J10281" s="33"/>
      <c r="K10281" s="33"/>
      <c r="L10281" s="33"/>
      <c r="M10281" s="33"/>
      <c r="N10281" s="33"/>
      <c r="O10281" s="33"/>
      <c r="P10281" s="33"/>
      <c r="Q10281" s="33"/>
      <c r="R10281" s="33"/>
      <c r="S10281" s="33"/>
      <c r="T10281" s="33"/>
      <c r="U10281" s="33"/>
      <c r="V10281" s="33"/>
      <c r="W10281" s="33"/>
      <c r="X10281" s="33"/>
      <c r="Y10281" s="33"/>
      <c r="Z10281" s="33"/>
      <c r="AA10281" s="33"/>
      <c r="AB10281" s="33"/>
      <c r="AC10281" s="33"/>
      <c r="AD10281" s="33"/>
      <c r="AE10281" s="33"/>
      <c r="AF10281" s="33"/>
      <c r="AG10281" s="35"/>
      <c r="AH10281" s="32"/>
      <c r="AI10281" s="33"/>
      <c r="AJ10281" s="33"/>
      <c r="AK10281" s="33"/>
      <c r="AL10281" s="33"/>
      <c r="AM10281" s="33"/>
      <c r="AN10281" s="33"/>
      <c r="AO10281" s="33"/>
      <c r="AP10281" s="33"/>
      <c r="AQ10281" s="33"/>
      <c r="AR10281" s="33"/>
      <c r="AS10281" s="33"/>
      <c r="AT10281" s="33"/>
      <c r="AU10281" s="33"/>
      <c r="AV10281" s="33"/>
      <c r="AW10281" s="33"/>
      <c r="AX10281" s="33"/>
      <c r="AY10281" s="33"/>
    </row>
    <row r="10282" spans="1:51" s="12" customFormat="1" ht="39.950000000000003" customHeight="1">
      <c r="A10282" s="3"/>
      <c r="B10282" s="16"/>
      <c r="C10282" s="33"/>
      <c r="D10282" s="33"/>
      <c r="E10282" s="33"/>
      <c r="F10282" s="33"/>
      <c r="G10282" s="33"/>
      <c r="H10282" s="33"/>
      <c r="I10282" s="33"/>
      <c r="J10282" s="33"/>
      <c r="K10282" s="33"/>
      <c r="L10282" s="33"/>
      <c r="M10282" s="33"/>
      <c r="N10282" s="33"/>
      <c r="O10282" s="33"/>
      <c r="P10282" s="33"/>
      <c r="Q10282" s="33"/>
      <c r="R10282" s="33"/>
      <c r="S10282" s="33"/>
      <c r="T10282" s="33"/>
      <c r="U10282" s="33"/>
      <c r="V10282" s="33"/>
      <c r="W10282" s="33"/>
      <c r="X10282" s="33"/>
      <c r="Y10282" s="33"/>
      <c r="Z10282" s="33"/>
      <c r="AA10282" s="33"/>
      <c r="AB10282" s="33"/>
      <c r="AC10282" s="33"/>
      <c r="AD10282" s="33"/>
      <c r="AE10282" s="33"/>
      <c r="AF10282" s="33"/>
      <c r="AG10282" s="35"/>
      <c r="AH10282" s="32"/>
      <c r="AI10282" s="33"/>
      <c r="AJ10282" s="33"/>
      <c r="AK10282" s="33"/>
      <c r="AL10282" s="33"/>
      <c r="AM10282" s="33"/>
      <c r="AN10282" s="33"/>
      <c r="AO10282" s="33"/>
      <c r="AP10282" s="33"/>
      <c r="AQ10282" s="33"/>
      <c r="AR10282" s="33"/>
      <c r="AS10282" s="33"/>
      <c r="AT10282" s="33"/>
      <c r="AU10282" s="33"/>
      <c r="AV10282" s="33"/>
      <c r="AW10282" s="33"/>
      <c r="AX10282" s="33"/>
      <c r="AY10282" s="33"/>
    </row>
    <row r="10283" spans="1:51" s="12" customFormat="1" ht="39.950000000000003" customHeight="1">
      <c r="A10283" s="3"/>
      <c r="B10283" s="16"/>
      <c r="C10283" s="33"/>
      <c r="D10283" s="33"/>
      <c r="E10283" s="33"/>
      <c r="F10283" s="33"/>
      <c r="G10283" s="33"/>
      <c r="H10283" s="33"/>
      <c r="I10283" s="33"/>
      <c r="J10283" s="33"/>
      <c r="K10283" s="33"/>
      <c r="L10283" s="33"/>
      <c r="M10283" s="33"/>
      <c r="N10283" s="33"/>
      <c r="O10283" s="33"/>
      <c r="P10283" s="33"/>
      <c r="Q10283" s="33"/>
      <c r="R10283" s="33"/>
      <c r="S10283" s="33"/>
      <c r="T10283" s="33"/>
      <c r="U10283" s="33"/>
      <c r="V10283" s="33"/>
      <c r="W10283" s="33"/>
      <c r="X10283" s="33"/>
      <c r="Y10283" s="33"/>
      <c r="Z10283" s="33"/>
      <c r="AA10283" s="33"/>
      <c r="AB10283" s="33"/>
      <c r="AC10283" s="33"/>
      <c r="AD10283" s="33"/>
      <c r="AE10283" s="33"/>
      <c r="AF10283" s="33"/>
      <c r="AG10283" s="35"/>
      <c r="AH10283" s="32"/>
      <c r="AI10283" s="33"/>
      <c r="AJ10283" s="33"/>
      <c r="AK10283" s="33"/>
      <c r="AL10283" s="33"/>
      <c r="AM10283" s="33"/>
      <c r="AN10283" s="33"/>
      <c r="AO10283" s="33"/>
      <c r="AP10283" s="33"/>
      <c r="AQ10283" s="33"/>
      <c r="AR10283" s="33"/>
      <c r="AS10283" s="33"/>
      <c r="AT10283" s="33"/>
      <c r="AU10283" s="33"/>
      <c r="AV10283" s="33"/>
      <c r="AW10283" s="33"/>
      <c r="AX10283" s="33"/>
      <c r="AY10283" s="33"/>
    </row>
    <row r="10284" spans="1:51" s="12" customFormat="1" ht="39.950000000000003" customHeight="1">
      <c r="A10284" s="3"/>
      <c r="B10284" s="16"/>
      <c r="C10284" s="33"/>
      <c r="D10284" s="33"/>
      <c r="E10284" s="33"/>
      <c r="F10284" s="33"/>
      <c r="G10284" s="33"/>
      <c r="H10284" s="33"/>
      <c r="I10284" s="33"/>
      <c r="J10284" s="33"/>
      <c r="K10284" s="33"/>
      <c r="L10284" s="33"/>
      <c r="M10284" s="33"/>
      <c r="N10284" s="33"/>
      <c r="O10284" s="33"/>
      <c r="P10284" s="33"/>
      <c r="Q10284" s="33"/>
      <c r="R10284" s="33"/>
      <c r="S10284" s="33"/>
      <c r="T10284" s="33"/>
      <c r="U10284" s="33"/>
      <c r="V10284" s="33"/>
      <c r="W10284" s="33"/>
      <c r="X10284" s="33"/>
      <c r="Y10284" s="33"/>
      <c r="Z10284" s="33"/>
      <c r="AA10284" s="33"/>
      <c r="AB10284" s="33"/>
      <c r="AC10284" s="33"/>
      <c r="AD10284" s="33"/>
      <c r="AE10284" s="33"/>
      <c r="AF10284" s="33"/>
      <c r="AG10284" s="35"/>
      <c r="AH10284" s="32"/>
      <c r="AI10284" s="33"/>
      <c r="AJ10284" s="33"/>
      <c r="AK10284" s="33"/>
      <c r="AL10284" s="33"/>
      <c r="AM10284" s="33"/>
      <c r="AN10284" s="33"/>
      <c r="AO10284" s="33"/>
      <c r="AP10284" s="33"/>
      <c r="AQ10284" s="33"/>
      <c r="AR10284" s="33"/>
      <c r="AS10284" s="33"/>
      <c r="AT10284" s="33"/>
      <c r="AU10284" s="33"/>
      <c r="AV10284" s="33"/>
      <c r="AW10284" s="33"/>
      <c r="AX10284" s="33"/>
      <c r="AY10284" s="33"/>
    </row>
    <row r="10285" spans="1:51" s="12" customFormat="1" ht="39.950000000000003" customHeight="1">
      <c r="A10285" s="3"/>
      <c r="B10285" s="16"/>
      <c r="C10285" s="33"/>
      <c r="D10285" s="33"/>
      <c r="E10285" s="33"/>
      <c r="F10285" s="33"/>
      <c r="G10285" s="33"/>
      <c r="H10285" s="33"/>
      <c r="I10285" s="33"/>
      <c r="J10285" s="33"/>
      <c r="K10285" s="33"/>
      <c r="L10285" s="33"/>
      <c r="M10285" s="33"/>
      <c r="N10285" s="33"/>
      <c r="O10285" s="33"/>
      <c r="P10285" s="33"/>
      <c r="Q10285" s="33"/>
      <c r="R10285" s="33"/>
      <c r="S10285" s="33"/>
      <c r="T10285" s="33"/>
      <c r="U10285" s="33"/>
      <c r="V10285" s="33"/>
      <c r="W10285" s="33"/>
      <c r="X10285" s="33"/>
      <c r="Y10285" s="33"/>
      <c r="Z10285" s="33"/>
      <c r="AA10285" s="33"/>
      <c r="AB10285" s="33"/>
      <c r="AC10285" s="33"/>
      <c r="AD10285" s="33"/>
      <c r="AE10285" s="33"/>
      <c r="AF10285" s="33"/>
      <c r="AG10285" s="35"/>
      <c r="AH10285" s="32"/>
      <c r="AI10285" s="33"/>
      <c r="AJ10285" s="33"/>
      <c r="AK10285" s="33"/>
      <c r="AL10285" s="33"/>
      <c r="AM10285" s="33"/>
      <c r="AN10285" s="33"/>
      <c r="AO10285" s="33"/>
      <c r="AP10285" s="33"/>
      <c r="AQ10285" s="33"/>
      <c r="AR10285" s="33"/>
      <c r="AS10285" s="33"/>
      <c r="AT10285" s="33"/>
      <c r="AU10285" s="33"/>
      <c r="AV10285" s="33"/>
      <c r="AW10285" s="33"/>
      <c r="AX10285" s="33"/>
      <c r="AY10285" s="33"/>
    </row>
    <row r="10286" spans="1:51" s="12" customFormat="1" ht="39.950000000000003" customHeight="1">
      <c r="A10286" s="3"/>
      <c r="B10286" s="16"/>
      <c r="C10286" s="33"/>
      <c r="D10286" s="33"/>
      <c r="E10286" s="33"/>
      <c r="F10286" s="33"/>
      <c r="G10286" s="33"/>
      <c r="H10286" s="33"/>
      <c r="I10286" s="33"/>
      <c r="J10286" s="33"/>
      <c r="K10286" s="33"/>
      <c r="L10286" s="33"/>
      <c r="M10286" s="33"/>
      <c r="N10286" s="33"/>
      <c r="O10286" s="33"/>
      <c r="P10286" s="33"/>
      <c r="Q10286" s="33"/>
      <c r="R10286" s="33"/>
      <c r="S10286" s="33"/>
      <c r="T10286" s="33"/>
      <c r="U10286" s="33"/>
      <c r="V10286" s="33"/>
      <c r="W10286" s="33"/>
      <c r="X10286" s="33"/>
      <c r="Y10286" s="33"/>
      <c r="Z10286" s="33"/>
      <c r="AA10286" s="33"/>
      <c r="AB10286" s="33"/>
      <c r="AC10286" s="33"/>
      <c r="AD10286" s="33"/>
      <c r="AE10286" s="33"/>
      <c r="AF10286" s="33"/>
      <c r="AG10286" s="35"/>
      <c r="AH10286" s="32"/>
      <c r="AI10286" s="33"/>
      <c r="AJ10286" s="33"/>
      <c r="AK10286" s="33"/>
      <c r="AL10286" s="33"/>
      <c r="AM10286" s="33"/>
      <c r="AN10286" s="33"/>
      <c r="AO10286" s="33"/>
      <c r="AP10286" s="33"/>
      <c r="AQ10286" s="33"/>
      <c r="AR10286" s="33"/>
      <c r="AS10286" s="33"/>
      <c r="AT10286" s="33"/>
      <c r="AU10286" s="33"/>
      <c r="AV10286" s="33"/>
      <c r="AW10286" s="33"/>
      <c r="AX10286" s="33"/>
      <c r="AY10286" s="33"/>
    </row>
    <row r="10287" spans="1:51" s="12" customFormat="1" ht="39.950000000000003" customHeight="1">
      <c r="A10287" s="3"/>
      <c r="B10287" s="16"/>
      <c r="C10287" s="33"/>
      <c r="D10287" s="33"/>
      <c r="E10287" s="33"/>
      <c r="F10287" s="33"/>
      <c r="G10287" s="33"/>
      <c r="H10287" s="33"/>
      <c r="I10287" s="33"/>
      <c r="J10287" s="33"/>
      <c r="K10287" s="33"/>
      <c r="L10287" s="33"/>
      <c r="M10287" s="33"/>
      <c r="N10287" s="33"/>
      <c r="O10287" s="33"/>
      <c r="P10287" s="33"/>
      <c r="Q10287" s="33"/>
      <c r="R10287" s="33"/>
      <c r="S10287" s="33"/>
      <c r="T10287" s="33"/>
      <c r="U10287" s="33"/>
      <c r="V10287" s="33"/>
      <c r="W10287" s="33"/>
      <c r="X10287" s="33"/>
      <c r="Y10287" s="33"/>
      <c r="Z10287" s="33"/>
      <c r="AA10287" s="33"/>
      <c r="AB10287" s="33"/>
      <c r="AC10287" s="33"/>
      <c r="AD10287" s="33"/>
      <c r="AE10287" s="33"/>
      <c r="AF10287" s="33"/>
      <c r="AG10287" s="35"/>
      <c r="AH10287" s="32"/>
      <c r="AI10287" s="33"/>
      <c r="AJ10287" s="33"/>
      <c r="AK10287" s="33"/>
      <c r="AL10287" s="33"/>
      <c r="AM10287" s="33"/>
      <c r="AN10287" s="33"/>
      <c r="AO10287" s="33"/>
      <c r="AP10287" s="33"/>
      <c r="AQ10287" s="33"/>
      <c r="AR10287" s="33"/>
      <c r="AS10287" s="33"/>
      <c r="AT10287" s="33"/>
      <c r="AU10287" s="33"/>
      <c r="AV10287" s="33"/>
      <c r="AW10287" s="33"/>
      <c r="AX10287" s="33"/>
      <c r="AY10287" s="33"/>
    </row>
    <row r="10288" spans="1:51" s="12" customFormat="1" ht="39.950000000000003" customHeight="1">
      <c r="A10288" s="3"/>
      <c r="B10288" s="16"/>
      <c r="C10288" s="33"/>
      <c r="D10288" s="33"/>
      <c r="E10288" s="33"/>
      <c r="F10288" s="33"/>
      <c r="G10288" s="33"/>
      <c r="H10288" s="33"/>
      <c r="I10288" s="33"/>
      <c r="J10288" s="33"/>
      <c r="K10288" s="33"/>
      <c r="L10288" s="33"/>
      <c r="M10288" s="33"/>
      <c r="N10288" s="33"/>
      <c r="O10288" s="33"/>
      <c r="P10288" s="33"/>
      <c r="Q10288" s="33"/>
      <c r="R10288" s="33"/>
      <c r="S10288" s="33"/>
      <c r="T10288" s="33"/>
      <c r="U10288" s="33"/>
      <c r="V10288" s="33"/>
      <c r="W10288" s="33"/>
      <c r="X10288" s="33"/>
      <c r="Y10288" s="33"/>
      <c r="Z10288" s="33"/>
      <c r="AA10288" s="33"/>
      <c r="AB10288" s="33"/>
      <c r="AC10288" s="33"/>
      <c r="AD10288" s="33"/>
      <c r="AE10288" s="33"/>
      <c r="AF10288" s="33"/>
      <c r="AG10288" s="35"/>
      <c r="AH10288" s="32"/>
      <c r="AI10288" s="33"/>
      <c r="AJ10288" s="33"/>
      <c r="AK10288" s="33"/>
      <c r="AL10288" s="33"/>
      <c r="AM10288" s="33"/>
      <c r="AN10288" s="33"/>
      <c r="AO10288" s="33"/>
      <c r="AP10288" s="33"/>
      <c r="AQ10288" s="33"/>
      <c r="AR10288" s="33"/>
      <c r="AS10288" s="33"/>
      <c r="AT10288" s="33"/>
      <c r="AU10288" s="33"/>
      <c r="AV10288" s="33"/>
      <c r="AW10288" s="33"/>
      <c r="AX10288" s="33"/>
      <c r="AY10288" s="33"/>
    </row>
    <row r="10289" spans="1:51" s="12" customFormat="1" ht="39.950000000000003" customHeight="1">
      <c r="A10289" s="3"/>
      <c r="B10289" s="16"/>
      <c r="C10289" s="33"/>
      <c r="D10289" s="33"/>
      <c r="E10289" s="33"/>
      <c r="F10289" s="33"/>
      <c r="G10289" s="33"/>
      <c r="H10289" s="33"/>
      <c r="I10289" s="33"/>
      <c r="J10289" s="33"/>
      <c r="K10289" s="33"/>
      <c r="L10289" s="33"/>
      <c r="M10289" s="33"/>
      <c r="N10289" s="33"/>
      <c r="O10289" s="33"/>
      <c r="P10289" s="33"/>
      <c r="Q10289" s="33"/>
      <c r="R10289" s="33"/>
      <c r="S10289" s="33"/>
      <c r="T10289" s="33"/>
      <c r="U10289" s="33"/>
      <c r="V10289" s="33"/>
      <c r="W10289" s="33"/>
      <c r="X10289" s="33"/>
      <c r="Y10289" s="33"/>
      <c r="Z10289" s="33"/>
      <c r="AA10289" s="33"/>
      <c r="AB10289" s="33"/>
      <c r="AC10289" s="33"/>
      <c r="AD10289" s="33"/>
      <c r="AE10289" s="33"/>
      <c r="AF10289" s="33"/>
      <c r="AG10289" s="35"/>
      <c r="AH10289" s="32"/>
      <c r="AI10289" s="33"/>
      <c r="AJ10289" s="33"/>
      <c r="AK10289" s="33"/>
      <c r="AL10289" s="33"/>
      <c r="AM10289" s="33"/>
      <c r="AN10289" s="33"/>
      <c r="AO10289" s="33"/>
      <c r="AP10289" s="33"/>
      <c r="AQ10289" s="33"/>
      <c r="AR10289" s="33"/>
      <c r="AS10289" s="33"/>
      <c r="AT10289" s="33"/>
      <c r="AU10289" s="33"/>
      <c r="AV10289" s="33"/>
      <c r="AW10289" s="33"/>
      <c r="AX10289" s="33"/>
      <c r="AY10289" s="33"/>
    </row>
    <row r="10290" spans="1:51" s="12" customFormat="1" ht="39.950000000000003" customHeight="1">
      <c r="A10290" s="3"/>
      <c r="B10290" s="16"/>
      <c r="C10290" s="33"/>
      <c r="D10290" s="33"/>
      <c r="E10290" s="33"/>
      <c r="F10290" s="33"/>
      <c r="G10290" s="33"/>
      <c r="H10290" s="33"/>
      <c r="I10290" s="33"/>
      <c r="J10290" s="33"/>
      <c r="K10290" s="33"/>
      <c r="L10290" s="33"/>
      <c r="M10290" s="33"/>
      <c r="N10290" s="33"/>
      <c r="O10290" s="33"/>
      <c r="P10290" s="33"/>
      <c r="Q10290" s="33"/>
      <c r="R10290" s="33"/>
      <c r="S10290" s="33"/>
      <c r="T10290" s="33"/>
      <c r="U10290" s="33"/>
      <c r="V10290" s="33"/>
      <c r="W10290" s="33"/>
      <c r="X10290" s="33"/>
      <c r="Y10290" s="33"/>
      <c r="Z10290" s="33"/>
      <c r="AA10290" s="33"/>
      <c r="AB10290" s="33"/>
      <c r="AC10290" s="33"/>
      <c r="AD10290" s="33"/>
      <c r="AE10290" s="33"/>
      <c r="AF10290" s="33"/>
      <c r="AG10290" s="35"/>
      <c r="AH10290" s="32"/>
      <c r="AI10290" s="33"/>
      <c r="AJ10290" s="33"/>
      <c r="AK10290" s="33"/>
      <c r="AL10290" s="33"/>
      <c r="AM10290" s="33"/>
      <c r="AN10290" s="33"/>
      <c r="AO10290" s="33"/>
      <c r="AP10290" s="33"/>
      <c r="AQ10290" s="33"/>
      <c r="AR10290" s="33"/>
      <c r="AS10290" s="33"/>
      <c r="AT10290" s="33"/>
      <c r="AU10290" s="33"/>
      <c r="AV10290" s="33"/>
      <c r="AW10290" s="33"/>
      <c r="AX10290" s="33"/>
      <c r="AY10290" s="33"/>
    </row>
    <row r="10291" spans="1:51" s="12" customFormat="1" ht="39.950000000000003" customHeight="1">
      <c r="A10291" s="3"/>
      <c r="B10291" s="16"/>
      <c r="C10291" s="33"/>
      <c r="D10291" s="33"/>
      <c r="E10291" s="33"/>
      <c r="F10291" s="33"/>
      <c r="G10291" s="33"/>
      <c r="H10291" s="33"/>
      <c r="I10291" s="33"/>
      <c r="J10291" s="33"/>
      <c r="K10291" s="33"/>
      <c r="L10291" s="33"/>
      <c r="M10291" s="33"/>
      <c r="N10291" s="33"/>
      <c r="O10291" s="33"/>
      <c r="P10291" s="33"/>
      <c r="Q10291" s="33"/>
      <c r="R10291" s="33"/>
      <c r="S10291" s="33"/>
      <c r="T10291" s="33"/>
      <c r="U10291" s="33"/>
      <c r="V10291" s="33"/>
      <c r="W10291" s="33"/>
      <c r="X10291" s="33"/>
      <c r="Y10291" s="33"/>
      <c r="Z10291" s="33"/>
      <c r="AA10291" s="33"/>
      <c r="AB10291" s="33"/>
      <c r="AC10291" s="33"/>
      <c r="AD10291" s="33"/>
      <c r="AE10291" s="33"/>
      <c r="AF10291" s="33"/>
      <c r="AG10291" s="35"/>
      <c r="AH10291" s="32"/>
      <c r="AI10291" s="33"/>
      <c r="AJ10291" s="33"/>
      <c r="AK10291" s="33"/>
      <c r="AL10291" s="33"/>
      <c r="AM10291" s="33"/>
      <c r="AN10291" s="33"/>
      <c r="AO10291" s="33"/>
      <c r="AP10291" s="33"/>
      <c r="AQ10291" s="33"/>
      <c r="AR10291" s="33"/>
      <c r="AS10291" s="33"/>
      <c r="AT10291" s="33"/>
      <c r="AU10291" s="33"/>
      <c r="AV10291" s="33"/>
      <c r="AW10291" s="33"/>
      <c r="AX10291" s="33"/>
      <c r="AY10291" s="33"/>
    </row>
    <row r="10292" spans="1:51" s="12" customFormat="1" ht="39.950000000000003" customHeight="1">
      <c r="A10292" s="3"/>
      <c r="B10292" s="16"/>
      <c r="C10292" s="33"/>
      <c r="D10292" s="33"/>
      <c r="E10292" s="33"/>
      <c r="F10292" s="33"/>
      <c r="G10292" s="33"/>
      <c r="H10292" s="33"/>
      <c r="I10292" s="33"/>
      <c r="J10292" s="33"/>
      <c r="K10292" s="33"/>
      <c r="L10292" s="33"/>
      <c r="M10292" s="33"/>
      <c r="N10292" s="33"/>
      <c r="O10292" s="33"/>
      <c r="P10292" s="33"/>
      <c r="Q10292" s="33"/>
      <c r="R10292" s="33"/>
      <c r="S10292" s="33"/>
      <c r="T10292" s="33"/>
      <c r="U10292" s="33"/>
      <c r="V10292" s="33"/>
      <c r="W10292" s="33"/>
      <c r="X10292" s="33"/>
      <c r="Y10292" s="33"/>
      <c r="Z10292" s="33"/>
      <c r="AA10292" s="33"/>
      <c r="AB10292" s="33"/>
      <c r="AC10292" s="33"/>
      <c r="AD10292" s="33"/>
      <c r="AE10292" s="33"/>
      <c r="AF10292" s="33"/>
      <c r="AG10292" s="35"/>
      <c r="AH10292" s="32"/>
      <c r="AI10292" s="33"/>
      <c r="AJ10292" s="33"/>
      <c r="AK10292" s="33"/>
      <c r="AL10292" s="33"/>
      <c r="AM10292" s="33"/>
      <c r="AN10292" s="33"/>
      <c r="AO10292" s="33"/>
      <c r="AP10292" s="33"/>
      <c r="AQ10292" s="33"/>
      <c r="AR10292" s="33"/>
      <c r="AS10292" s="33"/>
      <c r="AT10292" s="33"/>
      <c r="AU10292" s="33"/>
      <c r="AV10292" s="33"/>
      <c r="AW10292" s="33"/>
      <c r="AX10292" s="33"/>
      <c r="AY10292" s="33"/>
    </row>
    <row r="10293" spans="1:51" s="12" customFormat="1" ht="39.950000000000003" customHeight="1">
      <c r="A10293" s="3"/>
      <c r="B10293" s="16"/>
      <c r="C10293" s="33"/>
      <c r="D10293" s="33"/>
      <c r="E10293" s="33"/>
      <c r="F10293" s="33"/>
      <c r="G10293" s="33"/>
      <c r="H10293" s="33"/>
      <c r="I10293" s="33"/>
      <c r="J10293" s="33"/>
      <c r="K10293" s="33"/>
      <c r="L10293" s="33"/>
      <c r="M10293" s="33"/>
      <c r="N10293" s="33"/>
      <c r="O10293" s="33"/>
      <c r="P10293" s="33"/>
      <c r="Q10293" s="33"/>
      <c r="R10293" s="33"/>
      <c r="S10293" s="33"/>
      <c r="T10293" s="33"/>
      <c r="U10293" s="33"/>
      <c r="V10293" s="33"/>
      <c r="W10293" s="33"/>
      <c r="X10293" s="33"/>
      <c r="Y10293" s="33"/>
      <c r="Z10293" s="33"/>
      <c r="AA10293" s="33"/>
      <c r="AB10293" s="33"/>
      <c r="AC10293" s="33"/>
      <c r="AD10293" s="33"/>
      <c r="AE10293" s="33"/>
      <c r="AF10293" s="33"/>
      <c r="AG10293" s="35"/>
      <c r="AH10293" s="32"/>
      <c r="AI10293" s="33"/>
      <c r="AJ10293" s="33"/>
      <c r="AK10293" s="33"/>
      <c r="AL10293" s="33"/>
      <c r="AM10293" s="33"/>
      <c r="AN10293" s="33"/>
      <c r="AO10293" s="33"/>
      <c r="AP10293" s="33"/>
      <c r="AQ10293" s="33"/>
      <c r="AR10293" s="33"/>
      <c r="AS10293" s="33"/>
      <c r="AT10293" s="33"/>
      <c r="AU10293" s="33"/>
      <c r="AV10293" s="33"/>
      <c r="AW10293" s="33"/>
      <c r="AX10293" s="33"/>
      <c r="AY10293" s="33"/>
    </row>
    <row r="10294" spans="1:51" s="12" customFormat="1" ht="39.950000000000003" customHeight="1">
      <c r="A10294" s="3"/>
      <c r="B10294" s="16"/>
      <c r="C10294" s="33"/>
      <c r="D10294" s="33"/>
      <c r="E10294" s="33"/>
      <c r="F10294" s="33"/>
      <c r="G10294" s="33"/>
      <c r="H10294" s="33"/>
      <c r="I10294" s="33"/>
      <c r="J10294" s="33"/>
      <c r="K10294" s="33"/>
      <c r="L10294" s="33"/>
      <c r="M10294" s="33"/>
      <c r="N10294" s="33"/>
      <c r="O10294" s="33"/>
      <c r="P10294" s="33"/>
      <c r="Q10294" s="33"/>
      <c r="R10294" s="33"/>
      <c r="S10294" s="33"/>
      <c r="T10294" s="33"/>
      <c r="U10294" s="33"/>
      <c r="V10294" s="33"/>
      <c r="W10294" s="33"/>
      <c r="X10294" s="33"/>
      <c r="Y10294" s="33"/>
      <c r="Z10294" s="33"/>
      <c r="AA10294" s="33"/>
      <c r="AB10294" s="33"/>
      <c r="AC10294" s="33"/>
      <c r="AD10294" s="33"/>
      <c r="AE10294" s="33"/>
      <c r="AF10294" s="33"/>
      <c r="AG10294" s="35"/>
      <c r="AH10294" s="32"/>
      <c r="AI10294" s="33"/>
      <c r="AJ10294" s="33"/>
      <c r="AK10294" s="33"/>
      <c r="AL10294" s="33"/>
      <c r="AM10294" s="33"/>
      <c r="AN10294" s="33"/>
      <c r="AO10294" s="33"/>
      <c r="AP10294" s="33"/>
      <c r="AQ10294" s="33"/>
      <c r="AR10294" s="33"/>
      <c r="AS10294" s="33"/>
      <c r="AT10294" s="33"/>
      <c r="AU10294" s="33"/>
      <c r="AV10294" s="33"/>
      <c r="AW10294" s="33"/>
      <c r="AX10294" s="33"/>
      <c r="AY10294" s="33"/>
    </row>
    <row r="10295" spans="1:51" s="12" customFormat="1" ht="39.950000000000003" customHeight="1">
      <c r="A10295" s="3"/>
      <c r="B10295" s="16"/>
      <c r="C10295" s="33"/>
      <c r="D10295" s="33"/>
      <c r="E10295" s="33"/>
      <c r="F10295" s="33"/>
      <c r="G10295" s="33"/>
      <c r="H10295" s="33"/>
      <c r="I10295" s="33"/>
      <c r="J10295" s="33"/>
      <c r="K10295" s="33"/>
      <c r="L10295" s="33"/>
      <c r="M10295" s="33"/>
      <c r="N10295" s="33"/>
      <c r="O10295" s="33"/>
      <c r="P10295" s="33"/>
      <c r="Q10295" s="33"/>
      <c r="R10295" s="33"/>
      <c r="S10295" s="33"/>
      <c r="T10295" s="33"/>
      <c r="U10295" s="33"/>
      <c r="V10295" s="33"/>
      <c r="W10295" s="33"/>
      <c r="X10295" s="33"/>
      <c r="Y10295" s="33"/>
      <c r="Z10295" s="33"/>
      <c r="AA10295" s="33"/>
      <c r="AB10295" s="33"/>
      <c r="AC10295" s="33"/>
      <c r="AD10295" s="33"/>
      <c r="AE10295" s="33"/>
      <c r="AF10295" s="33"/>
      <c r="AG10295" s="35"/>
      <c r="AH10295" s="32"/>
      <c r="AI10295" s="33"/>
      <c r="AJ10295" s="33"/>
      <c r="AK10295" s="33"/>
      <c r="AL10295" s="33"/>
      <c r="AM10295" s="33"/>
      <c r="AN10295" s="33"/>
      <c r="AO10295" s="33"/>
      <c r="AP10295" s="33"/>
      <c r="AQ10295" s="33"/>
      <c r="AR10295" s="33"/>
      <c r="AS10295" s="33"/>
      <c r="AT10295" s="33"/>
      <c r="AU10295" s="33"/>
      <c r="AV10295" s="33"/>
      <c r="AW10295" s="33"/>
      <c r="AX10295" s="33"/>
      <c r="AY10295" s="33"/>
    </row>
    <row r="10296" spans="1:51" s="12" customFormat="1" ht="39.950000000000003" customHeight="1">
      <c r="A10296" s="3"/>
      <c r="B10296" s="16"/>
      <c r="C10296" s="33"/>
      <c r="D10296" s="33"/>
      <c r="E10296" s="33"/>
      <c r="F10296" s="33"/>
      <c r="G10296" s="33"/>
      <c r="H10296" s="33"/>
      <c r="I10296" s="33"/>
      <c r="J10296" s="33"/>
      <c r="K10296" s="33"/>
      <c r="L10296" s="33"/>
      <c r="M10296" s="33"/>
      <c r="N10296" s="33"/>
      <c r="O10296" s="33"/>
      <c r="P10296" s="33"/>
      <c r="Q10296" s="33"/>
      <c r="R10296" s="33"/>
      <c r="S10296" s="33"/>
      <c r="T10296" s="33"/>
      <c r="U10296" s="33"/>
      <c r="V10296" s="33"/>
      <c r="W10296" s="33"/>
      <c r="X10296" s="33"/>
      <c r="Y10296" s="33"/>
      <c r="Z10296" s="33"/>
      <c r="AA10296" s="33"/>
      <c r="AB10296" s="33"/>
      <c r="AC10296" s="33"/>
      <c r="AD10296" s="33"/>
      <c r="AE10296" s="33"/>
      <c r="AF10296" s="33"/>
      <c r="AG10296" s="35"/>
      <c r="AH10296" s="32"/>
      <c r="AI10296" s="33"/>
      <c r="AJ10296" s="33"/>
      <c r="AK10296" s="33"/>
      <c r="AL10296" s="33"/>
      <c r="AM10296" s="33"/>
      <c r="AN10296" s="33"/>
      <c r="AO10296" s="33"/>
      <c r="AP10296" s="33"/>
      <c r="AQ10296" s="33"/>
      <c r="AR10296" s="33"/>
      <c r="AS10296" s="33"/>
      <c r="AT10296" s="33"/>
      <c r="AU10296" s="33"/>
      <c r="AV10296" s="33"/>
      <c r="AW10296" s="33"/>
      <c r="AX10296" s="33"/>
      <c r="AY10296" s="33"/>
    </row>
    <row r="10297" spans="1:51" s="12" customFormat="1" ht="39.950000000000003" customHeight="1">
      <c r="A10297" s="3"/>
      <c r="B10297" s="16"/>
      <c r="C10297" s="33"/>
      <c r="D10297" s="33"/>
      <c r="E10297" s="33"/>
      <c r="F10297" s="33"/>
      <c r="G10297" s="33"/>
      <c r="H10297" s="33"/>
      <c r="I10297" s="33"/>
      <c r="J10297" s="33"/>
      <c r="K10297" s="33"/>
      <c r="L10297" s="33"/>
      <c r="M10297" s="33"/>
      <c r="N10297" s="33"/>
      <c r="O10297" s="33"/>
      <c r="P10297" s="33"/>
      <c r="Q10297" s="33"/>
      <c r="R10297" s="33"/>
      <c r="S10297" s="33"/>
      <c r="T10297" s="33"/>
      <c r="U10297" s="33"/>
      <c r="V10297" s="33"/>
      <c r="W10297" s="33"/>
      <c r="X10297" s="33"/>
      <c r="Y10297" s="33"/>
      <c r="Z10297" s="33"/>
      <c r="AA10297" s="33"/>
      <c r="AB10297" s="33"/>
      <c r="AC10297" s="33"/>
      <c r="AD10297" s="33"/>
      <c r="AE10297" s="33"/>
      <c r="AF10297" s="33"/>
      <c r="AG10297" s="35"/>
      <c r="AH10297" s="32"/>
      <c r="AI10297" s="33"/>
      <c r="AJ10297" s="33"/>
      <c r="AK10297" s="33"/>
      <c r="AL10297" s="33"/>
      <c r="AM10297" s="33"/>
      <c r="AN10297" s="33"/>
      <c r="AO10297" s="33"/>
      <c r="AP10297" s="33"/>
      <c r="AQ10297" s="33"/>
      <c r="AR10297" s="33"/>
      <c r="AS10297" s="33"/>
      <c r="AT10297" s="33"/>
      <c r="AU10297" s="33"/>
      <c r="AV10297" s="33"/>
      <c r="AW10297" s="33"/>
      <c r="AX10297" s="33"/>
      <c r="AY10297" s="33"/>
    </row>
    <row r="10298" spans="1:51" s="12" customFormat="1" ht="39.950000000000003" customHeight="1">
      <c r="A10298" s="3"/>
      <c r="B10298" s="16"/>
      <c r="C10298" s="33"/>
      <c r="D10298" s="33"/>
      <c r="E10298" s="33"/>
      <c r="F10298" s="33"/>
      <c r="G10298" s="33"/>
      <c r="H10298" s="33"/>
      <c r="I10298" s="33"/>
      <c r="J10298" s="33"/>
      <c r="K10298" s="33"/>
      <c r="L10298" s="33"/>
      <c r="M10298" s="33"/>
      <c r="N10298" s="33"/>
      <c r="O10298" s="33"/>
      <c r="P10298" s="33"/>
      <c r="Q10298" s="33"/>
      <c r="R10298" s="33"/>
      <c r="S10298" s="33"/>
      <c r="T10298" s="33"/>
      <c r="U10298" s="33"/>
      <c r="V10298" s="33"/>
      <c r="W10298" s="33"/>
      <c r="X10298" s="33"/>
      <c r="Y10298" s="33"/>
      <c r="Z10298" s="33"/>
      <c r="AA10298" s="33"/>
      <c r="AB10298" s="33"/>
      <c r="AC10298" s="33"/>
      <c r="AD10298" s="33"/>
      <c r="AE10298" s="33"/>
      <c r="AF10298" s="33"/>
      <c r="AG10298" s="35"/>
      <c r="AH10298" s="32"/>
      <c r="AI10298" s="33"/>
      <c r="AJ10298" s="33"/>
      <c r="AK10298" s="33"/>
      <c r="AL10298" s="33"/>
      <c r="AM10298" s="33"/>
      <c r="AN10298" s="33"/>
      <c r="AO10298" s="33"/>
      <c r="AP10298" s="33"/>
      <c r="AQ10298" s="33"/>
      <c r="AR10298" s="33"/>
      <c r="AS10298" s="33"/>
      <c r="AT10298" s="33"/>
      <c r="AU10298" s="33"/>
      <c r="AV10298" s="33"/>
      <c r="AW10298" s="33"/>
      <c r="AX10298" s="33"/>
      <c r="AY10298" s="33"/>
    </row>
    <row r="10299" spans="1:51" s="12" customFormat="1" ht="39.950000000000003" customHeight="1">
      <c r="A10299" s="3"/>
      <c r="B10299" s="16"/>
      <c r="C10299" s="33"/>
      <c r="D10299" s="33"/>
      <c r="E10299" s="33"/>
      <c r="F10299" s="33"/>
      <c r="G10299" s="33"/>
      <c r="H10299" s="33"/>
      <c r="I10299" s="33"/>
      <c r="J10299" s="33"/>
      <c r="K10299" s="33"/>
      <c r="L10299" s="33"/>
      <c r="M10299" s="33"/>
      <c r="N10299" s="33"/>
      <c r="O10299" s="33"/>
      <c r="P10299" s="33"/>
      <c r="Q10299" s="33"/>
      <c r="R10299" s="33"/>
      <c r="S10299" s="33"/>
      <c r="T10299" s="33"/>
      <c r="U10299" s="33"/>
      <c r="V10299" s="33"/>
      <c r="W10299" s="33"/>
      <c r="X10299" s="33"/>
      <c r="Y10299" s="33"/>
      <c r="Z10299" s="33"/>
      <c r="AA10299" s="33"/>
      <c r="AB10299" s="33"/>
      <c r="AC10299" s="33"/>
      <c r="AD10299" s="33"/>
      <c r="AE10299" s="33"/>
      <c r="AF10299" s="33"/>
      <c r="AG10299" s="35"/>
      <c r="AH10299" s="32"/>
      <c r="AI10299" s="33"/>
      <c r="AJ10299" s="33"/>
      <c r="AK10299" s="33"/>
      <c r="AL10299" s="33"/>
      <c r="AM10299" s="33"/>
      <c r="AN10299" s="33"/>
      <c r="AO10299" s="33"/>
      <c r="AP10299" s="33"/>
      <c r="AQ10299" s="33"/>
      <c r="AR10299" s="33"/>
      <c r="AS10299" s="33"/>
      <c r="AT10299" s="33"/>
      <c r="AU10299" s="33"/>
      <c r="AV10299" s="33"/>
      <c r="AW10299" s="33"/>
      <c r="AX10299" s="33"/>
      <c r="AY10299" s="33"/>
    </row>
    <row r="10300" spans="1:51" s="12" customFormat="1" ht="39.950000000000003" customHeight="1">
      <c r="A10300" s="3"/>
      <c r="B10300" s="16"/>
      <c r="C10300" s="33"/>
      <c r="D10300" s="33"/>
      <c r="E10300" s="33"/>
      <c r="F10300" s="33"/>
      <c r="G10300" s="33"/>
      <c r="H10300" s="33"/>
      <c r="I10300" s="33"/>
      <c r="J10300" s="33"/>
      <c r="K10300" s="33"/>
      <c r="L10300" s="33"/>
      <c r="M10300" s="33"/>
      <c r="N10300" s="33"/>
      <c r="O10300" s="33"/>
      <c r="P10300" s="33"/>
      <c r="Q10300" s="33"/>
      <c r="R10300" s="33"/>
      <c r="S10300" s="33"/>
      <c r="T10300" s="33"/>
      <c r="U10300" s="33"/>
      <c r="V10300" s="33"/>
      <c r="W10300" s="33"/>
      <c r="X10300" s="33"/>
      <c r="Y10300" s="33"/>
      <c r="Z10300" s="33"/>
      <c r="AA10300" s="33"/>
      <c r="AB10300" s="33"/>
      <c r="AC10300" s="33"/>
      <c r="AD10300" s="33"/>
      <c r="AE10300" s="33"/>
      <c r="AF10300" s="33"/>
      <c r="AG10300" s="35"/>
      <c r="AH10300" s="32"/>
      <c r="AI10300" s="33"/>
      <c r="AJ10300" s="33"/>
      <c r="AK10300" s="33"/>
      <c r="AL10300" s="33"/>
      <c r="AM10300" s="33"/>
      <c r="AN10300" s="33"/>
      <c r="AO10300" s="33"/>
      <c r="AP10300" s="33"/>
      <c r="AQ10300" s="33"/>
      <c r="AR10300" s="33"/>
      <c r="AS10300" s="33"/>
      <c r="AT10300" s="33"/>
      <c r="AU10300" s="33"/>
      <c r="AV10300" s="33"/>
      <c r="AW10300" s="33"/>
      <c r="AX10300" s="33"/>
      <c r="AY10300" s="33"/>
    </row>
    <row r="10301" spans="1:51" s="12" customFormat="1" ht="39.950000000000003" customHeight="1">
      <c r="A10301" s="3"/>
      <c r="B10301" s="16"/>
      <c r="C10301" s="33"/>
      <c r="D10301" s="33"/>
      <c r="E10301" s="33"/>
      <c r="F10301" s="33"/>
      <c r="G10301" s="33"/>
      <c r="H10301" s="33"/>
      <c r="I10301" s="33"/>
      <c r="J10301" s="33"/>
      <c r="K10301" s="33"/>
      <c r="L10301" s="33"/>
      <c r="M10301" s="33"/>
      <c r="N10301" s="33"/>
      <c r="O10301" s="33"/>
      <c r="P10301" s="33"/>
      <c r="Q10301" s="33"/>
      <c r="R10301" s="33"/>
      <c r="S10301" s="33"/>
      <c r="T10301" s="33"/>
      <c r="U10301" s="33"/>
      <c r="V10301" s="33"/>
      <c r="W10301" s="33"/>
      <c r="X10301" s="33"/>
      <c r="Y10301" s="33"/>
      <c r="Z10301" s="33"/>
      <c r="AA10301" s="33"/>
      <c r="AB10301" s="33"/>
      <c r="AC10301" s="33"/>
      <c r="AD10301" s="33"/>
      <c r="AE10301" s="33"/>
      <c r="AF10301" s="33"/>
      <c r="AG10301" s="35"/>
      <c r="AH10301" s="32"/>
      <c r="AI10301" s="33"/>
      <c r="AJ10301" s="33"/>
      <c r="AK10301" s="33"/>
      <c r="AL10301" s="33"/>
      <c r="AM10301" s="33"/>
      <c r="AN10301" s="33"/>
      <c r="AO10301" s="33"/>
      <c r="AP10301" s="33"/>
      <c r="AQ10301" s="33"/>
      <c r="AR10301" s="33"/>
      <c r="AS10301" s="33"/>
      <c r="AT10301" s="33"/>
      <c r="AU10301" s="33"/>
      <c r="AV10301" s="33"/>
      <c r="AW10301" s="33"/>
      <c r="AX10301" s="33"/>
      <c r="AY10301" s="33"/>
    </row>
    <row r="10302" spans="1:51" s="12" customFormat="1" ht="39.950000000000003" customHeight="1">
      <c r="A10302" s="3"/>
      <c r="B10302" s="16"/>
      <c r="C10302" s="33"/>
      <c r="D10302" s="33"/>
      <c r="E10302" s="33"/>
      <c r="F10302" s="33"/>
      <c r="G10302" s="33"/>
      <c r="H10302" s="33"/>
      <c r="I10302" s="33"/>
      <c r="J10302" s="33"/>
      <c r="K10302" s="33"/>
      <c r="L10302" s="33"/>
      <c r="M10302" s="33"/>
      <c r="N10302" s="33"/>
      <c r="O10302" s="33"/>
      <c r="P10302" s="33"/>
      <c r="Q10302" s="33"/>
      <c r="R10302" s="33"/>
      <c r="S10302" s="33"/>
      <c r="T10302" s="33"/>
      <c r="U10302" s="33"/>
      <c r="V10302" s="33"/>
      <c r="W10302" s="33"/>
      <c r="X10302" s="33"/>
      <c r="Y10302" s="33"/>
      <c r="Z10302" s="33"/>
      <c r="AA10302" s="33"/>
      <c r="AB10302" s="33"/>
      <c r="AC10302" s="33"/>
      <c r="AD10302" s="33"/>
      <c r="AE10302" s="33"/>
      <c r="AF10302" s="33"/>
      <c r="AG10302" s="35"/>
      <c r="AH10302" s="32"/>
      <c r="AI10302" s="33"/>
      <c r="AJ10302" s="33"/>
      <c r="AK10302" s="33"/>
      <c r="AL10302" s="33"/>
      <c r="AM10302" s="33"/>
      <c r="AN10302" s="33"/>
      <c r="AO10302" s="33"/>
      <c r="AP10302" s="33"/>
      <c r="AQ10302" s="33"/>
      <c r="AR10302" s="33"/>
      <c r="AS10302" s="33"/>
      <c r="AT10302" s="33"/>
      <c r="AU10302" s="33"/>
      <c r="AV10302" s="33"/>
      <c r="AW10302" s="33"/>
      <c r="AX10302" s="33"/>
      <c r="AY10302" s="33"/>
    </row>
    <row r="10303" spans="1:51" s="12" customFormat="1" ht="39.950000000000003" customHeight="1">
      <c r="A10303" s="3"/>
      <c r="B10303" s="16"/>
      <c r="C10303" s="33"/>
      <c r="D10303" s="33"/>
      <c r="E10303" s="33"/>
      <c r="F10303" s="33"/>
      <c r="G10303" s="33"/>
      <c r="H10303" s="33"/>
      <c r="I10303" s="33"/>
      <c r="J10303" s="33"/>
      <c r="K10303" s="33"/>
      <c r="L10303" s="33"/>
      <c r="M10303" s="33"/>
      <c r="N10303" s="33"/>
      <c r="O10303" s="33"/>
      <c r="P10303" s="33"/>
      <c r="Q10303" s="33"/>
      <c r="R10303" s="33"/>
      <c r="S10303" s="33"/>
      <c r="T10303" s="33"/>
      <c r="U10303" s="33"/>
      <c r="V10303" s="33"/>
      <c r="W10303" s="33"/>
      <c r="X10303" s="33"/>
      <c r="Y10303" s="33"/>
      <c r="Z10303" s="33"/>
      <c r="AA10303" s="33"/>
      <c r="AB10303" s="33"/>
      <c r="AC10303" s="33"/>
      <c r="AD10303" s="33"/>
      <c r="AE10303" s="33"/>
      <c r="AF10303" s="33"/>
      <c r="AG10303" s="35"/>
      <c r="AH10303" s="32"/>
      <c r="AI10303" s="33"/>
      <c r="AJ10303" s="33"/>
      <c r="AK10303" s="33"/>
      <c r="AL10303" s="33"/>
      <c r="AM10303" s="33"/>
      <c r="AN10303" s="33"/>
      <c r="AO10303" s="33"/>
      <c r="AP10303" s="33"/>
      <c r="AQ10303" s="33"/>
      <c r="AR10303" s="33"/>
      <c r="AS10303" s="33"/>
      <c r="AT10303" s="33"/>
      <c r="AU10303" s="33"/>
      <c r="AV10303" s="33"/>
      <c r="AW10303" s="33"/>
      <c r="AX10303" s="33"/>
      <c r="AY10303" s="33"/>
    </row>
    <row r="10304" spans="1:51" s="12" customFormat="1" ht="39.950000000000003" customHeight="1">
      <c r="A10304" s="3"/>
      <c r="B10304" s="16"/>
      <c r="C10304" s="33"/>
      <c r="D10304" s="33"/>
      <c r="E10304" s="33"/>
      <c r="F10304" s="33"/>
      <c r="G10304" s="33"/>
      <c r="H10304" s="33"/>
      <c r="I10304" s="33"/>
      <c r="J10304" s="33"/>
      <c r="K10304" s="33"/>
      <c r="L10304" s="33"/>
      <c r="M10304" s="33"/>
      <c r="N10304" s="33"/>
      <c r="O10304" s="33"/>
      <c r="P10304" s="33"/>
      <c r="Q10304" s="33"/>
      <c r="R10304" s="33"/>
      <c r="S10304" s="33"/>
      <c r="T10304" s="33"/>
      <c r="U10304" s="33"/>
      <c r="V10304" s="33"/>
      <c r="W10304" s="33"/>
      <c r="X10304" s="33"/>
      <c r="Y10304" s="33"/>
      <c r="Z10304" s="33"/>
      <c r="AA10304" s="33"/>
      <c r="AB10304" s="33"/>
      <c r="AC10304" s="33"/>
      <c r="AD10304" s="33"/>
      <c r="AE10304" s="33"/>
      <c r="AF10304" s="33"/>
      <c r="AG10304" s="35"/>
      <c r="AH10304" s="32"/>
      <c r="AI10304" s="33"/>
      <c r="AJ10304" s="33"/>
      <c r="AK10304" s="33"/>
      <c r="AL10304" s="33"/>
      <c r="AM10304" s="33"/>
      <c r="AN10304" s="33"/>
      <c r="AO10304" s="33"/>
      <c r="AP10304" s="33"/>
      <c r="AQ10304" s="33"/>
      <c r="AR10304" s="33"/>
      <c r="AS10304" s="33"/>
      <c r="AT10304" s="33"/>
      <c r="AU10304" s="33"/>
      <c r="AV10304" s="33"/>
      <c r="AW10304" s="33"/>
      <c r="AX10304" s="33"/>
      <c r="AY10304" s="33"/>
    </row>
    <row r="10305" spans="1:51" s="12" customFormat="1" ht="39.950000000000003" customHeight="1">
      <c r="A10305" s="3"/>
      <c r="B10305" s="16"/>
      <c r="C10305" s="33"/>
      <c r="D10305" s="33"/>
      <c r="E10305" s="33"/>
      <c r="F10305" s="33"/>
      <c r="G10305" s="33"/>
      <c r="H10305" s="33"/>
      <c r="I10305" s="33"/>
      <c r="J10305" s="33"/>
      <c r="K10305" s="33"/>
      <c r="L10305" s="33"/>
      <c r="M10305" s="33"/>
      <c r="N10305" s="33"/>
      <c r="O10305" s="33"/>
      <c r="P10305" s="33"/>
      <c r="Q10305" s="33"/>
      <c r="R10305" s="33"/>
      <c r="S10305" s="33"/>
      <c r="T10305" s="33"/>
      <c r="U10305" s="33"/>
      <c r="V10305" s="33"/>
      <c r="W10305" s="33"/>
      <c r="X10305" s="33"/>
      <c r="Y10305" s="33"/>
      <c r="Z10305" s="33"/>
      <c r="AA10305" s="33"/>
      <c r="AB10305" s="33"/>
      <c r="AC10305" s="33"/>
      <c r="AD10305" s="33"/>
      <c r="AE10305" s="33"/>
      <c r="AF10305" s="33"/>
      <c r="AG10305" s="35"/>
      <c r="AH10305" s="32"/>
      <c r="AI10305" s="33"/>
      <c r="AJ10305" s="33"/>
      <c r="AK10305" s="33"/>
      <c r="AL10305" s="33"/>
      <c r="AM10305" s="33"/>
      <c r="AN10305" s="33"/>
      <c r="AO10305" s="33"/>
      <c r="AP10305" s="33"/>
      <c r="AQ10305" s="33"/>
      <c r="AR10305" s="33"/>
      <c r="AS10305" s="33"/>
      <c r="AT10305" s="33"/>
      <c r="AU10305" s="33"/>
      <c r="AV10305" s="33"/>
      <c r="AW10305" s="33"/>
      <c r="AX10305" s="33"/>
      <c r="AY10305" s="33"/>
    </row>
    <row r="10306" spans="1:51" s="12" customFormat="1" ht="39.950000000000003" customHeight="1">
      <c r="A10306" s="3"/>
      <c r="B10306" s="16"/>
      <c r="C10306" s="33"/>
      <c r="D10306" s="33"/>
      <c r="E10306" s="33"/>
      <c r="F10306" s="33"/>
      <c r="G10306" s="33"/>
      <c r="H10306" s="33"/>
      <c r="I10306" s="33"/>
      <c r="J10306" s="33"/>
      <c r="K10306" s="33"/>
      <c r="L10306" s="33"/>
      <c r="M10306" s="33"/>
      <c r="N10306" s="33"/>
      <c r="O10306" s="33"/>
      <c r="P10306" s="33"/>
      <c r="Q10306" s="33"/>
      <c r="R10306" s="33"/>
      <c r="S10306" s="33"/>
      <c r="T10306" s="33"/>
      <c r="U10306" s="33"/>
      <c r="V10306" s="33"/>
      <c r="W10306" s="33"/>
      <c r="X10306" s="33"/>
      <c r="Y10306" s="33"/>
      <c r="Z10306" s="33"/>
      <c r="AA10306" s="33"/>
      <c r="AB10306" s="33"/>
      <c r="AC10306" s="33"/>
      <c r="AD10306" s="33"/>
      <c r="AE10306" s="33"/>
      <c r="AF10306" s="33"/>
      <c r="AG10306" s="35"/>
      <c r="AH10306" s="32"/>
      <c r="AI10306" s="33"/>
      <c r="AJ10306" s="33"/>
      <c r="AK10306" s="33"/>
      <c r="AL10306" s="33"/>
      <c r="AM10306" s="33"/>
      <c r="AN10306" s="33"/>
      <c r="AO10306" s="33"/>
      <c r="AP10306" s="33"/>
      <c r="AQ10306" s="33"/>
      <c r="AR10306" s="33"/>
      <c r="AS10306" s="33"/>
      <c r="AT10306" s="33"/>
      <c r="AU10306" s="33"/>
      <c r="AV10306" s="33"/>
      <c r="AW10306" s="33"/>
      <c r="AX10306" s="33"/>
      <c r="AY10306" s="33"/>
    </row>
    <row r="10307" spans="1:51" s="12" customFormat="1" ht="39.950000000000003" customHeight="1">
      <c r="A10307" s="3"/>
      <c r="B10307" s="16"/>
      <c r="C10307" s="33"/>
      <c r="D10307" s="33"/>
      <c r="E10307" s="33"/>
      <c r="F10307" s="33"/>
      <c r="G10307" s="33"/>
      <c r="H10307" s="33"/>
      <c r="I10307" s="33"/>
      <c r="J10307" s="33"/>
      <c r="K10307" s="33"/>
      <c r="L10307" s="33"/>
      <c r="M10307" s="33"/>
      <c r="N10307" s="33"/>
      <c r="O10307" s="33"/>
      <c r="P10307" s="33"/>
      <c r="Q10307" s="33"/>
      <c r="R10307" s="33"/>
      <c r="S10307" s="33"/>
      <c r="T10307" s="33"/>
      <c r="U10307" s="33"/>
      <c r="V10307" s="33"/>
      <c r="W10307" s="33"/>
      <c r="X10307" s="33"/>
      <c r="Y10307" s="33"/>
      <c r="Z10307" s="33"/>
      <c r="AA10307" s="33"/>
      <c r="AB10307" s="33"/>
      <c r="AC10307" s="33"/>
      <c r="AD10307" s="33"/>
      <c r="AE10307" s="33"/>
      <c r="AF10307" s="33"/>
      <c r="AG10307" s="35"/>
      <c r="AH10307" s="32"/>
      <c r="AI10307" s="33"/>
      <c r="AJ10307" s="33"/>
      <c r="AK10307" s="33"/>
      <c r="AL10307" s="33"/>
      <c r="AM10307" s="33"/>
      <c r="AN10307" s="33"/>
      <c r="AO10307" s="33"/>
      <c r="AP10307" s="33"/>
      <c r="AQ10307" s="33"/>
      <c r="AR10307" s="33"/>
      <c r="AS10307" s="33"/>
      <c r="AT10307" s="33"/>
      <c r="AU10307" s="33"/>
      <c r="AV10307" s="33"/>
      <c r="AW10307" s="33"/>
      <c r="AX10307" s="33"/>
      <c r="AY10307" s="33"/>
    </row>
    <row r="10308" spans="1:51" s="12" customFormat="1" ht="39.950000000000003" customHeight="1">
      <c r="A10308" s="3"/>
      <c r="B10308" s="16"/>
      <c r="C10308" s="33"/>
      <c r="D10308" s="33"/>
      <c r="E10308" s="33"/>
      <c r="F10308" s="33"/>
      <c r="G10308" s="33"/>
      <c r="H10308" s="33"/>
      <c r="I10308" s="33"/>
      <c r="J10308" s="33"/>
      <c r="K10308" s="33"/>
      <c r="L10308" s="33"/>
      <c r="M10308" s="33"/>
      <c r="N10308" s="33"/>
      <c r="O10308" s="33"/>
      <c r="P10308" s="33"/>
      <c r="Q10308" s="33"/>
      <c r="R10308" s="33"/>
      <c r="S10308" s="33"/>
      <c r="T10308" s="33"/>
      <c r="U10308" s="33"/>
      <c r="V10308" s="33"/>
      <c r="W10308" s="33"/>
      <c r="X10308" s="33"/>
      <c r="Y10308" s="33"/>
      <c r="Z10308" s="33"/>
      <c r="AA10308" s="33"/>
      <c r="AB10308" s="33"/>
      <c r="AC10308" s="33"/>
      <c r="AD10308" s="33"/>
      <c r="AE10308" s="33"/>
      <c r="AF10308" s="33"/>
      <c r="AG10308" s="35"/>
      <c r="AH10308" s="32"/>
      <c r="AI10308" s="33"/>
      <c r="AJ10308" s="33"/>
      <c r="AK10308" s="33"/>
      <c r="AL10308" s="33"/>
      <c r="AM10308" s="33"/>
      <c r="AN10308" s="33"/>
      <c r="AO10308" s="33"/>
      <c r="AP10308" s="33"/>
      <c r="AQ10308" s="33"/>
      <c r="AR10308" s="33"/>
      <c r="AS10308" s="33"/>
      <c r="AT10308" s="33"/>
      <c r="AU10308" s="33"/>
      <c r="AV10308" s="33"/>
      <c r="AW10308" s="33"/>
      <c r="AX10308" s="33"/>
      <c r="AY10308" s="33"/>
    </row>
    <row r="10309" spans="1:51" s="12" customFormat="1" ht="39.950000000000003" customHeight="1">
      <c r="A10309" s="3"/>
      <c r="B10309" s="16"/>
      <c r="C10309" s="33"/>
      <c r="D10309" s="33"/>
      <c r="E10309" s="33"/>
      <c r="F10309" s="33"/>
      <c r="G10309" s="33"/>
      <c r="H10309" s="33"/>
      <c r="I10309" s="33"/>
      <c r="J10309" s="33"/>
      <c r="K10309" s="33"/>
      <c r="L10309" s="33"/>
      <c r="M10309" s="33"/>
      <c r="N10309" s="33"/>
      <c r="O10309" s="33"/>
      <c r="P10309" s="33"/>
      <c r="Q10309" s="33"/>
      <c r="R10309" s="33"/>
      <c r="S10309" s="33"/>
      <c r="T10309" s="33"/>
      <c r="U10309" s="33"/>
      <c r="V10309" s="33"/>
      <c r="W10309" s="33"/>
      <c r="X10309" s="33"/>
      <c r="Y10309" s="33"/>
      <c r="Z10309" s="33"/>
      <c r="AA10309" s="33"/>
      <c r="AB10309" s="33"/>
      <c r="AC10309" s="33"/>
      <c r="AD10309" s="33"/>
      <c r="AE10309" s="33"/>
      <c r="AF10309" s="33"/>
      <c r="AG10309" s="35"/>
      <c r="AH10309" s="32"/>
      <c r="AI10309" s="33"/>
      <c r="AJ10309" s="33"/>
      <c r="AK10309" s="33"/>
      <c r="AL10309" s="33"/>
      <c r="AM10309" s="33"/>
      <c r="AN10309" s="33"/>
      <c r="AO10309" s="33"/>
      <c r="AP10309" s="33"/>
      <c r="AQ10309" s="33"/>
      <c r="AR10309" s="33"/>
      <c r="AS10309" s="33"/>
      <c r="AT10309" s="33"/>
      <c r="AU10309" s="33"/>
      <c r="AV10309" s="33"/>
      <c r="AW10309" s="33"/>
      <c r="AX10309" s="33"/>
      <c r="AY10309" s="33"/>
    </row>
    <row r="10310" spans="1:51" s="12" customFormat="1" ht="39.950000000000003" customHeight="1">
      <c r="A10310" s="3"/>
      <c r="B10310" s="16"/>
      <c r="C10310" s="33"/>
      <c r="D10310" s="33"/>
      <c r="E10310" s="33"/>
      <c r="F10310" s="33"/>
      <c r="G10310" s="33"/>
      <c r="H10310" s="33"/>
      <c r="I10310" s="33"/>
      <c r="J10310" s="33"/>
      <c r="K10310" s="33"/>
      <c r="L10310" s="33"/>
      <c r="M10310" s="33"/>
      <c r="N10310" s="33"/>
      <c r="O10310" s="33"/>
      <c r="P10310" s="33"/>
      <c r="Q10310" s="33"/>
      <c r="R10310" s="33"/>
      <c r="S10310" s="33"/>
      <c r="T10310" s="33"/>
      <c r="U10310" s="33"/>
      <c r="V10310" s="33"/>
      <c r="W10310" s="33"/>
      <c r="X10310" s="33"/>
      <c r="Y10310" s="33"/>
      <c r="Z10310" s="33"/>
      <c r="AA10310" s="33"/>
      <c r="AB10310" s="33"/>
      <c r="AC10310" s="33"/>
      <c r="AD10310" s="33"/>
      <c r="AE10310" s="33"/>
      <c r="AF10310" s="33"/>
      <c r="AG10310" s="35"/>
      <c r="AH10310" s="32"/>
      <c r="AI10310" s="33"/>
      <c r="AJ10310" s="33"/>
      <c r="AK10310" s="33"/>
      <c r="AL10310" s="33"/>
      <c r="AM10310" s="33"/>
      <c r="AN10310" s="33"/>
      <c r="AO10310" s="33"/>
      <c r="AP10310" s="33"/>
      <c r="AQ10310" s="33"/>
      <c r="AR10310" s="33"/>
      <c r="AS10310" s="33"/>
      <c r="AT10310" s="33"/>
      <c r="AU10310" s="33"/>
      <c r="AV10310" s="33"/>
      <c r="AW10310" s="33"/>
      <c r="AX10310" s="33"/>
      <c r="AY10310" s="33"/>
    </row>
    <row r="10311" spans="1:51" s="12" customFormat="1" ht="39.950000000000003" customHeight="1">
      <c r="A10311" s="3"/>
      <c r="B10311" s="16"/>
      <c r="C10311" s="33"/>
      <c r="D10311" s="33"/>
      <c r="E10311" s="33"/>
      <c r="F10311" s="33"/>
      <c r="G10311" s="33"/>
      <c r="H10311" s="33"/>
      <c r="I10311" s="33"/>
      <c r="J10311" s="33"/>
      <c r="K10311" s="33"/>
      <c r="L10311" s="33"/>
      <c r="M10311" s="33"/>
      <c r="N10311" s="33"/>
      <c r="O10311" s="33"/>
      <c r="P10311" s="33"/>
      <c r="Q10311" s="33"/>
      <c r="R10311" s="33"/>
      <c r="S10311" s="33"/>
      <c r="T10311" s="33"/>
      <c r="U10311" s="33"/>
      <c r="V10311" s="33"/>
      <c r="W10311" s="33"/>
      <c r="X10311" s="33"/>
      <c r="Y10311" s="33"/>
      <c r="Z10311" s="33"/>
      <c r="AA10311" s="33"/>
      <c r="AB10311" s="33"/>
      <c r="AC10311" s="33"/>
      <c r="AD10311" s="33"/>
      <c r="AE10311" s="33"/>
      <c r="AF10311" s="33"/>
      <c r="AG10311" s="35"/>
      <c r="AH10311" s="32"/>
      <c r="AI10311" s="33"/>
      <c r="AJ10311" s="33"/>
      <c r="AK10311" s="33"/>
      <c r="AL10311" s="33"/>
      <c r="AM10311" s="33"/>
      <c r="AN10311" s="33"/>
      <c r="AO10311" s="33"/>
      <c r="AP10311" s="33"/>
      <c r="AQ10311" s="33"/>
      <c r="AR10311" s="33"/>
      <c r="AS10311" s="33"/>
      <c r="AT10311" s="33"/>
      <c r="AU10311" s="33"/>
      <c r="AV10311" s="33"/>
      <c r="AW10311" s="33"/>
      <c r="AX10311" s="33"/>
      <c r="AY10311" s="33"/>
    </row>
    <row r="10312" spans="1:51" s="12" customFormat="1" ht="39.950000000000003" customHeight="1">
      <c r="A10312" s="3"/>
      <c r="B10312" s="16"/>
      <c r="C10312" s="33"/>
      <c r="D10312" s="33"/>
      <c r="E10312" s="33"/>
      <c r="F10312" s="33"/>
      <c r="G10312" s="33"/>
      <c r="H10312" s="33"/>
      <c r="I10312" s="33"/>
      <c r="J10312" s="33"/>
      <c r="K10312" s="33"/>
      <c r="L10312" s="33"/>
      <c r="M10312" s="33"/>
      <c r="N10312" s="33"/>
      <c r="O10312" s="33"/>
      <c r="P10312" s="33"/>
      <c r="Q10312" s="33"/>
      <c r="R10312" s="33"/>
      <c r="S10312" s="33"/>
      <c r="T10312" s="33"/>
      <c r="U10312" s="33"/>
      <c r="V10312" s="33"/>
      <c r="W10312" s="33"/>
      <c r="X10312" s="33"/>
      <c r="Y10312" s="33"/>
      <c r="Z10312" s="33"/>
      <c r="AA10312" s="33"/>
      <c r="AB10312" s="33"/>
      <c r="AC10312" s="33"/>
      <c r="AD10312" s="33"/>
      <c r="AE10312" s="33"/>
      <c r="AF10312" s="33"/>
      <c r="AG10312" s="35"/>
      <c r="AH10312" s="32"/>
      <c r="AI10312" s="33"/>
      <c r="AJ10312" s="33"/>
      <c r="AK10312" s="33"/>
      <c r="AL10312" s="33"/>
      <c r="AM10312" s="33"/>
      <c r="AN10312" s="33"/>
      <c r="AO10312" s="33"/>
      <c r="AP10312" s="33"/>
      <c r="AQ10312" s="33"/>
      <c r="AR10312" s="33"/>
      <c r="AS10312" s="33"/>
      <c r="AT10312" s="33"/>
      <c r="AU10312" s="33"/>
      <c r="AV10312" s="33"/>
      <c r="AW10312" s="33"/>
      <c r="AX10312" s="33"/>
      <c r="AY10312" s="33"/>
    </row>
    <row r="10313" spans="1:51" s="12" customFormat="1" ht="39.950000000000003" customHeight="1">
      <c r="A10313" s="3"/>
      <c r="B10313" s="16"/>
      <c r="C10313" s="33"/>
      <c r="D10313" s="33"/>
      <c r="E10313" s="33"/>
      <c r="F10313" s="33"/>
      <c r="G10313" s="33"/>
      <c r="H10313" s="33"/>
      <c r="I10313" s="33"/>
      <c r="J10313" s="33"/>
      <c r="K10313" s="33"/>
      <c r="L10313" s="33"/>
      <c r="M10313" s="33"/>
      <c r="N10313" s="33"/>
      <c r="O10313" s="33"/>
      <c r="P10313" s="33"/>
      <c r="Q10313" s="33"/>
      <c r="R10313" s="33"/>
      <c r="S10313" s="33"/>
      <c r="T10313" s="33"/>
      <c r="U10313" s="33"/>
      <c r="V10313" s="33"/>
      <c r="W10313" s="33"/>
      <c r="X10313" s="33"/>
      <c r="Y10313" s="33"/>
      <c r="Z10313" s="33"/>
      <c r="AA10313" s="33"/>
      <c r="AB10313" s="33"/>
      <c r="AC10313" s="33"/>
      <c r="AD10313" s="33"/>
      <c r="AE10313" s="33"/>
      <c r="AF10313" s="33"/>
      <c r="AG10313" s="35"/>
      <c r="AH10313" s="32"/>
      <c r="AI10313" s="33"/>
      <c r="AJ10313" s="33"/>
      <c r="AK10313" s="33"/>
      <c r="AL10313" s="33"/>
      <c r="AM10313" s="33"/>
      <c r="AN10313" s="33"/>
      <c r="AO10313" s="33"/>
      <c r="AP10313" s="33"/>
      <c r="AQ10313" s="33"/>
      <c r="AR10313" s="33"/>
      <c r="AS10313" s="33"/>
      <c r="AT10313" s="33"/>
      <c r="AU10313" s="33"/>
      <c r="AV10313" s="33"/>
      <c r="AW10313" s="33"/>
      <c r="AX10313" s="33"/>
      <c r="AY10313" s="33"/>
    </row>
    <row r="10314" spans="1:51" s="12" customFormat="1" ht="39.950000000000003" customHeight="1">
      <c r="A10314" s="3"/>
      <c r="B10314" s="16"/>
      <c r="C10314" s="33"/>
      <c r="D10314" s="33"/>
      <c r="E10314" s="33"/>
      <c r="F10314" s="33"/>
      <c r="G10314" s="33"/>
      <c r="H10314" s="33"/>
      <c r="I10314" s="33"/>
      <c r="J10314" s="33"/>
      <c r="K10314" s="33"/>
      <c r="L10314" s="33"/>
      <c r="M10314" s="33"/>
      <c r="N10314" s="33"/>
      <c r="O10314" s="33"/>
      <c r="P10314" s="33"/>
      <c r="Q10314" s="33"/>
      <c r="R10314" s="33"/>
      <c r="S10314" s="33"/>
      <c r="T10314" s="33"/>
      <c r="U10314" s="33"/>
      <c r="V10314" s="33"/>
      <c r="W10314" s="33"/>
      <c r="X10314" s="33"/>
      <c r="Y10314" s="33"/>
      <c r="Z10314" s="33"/>
      <c r="AA10314" s="33"/>
      <c r="AB10314" s="33"/>
      <c r="AC10314" s="33"/>
      <c r="AD10314" s="33"/>
      <c r="AE10314" s="33"/>
      <c r="AF10314" s="33"/>
      <c r="AG10314" s="35"/>
      <c r="AH10314" s="32"/>
      <c r="AI10314" s="33"/>
      <c r="AJ10314" s="33"/>
      <c r="AK10314" s="33"/>
      <c r="AL10314" s="33"/>
      <c r="AM10314" s="33"/>
      <c r="AN10314" s="33"/>
      <c r="AO10314" s="33"/>
      <c r="AP10314" s="33"/>
      <c r="AQ10314" s="33"/>
      <c r="AR10314" s="33"/>
      <c r="AS10314" s="33"/>
      <c r="AT10314" s="33"/>
      <c r="AU10314" s="33"/>
      <c r="AV10314" s="33"/>
      <c r="AW10314" s="33"/>
      <c r="AX10314" s="33"/>
      <c r="AY10314" s="33"/>
    </row>
    <row r="10315" spans="1:51" s="12" customFormat="1" ht="39.950000000000003" customHeight="1">
      <c r="A10315" s="3"/>
      <c r="B10315" s="16"/>
      <c r="C10315" s="33"/>
      <c r="D10315" s="33"/>
      <c r="E10315" s="33"/>
      <c r="F10315" s="33"/>
      <c r="G10315" s="33"/>
      <c r="H10315" s="33"/>
      <c r="I10315" s="33"/>
      <c r="J10315" s="33"/>
      <c r="K10315" s="33"/>
      <c r="L10315" s="33"/>
      <c r="M10315" s="33"/>
      <c r="N10315" s="33"/>
      <c r="O10315" s="33"/>
      <c r="P10315" s="33"/>
      <c r="Q10315" s="33"/>
      <c r="R10315" s="33"/>
      <c r="S10315" s="33"/>
      <c r="T10315" s="33"/>
      <c r="U10315" s="33"/>
      <c r="V10315" s="33"/>
      <c r="W10315" s="33"/>
      <c r="X10315" s="33"/>
      <c r="Y10315" s="33"/>
      <c r="Z10315" s="33"/>
      <c r="AA10315" s="33"/>
      <c r="AB10315" s="33"/>
      <c r="AC10315" s="33"/>
      <c r="AD10315" s="33"/>
      <c r="AE10315" s="33"/>
      <c r="AF10315" s="33"/>
      <c r="AG10315" s="35"/>
      <c r="AH10315" s="32"/>
      <c r="AI10315" s="33"/>
      <c r="AJ10315" s="33"/>
      <c r="AK10315" s="33"/>
      <c r="AL10315" s="33"/>
      <c r="AM10315" s="33"/>
      <c r="AN10315" s="33"/>
      <c r="AO10315" s="33"/>
      <c r="AP10315" s="33"/>
      <c r="AQ10315" s="33"/>
      <c r="AR10315" s="33"/>
      <c r="AS10315" s="33"/>
      <c r="AT10315" s="33"/>
      <c r="AU10315" s="33"/>
      <c r="AV10315" s="33"/>
      <c r="AW10315" s="33"/>
      <c r="AX10315" s="33"/>
      <c r="AY10315" s="33"/>
    </row>
    <row r="10316" spans="1:51" s="12" customFormat="1" ht="39.950000000000003" customHeight="1">
      <c r="A10316" s="3"/>
      <c r="B10316" s="16"/>
      <c r="C10316" s="33"/>
      <c r="D10316" s="33"/>
      <c r="E10316" s="33"/>
      <c r="F10316" s="33"/>
      <c r="G10316" s="33"/>
      <c r="H10316" s="33"/>
      <c r="I10316" s="33"/>
      <c r="J10316" s="33"/>
      <c r="K10316" s="33"/>
      <c r="L10316" s="33"/>
      <c r="M10316" s="33"/>
      <c r="N10316" s="33"/>
      <c r="O10316" s="33"/>
      <c r="P10316" s="33"/>
      <c r="Q10316" s="33"/>
      <c r="R10316" s="33"/>
      <c r="S10316" s="33"/>
      <c r="T10316" s="33"/>
      <c r="U10316" s="33"/>
      <c r="V10316" s="33"/>
      <c r="W10316" s="33"/>
      <c r="X10316" s="33"/>
      <c r="Y10316" s="33"/>
      <c r="Z10316" s="33"/>
      <c r="AA10316" s="33"/>
      <c r="AB10316" s="33"/>
      <c r="AC10316" s="33"/>
      <c r="AD10316" s="33"/>
      <c r="AE10316" s="33"/>
      <c r="AF10316" s="33"/>
      <c r="AG10316" s="35"/>
      <c r="AH10316" s="32"/>
      <c r="AI10316" s="33"/>
      <c r="AJ10316" s="33"/>
      <c r="AK10316" s="33"/>
      <c r="AL10316" s="33"/>
      <c r="AM10316" s="33"/>
      <c r="AN10316" s="33"/>
      <c r="AO10316" s="33"/>
      <c r="AP10316" s="33"/>
      <c r="AQ10316" s="33"/>
      <c r="AR10316" s="33"/>
      <c r="AS10316" s="33"/>
      <c r="AT10316" s="33"/>
      <c r="AU10316" s="33"/>
      <c r="AV10316" s="33"/>
      <c r="AW10316" s="33"/>
      <c r="AX10316" s="33"/>
      <c r="AY10316" s="33"/>
    </row>
    <row r="10317" spans="1:51" s="12" customFormat="1" ht="39.950000000000003" customHeight="1">
      <c r="A10317" s="3"/>
      <c r="B10317" s="16"/>
      <c r="C10317" s="33"/>
      <c r="D10317" s="33"/>
      <c r="E10317" s="33"/>
      <c r="F10317" s="33"/>
      <c r="G10317" s="33"/>
      <c r="H10317" s="33"/>
      <c r="I10317" s="33"/>
      <c r="J10317" s="33"/>
      <c r="K10317" s="33"/>
      <c r="L10317" s="33"/>
      <c r="M10317" s="33"/>
      <c r="N10317" s="33"/>
      <c r="O10317" s="33"/>
      <c r="P10317" s="33"/>
      <c r="Q10317" s="33"/>
      <c r="R10317" s="33"/>
      <c r="S10317" s="33"/>
      <c r="T10317" s="33"/>
      <c r="U10317" s="33"/>
      <c r="V10317" s="33"/>
      <c r="W10317" s="33"/>
      <c r="X10317" s="33"/>
      <c r="Y10317" s="33"/>
      <c r="Z10317" s="33"/>
      <c r="AA10317" s="33"/>
      <c r="AB10317" s="33"/>
      <c r="AC10317" s="33"/>
      <c r="AD10317" s="33"/>
      <c r="AE10317" s="33"/>
      <c r="AF10317" s="33"/>
      <c r="AG10317" s="35"/>
      <c r="AH10317" s="32"/>
      <c r="AI10317" s="33"/>
      <c r="AJ10317" s="33"/>
      <c r="AK10317" s="33"/>
      <c r="AL10317" s="33"/>
      <c r="AM10317" s="33"/>
      <c r="AN10317" s="33"/>
      <c r="AO10317" s="33"/>
      <c r="AP10317" s="33"/>
      <c r="AQ10317" s="33"/>
      <c r="AR10317" s="33"/>
      <c r="AS10317" s="33"/>
      <c r="AT10317" s="33"/>
      <c r="AU10317" s="33"/>
      <c r="AV10317" s="33"/>
      <c r="AW10317" s="33"/>
      <c r="AX10317" s="33"/>
      <c r="AY10317" s="33"/>
    </row>
    <row r="10318" spans="1:51" s="12" customFormat="1" ht="39.950000000000003" customHeight="1">
      <c r="A10318" s="3"/>
      <c r="B10318" s="16"/>
      <c r="C10318" s="33"/>
      <c r="D10318" s="33"/>
      <c r="E10318" s="33"/>
      <c r="F10318" s="33"/>
      <c r="G10318" s="33"/>
      <c r="H10318" s="33"/>
      <c r="I10318" s="33"/>
      <c r="J10318" s="33"/>
      <c r="K10318" s="33"/>
      <c r="L10318" s="33"/>
      <c r="M10318" s="33"/>
      <c r="N10318" s="33"/>
      <c r="O10318" s="33"/>
      <c r="P10318" s="33"/>
      <c r="Q10318" s="33"/>
      <c r="R10318" s="33"/>
      <c r="S10318" s="33"/>
      <c r="T10318" s="33"/>
      <c r="U10318" s="33"/>
      <c r="V10318" s="33"/>
      <c r="W10318" s="33"/>
      <c r="X10318" s="33"/>
      <c r="Y10318" s="33"/>
      <c r="Z10318" s="33"/>
      <c r="AA10318" s="33"/>
      <c r="AB10318" s="33"/>
      <c r="AC10318" s="33"/>
      <c r="AD10318" s="33"/>
      <c r="AE10318" s="33"/>
      <c r="AF10318" s="33"/>
      <c r="AG10318" s="35"/>
      <c r="AH10318" s="32"/>
      <c r="AI10318" s="33"/>
      <c r="AJ10318" s="33"/>
      <c r="AK10318" s="33"/>
      <c r="AL10318" s="33"/>
      <c r="AM10318" s="33"/>
      <c r="AN10318" s="33"/>
      <c r="AO10318" s="33"/>
      <c r="AP10318" s="33"/>
      <c r="AQ10318" s="33"/>
      <c r="AR10318" s="33"/>
      <c r="AS10318" s="33"/>
      <c r="AT10318" s="33"/>
      <c r="AU10318" s="33"/>
      <c r="AV10318" s="33"/>
      <c r="AW10318" s="33"/>
      <c r="AX10318" s="33"/>
      <c r="AY10318" s="33"/>
    </row>
    <row r="10319" spans="1:51" s="12" customFormat="1" ht="39.950000000000003" customHeight="1">
      <c r="A10319" s="3"/>
      <c r="B10319" s="16"/>
      <c r="C10319" s="33"/>
      <c r="D10319" s="33"/>
      <c r="E10319" s="33"/>
      <c r="F10319" s="33"/>
      <c r="G10319" s="33"/>
      <c r="H10319" s="33"/>
      <c r="I10319" s="33"/>
      <c r="J10319" s="33"/>
      <c r="K10319" s="33"/>
      <c r="L10319" s="33"/>
      <c r="M10319" s="33"/>
      <c r="N10319" s="33"/>
      <c r="O10319" s="33"/>
      <c r="P10319" s="33"/>
      <c r="Q10319" s="33"/>
      <c r="R10319" s="33"/>
      <c r="S10319" s="33"/>
      <c r="T10319" s="33"/>
      <c r="U10319" s="33"/>
      <c r="V10319" s="33"/>
      <c r="W10319" s="33"/>
      <c r="X10319" s="33"/>
      <c r="Y10319" s="33"/>
      <c r="Z10319" s="33"/>
      <c r="AA10319" s="33"/>
      <c r="AB10319" s="33"/>
      <c r="AC10319" s="33"/>
      <c r="AD10319" s="33"/>
      <c r="AE10319" s="33"/>
      <c r="AF10319" s="33"/>
      <c r="AG10319" s="35"/>
      <c r="AH10319" s="32"/>
      <c r="AI10319" s="33"/>
      <c r="AJ10319" s="33"/>
      <c r="AK10319" s="33"/>
      <c r="AL10319" s="33"/>
      <c r="AM10319" s="33"/>
      <c r="AN10319" s="33"/>
      <c r="AO10319" s="33"/>
      <c r="AP10319" s="33"/>
      <c r="AQ10319" s="33"/>
      <c r="AR10319" s="33"/>
      <c r="AS10319" s="33"/>
      <c r="AT10319" s="33"/>
      <c r="AU10319" s="33"/>
      <c r="AV10319" s="33"/>
      <c r="AW10319" s="33"/>
      <c r="AX10319" s="33"/>
      <c r="AY10319" s="33"/>
    </row>
    <row r="10320" spans="1:51" s="12" customFormat="1" ht="39.950000000000003" customHeight="1">
      <c r="A10320" s="3"/>
      <c r="B10320" s="16"/>
      <c r="C10320" s="33"/>
      <c r="D10320" s="33"/>
      <c r="E10320" s="33"/>
      <c r="F10320" s="33"/>
      <c r="G10320" s="33"/>
      <c r="H10320" s="33"/>
      <c r="I10320" s="33"/>
      <c r="J10320" s="33"/>
      <c r="K10320" s="33"/>
      <c r="L10320" s="33"/>
      <c r="M10320" s="33"/>
      <c r="N10320" s="33"/>
      <c r="O10320" s="33"/>
      <c r="P10320" s="33"/>
      <c r="Q10320" s="33"/>
      <c r="R10320" s="33"/>
      <c r="S10320" s="33"/>
      <c r="T10320" s="33"/>
      <c r="U10320" s="33"/>
      <c r="V10320" s="33"/>
      <c r="W10320" s="33"/>
      <c r="X10320" s="33"/>
      <c r="Y10320" s="33"/>
      <c r="Z10320" s="33"/>
      <c r="AA10320" s="33"/>
      <c r="AB10320" s="33"/>
      <c r="AC10320" s="33"/>
      <c r="AD10320" s="33"/>
      <c r="AE10320" s="33"/>
      <c r="AF10320" s="33"/>
      <c r="AG10320" s="35"/>
      <c r="AH10320" s="32"/>
      <c r="AI10320" s="33"/>
      <c r="AJ10320" s="33"/>
      <c r="AK10320" s="33"/>
      <c r="AL10320" s="33"/>
      <c r="AM10320" s="33"/>
      <c r="AN10320" s="33"/>
      <c r="AO10320" s="33"/>
      <c r="AP10320" s="33"/>
      <c r="AQ10320" s="33"/>
      <c r="AR10320" s="33"/>
      <c r="AS10320" s="33"/>
      <c r="AT10320" s="33"/>
      <c r="AU10320" s="33"/>
      <c r="AV10320" s="33"/>
      <c r="AW10320" s="33"/>
      <c r="AX10320" s="33"/>
      <c r="AY10320" s="33"/>
    </row>
    <row r="10321" spans="1:51" s="12" customFormat="1" ht="39.950000000000003" customHeight="1">
      <c r="A10321" s="3"/>
      <c r="B10321" s="16"/>
      <c r="C10321" s="33"/>
      <c r="D10321" s="33"/>
      <c r="E10321" s="33"/>
      <c r="F10321" s="33"/>
      <c r="G10321" s="33"/>
      <c r="H10321" s="33"/>
      <c r="I10321" s="33"/>
      <c r="J10321" s="33"/>
      <c r="K10321" s="33"/>
      <c r="L10321" s="33"/>
      <c r="M10321" s="33"/>
      <c r="N10321" s="33"/>
      <c r="O10321" s="33"/>
      <c r="P10321" s="33"/>
      <c r="Q10321" s="33"/>
      <c r="R10321" s="33"/>
      <c r="S10321" s="33"/>
      <c r="T10321" s="33"/>
      <c r="U10321" s="33"/>
      <c r="V10321" s="33"/>
      <c r="W10321" s="33"/>
      <c r="X10321" s="33"/>
      <c r="Y10321" s="33"/>
      <c r="Z10321" s="33"/>
      <c r="AA10321" s="33"/>
      <c r="AB10321" s="33"/>
      <c r="AC10321" s="33"/>
      <c r="AD10321" s="33"/>
      <c r="AE10321" s="33"/>
      <c r="AF10321" s="33"/>
      <c r="AG10321" s="35"/>
      <c r="AH10321" s="32"/>
      <c r="AI10321" s="33"/>
      <c r="AJ10321" s="33"/>
      <c r="AK10321" s="33"/>
      <c r="AL10321" s="33"/>
      <c r="AM10321" s="33"/>
      <c r="AN10321" s="33"/>
      <c r="AO10321" s="33"/>
      <c r="AP10321" s="33"/>
      <c r="AQ10321" s="33"/>
      <c r="AR10321" s="33"/>
      <c r="AS10321" s="33"/>
      <c r="AT10321" s="33"/>
      <c r="AU10321" s="33"/>
      <c r="AV10321" s="33"/>
      <c r="AW10321" s="33"/>
      <c r="AX10321" s="33"/>
      <c r="AY10321" s="33"/>
    </row>
    <row r="10322" spans="1:51" s="12" customFormat="1" ht="39.950000000000003" customHeight="1">
      <c r="A10322" s="3"/>
      <c r="B10322" s="16"/>
      <c r="C10322" s="33"/>
      <c r="D10322" s="33"/>
      <c r="E10322" s="33"/>
      <c r="F10322" s="33"/>
      <c r="G10322" s="33"/>
      <c r="H10322" s="33"/>
      <c r="I10322" s="33"/>
      <c r="J10322" s="33"/>
      <c r="K10322" s="33"/>
      <c r="L10322" s="33"/>
      <c r="M10322" s="33"/>
      <c r="N10322" s="33"/>
      <c r="O10322" s="33"/>
      <c r="P10322" s="33"/>
      <c r="Q10322" s="33"/>
      <c r="R10322" s="33"/>
      <c r="S10322" s="33"/>
      <c r="T10322" s="33"/>
      <c r="U10322" s="33"/>
      <c r="V10322" s="33"/>
      <c r="W10322" s="33"/>
      <c r="X10322" s="33"/>
      <c r="Y10322" s="33"/>
      <c r="Z10322" s="33"/>
      <c r="AA10322" s="33"/>
      <c r="AB10322" s="33"/>
      <c r="AC10322" s="33"/>
      <c r="AD10322" s="33"/>
      <c r="AE10322" s="33"/>
      <c r="AF10322" s="33"/>
      <c r="AG10322" s="35"/>
      <c r="AH10322" s="32"/>
      <c r="AI10322" s="33"/>
      <c r="AJ10322" s="33"/>
      <c r="AK10322" s="33"/>
      <c r="AL10322" s="33"/>
      <c r="AM10322" s="33"/>
      <c r="AN10322" s="33"/>
      <c r="AO10322" s="33"/>
      <c r="AP10322" s="33"/>
      <c r="AQ10322" s="33"/>
      <c r="AR10322" s="33"/>
      <c r="AS10322" s="33"/>
      <c r="AT10322" s="33"/>
      <c r="AU10322" s="33"/>
      <c r="AV10322" s="33"/>
      <c r="AW10322" s="33"/>
      <c r="AX10322" s="33"/>
      <c r="AY10322" s="33"/>
    </row>
    <row r="10323" spans="1:51" s="12" customFormat="1" ht="39.950000000000003" customHeight="1">
      <c r="A10323" s="3"/>
      <c r="B10323" s="16"/>
      <c r="C10323" s="33"/>
      <c r="D10323" s="33"/>
      <c r="E10323" s="33"/>
      <c r="F10323" s="33"/>
      <c r="G10323" s="33"/>
      <c r="H10323" s="33"/>
      <c r="I10323" s="33"/>
      <c r="J10323" s="33"/>
      <c r="K10323" s="33"/>
      <c r="L10323" s="33"/>
      <c r="M10323" s="33"/>
      <c r="N10323" s="33"/>
      <c r="O10323" s="33"/>
      <c r="P10323" s="33"/>
      <c r="Q10323" s="33"/>
      <c r="R10323" s="33"/>
      <c r="S10323" s="33"/>
      <c r="T10323" s="33"/>
      <c r="U10323" s="33"/>
      <c r="V10323" s="33"/>
      <c r="W10323" s="33"/>
      <c r="X10323" s="33"/>
      <c r="Y10323" s="33"/>
      <c r="Z10323" s="33"/>
      <c r="AA10323" s="33"/>
      <c r="AB10323" s="33"/>
      <c r="AC10323" s="33"/>
      <c r="AD10323" s="33"/>
      <c r="AE10323" s="33"/>
      <c r="AF10323" s="33"/>
      <c r="AG10323" s="35"/>
      <c r="AH10323" s="32"/>
      <c r="AI10323" s="33"/>
      <c r="AJ10323" s="33"/>
      <c r="AK10323" s="33"/>
      <c r="AL10323" s="33"/>
      <c r="AM10323" s="33"/>
      <c r="AN10323" s="33"/>
      <c r="AO10323" s="33"/>
      <c r="AP10323" s="33"/>
      <c r="AQ10323" s="33"/>
      <c r="AR10323" s="33"/>
      <c r="AS10323" s="33"/>
      <c r="AT10323" s="33"/>
      <c r="AU10323" s="33"/>
      <c r="AV10323" s="33"/>
      <c r="AW10323" s="33"/>
      <c r="AX10323" s="33"/>
      <c r="AY10323" s="33"/>
    </row>
    <row r="10324" spans="1:51" s="12" customFormat="1" ht="39.950000000000003" customHeight="1">
      <c r="A10324" s="3"/>
      <c r="B10324" s="16"/>
      <c r="C10324" s="33"/>
      <c r="D10324" s="33"/>
      <c r="E10324" s="33"/>
      <c r="F10324" s="33"/>
      <c r="G10324" s="33"/>
      <c r="H10324" s="33"/>
      <c r="I10324" s="33"/>
      <c r="J10324" s="33"/>
      <c r="K10324" s="33"/>
      <c r="L10324" s="33"/>
      <c r="M10324" s="33"/>
      <c r="N10324" s="33"/>
      <c r="O10324" s="33"/>
      <c r="P10324" s="33"/>
      <c r="Q10324" s="33"/>
      <c r="R10324" s="33"/>
      <c r="S10324" s="33"/>
      <c r="T10324" s="33"/>
      <c r="U10324" s="33"/>
      <c r="V10324" s="33"/>
      <c r="W10324" s="33"/>
      <c r="X10324" s="33"/>
      <c r="Y10324" s="33"/>
      <c r="Z10324" s="33"/>
      <c r="AA10324" s="33"/>
      <c r="AB10324" s="33"/>
      <c r="AC10324" s="33"/>
      <c r="AD10324" s="33"/>
      <c r="AE10324" s="33"/>
      <c r="AF10324" s="33"/>
      <c r="AG10324" s="35"/>
      <c r="AH10324" s="32"/>
      <c r="AI10324" s="33"/>
      <c r="AJ10324" s="33"/>
      <c r="AK10324" s="33"/>
      <c r="AL10324" s="33"/>
      <c r="AM10324" s="33"/>
      <c r="AN10324" s="33"/>
      <c r="AO10324" s="33"/>
      <c r="AP10324" s="33"/>
      <c r="AQ10324" s="33"/>
      <c r="AR10324" s="33"/>
      <c r="AS10324" s="33"/>
      <c r="AT10324" s="33"/>
      <c r="AU10324" s="33"/>
      <c r="AV10324" s="33"/>
      <c r="AW10324" s="33"/>
      <c r="AX10324" s="33"/>
      <c r="AY10324" s="33"/>
    </row>
    <row r="10325" spans="1:51" s="12" customFormat="1" ht="39.950000000000003" customHeight="1">
      <c r="A10325" s="3"/>
      <c r="B10325" s="16"/>
      <c r="C10325" s="33"/>
      <c r="D10325" s="33"/>
      <c r="E10325" s="33"/>
      <c r="F10325" s="33"/>
      <c r="G10325" s="33"/>
      <c r="H10325" s="33"/>
      <c r="I10325" s="33"/>
      <c r="J10325" s="33"/>
      <c r="K10325" s="33"/>
      <c r="L10325" s="33"/>
      <c r="M10325" s="33"/>
      <c r="N10325" s="33"/>
      <c r="O10325" s="33"/>
      <c r="P10325" s="33"/>
      <c r="Q10325" s="33"/>
      <c r="R10325" s="33"/>
      <c r="S10325" s="33"/>
      <c r="T10325" s="33"/>
      <c r="U10325" s="33"/>
      <c r="V10325" s="33"/>
      <c r="W10325" s="33"/>
      <c r="X10325" s="33"/>
      <c r="Y10325" s="33"/>
      <c r="Z10325" s="33"/>
      <c r="AA10325" s="33"/>
      <c r="AB10325" s="33"/>
      <c r="AC10325" s="33"/>
      <c r="AD10325" s="33"/>
      <c r="AE10325" s="33"/>
      <c r="AF10325" s="33"/>
      <c r="AG10325" s="35"/>
      <c r="AH10325" s="32"/>
      <c r="AI10325" s="33"/>
      <c r="AJ10325" s="33"/>
      <c r="AK10325" s="33"/>
      <c r="AL10325" s="33"/>
      <c r="AM10325" s="33"/>
      <c r="AN10325" s="33"/>
      <c r="AO10325" s="33"/>
      <c r="AP10325" s="33"/>
      <c r="AQ10325" s="33"/>
      <c r="AR10325" s="33"/>
      <c r="AS10325" s="33"/>
      <c r="AT10325" s="33"/>
      <c r="AU10325" s="33"/>
      <c r="AV10325" s="33"/>
      <c r="AW10325" s="33"/>
      <c r="AX10325" s="33"/>
      <c r="AY10325" s="33"/>
    </row>
    <row r="10326" spans="1:51" s="12" customFormat="1" ht="39.950000000000003" customHeight="1">
      <c r="A10326" s="3"/>
      <c r="B10326" s="16"/>
      <c r="C10326" s="33"/>
      <c r="D10326" s="33"/>
      <c r="E10326" s="33"/>
      <c r="F10326" s="33"/>
      <c r="G10326" s="33"/>
      <c r="H10326" s="33"/>
      <c r="I10326" s="33"/>
      <c r="J10326" s="33"/>
      <c r="K10326" s="33"/>
      <c r="L10326" s="33"/>
      <c r="M10326" s="33"/>
      <c r="N10326" s="33"/>
      <c r="O10326" s="33"/>
      <c r="P10326" s="33"/>
      <c r="Q10326" s="33"/>
      <c r="R10326" s="33"/>
      <c r="S10326" s="33"/>
      <c r="T10326" s="33"/>
      <c r="U10326" s="33"/>
      <c r="V10326" s="33"/>
      <c r="W10326" s="33"/>
      <c r="X10326" s="33"/>
      <c r="Y10326" s="33"/>
      <c r="Z10326" s="33"/>
      <c r="AA10326" s="33"/>
      <c r="AB10326" s="33"/>
      <c r="AC10326" s="33"/>
      <c r="AD10326" s="33"/>
      <c r="AE10326" s="33"/>
      <c r="AF10326" s="33"/>
      <c r="AG10326" s="35"/>
      <c r="AH10326" s="32"/>
      <c r="AI10326" s="33"/>
      <c r="AJ10326" s="33"/>
      <c r="AK10326" s="33"/>
      <c r="AL10326" s="33"/>
      <c r="AM10326" s="33"/>
      <c r="AN10326" s="33"/>
      <c r="AO10326" s="33"/>
      <c r="AP10326" s="33"/>
      <c r="AQ10326" s="33"/>
      <c r="AR10326" s="33"/>
      <c r="AS10326" s="33"/>
      <c r="AT10326" s="33"/>
      <c r="AU10326" s="33"/>
      <c r="AV10326" s="33"/>
      <c r="AW10326" s="33"/>
      <c r="AX10326" s="33"/>
      <c r="AY10326" s="33"/>
    </row>
    <row r="10327" spans="1:51" s="12" customFormat="1" ht="39.950000000000003" customHeight="1">
      <c r="A10327" s="3"/>
      <c r="B10327" s="16"/>
      <c r="C10327" s="33"/>
      <c r="D10327" s="33"/>
      <c r="E10327" s="33"/>
      <c r="F10327" s="33"/>
      <c r="G10327" s="33"/>
      <c r="H10327" s="33"/>
      <c r="I10327" s="33"/>
      <c r="J10327" s="33"/>
      <c r="K10327" s="33"/>
      <c r="L10327" s="33"/>
      <c r="M10327" s="33"/>
      <c r="N10327" s="33"/>
      <c r="O10327" s="33"/>
      <c r="P10327" s="33"/>
      <c r="Q10327" s="33"/>
      <c r="R10327" s="33"/>
      <c r="S10327" s="33"/>
      <c r="T10327" s="33"/>
      <c r="U10327" s="33"/>
      <c r="V10327" s="33"/>
      <c r="W10327" s="33"/>
      <c r="X10327" s="33"/>
      <c r="Y10327" s="33"/>
      <c r="Z10327" s="33"/>
      <c r="AA10327" s="33"/>
      <c r="AB10327" s="33"/>
      <c r="AC10327" s="33"/>
      <c r="AD10327" s="33"/>
      <c r="AE10327" s="33"/>
      <c r="AF10327" s="33"/>
      <c r="AG10327" s="35"/>
      <c r="AH10327" s="32"/>
      <c r="AI10327" s="33"/>
      <c r="AJ10327" s="33"/>
      <c r="AK10327" s="33"/>
      <c r="AL10327" s="33"/>
      <c r="AM10327" s="33"/>
      <c r="AN10327" s="33"/>
      <c r="AO10327" s="33"/>
      <c r="AP10327" s="33"/>
      <c r="AQ10327" s="33"/>
      <c r="AR10327" s="33"/>
      <c r="AS10327" s="33"/>
      <c r="AT10327" s="33"/>
      <c r="AU10327" s="33"/>
      <c r="AV10327" s="33"/>
      <c r="AW10327" s="33"/>
      <c r="AX10327" s="33"/>
      <c r="AY10327" s="33"/>
    </row>
    <row r="10328" spans="1:51" s="12" customFormat="1" ht="39.950000000000003" customHeight="1">
      <c r="A10328" s="3"/>
      <c r="B10328" s="16"/>
      <c r="C10328" s="33"/>
      <c r="D10328" s="33"/>
      <c r="E10328" s="33"/>
      <c r="F10328" s="33"/>
      <c r="G10328" s="33"/>
      <c r="H10328" s="33"/>
      <c r="I10328" s="33"/>
      <c r="J10328" s="33"/>
      <c r="K10328" s="33"/>
      <c r="L10328" s="33"/>
      <c r="M10328" s="33"/>
      <c r="N10328" s="33"/>
      <c r="O10328" s="33"/>
      <c r="P10328" s="33"/>
      <c r="Q10328" s="33"/>
      <c r="R10328" s="33"/>
      <c r="S10328" s="33"/>
      <c r="T10328" s="33"/>
      <c r="U10328" s="33"/>
      <c r="V10328" s="33"/>
      <c r="W10328" s="33"/>
      <c r="X10328" s="33"/>
      <c r="Y10328" s="33"/>
      <c r="Z10328" s="33"/>
      <c r="AA10328" s="33"/>
      <c r="AB10328" s="33"/>
      <c r="AC10328" s="33"/>
      <c r="AD10328" s="33"/>
      <c r="AE10328" s="33"/>
      <c r="AF10328" s="33"/>
      <c r="AG10328" s="35"/>
      <c r="AH10328" s="32"/>
      <c r="AI10328" s="33"/>
      <c r="AJ10328" s="33"/>
      <c r="AK10328" s="33"/>
      <c r="AL10328" s="33"/>
      <c r="AM10328" s="33"/>
      <c r="AN10328" s="33"/>
      <c r="AO10328" s="33"/>
      <c r="AP10328" s="33"/>
      <c r="AQ10328" s="33"/>
      <c r="AR10328" s="33"/>
      <c r="AS10328" s="33"/>
      <c r="AT10328" s="33"/>
      <c r="AU10328" s="33"/>
      <c r="AV10328" s="33"/>
      <c r="AW10328" s="33"/>
      <c r="AX10328" s="33"/>
      <c r="AY10328" s="33"/>
    </row>
    <row r="10329" spans="1:51" s="12" customFormat="1" ht="39.950000000000003" customHeight="1">
      <c r="A10329" s="3"/>
      <c r="B10329" s="16"/>
      <c r="C10329" s="33"/>
      <c r="D10329" s="33"/>
      <c r="E10329" s="33"/>
      <c r="F10329" s="33"/>
      <c r="G10329" s="33"/>
      <c r="H10329" s="33"/>
      <c r="I10329" s="33"/>
      <c r="J10329" s="33"/>
      <c r="K10329" s="33"/>
      <c r="L10329" s="33"/>
      <c r="M10329" s="33"/>
      <c r="N10329" s="33"/>
      <c r="O10329" s="33"/>
      <c r="P10329" s="33"/>
      <c r="Q10329" s="33"/>
      <c r="R10329" s="33"/>
      <c r="S10329" s="33"/>
      <c r="T10329" s="33"/>
      <c r="U10329" s="33"/>
      <c r="V10329" s="33"/>
      <c r="W10329" s="33"/>
      <c r="X10329" s="33"/>
      <c r="Y10329" s="33"/>
      <c r="Z10329" s="33"/>
      <c r="AA10329" s="33"/>
      <c r="AB10329" s="33"/>
      <c r="AC10329" s="33"/>
      <c r="AD10329" s="33"/>
      <c r="AE10329" s="33"/>
      <c r="AF10329" s="33"/>
      <c r="AG10329" s="35"/>
      <c r="AH10329" s="32"/>
      <c r="AI10329" s="33"/>
      <c r="AJ10329" s="33"/>
      <c r="AK10329" s="33"/>
      <c r="AL10329" s="33"/>
      <c r="AM10329" s="33"/>
      <c r="AN10329" s="33"/>
      <c r="AO10329" s="33"/>
      <c r="AP10329" s="33"/>
      <c r="AQ10329" s="33"/>
      <c r="AR10329" s="33"/>
      <c r="AS10329" s="33"/>
      <c r="AT10329" s="33"/>
      <c r="AU10329" s="33"/>
      <c r="AV10329" s="33"/>
      <c r="AW10329" s="33"/>
      <c r="AX10329" s="33"/>
      <c r="AY10329" s="33"/>
    </row>
    <row r="10330" spans="1:51" s="12" customFormat="1" ht="39.950000000000003" customHeight="1">
      <c r="A10330" s="3"/>
      <c r="B10330" s="16"/>
      <c r="C10330" s="33"/>
      <c r="D10330" s="33"/>
      <c r="E10330" s="33"/>
      <c r="F10330" s="33"/>
      <c r="G10330" s="33"/>
      <c r="H10330" s="33"/>
      <c r="I10330" s="33"/>
      <c r="J10330" s="33"/>
      <c r="K10330" s="33"/>
      <c r="L10330" s="33"/>
      <c r="M10330" s="33"/>
      <c r="N10330" s="33"/>
      <c r="O10330" s="33"/>
      <c r="P10330" s="33"/>
      <c r="Q10330" s="33"/>
      <c r="R10330" s="33"/>
      <c r="S10330" s="33"/>
      <c r="T10330" s="33"/>
      <c r="U10330" s="33"/>
      <c r="V10330" s="33"/>
      <c r="W10330" s="33"/>
      <c r="X10330" s="33"/>
      <c r="Y10330" s="33"/>
      <c r="Z10330" s="33"/>
      <c r="AA10330" s="33"/>
      <c r="AB10330" s="33"/>
      <c r="AC10330" s="33"/>
      <c r="AD10330" s="33"/>
      <c r="AE10330" s="33"/>
      <c r="AF10330" s="33"/>
      <c r="AG10330" s="35"/>
      <c r="AH10330" s="32"/>
      <c r="AI10330" s="33"/>
      <c r="AJ10330" s="33"/>
      <c r="AK10330" s="33"/>
      <c r="AL10330" s="33"/>
      <c r="AM10330" s="33"/>
      <c r="AN10330" s="33"/>
      <c r="AO10330" s="33"/>
      <c r="AP10330" s="33"/>
      <c r="AQ10330" s="33"/>
      <c r="AR10330" s="33"/>
      <c r="AS10330" s="33"/>
      <c r="AT10330" s="33"/>
      <c r="AU10330" s="33"/>
      <c r="AV10330" s="33"/>
      <c r="AW10330" s="33"/>
      <c r="AX10330" s="33"/>
      <c r="AY10330" s="33"/>
    </row>
    <row r="10331" spans="1:51" s="12" customFormat="1" ht="39.950000000000003" customHeight="1">
      <c r="A10331" s="3"/>
      <c r="B10331" s="16"/>
      <c r="C10331" s="33"/>
      <c r="D10331" s="33"/>
      <c r="E10331" s="33"/>
      <c r="F10331" s="33"/>
      <c r="G10331" s="33"/>
      <c r="H10331" s="33"/>
      <c r="I10331" s="33"/>
      <c r="J10331" s="33"/>
      <c r="K10331" s="33"/>
      <c r="L10331" s="33"/>
      <c r="M10331" s="33"/>
      <c r="N10331" s="33"/>
      <c r="O10331" s="33"/>
      <c r="P10331" s="33"/>
      <c r="Q10331" s="33"/>
      <c r="R10331" s="33"/>
      <c r="S10331" s="33"/>
      <c r="T10331" s="33"/>
      <c r="U10331" s="33"/>
      <c r="V10331" s="33"/>
      <c r="W10331" s="33"/>
      <c r="X10331" s="33"/>
      <c r="Y10331" s="33"/>
      <c r="Z10331" s="33"/>
      <c r="AA10331" s="33"/>
      <c r="AB10331" s="33"/>
      <c r="AC10331" s="33"/>
      <c r="AD10331" s="33"/>
      <c r="AE10331" s="33"/>
      <c r="AF10331" s="33"/>
      <c r="AG10331" s="35"/>
      <c r="AH10331" s="32"/>
      <c r="AI10331" s="33"/>
      <c r="AJ10331" s="33"/>
      <c r="AK10331" s="33"/>
      <c r="AL10331" s="33"/>
      <c r="AM10331" s="33"/>
      <c r="AN10331" s="33"/>
      <c r="AO10331" s="33"/>
      <c r="AP10331" s="33"/>
      <c r="AQ10331" s="33"/>
      <c r="AR10331" s="33"/>
      <c r="AS10331" s="33"/>
      <c r="AT10331" s="33"/>
      <c r="AU10331" s="33"/>
      <c r="AV10331" s="33"/>
      <c r="AW10331" s="33"/>
      <c r="AX10331" s="33"/>
      <c r="AY10331" s="33"/>
    </row>
    <row r="10332" spans="1:51" s="12" customFormat="1" ht="39.950000000000003" customHeight="1">
      <c r="A10332" s="3"/>
      <c r="B10332" s="16"/>
      <c r="C10332" s="33"/>
      <c r="D10332" s="33"/>
      <c r="E10332" s="33"/>
      <c r="F10332" s="33"/>
      <c r="G10332" s="33"/>
      <c r="H10332" s="33"/>
      <c r="I10332" s="33"/>
      <c r="J10332" s="33"/>
      <c r="K10332" s="33"/>
      <c r="L10332" s="33"/>
      <c r="M10332" s="33"/>
      <c r="N10332" s="33"/>
      <c r="O10332" s="33"/>
      <c r="P10332" s="33"/>
      <c r="Q10332" s="33"/>
      <c r="R10332" s="33"/>
      <c r="S10332" s="33"/>
      <c r="T10332" s="33"/>
      <c r="U10332" s="33"/>
      <c r="V10332" s="33"/>
      <c r="W10332" s="33"/>
      <c r="X10332" s="33"/>
      <c r="Y10332" s="33"/>
      <c r="Z10332" s="33"/>
      <c r="AA10332" s="33"/>
      <c r="AB10332" s="33"/>
      <c r="AC10332" s="33"/>
      <c r="AD10332" s="33"/>
      <c r="AE10332" s="33"/>
      <c r="AF10332" s="33"/>
      <c r="AG10332" s="35"/>
      <c r="AH10332" s="32"/>
      <c r="AI10332" s="33"/>
      <c r="AJ10332" s="33"/>
      <c r="AK10332" s="33"/>
      <c r="AL10332" s="33"/>
      <c r="AM10332" s="33"/>
      <c r="AN10332" s="33"/>
      <c r="AO10332" s="33"/>
      <c r="AP10332" s="33"/>
      <c r="AQ10332" s="33"/>
      <c r="AR10332" s="33"/>
      <c r="AS10332" s="33"/>
      <c r="AT10332" s="33"/>
      <c r="AU10332" s="33"/>
      <c r="AV10332" s="33"/>
      <c r="AW10332" s="33"/>
      <c r="AX10332" s="33"/>
      <c r="AY10332" s="33"/>
    </row>
    <row r="10333" spans="1:51" s="12" customFormat="1" ht="39.950000000000003" customHeight="1">
      <c r="A10333" s="3"/>
      <c r="B10333" s="16"/>
      <c r="C10333" s="33"/>
      <c r="D10333" s="33"/>
      <c r="E10333" s="33"/>
      <c r="F10333" s="33"/>
      <c r="G10333" s="33"/>
      <c r="H10333" s="33"/>
      <c r="I10333" s="33"/>
      <c r="J10333" s="33"/>
      <c r="K10333" s="33"/>
      <c r="L10333" s="33"/>
      <c r="M10333" s="33"/>
      <c r="N10333" s="33"/>
      <c r="O10333" s="33"/>
      <c r="P10333" s="33"/>
      <c r="Q10333" s="33"/>
      <c r="R10333" s="33"/>
      <c r="S10333" s="33"/>
      <c r="T10333" s="33"/>
      <c r="U10333" s="33"/>
      <c r="V10333" s="33"/>
      <c r="W10333" s="33"/>
      <c r="X10333" s="33"/>
      <c r="Y10333" s="33"/>
      <c r="Z10333" s="33"/>
      <c r="AA10333" s="33"/>
      <c r="AB10333" s="33"/>
      <c r="AC10333" s="33"/>
      <c r="AD10333" s="33"/>
      <c r="AE10333" s="33"/>
      <c r="AF10333" s="33"/>
      <c r="AG10333" s="35"/>
      <c r="AH10333" s="32"/>
      <c r="AI10333" s="33"/>
      <c r="AJ10333" s="33"/>
      <c r="AK10333" s="33"/>
      <c r="AL10333" s="33"/>
      <c r="AM10333" s="33"/>
      <c r="AN10333" s="33"/>
      <c r="AO10333" s="33"/>
      <c r="AP10333" s="33"/>
      <c r="AQ10333" s="33"/>
      <c r="AR10333" s="33"/>
      <c r="AS10333" s="33"/>
      <c r="AT10333" s="33"/>
      <c r="AU10333" s="33"/>
      <c r="AV10333" s="33"/>
      <c r="AW10333" s="33"/>
      <c r="AX10333" s="33"/>
      <c r="AY10333" s="33"/>
    </row>
    <row r="10334" spans="1:51" s="12" customFormat="1" ht="39.950000000000003" customHeight="1">
      <c r="A10334" s="3"/>
      <c r="B10334" s="16"/>
      <c r="C10334" s="33"/>
      <c r="D10334" s="33"/>
      <c r="E10334" s="33"/>
      <c r="F10334" s="33"/>
      <c r="G10334" s="33"/>
      <c r="H10334" s="33"/>
      <c r="I10334" s="33"/>
      <c r="J10334" s="33"/>
      <c r="K10334" s="33"/>
      <c r="L10334" s="33"/>
      <c r="M10334" s="33"/>
      <c r="N10334" s="33"/>
      <c r="O10334" s="33"/>
      <c r="P10334" s="33"/>
      <c r="Q10334" s="33"/>
      <c r="R10334" s="33"/>
      <c r="S10334" s="33"/>
      <c r="T10334" s="33"/>
      <c r="U10334" s="33"/>
      <c r="V10334" s="33"/>
      <c r="W10334" s="33"/>
      <c r="X10334" s="33"/>
      <c r="Y10334" s="33"/>
      <c r="Z10334" s="33"/>
      <c r="AA10334" s="33"/>
      <c r="AB10334" s="33"/>
      <c r="AC10334" s="33"/>
      <c r="AD10334" s="33"/>
      <c r="AE10334" s="33"/>
      <c r="AF10334" s="33"/>
      <c r="AG10334" s="35"/>
      <c r="AH10334" s="32"/>
      <c r="AI10334" s="33"/>
      <c r="AJ10334" s="33"/>
      <c r="AK10334" s="33"/>
      <c r="AL10334" s="33"/>
      <c r="AM10334" s="33"/>
      <c r="AN10334" s="33"/>
      <c r="AO10334" s="33"/>
      <c r="AP10334" s="33"/>
      <c r="AQ10334" s="33"/>
      <c r="AR10334" s="33"/>
      <c r="AS10334" s="33"/>
      <c r="AT10334" s="33"/>
      <c r="AU10334" s="33"/>
      <c r="AV10334" s="33"/>
      <c r="AW10334" s="33"/>
      <c r="AX10334" s="33"/>
      <c r="AY10334" s="33"/>
    </row>
    <row r="10335" spans="1:51" s="12" customFormat="1" ht="39.950000000000003" customHeight="1">
      <c r="A10335" s="3"/>
      <c r="B10335" s="16"/>
      <c r="C10335" s="33"/>
      <c r="D10335" s="33"/>
      <c r="E10335" s="33"/>
      <c r="F10335" s="33"/>
      <c r="G10335" s="33"/>
      <c r="H10335" s="33"/>
      <c r="I10335" s="33"/>
      <c r="J10335" s="33"/>
      <c r="K10335" s="33"/>
      <c r="L10335" s="33"/>
      <c r="M10335" s="33"/>
      <c r="N10335" s="33"/>
      <c r="O10335" s="33"/>
      <c r="P10335" s="33"/>
      <c r="Q10335" s="33"/>
      <c r="R10335" s="33"/>
      <c r="S10335" s="33"/>
      <c r="T10335" s="33"/>
      <c r="U10335" s="33"/>
      <c r="V10335" s="33"/>
      <c r="W10335" s="33"/>
      <c r="X10335" s="33"/>
      <c r="Y10335" s="33"/>
      <c r="Z10335" s="33"/>
      <c r="AA10335" s="33"/>
      <c r="AB10335" s="33"/>
      <c r="AC10335" s="33"/>
      <c r="AD10335" s="33"/>
      <c r="AE10335" s="33"/>
      <c r="AF10335" s="33"/>
      <c r="AG10335" s="35"/>
      <c r="AH10335" s="32"/>
      <c r="AI10335" s="33"/>
      <c r="AJ10335" s="33"/>
      <c r="AK10335" s="33"/>
      <c r="AL10335" s="33"/>
      <c r="AM10335" s="33"/>
      <c r="AN10335" s="33"/>
      <c r="AO10335" s="33"/>
      <c r="AP10335" s="33"/>
      <c r="AQ10335" s="33"/>
      <c r="AR10335" s="33"/>
      <c r="AS10335" s="33"/>
      <c r="AT10335" s="33"/>
      <c r="AU10335" s="33"/>
      <c r="AV10335" s="33"/>
      <c r="AW10335" s="33"/>
      <c r="AX10335" s="33"/>
      <c r="AY10335" s="33"/>
    </row>
    <row r="10336" spans="1:51" s="12" customFormat="1" ht="39.950000000000003" customHeight="1">
      <c r="A10336" s="3"/>
      <c r="B10336" s="16"/>
      <c r="C10336" s="33"/>
      <c r="D10336" s="33"/>
      <c r="E10336" s="33"/>
      <c r="F10336" s="33"/>
      <c r="G10336" s="33"/>
      <c r="H10336" s="33"/>
      <c r="I10336" s="33"/>
      <c r="J10336" s="33"/>
      <c r="K10336" s="33"/>
      <c r="L10336" s="33"/>
      <c r="M10336" s="33"/>
      <c r="N10336" s="33"/>
      <c r="O10336" s="33"/>
      <c r="P10336" s="33"/>
      <c r="Q10336" s="33"/>
      <c r="R10336" s="33"/>
      <c r="S10336" s="33"/>
      <c r="T10336" s="33"/>
      <c r="U10336" s="33"/>
      <c r="V10336" s="33"/>
      <c r="W10336" s="33"/>
      <c r="X10336" s="33"/>
      <c r="Y10336" s="33"/>
      <c r="Z10336" s="33"/>
      <c r="AA10336" s="33"/>
      <c r="AB10336" s="33"/>
      <c r="AC10336" s="33"/>
      <c r="AD10336" s="33"/>
      <c r="AE10336" s="33"/>
      <c r="AF10336" s="33"/>
      <c r="AG10336" s="35"/>
      <c r="AH10336" s="32"/>
      <c r="AI10336" s="33"/>
      <c r="AJ10336" s="33"/>
      <c r="AK10336" s="33"/>
      <c r="AL10336" s="33"/>
      <c r="AM10336" s="33"/>
      <c r="AN10336" s="33"/>
      <c r="AO10336" s="33"/>
      <c r="AP10336" s="33"/>
      <c r="AQ10336" s="33"/>
      <c r="AR10336" s="33"/>
      <c r="AS10336" s="33"/>
      <c r="AT10336" s="33"/>
      <c r="AU10336" s="33"/>
      <c r="AV10336" s="33"/>
      <c r="AW10336" s="33"/>
      <c r="AX10336" s="33"/>
      <c r="AY10336" s="33"/>
    </row>
    <row r="10337" spans="1:51" s="12" customFormat="1" ht="39.950000000000003" customHeight="1">
      <c r="A10337" s="3"/>
      <c r="B10337" s="16"/>
      <c r="C10337" s="33"/>
      <c r="D10337" s="33"/>
      <c r="E10337" s="33"/>
      <c r="F10337" s="33"/>
      <c r="G10337" s="33"/>
      <c r="H10337" s="33"/>
      <c r="I10337" s="33"/>
      <c r="J10337" s="33"/>
      <c r="K10337" s="33"/>
      <c r="L10337" s="33"/>
      <c r="M10337" s="33"/>
      <c r="N10337" s="33"/>
      <c r="O10337" s="33"/>
      <c r="P10337" s="33"/>
      <c r="Q10337" s="33"/>
      <c r="R10337" s="33"/>
      <c r="S10337" s="33"/>
      <c r="T10337" s="33"/>
      <c r="U10337" s="33"/>
      <c r="V10337" s="33"/>
      <c r="W10337" s="33"/>
      <c r="X10337" s="33"/>
      <c r="Y10337" s="33"/>
      <c r="Z10337" s="33"/>
      <c r="AA10337" s="33"/>
      <c r="AB10337" s="33"/>
      <c r="AC10337" s="33"/>
      <c r="AD10337" s="33"/>
      <c r="AE10337" s="33"/>
      <c r="AF10337" s="33"/>
      <c r="AG10337" s="35"/>
      <c r="AH10337" s="32"/>
      <c r="AI10337" s="33"/>
      <c r="AJ10337" s="33"/>
      <c r="AK10337" s="33"/>
      <c r="AL10337" s="33"/>
      <c r="AM10337" s="33"/>
      <c r="AN10337" s="33"/>
      <c r="AO10337" s="33"/>
      <c r="AP10337" s="33"/>
      <c r="AQ10337" s="33"/>
      <c r="AR10337" s="33"/>
      <c r="AS10337" s="33"/>
      <c r="AT10337" s="33"/>
      <c r="AU10337" s="33"/>
      <c r="AV10337" s="33"/>
      <c r="AW10337" s="33"/>
      <c r="AX10337" s="33"/>
      <c r="AY10337" s="33"/>
    </row>
    <row r="10338" spans="1:51" s="12" customFormat="1" ht="39.950000000000003" customHeight="1">
      <c r="A10338" s="3"/>
      <c r="B10338" s="16"/>
      <c r="C10338" s="33"/>
      <c r="D10338" s="33"/>
      <c r="E10338" s="33"/>
      <c r="F10338" s="33"/>
      <c r="G10338" s="33"/>
      <c r="H10338" s="33"/>
      <c r="I10338" s="33"/>
      <c r="J10338" s="33"/>
      <c r="K10338" s="33"/>
      <c r="L10338" s="33"/>
      <c r="M10338" s="33"/>
      <c r="N10338" s="33"/>
      <c r="O10338" s="33"/>
      <c r="P10338" s="33"/>
      <c r="Q10338" s="33"/>
      <c r="R10338" s="33"/>
      <c r="S10338" s="33"/>
      <c r="T10338" s="33"/>
      <c r="U10338" s="33"/>
      <c r="V10338" s="33"/>
      <c r="W10338" s="33"/>
      <c r="X10338" s="33"/>
      <c r="Y10338" s="33"/>
      <c r="Z10338" s="33"/>
      <c r="AA10338" s="33"/>
      <c r="AB10338" s="33"/>
      <c r="AC10338" s="33"/>
      <c r="AD10338" s="33"/>
      <c r="AE10338" s="33"/>
      <c r="AF10338" s="33"/>
      <c r="AG10338" s="35"/>
      <c r="AH10338" s="32"/>
      <c r="AI10338" s="33"/>
      <c r="AJ10338" s="33"/>
      <c r="AK10338" s="33"/>
      <c r="AL10338" s="33"/>
      <c r="AM10338" s="33"/>
      <c r="AN10338" s="33"/>
      <c r="AO10338" s="33"/>
      <c r="AP10338" s="33"/>
      <c r="AQ10338" s="33"/>
      <c r="AR10338" s="33"/>
      <c r="AS10338" s="33"/>
      <c r="AT10338" s="33"/>
      <c r="AU10338" s="33"/>
      <c r="AV10338" s="33"/>
      <c r="AW10338" s="33"/>
      <c r="AX10338" s="33"/>
      <c r="AY10338" s="33"/>
    </row>
    <row r="10339" spans="1:51" s="12" customFormat="1" ht="39.950000000000003" customHeight="1">
      <c r="A10339" s="3"/>
      <c r="B10339" s="16"/>
      <c r="C10339" s="33"/>
      <c r="D10339" s="33"/>
      <c r="E10339" s="33"/>
      <c r="F10339" s="33"/>
      <c r="G10339" s="33"/>
      <c r="H10339" s="33"/>
      <c r="I10339" s="33"/>
      <c r="J10339" s="33"/>
      <c r="K10339" s="33"/>
      <c r="L10339" s="33"/>
      <c r="M10339" s="33"/>
      <c r="N10339" s="33"/>
      <c r="O10339" s="33"/>
      <c r="P10339" s="33"/>
      <c r="Q10339" s="33"/>
      <c r="R10339" s="33"/>
      <c r="S10339" s="33"/>
      <c r="T10339" s="33"/>
      <c r="U10339" s="33"/>
      <c r="V10339" s="33"/>
      <c r="W10339" s="33"/>
      <c r="X10339" s="33"/>
      <c r="Y10339" s="33"/>
      <c r="Z10339" s="33"/>
      <c r="AA10339" s="33"/>
      <c r="AB10339" s="33"/>
      <c r="AC10339" s="33"/>
      <c r="AD10339" s="33"/>
      <c r="AE10339" s="33"/>
      <c r="AF10339" s="33"/>
      <c r="AG10339" s="35"/>
      <c r="AH10339" s="32"/>
      <c r="AI10339" s="33"/>
      <c r="AJ10339" s="33"/>
      <c r="AK10339" s="33"/>
      <c r="AL10339" s="33"/>
      <c r="AM10339" s="33"/>
      <c r="AN10339" s="33"/>
      <c r="AO10339" s="33"/>
      <c r="AP10339" s="33"/>
      <c r="AQ10339" s="33"/>
      <c r="AR10339" s="33"/>
      <c r="AS10339" s="33"/>
      <c r="AT10339" s="33"/>
      <c r="AU10339" s="33"/>
      <c r="AV10339" s="33"/>
      <c r="AW10339" s="33"/>
      <c r="AX10339" s="33"/>
      <c r="AY10339" s="33"/>
    </row>
    <row r="10340" spans="1:51" s="12" customFormat="1" ht="39.950000000000003" customHeight="1">
      <c r="A10340" s="3"/>
      <c r="B10340" s="16"/>
      <c r="C10340" s="33"/>
      <c r="D10340" s="33"/>
      <c r="E10340" s="33"/>
      <c r="F10340" s="33"/>
      <c r="G10340" s="33"/>
      <c r="H10340" s="33"/>
      <c r="I10340" s="33"/>
      <c r="J10340" s="33"/>
      <c r="K10340" s="33"/>
      <c r="L10340" s="33"/>
      <c r="M10340" s="33"/>
      <c r="N10340" s="33"/>
      <c r="O10340" s="33"/>
      <c r="P10340" s="33"/>
      <c r="Q10340" s="33"/>
      <c r="R10340" s="33"/>
      <c r="S10340" s="33"/>
      <c r="T10340" s="33"/>
      <c r="U10340" s="33"/>
      <c r="V10340" s="33"/>
      <c r="W10340" s="33"/>
      <c r="X10340" s="33"/>
      <c r="Y10340" s="33"/>
      <c r="Z10340" s="33"/>
      <c r="AA10340" s="33"/>
      <c r="AB10340" s="33"/>
      <c r="AC10340" s="33"/>
      <c r="AD10340" s="33"/>
      <c r="AE10340" s="33"/>
      <c r="AF10340" s="33"/>
      <c r="AG10340" s="35"/>
      <c r="AH10340" s="32"/>
      <c r="AI10340" s="33"/>
      <c r="AJ10340" s="33"/>
      <c r="AK10340" s="33"/>
      <c r="AL10340" s="33"/>
      <c r="AM10340" s="33"/>
      <c r="AN10340" s="33"/>
      <c r="AO10340" s="33"/>
      <c r="AP10340" s="33"/>
      <c r="AQ10340" s="33"/>
      <c r="AR10340" s="33"/>
      <c r="AS10340" s="33"/>
      <c r="AT10340" s="33"/>
      <c r="AU10340" s="33"/>
      <c r="AV10340" s="33"/>
      <c r="AW10340" s="33"/>
      <c r="AX10340" s="33"/>
      <c r="AY10340" s="33"/>
    </row>
    <row r="10341" spans="1:51" s="12" customFormat="1" ht="39.950000000000003" customHeight="1">
      <c r="A10341" s="3"/>
      <c r="B10341" s="16"/>
      <c r="C10341" s="33"/>
      <c r="D10341" s="33"/>
      <c r="E10341" s="33"/>
      <c r="F10341" s="33"/>
      <c r="G10341" s="33"/>
      <c r="H10341" s="33"/>
      <c r="I10341" s="33"/>
      <c r="J10341" s="33"/>
      <c r="K10341" s="33"/>
      <c r="L10341" s="33"/>
      <c r="M10341" s="33"/>
      <c r="N10341" s="33"/>
      <c r="O10341" s="33"/>
      <c r="P10341" s="33"/>
      <c r="Q10341" s="33"/>
      <c r="R10341" s="33"/>
      <c r="S10341" s="33"/>
      <c r="T10341" s="33"/>
      <c r="U10341" s="33"/>
      <c r="V10341" s="33"/>
      <c r="W10341" s="33"/>
      <c r="X10341" s="33"/>
      <c r="Y10341" s="33"/>
      <c r="Z10341" s="33"/>
      <c r="AA10341" s="33"/>
      <c r="AB10341" s="33"/>
      <c r="AC10341" s="33"/>
      <c r="AD10341" s="33"/>
      <c r="AE10341" s="33"/>
      <c r="AF10341" s="33"/>
      <c r="AG10341" s="35"/>
      <c r="AH10341" s="32"/>
      <c r="AI10341" s="33"/>
      <c r="AJ10341" s="33"/>
      <c r="AK10341" s="33"/>
      <c r="AL10341" s="33"/>
      <c r="AM10341" s="33"/>
      <c r="AN10341" s="33"/>
      <c r="AO10341" s="33"/>
      <c r="AP10341" s="33"/>
      <c r="AQ10341" s="33"/>
      <c r="AR10341" s="33"/>
      <c r="AS10341" s="33"/>
      <c r="AT10341" s="33"/>
      <c r="AU10341" s="33"/>
      <c r="AV10341" s="33"/>
      <c r="AW10341" s="33"/>
      <c r="AX10341" s="33"/>
      <c r="AY10341" s="33"/>
    </row>
    <row r="10342" spans="1:51" s="12" customFormat="1" ht="39.950000000000003" customHeight="1">
      <c r="A10342" s="3"/>
      <c r="B10342" s="16"/>
      <c r="C10342" s="33"/>
      <c r="D10342" s="33"/>
      <c r="E10342" s="33"/>
      <c r="F10342" s="33"/>
      <c r="G10342" s="33"/>
      <c r="H10342" s="33"/>
      <c r="I10342" s="33"/>
      <c r="J10342" s="33"/>
      <c r="K10342" s="33"/>
      <c r="L10342" s="33"/>
      <c r="M10342" s="33"/>
      <c r="N10342" s="33"/>
      <c r="O10342" s="33"/>
      <c r="P10342" s="33"/>
      <c r="Q10342" s="33"/>
      <c r="R10342" s="33"/>
      <c r="S10342" s="33"/>
      <c r="T10342" s="33"/>
      <c r="U10342" s="33"/>
      <c r="V10342" s="33"/>
      <c r="W10342" s="33"/>
      <c r="X10342" s="33"/>
      <c r="Y10342" s="33"/>
      <c r="Z10342" s="33"/>
      <c r="AA10342" s="33"/>
      <c r="AB10342" s="33"/>
      <c r="AC10342" s="33"/>
      <c r="AD10342" s="33"/>
      <c r="AE10342" s="33"/>
      <c r="AF10342" s="33"/>
      <c r="AG10342" s="35"/>
      <c r="AH10342" s="32"/>
      <c r="AI10342" s="33"/>
      <c r="AJ10342" s="33"/>
      <c r="AK10342" s="33"/>
      <c r="AL10342" s="33"/>
      <c r="AM10342" s="33"/>
      <c r="AN10342" s="33"/>
      <c r="AO10342" s="33"/>
      <c r="AP10342" s="33"/>
      <c r="AQ10342" s="33"/>
      <c r="AR10342" s="33"/>
      <c r="AS10342" s="33"/>
      <c r="AT10342" s="33"/>
      <c r="AU10342" s="33"/>
      <c r="AV10342" s="33"/>
      <c r="AW10342" s="33"/>
      <c r="AX10342" s="33"/>
      <c r="AY10342" s="33"/>
    </row>
    <row r="10343" spans="1:51" s="12" customFormat="1" ht="39.950000000000003" customHeight="1">
      <c r="A10343" s="3"/>
      <c r="B10343" s="16"/>
      <c r="C10343" s="33"/>
      <c r="D10343" s="33"/>
      <c r="E10343" s="33"/>
      <c r="F10343" s="33"/>
      <c r="G10343" s="33"/>
      <c r="H10343" s="33"/>
      <c r="I10343" s="33"/>
      <c r="J10343" s="33"/>
      <c r="K10343" s="33"/>
      <c r="L10343" s="33"/>
      <c r="M10343" s="33"/>
      <c r="N10343" s="33"/>
      <c r="O10343" s="33"/>
      <c r="P10343" s="33"/>
      <c r="Q10343" s="33"/>
      <c r="R10343" s="33"/>
      <c r="S10343" s="33"/>
      <c r="T10343" s="33"/>
      <c r="U10343" s="33"/>
      <c r="V10343" s="33"/>
      <c r="W10343" s="33"/>
      <c r="X10343" s="33"/>
      <c r="Y10343" s="33"/>
      <c r="Z10343" s="33"/>
      <c r="AA10343" s="33"/>
      <c r="AB10343" s="33"/>
      <c r="AC10343" s="33"/>
      <c r="AD10343" s="33"/>
      <c r="AE10343" s="33"/>
      <c r="AF10343" s="33"/>
      <c r="AG10343" s="35"/>
      <c r="AH10343" s="32"/>
      <c r="AI10343" s="33"/>
      <c r="AJ10343" s="33"/>
      <c r="AK10343" s="33"/>
      <c r="AL10343" s="33"/>
      <c r="AM10343" s="33"/>
      <c r="AN10343" s="33"/>
      <c r="AO10343" s="33"/>
      <c r="AP10343" s="33"/>
      <c r="AQ10343" s="33"/>
      <c r="AR10343" s="33"/>
      <c r="AS10343" s="33"/>
      <c r="AT10343" s="33"/>
      <c r="AU10343" s="33"/>
      <c r="AV10343" s="33"/>
      <c r="AW10343" s="33"/>
      <c r="AX10343" s="33"/>
      <c r="AY10343" s="33"/>
    </row>
    <row r="10344" spans="1:51" s="12" customFormat="1" ht="39.950000000000003" customHeight="1">
      <c r="A10344" s="3"/>
      <c r="B10344" s="16"/>
      <c r="C10344" s="33"/>
      <c r="D10344" s="33"/>
      <c r="E10344" s="33"/>
      <c r="F10344" s="33"/>
      <c r="G10344" s="33"/>
      <c r="H10344" s="33"/>
      <c r="I10344" s="33"/>
      <c r="J10344" s="33"/>
      <c r="K10344" s="33"/>
      <c r="L10344" s="33"/>
      <c r="M10344" s="33"/>
      <c r="N10344" s="33"/>
      <c r="O10344" s="33"/>
      <c r="P10344" s="33"/>
      <c r="Q10344" s="33"/>
      <c r="R10344" s="33"/>
      <c r="S10344" s="33"/>
      <c r="T10344" s="33"/>
      <c r="U10344" s="33"/>
      <c r="V10344" s="33"/>
      <c r="W10344" s="33"/>
      <c r="X10344" s="33"/>
      <c r="Y10344" s="33"/>
      <c r="Z10344" s="33"/>
      <c r="AA10344" s="33"/>
      <c r="AB10344" s="33"/>
      <c r="AC10344" s="33"/>
      <c r="AD10344" s="33"/>
      <c r="AE10344" s="33"/>
      <c r="AF10344" s="33"/>
      <c r="AG10344" s="35"/>
      <c r="AH10344" s="32"/>
      <c r="AI10344" s="33"/>
      <c r="AJ10344" s="33"/>
      <c r="AK10344" s="33"/>
      <c r="AL10344" s="33"/>
      <c r="AM10344" s="33"/>
      <c r="AN10344" s="33"/>
      <c r="AO10344" s="33"/>
      <c r="AP10344" s="33"/>
      <c r="AQ10344" s="33"/>
      <c r="AR10344" s="33"/>
      <c r="AS10344" s="33"/>
      <c r="AT10344" s="33"/>
      <c r="AU10344" s="33"/>
      <c r="AV10344" s="33"/>
      <c r="AW10344" s="33"/>
      <c r="AX10344" s="33"/>
      <c r="AY10344" s="33"/>
    </row>
    <row r="10345" spans="1:51" s="12" customFormat="1" ht="39.950000000000003" customHeight="1">
      <c r="A10345" s="3"/>
      <c r="B10345" s="16"/>
      <c r="C10345" s="33"/>
      <c r="D10345" s="33"/>
      <c r="E10345" s="33"/>
      <c r="F10345" s="33"/>
      <c r="G10345" s="33"/>
      <c r="H10345" s="33"/>
      <c r="I10345" s="33"/>
      <c r="J10345" s="33"/>
      <c r="K10345" s="33"/>
      <c r="L10345" s="33"/>
      <c r="M10345" s="33"/>
      <c r="N10345" s="33"/>
      <c r="O10345" s="33"/>
      <c r="P10345" s="33"/>
      <c r="Q10345" s="33"/>
      <c r="R10345" s="33"/>
      <c r="S10345" s="33"/>
      <c r="T10345" s="33"/>
      <c r="U10345" s="33"/>
      <c r="V10345" s="33"/>
      <c r="W10345" s="33"/>
      <c r="X10345" s="33"/>
      <c r="Y10345" s="33"/>
      <c r="Z10345" s="33"/>
      <c r="AA10345" s="33"/>
      <c r="AB10345" s="33"/>
      <c r="AC10345" s="33"/>
      <c r="AD10345" s="33"/>
      <c r="AE10345" s="33"/>
      <c r="AF10345" s="33"/>
      <c r="AG10345" s="35"/>
      <c r="AH10345" s="32"/>
      <c r="AI10345" s="33"/>
      <c r="AJ10345" s="33"/>
      <c r="AK10345" s="33"/>
      <c r="AL10345" s="33"/>
      <c r="AM10345" s="33"/>
      <c r="AN10345" s="33"/>
      <c r="AO10345" s="33"/>
      <c r="AP10345" s="33"/>
      <c r="AQ10345" s="33"/>
      <c r="AR10345" s="33"/>
      <c r="AS10345" s="33"/>
      <c r="AT10345" s="33"/>
      <c r="AU10345" s="33"/>
      <c r="AV10345" s="33"/>
      <c r="AW10345" s="33"/>
      <c r="AX10345" s="33"/>
      <c r="AY10345" s="33"/>
    </row>
    <row r="10346" spans="1:51" s="12" customFormat="1" ht="39.950000000000003" customHeight="1">
      <c r="A10346" s="3"/>
      <c r="B10346" s="16"/>
      <c r="C10346" s="33"/>
      <c r="D10346" s="33"/>
      <c r="E10346" s="33"/>
      <c r="F10346" s="33"/>
      <c r="G10346" s="33"/>
      <c r="H10346" s="33"/>
      <c r="I10346" s="33"/>
      <c r="J10346" s="33"/>
      <c r="K10346" s="33"/>
      <c r="L10346" s="33"/>
      <c r="M10346" s="33"/>
      <c r="N10346" s="33"/>
      <c r="O10346" s="33"/>
      <c r="P10346" s="33"/>
      <c r="Q10346" s="33"/>
      <c r="R10346" s="33"/>
      <c r="S10346" s="33"/>
      <c r="T10346" s="33"/>
      <c r="U10346" s="33"/>
      <c r="V10346" s="33"/>
      <c r="W10346" s="33"/>
      <c r="X10346" s="33"/>
      <c r="Y10346" s="33"/>
      <c r="Z10346" s="33"/>
      <c r="AA10346" s="33"/>
      <c r="AB10346" s="33"/>
      <c r="AC10346" s="33"/>
      <c r="AD10346" s="33"/>
      <c r="AE10346" s="33"/>
      <c r="AF10346" s="33"/>
      <c r="AG10346" s="35"/>
      <c r="AH10346" s="32"/>
      <c r="AI10346" s="33"/>
      <c r="AJ10346" s="33"/>
      <c r="AK10346" s="33"/>
      <c r="AL10346" s="33"/>
      <c r="AM10346" s="33"/>
      <c r="AN10346" s="33"/>
      <c r="AO10346" s="33"/>
      <c r="AP10346" s="33"/>
      <c r="AQ10346" s="33"/>
      <c r="AR10346" s="33"/>
      <c r="AS10346" s="33"/>
      <c r="AT10346" s="33"/>
      <c r="AU10346" s="33"/>
      <c r="AV10346" s="33"/>
      <c r="AW10346" s="33"/>
      <c r="AX10346" s="33"/>
      <c r="AY10346" s="33"/>
    </row>
    <row r="10347" spans="1:51" s="12" customFormat="1" ht="39.950000000000003" customHeight="1">
      <c r="A10347" s="3"/>
      <c r="B10347" s="16"/>
      <c r="C10347" s="33"/>
      <c r="D10347" s="33"/>
      <c r="E10347" s="33"/>
      <c r="F10347" s="33"/>
      <c r="G10347" s="33"/>
      <c r="H10347" s="33"/>
      <c r="I10347" s="33"/>
      <c r="J10347" s="33"/>
      <c r="K10347" s="33"/>
      <c r="L10347" s="33"/>
      <c r="M10347" s="33"/>
      <c r="N10347" s="33"/>
      <c r="O10347" s="33"/>
      <c r="P10347" s="33"/>
      <c r="Q10347" s="33"/>
      <c r="R10347" s="33"/>
      <c r="S10347" s="33"/>
      <c r="T10347" s="33"/>
      <c r="U10347" s="33"/>
      <c r="V10347" s="33"/>
      <c r="W10347" s="33"/>
      <c r="X10347" s="33"/>
      <c r="Y10347" s="33"/>
      <c r="Z10347" s="33"/>
      <c r="AA10347" s="33"/>
      <c r="AB10347" s="33"/>
      <c r="AC10347" s="33"/>
      <c r="AD10347" s="33"/>
      <c r="AE10347" s="33"/>
      <c r="AF10347" s="33"/>
      <c r="AG10347" s="35"/>
      <c r="AH10347" s="32"/>
      <c r="AI10347" s="33"/>
      <c r="AJ10347" s="33"/>
      <c r="AK10347" s="33"/>
      <c r="AL10347" s="33"/>
      <c r="AM10347" s="33"/>
      <c r="AN10347" s="33"/>
      <c r="AO10347" s="33"/>
      <c r="AP10347" s="33"/>
      <c r="AQ10347" s="33"/>
      <c r="AR10347" s="33"/>
      <c r="AS10347" s="33"/>
      <c r="AT10347" s="33"/>
      <c r="AU10347" s="33"/>
      <c r="AV10347" s="33"/>
      <c r="AW10347" s="33"/>
      <c r="AX10347" s="33"/>
      <c r="AY10347" s="33"/>
    </row>
    <row r="10348" spans="1:51" s="12" customFormat="1" ht="39.950000000000003" customHeight="1">
      <c r="A10348" s="3"/>
      <c r="B10348" s="16"/>
      <c r="C10348" s="33"/>
      <c r="D10348" s="33"/>
      <c r="E10348" s="33"/>
      <c r="F10348" s="33"/>
      <c r="G10348" s="33"/>
      <c r="H10348" s="33"/>
      <c r="I10348" s="33"/>
      <c r="J10348" s="33"/>
      <c r="K10348" s="33"/>
      <c r="L10348" s="33"/>
      <c r="M10348" s="33"/>
      <c r="N10348" s="33"/>
      <c r="O10348" s="33"/>
      <c r="P10348" s="33"/>
      <c r="Q10348" s="33"/>
      <c r="R10348" s="33"/>
      <c r="S10348" s="33"/>
      <c r="T10348" s="33"/>
      <c r="U10348" s="33"/>
      <c r="V10348" s="33"/>
      <c r="W10348" s="33"/>
      <c r="X10348" s="33"/>
      <c r="Y10348" s="33"/>
      <c r="Z10348" s="33"/>
      <c r="AA10348" s="33"/>
      <c r="AB10348" s="33"/>
      <c r="AC10348" s="33"/>
      <c r="AD10348" s="33"/>
      <c r="AE10348" s="33"/>
      <c r="AF10348" s="33"/>
      <c r="AG10348" s="35"/>
      <c r="AH10348" s="32"/>
      <c r="AI10348" s="33"/>
      <c r="AJ10348" s="33"/>
      <c r="AK10348" s="33"/>
      <c r="AL10348" s="33"/>
      <c r="AM10348" s="33"/>
      <c r="AN10348" s="33"/>
      <c r="AO10348" s="33"/>
      <c r="AP10348" s="33"/>
      <c r="AQ10348" s="33"/>
      <c r="AR10348" s="33"/>
      <c r="AS10348" s="33"/>
      <c r="AT10348" s="33"/>
      <c r="AU10348" s="33"/>
      <c r="AV10348" s="33"/>
      <c r="AW10348" s="33"/>
      <c r="AX10348" s="33"/>
      <c r="AY10348" s="33"/>
    </row>
    <row r="10349" spans="1:51" s="12" customFormat="1" ht="39.950000000000003" customHeight="1">
      <c r="A10349" s="3"/>
      <c r="B10349" s="16"/>
      <c r="C10349" s="33"/>
      <c r="D10349" s="33"/>
      <c r="E10349" s="33"/>
      <c r="F10349" s="33"/>
      <c r="G10349" s="33"/>
      <c r="H10349" s="33"/>
      <c r="I10349" s="33"/>
      <c r="J10349" s="33"/>
      <c r="K10349" s="33"/>
      <c r="L10349" s="33"/>
      <c r="M10349" s="33"/>
      <c r="N10349" s="33"/>
      <c r="O10349" s="33"/>
      <c r="P10349" s="33"/>
      <c r="Q10349" s="33"/>
      <c r="R10349" s="33"/>
      <c r="S10349" s="33"/>
      <c r="T10349" s="33"/>
      <c r="U10349" s="33"/>
      <c r="V10349" s="33"/>
      <c r="W10349" s="33"/>
      <c r="X10349" s="33"/>
      <c r="Y10349" s="33"/>
      <c r="Z10349" s="33"/>
      <c r="AA10349" s="33"/>
      <c r="AB10349" s="33"/>
      <c r="AC10349" s="33"/>
      <c r="AD10349" s="33"/>
      <c r="AE10349" s="33"/>
      <c r="AF10349" s="33"/>
      <c r="AG10349" s="35"/>
      <c r="AH10349" s="32"/>
      <c r="AI10349" s="33"/>
      <c r="AJ10349" s="33"/>
      <c r="AK10349" s="33"/>
      <c r="AL10349" s="33"/>
      <c r="AM10349" s="33"/>
      <c r="AN10349" s="33"/>
      <c r="AO10349" s="33"/>
      <c r="AP10349" s="33"/>
      <c r="AQ10349" s="33"/>
      <c r="AR10349" s="33"/>
      <c r="AS10349" s="33"/>
      <c r="AT10349" s="33"/>
      <c r="AU10349" s="33"/>
      <c r="AV10349" s="33"/>
      <c r="AW10349" s="33"/>
      <c r="AX10349" s="33"/>
      <c r="AY10349" s="33"/>
    </row>
    <row r="10350" spans="1:51" s="12" customFormat="1" ht="39.950000000000003" customHeight="1">
      <c r="A10350" s="3"/>
      <c r="B10350" s="16"/>
      <c r="C10350" s="33"/>
      <c r="D10350" s="33"/>
      <c r="E10350" s="33"/>
      <c r="F10350" s="33"/>
      <c r="G10350" s="33"/>
      <c r="H10350" s="33"/>
      <c r="I10350" s="33"/>
      <c r="J10350" s="33"/>
      <c r="K10350" s="33"/>
      <c r="L10350" s="33"/>
      <c r="M10350" s="33"/>
      <c r="N10350" s="33"/>
      <c r="O10350" s="33"/>
      <c r="P10350" s="33"/>
      <c r="Q10350" s="33"/>
      <c r="R10350" s="33"/>
      <c r="S10350" s="33"/>
      <c r="T10350" s="33"/>
      <c r="U10350" s="33"/>
      <c r="V10350" s="33"/>
      <c r="W10350" s="33"/>
      <c r="X10350" s="33"/>
      <c r="Y10350" s="33"/>
      <c r="Z10350" s="33"/>
      <c r="AA10350" s="33"/>
      <c r="AB10350" s="33"/>
      <c r="AC10350" s="33"/>
      <c r="AD10350" s="33"/>
      <c r="AE10350" s="33"/>
      <c r="AF10350" s="33"/>
      <c r="AG10350" s="35"/>
      <c r="AH10350" s="32"/>
      <c r="AI10350" s="33"/>
      <c r="AJ10350" s="33"/>
      <c r="AK10350" s="33"/>
      <c r="AL10350" s="33"/>
      <c r="AM10350" s="33"/>
      <c r="AN10350" s="33"/>
      <c r="AO10350" s="33"/>
      <c r="AP10350" s="33"/>
      <c r="AQ10350" s="33"/>
      <c r="AR10350" s="33"/>
      <c r="AS10350" s="33"/>
      <c r="AT10350" s="33"/>
      <c r="AU10350" s="33"/>
      <c r="AV10350" s="33"/>
      <c r="AW10350" s="33"/>
      <c r="AX10350" s="33"/>
      <c r="AY10350" s="33"/>
    </row>
    <row r="10351" spans="1:51" s="12" customFormat="1" ht="39.950000000000003" customHeight="1">
      <c r="A10351" s="3"/>
      <c r="B10351" s="16"/>
      <c r="C10351" s="33"/>
      <c r="D10351" s="33"/>
      <c r="E10351" s="33"/>
      <c r="F10351" s="33"/>
      <c r="G10351" s="33"/>
      <c r="H10351" s="33"/>
      <c r="I10351" s="33"/>
      <c r="J10351" s="33"/>
      <c r="K10351" s="33"/>
      <c r="L10351" s="33"/>
      <c r="M10351" s="33"/>
      <c r="N10351" s="33"/>
      <c r="O10351" s="33"/>
      <c r="P10351" s="33"/>
      <c r="Q10351" s="33"/>
      <c r="R10351" s="33"/>
      <c r="S10351" s="33"/>
      <c r="T10351" s="33"/>
      <c r="U10351" s="33"/>
      <c r="V10351" s="33"/>
      <c r="W10351" s="33"/>
      <c r="X10351" s="33"/>
      <c r="Y10351" s="33"/>
      <c r="Z10351" s="33"/>
      <c r="AA10351" s="33"/>
      <c r="AB10351" s="33"/>
      <c r="AC10351" s="33"/>
      <c r="AD10351" s="33"/>
      <c r="AE10351" s="33"/>
      <c r="AF10351" s="33"/>
      <c r="AG10351" s="35"/>
      <c r="AH10351" s="32"/>
      <c r="AI10351" s="33"/>
      <c r="AJ10351" s="33"/>
      <c r="AK10351" s="33"/>
      <c r="AL10351" s="33"/>
      <c r="AM10351" s="33"/>
      <c r="AN10351" s="33"/>
      <c r="AO10351" s="33"/>
      <c r="AP10351" s="33"/>
      <c r="AQ10351" s="33"/>
      <c r="AR10351" s="33"/>
      <c r="AS10351" s="33"/>
      <c r="AT10351" s="33"/>
      <c r="AU10351" s="33"/>
      <c r="AV10351" s="33"/>
      <c r="AW10351" s="33"/>
      <c r="AX10351" s="33"/>
      <c r="AY10351" s="33"/>
    </row>
    <row r="10352" spans="1:51" s="12" customFormat="1" ht="39.950000000000003" customHeight="1">
      <c r="A10352" s="3"/>
      <c r="B10352" s="16"/>
      <c r="C10352" s="33"/>
      <c r="D10352" s="33"/>
      <c r="E10352" s="33"/>
      <c r="F10352" s="33"/>
      <c r="G10352" s="33"/>
      <c r="H10352" s="33"/>
      <c r="I10352" s="33"/>
      <c r="J10352" s="33"/>
      <c r="K10352" s="33"/>
      <c r="L10352" s="33"/>
      <c r="M10352" s="33"/>
      <c r="N10352" s="33"/>
      <c r="O10352" s="33"/>
      <c r="P10352" s="33"/>
      <c r="Q10352" s="33"/>
      <c r="R10352" s="33"/>
      <c r="S10352" s="33"/>
      <c r="T10352" s="33"/>
      <c r="U10352" s="33"/>
      <c r="V10352" s="33"/>
      <c r="W10352" s="33"/>
      <c r="X10352" s="33"/>
      <c r="Y10352" s="33"/>
      <c r="Z10352" s="33"/>
      <c r="AA10352" s="33"/>
      <c r="AB10352" s="33"/>
      <c r="AC10352" s="33"/>
      <c r="AD10352" s="33"/>
      <c r="AE10352" s="33"/>
      <c r="AF10352" s="33"/>
      <c r="AG10352" s="35"/>
      <c r="AH10352" s="32"/>
      <c r="AI10352" s="33"/>
      <c r="AJ10352" s="33"/>
      <c r="AK10352" s="33"/>
      <c r="AL10352" s="33"/>
      <c r="AM10352" s="33"/>
      <c r="AN10352" s="33"/>
      <c r="AO10352" s="33"/>
      <c r="AP10352" s="33"/>
      <c r="AQ10352" s="33"/>
      <c r="AR10352" s="33"/>
      <c r="AS10352" s="33"/>
      <c r="AT10352" s="33"/>
      <c r="AU10352" s="33"/>
      <c r="AV10352" s="33"/>
      <c r="AW10352" s="33"/>
      <c r="AX10352" s="33"/>
      <c r="AY10352" s="33"/>
    </row>
    <row r="10353" spans="1:51" s="12" customFormat="1" ht="39.950000000000003" customHeight="1">
      <c r="A10353" s="3"/>
      <c r="B10353" s="16"/>
      <c r="C10353" s="33"/>
      <c r="D10353" s="33"/>
      <c r="E10353" s="33"/>
      <c r="F10353" s="33"/>
      <c r="G10353" s="33"/>
      <c r="H10353" s="33"/>
      <c r="I10353" s="33"/>
      <c r="J10353" s="33"/>
      <c r="K10353" s="33"/>
      <c r="L10353" s="33"/>
      <c r="M10353" s="33"/>
      <c r="N10353" s="33"/>
      <c r="O10353" s="33"/>
      <c r="P10353" s="33"/>
      <c r="Q10353" s="33"/>
      <c r="R10353" s="33"/>
      <c r="S10353" s="33"/>
      <c r="T10353" s="33"/>
      <c r="U10353" s="33"/>
      <c r="V10353" s="33"/>
      <c r="W10353" s="33"/>
      <c r="X10353" s="33"/>
      <c r="Y10353" s="33"/>
      <c r="Z10353" s="33"/>
      <c r="AA10353" s="33"/>
      <c r="AB10353" s="33"/>
      <c r="AC10353" s="33"/>
      <c r="AD10353" s="33"/>
      <c r="AE10353" s="33"/>
      <c r="AF10353" s="33"/>
      <c r="AG10353" s="35"/>
      <c r="AH10353" s="32"/>
      <c r="AI10353" s="33"/>
      <c r="AJ10353" s="33"/>
      <c r="AK10353" s="33"/>
      <c r="AL10353" s="33"/>
      <c r="AM10353" s="33"/>
      <c r="AN10353" s="33"/>
      <c r="AO10353" s="33"/>
      <c r="AP10353" s="33"/>
      <c r="AQ10353" s="33"/>
      <c r="AR10353" s="33"/>
      <c r="AS10353" s="33"/>
      <c r="AT10353" s="33"/>
      <c r="AU10353" s="33"/>
      <c r="AV10353" s="33"/>
      <c r="AW10353" s="33"/>
      <c r="AX10353" s="33"/>
      <c r="AY10353" s="33"/>
    </row>
    <row r="10354" spans="1:51" s="12" customFormat="1" ht="39.950000000000003" customHeight="1">
      <c r="A10354" s="3"/>
      <c r="B10354" s="16"/>
      <c r="C10354" s="33"/>
      <c r="D10354" s="33"/>
      <c r="E10354" s="33"/>
      <c r="F10354" s="33"/>
      <c r="G10354" s="33"/>
      <c r="H10354" s="33"/>
      <c r="I10354" s="33"/>
      <c r="J10354" s="33"/>
      <c r="K10354" s="33"/>
      <c r="L10354" s="33"/>
      <c r="M10354" s="33"/>
      <c r="N10354" s="33"/>
      <c r="O10354" s="33"/>
      <c r="P10354" s="33"/>
      <c r="Q10354" s="33"/>
      <c r="R10354" s="33"/>
      <c r="S10354" s="33"/>
      <c r="T10354" s="33"/>
      <c r="U10354" s="33"/>
      <c r="V10354" s="33"/>
      <c r="W10354" s="33"/>
      <c r="X10354" s="33"/>
      <c r="Y10354" s="33"/>
      <c r="Z10354" s="33"/>
      <c r="AA10354" s="33"/>
      <c r="AB10354" s="33"/>
      <c r="AC10354" s="33"/>
      <c r="AD10354" s="33"/>
      <c r="AE10354" s="33"/>
      <c r="AF10354" s="33"/>
      <c r="AG10354" s="35"/>
      <c r="AH10354" s="32"/>
      <c r="AI10354" s="33"/>
      <c r="AJ10354" s="33"/>
      <c r="AK10354" s="33"/>
      <c r="AL10354" s="33"/>
      <c r="AM10354" s="33"/>
      <c r="AN10354" s="33"/>
      <c r="AO10354" s="33"/>
      <c r="AP10354" s="33"/>
      <c r="AQ10354" s="33"/>
      <c r="AR10354" s="33"/>
      <c r="AS10354" s="33"/>
      <c r="AT10354" s="33"/>
      <c r="AU10354" s="33"/>
      <c r="AV10354" s="33"/>
      <c r="AW10354" s="33"/>
      <c r="AX10354" s="33"/>
      <c r="AY10354" s="33"/>
    </row>
    <row r="10355" spans="1:51" s="12" customFormat="1" ht="39.950000000000003" customHeight="1">
      <c r="A10355" s="3"/>
      <c r="B10355" s="16"/>
      <c r="C10355" s="33"/>
      <c r="D10355" s="33"/>
      <c r="E10355" s="33"/>
      <c r="F10355" s="33"/>
      <c r="G10355" s="33"/>
      <c r="H10355" s="33"/>
      <c r="I10355" s="33"/>
      <c r="J10355" s="33"/>
      <c r="K10355" s="33"/>
      <c r="L10355" s="33"/>
      <c r="M10355" s="33"/>
      <c r="N10355" s="33"/>
      <c r="O10355" s="33"/>
      <c r="P10355" s="33"/>
      <c r="Q10355" s="33"/>
      <c r="R10355" s="33"/>
      <c r="S10355" s="33"/>
      <c r="T10355" s="33"/>
      <c r="U10355" s="33"/>
      <c r="V10355" s="33"/>
      <c r="W10355" s="33"/>
      <c r="X10355" s="33"/>
      <c r="Y10355" s="33"/>
      <c r="Z10355" s="33"/>
      <c r="AA10355" s="33"/>
      <c r="AB10355" s="33"/>
      <c r="AC10355" s="33"/>
      <c r="AD10355" s="33"/>
      <c r="AE10355" s="33"/>
      <c r="AF10355" s="33"/>
      <c r="AG10355" s="35"/>
      <c r="AH10355" s="32"/>
      <c r="AI10355" s="33"/>
      <c r="AJ10355" s="33"/>
      <c r="AK10355" s="33"/>
      <c r="AL10355" s="33"/>
      <c r="AM10355" s="33"/>
      <c r="AN10355" s="33"/>
      <c r="AO10355" s="33"/>
      <c r="AP10355" s="33"/>
      <c r="AQ10355" s="33"/>
      <c r="AR10355" s="33"/>
      <c r="AS10355" s="33"/>
      <c r="AT10355" s="33"/>
      <c r="AU10355" s="33"/>
      <c r="AV10355" s="33"/>
      <c r="AW10355" s="33"/>
      <c r="AX10355" s="33"/>
      <c r="AY10355" s="33"/>
    </row>
    <row r="10356" spans="1:51" s="12" customFormat="1" ht="39.950000000000003" customHeight="1">
      <c r="A10356" s="3"/>
      <c r="B10356" s="16"/>
      <c r="C10356" s="33"/>
      <c r="D10356" s="33"/>
      <c r="E10356" s="33"/>
      <c r="F10356" s="33"/>
      <c r="G10356" s="33"/>
      <c r="H10356" s="33"/>
      <c r="I10356" s="33"/>
      <c r="J10356" s="33"/>
      <c r="K10356" s="33"/>
      <c r="L10356" s="33"/>
      <c r="M10356" s="33"/>
      <c r="N10356" s="33"/>
      <c r="O10356" s="33"/>
      <c r="P10356" s="33"/>
      <c r="Q10356" s="33"/>
      <c r="R10356" s="33"/>
      <c r="S10356" s="33"/>
      <c r="T10356" s="33"/>
      <c r="U10356" s="33"/>
      <c r="V10356" s="33"/>
      <c r="W10356" s="33"/>
      <c r="X10356" s="33"/>
      <c r="Y10356" s="33"/>
      <c r="Z10356" s="33"/>
      <c r="AA10356" s="33"/>
      <c r="AB10356" s="33"/>
      <c r="AC10356" s="33"/>
      <c r="AD10356" s="33"/>
      <c r="AE10356" s="33"/>
      <c r="AF10356" s="33"/>
      <c r="AG10356" s="35"/>
      <c r="AH10356" s="32"/>
      <c r="AI10356" s="33"/>
      <c r="AJ10356" s="33"/>
      <c r="AK10356" s="33"/>
      <c r="AL10356" s="33"/>
      <c r="AM10356" s="33"/>
      <c r="AN10356" s="33"/>
      <c r="AO10356" s="33"/>
      <c r="AP10356" s="33"/>
      <c r="AQ10356" s="33"/>
      <c r="AR10356" s="33"/>
      <c r="AS10356" s="33"/>
      <c r="AT10356" s="33"/>
      <c r="AU10356" s="33"/>
      <c r="AV10356" s="33"/>
      <c r="AW10356" s="33"/>
      <c r="AX10356" s="33"/>
      <c r="AY10356" s="33"/>
    </row>
    <row r="10357" spans="1:51" s="12" customFormat="1" ht="39.950000000000003" customHeight="1">
      <c r="A10357" s="3"/>
      <c r="B10357" s="16"/>
      <c r="C10357" s="33"/>
      <c r="D10357" s="33"/>
      <c r="E10357" s="33"/>
      <c r="F10357" s="33"/>
      <c r="G10357" s="33"/>
      <c r="H10357" s="33"/>
      <c r="I10357" s="33"/>
      <c r="J10357" s="33"/>
      <c r="K10357" s="33"/>
      <c r="L10357" s="33"/>
      <c r="M10357" s="33"/>
      <c r="N10357" s="33"/>
      <c r="O10357" s="33"/>
      <c r="P10357" s="33"/>
      <c r="Q10357" s="33"/>
      <c r="R10357" s="33"/>
      <c r="S10357" s="33"/>
      <c r="T10357" s="33"/>
      <c r="U10357" s="33"/>
      <c r="V10357" s="33"/>
      <c r="W10357" s="33"/>
      <c r="X10357" s="33"/>
      <c r="Y10357" s="33"/>
      <c r="Z10357" s="33"/>
      <c r="AA10357" s="33"/>
      <c r="AB10357" s="33"/>
      <c r="AC10357" s="33"/>
      <c r="AD10357" s="33"/>
      <c r="AE10357" s="33"/>
      <c r="AF10357" s="33"/>
      <c r="AG10357" s="35"/>
      <c r="AH10357" s="32"/>
      <c r="AI10357" s="33"/>
      <c r="AJ10357" s="33"/>
      <c r="AK10357" s="33"/>
      <c r="AL10357" s="33"/>
      <c r="AM10357" s="33"/>
      <c r="AN10357" s="33"/>
      <c r="AO10357" s="33"/>
      <c r="AP10357" s="33"/>
      <c r="AQ10357" s="33"/>
      <c r="AR10357" s="33"/>
      <c r="AS10357" s="33"/>
      <c r="AT10357" s="33"/>
      <c r="AU10357" s="33"/>
      <c r="AV10357" s="33"/>
      <c r="AW10357" s="33"/>
      <c r="AX10357" s="33"/>
      <c r="AY10357" s="33"/>
    </row>
    <row r="10358" spans="1:51" s="12" customFormat="1" ht="39.950000000000003" customHeight="1">
      <c r="A10358" s="3"/>
      <c r="B10358" s="16"/>
      <c r="C10358" s="33"/>
      <c r="D10358" s="33"/>
      <c r="E10358" s="33"/>
      <c r="F10358" s="33"/>
      <c r="G10358" s="33"/>
      <c r="H10358" s="33"/>
      <c r="I10358" s="33"/>
      <c r="J10358" s="33"/>
      <c r="K10358" s="33"/>
      <c r="L10358" s="33"/>
      <c r="M10358" s="33"/>
      <c r="N10358" s="33"/>
      <c r="O10358" s="33"/>
      <c r="P10358" s="33"/>
      <c r="Q10358" s="33"/>
      <c r="R10358" s="33"/>
      <c r="S10358" s="33"/>
      <c r="T10358" s="33"/>
      <c r="U10358" s="33"/>
      <c r="V10358" s="33"/>
      <c r="W10358" s="33"/>
      <c r="X10358" s="33"/>
      <c r="Y10358" s="33"/>
      <c r="Z10358" s="33"/>
      <c r="AA10358" s="33"/>
      <c r="AB10358" s="33"/>
      <c r="AC10358" s="33"/>
      <c r="AD10358" s="33"/>
      <c r="AE10358" s="33"/>
      <c r="AF10358" s="33"/>
      <c r="AG10358" s="35"/>
      <c r="AH10358" s="32"/>
      <c r="AI10358" s="33"/>
      <c r="AJ10358" s="33"/>
      <c r="AK10358" s="33"/>
      <c r="AL10358" s="33"/>
      <c r="AM10358" s="33"/>
      <c r="AN10358" s="33"/>
      <c r="AO10358" s="33"/>
      <c r="AP10358" s="33"/>
      <c r="AQ10358" s="33"/>
      <c r="AR10358" s="33"/>
      <c r="AS10358" s="33"/>
      <c r="AT10358" s="33"/>
      <c r="AU10358" s="33"/>
      <c r="AV10358" s="33"/>
      <c r="AW10358" s="33"/>
      <c r="AX10358" s="33"/>
      <c r="AY10358" s="33"/>
    </row>
    <row r="10359" spans="1:51" s="12" customFormat="1" ht="39.950000000000003" customHeight="1">
      <c r="A10359" s="3"/>
      <c r="B10359" s="16"/>
      <c r="C10359" s="33"/>
      <c r="D10359" s="33"/>
      <c r="E10359" s="33"/>
      <c r="F10359" s="33"/>
      <c r="G10359" s="33"/>
      <c r="H10359" s="33"/>
      <c r="I10359" s="33"/>
      <c r="J10359" s="33"/>
      <c r="K10359" s="33"/>
      <c r="L10359" s="33"/>
      <c r="M10359" s="33"/>
      <c r="N10359" s="33"/>
      <c r="O10359" s="33"/>
      <c r="P10359" s="33"/>
      <c r="Q10359" s="33"/>
      <c r="R10359" s="33"/>
      <c r="S10359" s="33"/>
      <c r="T10359" s="33"/>
      <c r="U10359" s="33"/>
      <c r="V10359" s="33"/>
      <c r="W10359" s="33"/>
      <c r="X10359" s="33"/>
      <c r="Y10359" s="33"/>
      <c r="Z10359" s="33"/>
      <c r="AA10359" s="33"/>
      <c r="AB10359" s="33"/>
      <c r="AC10359" s="33"/>
      <c r="AD10359" s="33"/>
      <c r="AE10359" s="33"/>
      <c r="AF10359" s="33"/>
      <c r="AG10359" s="35"/>
      <c r="AH10359" s="32"/>
      <c r="AI10359" s="33"/>
      <c r="AJ10359" s="33"/>
      <c r="AK10359" s="33"/>
      <c r="AL10359" s="33"/>
      <c r="AM10359" s="33"/>
      <c r="AN10359" s="33"/>
      <c r="AO10359" s="33"/>
      <c r="AP10359" s="33"/>
      <c r="AQ10359" s="33"/>
      <c r="AR10359" s="33"/>
      <c r="AS10359" s="33"/>
      <c r="AT10359" s="33"/>
      <c r="AU10359" s="33"/>
      <c r="AV10359" s="33"/>
      <c r="AW10359" s="33"/>
      <c r="AX10359" s="33"/>
      <c r="AY10359" s="33"/>
    </row>
    <row r="10360" spans="1:51" s="12" customFormat="1" ht="39.950000000000003" customHeight="1">
      <c r="A10360" s="3"/>
      <c r="B10360" s="16"/>
      <c r="C10360" s="33"/>
      <c r="D10360" s="33"/>
      <c r="E10360" s="33"/>
      <c r="F10360" s="33"/>
      <c r="G10360" s="33"/>
      <c r="H10360" s="33"/>
      <c r="I10360" s="33"/>
      <c r="J10360" s="33"/>
      <c r="K10360" s="33"/>
      <c r="L10360" s="33"/>
      <c r="M10360" s="33"/>
      <c r="N10360" s="33"/>
      <c r="O10360" s="33"/>
      <c r="P10360" s="33"/>
      <c r="Q10360" s="33"/>
      <c r="R10360" s="33"/>
      <c r="S10360" s="33"/>
      <c r="T10360" s="33"/>
      <c r="U10360" s="33"/>
      <c r="V10360" s="33"/>
      <c r="W10360" s="33"/>
      <c r="X10360" s="33"/>
      <c r="Y10360" s="33"/>
      <c r="Z10360" s="33"/>
      <c r="AA10360" s="33"/>
      <c r="AB10360" s="33"/>
      <c r="AC10360" s="33"/>
      <c r="AD10360" s="33"/>
      <c r="AE10360" s="33"/>
      <c r="AF10360" s="33"/>
      <c r="AG10360" s="35"/>
      <c r="AH10360" s="32"/>
      <c r="AI10360" s="33"/>
      <c r="AJ10360" s="33"/>
      <c r="AK10360" s="33"/>
      <c r="AL10360" s="33"/>
      <c r="AM10360" s="33"/>
      <c r="AN10360" s="33"/>
      <c r="AO10360" s="33"/>
      <c r="AP10360" s="33"/>
      <c r="AQ10360" s="33"/>
      <c r="AR10360" s="33"/>
      <c r="AS10360" s="33"/>
      <c r="AT10360" s="33"/>
      <c r="AU10360" s="33"/>
      <c r="AV10360" s="33"/>
      <c r="AW10360" s="33"/>
      <c r="AX10360" s="33"/>
      <c r="AY10360" s="33"/>
    </row>
    <row r="10361" spans="1:51" s="12" customFormat="1" ht="39.950000000000003" customHeight="1">
      <c r="A10361" s="3"/>
      <c r="B10361" s="16"/>
      <c r="C10361" s="33"/>
      <c r="D10361" s="33"/>
      <c r="E10361" s="33"/>
      <c r="F10361" s="33"/>
      <c r="G10361" s="33"/>
      <c r="H10361" s="33"/>
      <c r="I10361" s="33"/>
      <c r="J10361" s="33"/>
      <c r="K10361" s="33"/>
      <c r="L10361" s="33"/>
      <c r="M10361" s="33"/>
      <c r="N10361" s="33"/>
      <c r="O10361" s="33"/>
      <c r="P10361" s="33"/>
      <c r="Q10361" s="33"/>
      <c r="R10361" s="33"/>
      <c r="S10361" s="33"/>
      <c r="T10361" s="33"/>
      <c r="U10361" s="33"/>
      <c r="V10361" s="33"/>
      <c r="W10361" s="33"/>
      <c r="X10361" s="33"/>
      <c r="Y10361" s="33"/>
      <c r="Z10361" s="33"/>
      <c r="AA10361" s="33"/>
      <c r="AB10361" s="33"/>
      <c r="AC10361" s="33"/>
      <c r="AD10361" s="33"/>
      <c r="AE10361" s="33"/>
      <c r="AF10361" s="33"/>
      <c r="AG10361" s="35"/>
      <c r="AH10361" s="32"/>
      <c r="AI10361" s="33"/>
      <c r="AJ10361" s="33"/>
      <c r="AK10361" s="33"/>
      <c r="AL10361" s="33"/>
      <c r="AM10361" s="33"/>
      <c r="AN10361" s="33"/>
      <c r="AO10361" s="33"/>
      <c r="AP10361" s="33"/>
      <c r="AQ10361" s="33"/>
      <c r="AR10361" s="33"/>
      <c r="AS10361" s="33"/>
      <c r="AT10361" s="33"/>
      <c r="AU10361" s="33"/>
      <c r="AV10361" s="33"/>
      <c r="AW10361" s="33"/>
      <c r="AX10361" s="33"/>
      <c r="AY10361" s="33"/>
    </row>
    <row r="10362" spans="1:51" s="12" customFormat="1" ht="39.950000000000003" customHeight="1">
      <c r="A10362" s="3"/>
      <c r="B10362" s="16"/>
      <c r="C10362" s="33"/>
      <c r="D10362" s="33"/>
      <c r="E10362" s="33"/>
      <c r="F10362" s="33"/>
      <c r="G10362" s="33"/>
      <c r="H10362" s="33"/>
      <c r="I10362" s="33"/>
      <c r="J10362" s="33"/>
      <c r="K10362" s="33"/>
      <c r="L10362" s="33"/>
      <c r="M10362" s="33"/>
      <c r="N10362" s="33"/>
      <c r="O10362" s="33"/>
      <c r="P10362" s="33"/>
      <c r="Q10362" s="33"/>
      <c r="R10362" s="33"/>
      <c r="S10362" s="33"/>
      <c r="T10362" s="33"/>
      <c r="U10362" s="33"/>
      <c r="V10362" s="33"/>
      <c r="W10362" s="33"/>
      <c r="X10362" s="33"/>
      <c r="Y10362" s="33"/>
      <c r="Z10362" s="33"/>
      <c r="AA10362" s="33"/>
      <c r="AB10362" s="33"/>
      <c r="AC10362" s="33"/>
      <c r="AD10362" s="33"/>
      <c r="AE10362" s="33"/>
      <c r="AF10362" s="33"/>
      <c r="AG10362" s="35"/>
      <c r="AH10362" s="32"/>
      <c r="AI10362" s="33"/>
      <c r="AJ10362" s="33"/>
      <c r="AK10362" s="33"/>
      <c r="AL10362" s="33"/>
      <c r="AM10362" s="33"/>
      <c r="AN10362" s="33"/>
      <c r="AO10362" s="33"/>
      <c r="AP10362" s="33"/>
      <c r="AQ10362" s="33"/>
      <c r="AR10362" s="33"/>
      <c r="AS10362" s="33"/>
      <c r="AT10362" s="33"/>
      <c r="AU10362" s="33"/>
      <c r="AV10362" s="33"/>
      <c r="AW10362" s="33"/>
      <c r="AX10362" s="33"/>
      <c r="AY10362" s="33"/>
    </row>
    <row r="10363" spans="1:51" s="12" customFormat="1" ht="39.950000000000003" customHeight="1">
      <c r="A10363" s="3"/>
      <c r="B10363" s="16"/>
      <c r="C10363" s="33"/>
      <c r="D10363" s="33"/>
      <c r="E10363" s="33"/>
      <c r="F10363" s="33"/>
      <c r="G10363" s="33"/>
      <c r="H10363" s="33"/>
      <c r="I10363" s="33"/>
      <c r="J10363" s="33"/>
      <c r="K10363" s="33"/>
      <c r="L10363" s="33"/>
      <c r="M10363" s="33"/>
      <c r="N10363" s="33"/>
      <c r="O10363" s="33"/>
      <c r="P10363" s="33"/>
      <c r="Q10363" s="33"/>
      <c r="R10363" s="33"/>
      <c r="S10363" s="33"/>
      <c r="T10363" s="33"/>
      <c r="U10363" s="33"/>
      <c r="V10363" s="33"/>
      <c r="W10363" s="33"/>
      <c r="X10363" s="33"/>
      <c r="Y10363" s="33"/>
      <c r="Z10363" s="33"/>
      <c r="AA10363" s="33"/>
      <c r="AB10363" s="33"/>
      <c r="AC10363" s="33"/>
      <c r="AD10363" s="33"/>
      <c r="AE10363" s="33"/>
      <c r="AF10363" s="33"/>
      <c r="AG10363" s="35"/>
      <c r="AH10363" s="32"/>
      <c r="AI10363" s="33"/>
      <c r="AJ10363" s="33"/>
      <c r="AK10363" s="33"/>
      <c r="AL10363" s="33"/>
      <c r="AM10363" s="33"/>
      <c r="AN10363" s="33"/>
      <c r="AO10363" s="33"/>
      <c r="AP10363" s="33"/>
      <c r="AQ10363" s="33"/>
      <c r="AR10363" s="33"/>
      <c r="AS10363" s="33"/>
      <c r="AT10363" s="33"/>
      <c r="AU10363" s="33"/>
      <c r="AV10363" s="33"/>
      <c r="AW10363" s="33"/>
      <c r="AX10363" s="33"/>
      <c r="AY10363" s="33"/>
    </row>
    <row r="10364" spans="1:51" s="12" customFormat="1" ht="39.950000000000003" customHeight="1">
      <c r="A10364" s="3"/>
      <c r="B10364" s="16"/>
      <c r="C10364" s="33"/>
      <c r="D10364" s="33"/>
      <c r="E10364" s="33"/>
      <c r="F10364" s="33"/>
      <c r="G10364" s="33"/>
      <c r="H10364" s="33"/>
      <c r="I10364" s="33"/>
      <c r="J10364" s="33"/>
      <c r="K10364" s="33"/>
      <c r="L10364" s="33"/>
      <c r="M10364" s="33"/>
      <c r="N10364" s="33"/>
      <c r="O10364" s="33"/>
      <c r="P10364" s="33"/>
      <c r="Q10364" s="33"/>
      <c r="R10364" s="33"/>
      <c r="S10364" s="33"/>
      <c r="T10364" s="33"/>
      <c r="U10364" s="33"/>
      <c r="V10364" s="33"/>
      <c r="W10364" s="33"/>
      <c r="X10364" s="33"/>
      <c r="Y10364" s="33"/>
      <c r="Z10364" s="33"/>
      <c r="AA10364" s="33"/>
      <c r="AB10364" s="33"/>
      <c r="AC10364" s="33"/>
      <c r="AD10364" s="33"/>
      <c r="AE10364" s="33"/>
      <c r="AF10364" s="33"/>
      <c r="AG10364" s="35"/>
      <c r="AH10364" s="32"/>
      <c r="AI10364" s="33"/>
      <c r="AJ10364" s="33"/>
      <c r="AK10364" s="33"/>
      <c r="AL10364" s="33"/>
      <c r="AM10364" s="33"/>
      <c r="AN10364" s="33"/>
      <c r="AO10364" s="33"/>
      <c r="AP10364" s="33"/>
      <c r="AQ10364" s="33"/>
      <c r="AR10364" s="33"/>
      <c r="AS10364" s="33"/>
      <c r="AT10364" s="33"/>
      <c r="AU10364" s="33"/>
      <c r="AV10364" s="33"/>
      <c r="AW10364" s="33"/>
      <c r="AX10364" s="33"/>
      <c r="AY10364" s="33"/>
    </row>
    <row r="10365" spans="1:51" s="12" customFormat="1" ht="39.950000000000003" customHeight="1">
      <c r="A10365" s="3"/>
      <c r="B10365" s="16"/>
      <c r="C10365" s="33"/>
      <c r="D10365" s="33"/>
      <c r="E10365" s="33"/>
      <c r="F10365" s="33"/>
      <c r="G10365" s="33"/>
      <c r="H10365" s="33"/>
      <c r="I10365" s="33"/>
      <c r="J10365" s="33"/>
      <c r="K10365" s="33"/>
      <c r="L10365" s="33"/>
      <c r="M10365" s="33"/>
      <c r="N10365" s="33"/>
      <c r="O10365" s="33"/>
      <c r="P10365" s="33"/>
      <c r="Q10365" s="33"/>
      <c r="R10365" s="33"/>
      <c r="S10365" s="33"/>
      <c r="T10365" s="33"/>
      <c r="U10365" s="33"/>
      <c r="V10365" s="33"/>
      <c r="W10365" s="33"/>
      <c r="X10365" s="33"/>
      <c r="Y10365" s="33"/>
      <c r="Z10365" s="33"/>
      <c r="AA10365" s="33"/>
      <c r="AB10365" s="33"/>
      <c r="AC10365" s="33"/>
      <c r="AD10365" s="33"/>
      <c r="AE10365" s="33"/>
      <c r="AF10365" s="33"/>
      <c r="AG10365" s="35"/>
      <c r="AH10365" s="32"/>
      <c r="AI10365" s="33"/>
      <c r="AJ10365" s="33"/>
      <c r="AK10365" s="33"/>
      <c r="AL10365" s="33"/>
      <c r="AM10365" s="33"/>
      <c r="AN10365" s="33"/>
      <c r="AO10365" s="33"/>
      <c r="AP10365" s="33"/>
      <c r="AQ10365" s="33"/>
      <c r="AR10365" s="33"/>
      <c r="AS10365" s="33"/>
      <c r="AT10365" s="33"/>
      <c r="AU10365" s="33"/>
      <c r="AV10365" s="33"/>
      <c r="AW10365" s="33"/>
      <c r="AX10365" s="33"/>
      <c r="AY10365" s="33"/>
    </row>
    <row r="10366" spans="1:51" s="12" customFormat="1" ht="39.950000000000003" customHeight="1">
      <c r="A10366" s="3"/>
      <c r="B10366" s="16"/>
      <c r="C10366" s="33"/>
      <c r="D10366" s="33"/>
      <c r="E10366" s="33"/>
      <c r="F10366" s="33"/>
      <c r="G10366" s="33"/>
      <c r="H10366" s="33"/>
      <c r="I10366" s="33"/>
      <c r="J10366" s="33"/>
      <c r="K10366" s="33"/>
      <c r="L10366" s="33"/>
      <c r="M10366" s="33"/>
      <c r="N10366" s="33"/>
      <c r="O10366" s="33"/>
      <c r="P10366" s="33"/>
      <c r="Q10366" s="33"/>
      <c r="R10366" s="33"/>
      <c r="S10366" s="33"/>
      <c r="T10366" s="33"/>
      <c r="U10366" s="33"/>
      <c r="V10366" s="33"/>
      <c r="W10366" s="33"/>
      <c r="X10366" s="33"/>
      <c r="Y10366" s="33"/>
      <c r="Z10366" s="33"/>
      <c r="AA10366" s="33"/>
      <c r="AB10366" s="33"/>
      <c r="AC10366" s="33"/>
      <c r="AD10366" s="33"/>
      <c r="AE10366" s="33"/>
      <c r="AF10366" s="33"/>
      <c r="AG10366" s="35"/>
      <c r="AH10366" s="32"/>
      <c r="AI10366" s="33"/>
      <c r="AJ10366" s="33"/>
      <c r="AK10366" s="33"/>
      <c r="AL10366" s="33"/>
      <c r="AM10366" s="33"/>
      <c r="AN10366" s="33"/>
      <c r="AO10366" s="33"/>
      <c r="AP10366" s="33"/>
      <c r="AQ10366" s="33"/>
      <c r="AR10366" s="33"/>
      <c r="AS10366" s="33"/>
      <c r="AT10366" s="33"/>
      <c r="AU10366" s="33"/>
      <c r="AV10366" s="33"/>
      <c r="AW10366" s="33"/>
      <c r="AX10366" s="33"/>
      <c r="AY10366" s="33"/>
    </row>
    <row r="10367" spans="1:51" s="12" customFormat="1" ht="39.950000000000003" customHeight="1">
      <c r="A10367" s="3"/>
      <c r="B10367" s="16"/>
      <c r="C10367" s="33"/>
      <c r="D10367" s="33"/>
      <c r="E10367" s="33"/>
      <c r="F10367" s="33"/>
      <c r="G10367" s="33"/>
      <c r="H10367" s="33"/>
      <c r="I10367" s="33"/>
      <c r="J10367" s="33"/>
      <c r="K10367" s="33"/>
      <c r="L10367" s="33"/>
      <c r="M10367" s="33"/>
      <c r="N10367" s="33"/>
      <c r="O10367" s="33"/>
      <c r="P10367" s="33"/>
      <c r="Q10367" s="33"/>
      <c r="R10367" s="33"/>
      <c r="S10367" s="33"/>
      <c r="T10367" s="33"/>
      <c r="U10367" s="33"/>
      <c r="V10367" s="33"/>
      <c r="W10367" s="33"/>
      <c r="X10367" s="33"/>
      <c r="Y10367" s="33"/>
      <c r="Z10367" s="33"/>
      <c r="AA10367" s="33"/>
      <c r="AB10367" s="33"/>
      <c r="AC10367" s="33"/>
      <c r="AD10367" s="33"/>
      <c r="AE10367" s="33"/>
      <c r="AF10367" s="33"/>
      <c r="AG10367" s="35"/>
      <c r="AH10367" s="32"/>
      <c r="AI10367" s="33"/>
      <c r="AJ10367" s="33"/>
      <c r="AK10367" s="33"/>
      <c r="AL10367" s="33"/>
      <c r="AM10367" s="33"/>
      <c r="AN10367" s="33"/>
      <c r="AO10367" s="33"/>
      <c r="AP10367" s="33"/>
      <c r="AQ10367" s="33"/>
      <c r="AR10367" s="33"/>
      <c r="AS10367" s="33"/>
      <c r="AT10367" s="33"/>
      <c r="AU10367" s="33"/>
      <c r="AV10367" s="33"/>
      <c r="AW10367" s="33"/>
      <c r="AX10367" s="33"/>
      <c r="AY10367" s="33"/>
    </row>
    <row r="10368" spans="1:51" s="12" customFormat="1" ht="39.950000000000003" customHeight="1">
      <c r="A10368" s="3"/>
      <c r="B10368" s="16"/>
      <c r="C10368" s="33"/>
      <c r="D10368" s="33"/>
      <c r="E10368" s="33"/>
      <c r="F10368" s="33"/>
      <c r="G10368" s="33"/>
      <c r="H10368" s="33"/>
      <c r="I10368" s="33"/>
      <c r="J10368" s="33"/>
      <c r="K10368" s="33"/>
      <c r="L10368" s="33"/>
      <c r="M10368" s="33"/>
      <c r="N10368" s="33"/>
      <c r="O10368" s="33"/>
      <c r="P10368" s="33"/>
      <c r="Q10368" s="33"/>
      <c r="R10368" s="33"/>
      <c r="S10368" s="33"/>
      <c r="T10368" s="33"/>
      <c r="U10368" s="33"/>
      <c r="V10368" s="33"/>
      <c r="W10368" s="33"/>
      <c r="X10368" s="33"/>
      <c r="Y10368" s="33"/>
      <c r="Z10368" s="33"/>
      <c r="AA10368" s="33"/>
      <c r="AB10368" s="33"/>
      <c r="AC10368" s="33"/>
      <c r="AD10368" s="33"/>
      <c r="AE10368" s="33"/>
      <c r="AF10368" s="33"/>
      <c r="AG10368" s="35"/>
      <c r="AH10368" s="32"/>
      <c r="AI10368" s="33"/>
      <c r="AJ10368" s="33"/>
      <c r="AK10368" s="33"/>
      <c r="AL10368" s="33"/>
      <c r="AM10368" s="33"/>
      <c r="AN10368" s="33"/>
      <c r="AO10368" s="33"/>
      <c r="AP10368" s="33"/>
      <c r="AQ10368" s="33"/>
      <c r="AR10368" s="33"/>
      <c r="AS10368" s="33"/>
      <c r="AT10368" s="33"/>
      <c r="AU10368" s="33"/>
      <c r="AV10368" s="33"/>
      <c r="AW10368" s="33"/>
      <c r="AX10368" s="33"/>
      <c r="AY10368" s="33"/>
    </row>
    <row r="10369" spans="1:51" s="12" customFormat="1" ht="39.950000000000003" customHeight="1">
      <c r="A10369" s="3"/>
      <c r="B10369" s="16"/>
      <c r="C10369" s="33"/>
      <c r="D10369" s="33"/>
      <c r="E10369" s="33"/>
      <c r="F10369" s="33"/>
      <c r="G10369" s="33"/>
      <c r="H10369" s="33"/>
      <c r="I10369" s="33"/>
      <c r="J10369" s="33"/>
      <c r="K10369" s="33"/>
      <c r="L10369" s="33"/>
      <c r="M10369" s="33"/>
      <c r="N10369" s="33"/>
      <c r="O10369" s="33"/>
      <c r="P10369" s="33"/>
      <c r="Q10369" s="33"/>
      <c r="R10369" s="33"/>
      <c r="S10369" s="33"/>
      <c r="T10369" s="33"/>
      <c r="U10369" s="33"/>
      <c r="V10369" s="33"/>
      <c r="W10369" s="33"/>
      <c r="X10369" s="33"/>
      <c r="Y10369" s="33"/>
      <c r="Z10369" s="33"/>
      <c r="AA10369" s="33"/>
      <c r="AB10369" s="33"/>
      <c r="AC10369" s="33"/>
      <c r="AD10369" s="33"/>
      <c r="AE10369" s="33"/>
      <c r="AF10369" s="33"/>
      <c r="AG10369" s="35"/>
      <c r="AH10369" s="32"/>
      <c r="AI10369" s="33"/>
      <c r="AJ10369" s="33"/>
      <c r="AK10369" s="33"/>
      <c r="AL10369" s="33"/>
      <c r="AM10369" s="33"/>
      <c r="AN10369" s="33"/>
      <c r="AO10369" s="33"/>
      <c r="AP10369" s="33"/>
      <c r="AQ10369" s="33"/>
      <c r="AR10369" s="33"/>
      <c r="AS10369" s="33"/>
      <c r="AT10369" s="33"/>
      <c r="AU10369" s="33"/>
      <c r="AV10369" s="33"/>
      <c r="AW10369" s="33"/>
      <c r="AX10369" s="33"/>
      <c r="AY10369" s="33"/>
    </row>
    <row r="10370" spans="1:51" s="12" customFormat="1" ht="39.950000000000003" customHeight="1">
      <c r="A10370" s="3"/>
      <c r="B10370" s="16"/>
      <c r="C10370" s="33"/>
      <c r="D10370" s="33"/>
      <c r="E10370" s="33"/>
      <c r="F10370" s="33"/>
      <c r="G10370" s="33"/>
      <c r="H10370" s="33"/>
      <c r="I10370" s="33"/>
      <c r="J10370" s="33"/>
      <c r="K10370" s="33"/>
      <c r="L10370" s="33"/>
      <c r="M10370" s="33"/>
      <c r="N10370" s="33"/>
      <c r="O10370" s="33"/>
      <c r="P10370" s="33"/>
      <c r="Q10370" s="33"/>
      <c r="R10370" s="33"/>
      <c r="S10370" s="33"/>
      <c r="T10370" s="33"/>
      <c r="U10370" s="33"/>
      <c r="V10370" s="33"/>
      <c r="W10370" s="33"/>
      <c r="X10370" s="33"/>
      <c r="Y10370" s="33"/>
      <c r="Z10370" s="33"/>
      <c r="AA10370" s="33"/>
      <c r="AB10370" s="33"/>
      <c r="AC10370" s="33"/>
      <c r="AD10370" s="33"/>
      <c r="AE10370" s="33"/>
      <c r="AF10370" s="33"/>
      <c r="AG10370" s="35"/>
      <c r="AH10370" s="32"/>
      <c r="AI10370" s="33"/>
      <c r="AJ10370" s="33"/>
      <c r="AK10370" s="33"/>
      <c r="AL10370" s="33"/>
      <c r="AM10370" s="33"/>
      <c r="AN10370" s="33"/>
      <c r="AO10370" s="33"/>
      <c r="AP10370" s="33"/>
      <c r="AQ10370" s="33"/>
      <c r="AR10370" s="33"/>
      <c r="AS10370" s="33"/>
      <c r="AT10370" s="33"/>
      <c r="AU10370" s="33"/>
      <c r="AV10370" s="33"/>
      <c r="AW10370" s="33"/>
      <c r="AX10370" s="33"/>
      <c r="AY10370" s="33"/>
    </row>
    <row r="10371" spans="1:51" s="12" customFormat="1" ht="39.950000000000003" customHeight="1">
      <c r="A10371" s="3"/>
      <c r="B10371" s="16"/>
      <c r="C10371" s="33"/>
      <c r="D10371" s="33"/>
      <c r="E10371" s="33"/>
      <c r="F10371" s="33"/>
      <c r="G10371" s="33"/>
      <c r="H10371" s="33"/>
      <c r="I10371" s="33"/>
      <c r="J10371" s="33"/>
      <c r="K10371" s="33"/>
      <c r="L10371" s="33"/>
      <c r="M10371" s="33"/>
      <c r="N10371" s="33"/>
      <c r="O10371" s="33"/>
      <c r="P10371" s="33"/>
      <c r="Q10371" s="33"/>
      <c r="R10371" s="33"/>
      <c r="S10371" s="33"/>
      <c r="T10371" s="33"/>
      <c r="U10371" s="33"/>
      <c r="V10371" s="33"/>
      <c r="W10371" s="33"/>
      <c r="X10371" s="33"/>
      <c r="Y10371" s="33"/>
      <c r="Z10371" s="33"/>
      <c r="AA10371" s="33"/>
      <c r="AB10371" s="33"/>
      <c r="AC10371" s="33"/>
      <c r="AD10371" s="33"/>
      <c r="AE10371" s="33"/>
      <c r="AF10371" s="33"/>
      <c r="AG10371" s="35"/>
      <c r="AH10371" s="32"/>
      <c r="AI10371" s="33"/>
      <c r="AJ10371" s="33"/>
      <c r="AK10371" s="33"/>
      <c r="AL10371" s="33"/>
      <c r="AM10371" s="33"/>
      <c r="AN10371" s="33"/>
      <c r="AO10371" s="33"/>
      <c r="AP10371" s="33"/>
      <c r="AQ10371" s="33"/>
      <c r="AR10371" s="33"/>
      <c r="AS10371" s="33"/>
      <c r="AT10371" s="33"/>
      <c r="AU10371" s="33"/>
      <c r="AV10371" s="33"/>
      <c r="AW10371" s="33"/>
      <c r="AX10371" s="33"/>
      <c r="AY10371" s="33"/>
    </row>
    <row r="10372" spans="1:51" s="12" customFormat="1" ht="39.950000000000003" customHeight="1">
      <c r="A10372" s="3"/>
      <c r="B10372" s="16"/>
      <c r="C10372" s="33"/>
      <c r="D10372" s="33"/>
      <c r="E10372" s="33"/>
      <c r="F10372" s="33"/>
      <c r="G10372" s="33"/>
      <c r="H10372" s="33"/>
      <c r="I10372" s="33"/>
      <c r="J10372" s="33"/>
      <c r="K10372" s="33"/>
      <c r="L10372" s="33"/>
      <c r="M10372" s="33"/>
      <c r="N10372" s="33"/>
      <c r="O10372" s="33"/>
      <c r="P10372" s="33"/>
      <c r="Q10372" s="33"/>
      <c r="R10372" s="33"/>
      <c r="S10372" s="33"/>
      <c r="T10372" s="33"/>
      <c r="U10372" s="33"/>
      <c r="V10372" s="33"/>
      <c r="W10372" s="33"/>
      <c r="X10372" s="33"/>
      <c r="Y10372" s="33"/>
      <c r="Z10372" s="33"/>
      <c r="AA10372" s="33"/>
      <c r="AB10372" s="33"/>
      <c r="AC10372" s="33"/>
      <c r="AD10372" s="33"/>
      <c r="AE10372" s="33"/>
      <c r="AF10372" s="33"/>
      <c r="AG10372" s="35"/>
      <c r="AH10372" s="32"/>
      <c r="AI10372" s="33"/>
      <c r="AJ10372" s="33"/>
      <c r="AK10372" s="33"/>
      <c r="AL10372" s="33"/>
      <c r="AM10372" s="33"/>
      <c r="AN10372" s="33"/>
      <c r="AO10372" s="33"/>
      <c r="AP10372" s="33"/>
      <c r="AQ10372" s="33"/>
      <c r="AR10372" s="33"/>
      <c r="AS10372" s="33"/>
      <c r="AT10372" s="33"/>
      <c r="AU10372" s="33"/>
      <c r="AV10372" s="33"/>
      <c r="AW10372" s="33"/>
      <c r="AX10372" s="33"/>
      <c r="AY10372" s="33"/>
    </row>
    <row r="10373" spans="1:51" s="12" customFormat="1" ht="39.950000000000003" customHeight="1">
      <c r="A10373" s="3"/>
      <c r="B10373" s="16"/>
      <c r="C10373" s="33"/>
      <c r="D10373" s="33"/>
      <c r="E10373" s="33"/>
      <c r="F10373" s="33"/>
      <c r="G10373" s="33"/>
      <c r="H10373" s="33"/>
      <c r="I10373" s="33"/>
      <c r="J10373" s="33"/>
      <c r="K10373" s="33"/>
      <c r="L10373" s="33"/>
      <c r="M10373" s="33"/>
      <c r="N10373" s="33"/>
      <c r="O10373" s="33"/>
      <c r="P10373" s="33"/>
      <c r="Q10373" s="33"/>
      <c r="R10373" s="33"/>
      <c r="S10373" s="33"/>
      <c r="T10373" s="33"/>
      <c r="U10373" s="33"/>
      <c r="V10373" s="33"/>
      <c r="W10373" s="33"/>
      <c r="X10373" s="33"/>
      <c r="Y10373" s="33"/>
      <c r="Z10373" s="33"/>
      <c r="AA10373" s="33"/>
      <c r="AB10373" s="33"/>
      <c r="AC10373" s="33"/>
      <c r="AD10373" s="33"/>
      <c r="AE10373" s="33"/>
      <c r="AF10373" s="33"/>
      <c r="AG10373" s="35"/>
      <c r="AH10373" s="32"/>
      <c r="AI10373" s="33"/>
      <c r="AJ10373" s="33"/>
      <c r="AK10373" s="33"/>
      <c r="AL10373" s="33"/>
      <c r="AM10373" s="33"/>
      <c r="AN10373" s="33"/>
      <c r="AO10373" s="33"/>
      <c r="AP10373" s="33"/>
      <c r="AQ10373" s="33"/>
      <c r="AR10373" s="33"/>
      <c r="AS10373" s="33"/>
      <c r="AT10373" s="33"/>
      <c r="AU10373" s="33"/>
      <c r="AV10373" s="33"/>
      <c r="AW10373" s="33"/>
      <c r="AX10373" s="33"/>
      <c r="AY10373" s="33"/>
    </row>
    <row r="10374" spans="1:51" s="12" customFormat="1" ht="39.950000000000003" customHeight="1">
      <c r="A10374" s="3"/>
      <c r="B10374" s="16"/>
      <c r="C10374" s="33"/>
      <c r="D10374" s="33"/>
      <c r="E10374" s="33"/>
      <c r="F10374" s="33"/>
      <c r="G10374" s="33"/>
      <c r="H10374" s="33"/>
      <c r="I10374" s="33"/>
      <c r="J10374" s="33"/>
      <c r="K10374" s="33"/>
      <c r="L10374" s="33"/>
      <c r="M10374" s="33"/>
      <c r="N10374" s="33"/>
      <c r="O10374" s="33"/>
      <c r="P10374" s="33"/>
      <c r="Q10374" s="33"/>
      <c r="R10374" s="33"/>
      <c r="S10374" s="33"/>
      <c r="T10374" s="33"/>
      <c r="U10374" s="33"/>
      <c r="V10374" s="33"/>
      <c r="W10374" s="33"/>
      <c r="X10374" s="33"/>
      <c r="Y10374" s="33"/>
      <c r="Z10374" s="33"/>
      <c r="AA10374" s="33"/>
      <c r="AB10374" s="33"/>
      <c r="AC10374" s="33"/>
      <c r="AD10374" s="33"/>
      <c r="AE10374" s="33"/>
      <c r="AF10374" s="33"/>
      <c r="AG10374" s="35"/>
      <c r="AH10374" s="32"/>
      <c r="AI10374" s="33"/>
      <c r="AJ10374" s="33"/>
      <c r="AK10374" s="33"/>
      <c r="AL10374" s="33"/>
      <c r="AM10374" s="33"/>
      <c r="AN10374" s="33"/>
      <c r="AO10374" s="33"/>
      <c r="AP10374" s="33"/>
      <c r="AQ10374" s="33"/>
      <c r="AR10374" s="33"/>
      <c r="AS10374" s="33"/>
      <c r="AT10374" s="33"/>
      <c r="AU10374" s="33"/>
      <c r="AV10374" s="33"/>
      <c r="AW10374" s="33"/>
      <c r="AX10374" s="33"/>
      <c r="AY10374" s="33"/>
    </row>
    <row r="10375" spans="1:51" s="12" customFormat="1" ht="39.950000000000003" customHeight="1">
      <c r="A10375" s="3"/>
      <c r="B10375" s="16"/>
      <c r="C10375" s="33"/>
      <c r="D10375" s="33"/>
      <c r="E10375" s="33"/>
      <c r="F10375" s="33"/>
      <c r="G10375" s="33"/>
      <c r="H10375" s="33"/>
      <c r="I10375" s="33"/>
      <c r="J10375" s="33"/>
      <c r="K10375" s="33"/>
      <c r="L10375" s="33"/>
      <c r="M10375" s="33"/>
      <c r="N10375" s="33"/>
      <c r="O10375" s="33"/>
      <c r="P10375" s="33"/>
      <c r="Q10375" s="33"/>
      <c r="R10375" s="33"/>
      <c r="S10375" s="33"/>
      <c r="T10375" s="33"/>
      <c r="U10375" s="33"/>
      <c r="V10375" s="33"/>
      <c r="W10375" s="33"/>
      <c r="X10375" s="33"/>
      <c r="Y10375" s="33"/>
      <c r="Z10375" s="33"/>
      <c r="AA10375" s="33"/>
      <c r="AB10375" s="33"/>
      <c r="AC10375" s="33"/>
      <c r="AD10375" s="33"/>
      <c r="AE10375" s="33"/>
      <c r="AF10375" s="33"/>
      <c r="AG10375" s="35"/>
      <c r="AH10375" s="32"/>
      <c r="AI10375" s="33"/>
      <c r="AJ10375" s="33"/>
      <c r="AK10375" s="33"/>
      <c r="AL10375" s="33"/>
      <c r="AM10375" s="33"/>
      <c r="AN10375" s="33"/>
      <c r="AO10375" s="33"/>
      <c r="AP10375" s="33"/>
      <c r="AQ10375" s="33"/>
      <c r="AR10375" s="33"/>
      <c r="AS10375" s="33"/>
      <c r="AT10375" s="33"/>
      <c r="AU10375" s="33"/>
      <c r="AV10375" s="33"/>
      <c r="AW10375" s="33"/>
      <c r="AX10375" s="33"/>
      <c r="AY10375" s="33"/>
    </row>
    <row r="10376" spans="1:51" s="12" customFormat="1" ht="39.950000000000003" customHeight="1">
      <c r="A10376" s="3"/>
      <c r="B10376" s="16"/>
      <c r="C10376" s="33"/>
      <c r="D10376" s="33"/>
      <c r="E10376" s="33"/>
      <c r="F10376" s="33"/>
      <c r="G10376" s="33"/>
      <c r="H10376" s="33"/>
      <c r="I10376" s="33"/>
      <c r="J10376" s="33"/>
      <c r="K10376" s="33"/>
      <c r="L10376" s="33"/>
      <c r="M10376" s="33"/>
      <c r="N10376" s="33"/>
      <c r="O10376" s="33"/>
      <c r="P10376" s="33"/>
      <c r="Q10376" s="33"/>
      <c r="R10376" s="33"/>
      <c r="S10376" s="33"/>
      <c r="T10376" s="33"/>
      <c r="U10376" s="33"/>
      <c r="V10376" s="33"/>
      <c r="W10376" s="33"/>
      <c r="X10376" s="33"/>
      <c r="Y10376" s="33"/>
      <c r="Z10376" s="33"/>
      <c r="AA10376" s="33"/>
      <c r="AB10376" s="33"/>
      <c r="AC10376" s="33"/>
      <c r="AD10376" s="33"/>
      <c r="AE10376" s="33"/>
      <c r="AF10376" s="33"/>
      <c r="AG10376" s="35"/>
      <c r="AH10376" s="32"/>
      <c r="AI10376" s="33"/>
      <c r="AJ10376" s="33"/>
      <c r="AK10376" s="33"/>
      <c r="AL10376" s="33"/>
      <c r="AM10376" s="33"/>
      <c r="AN10376" s="33"/>
      <c r="AO10376" s="33"/>
      <c r="AP10376" s="33"/>
      <c r="AQ10376" s="33"/>
      <c r="AR10376" s="33"/>
      <c r="AS10376" s="33"/>
      <c r="AT10376" s="33"/>
      <c r="AU10376" s="33"/>
      <c r="AV10376" s="33"/>
      <c r="AW10376" s="33"/>
      <c r="AX10376" s="33"/>
      <c r="AY10376" s="33"/>
    </row>
    <row r="10377" spans="1:51" s="12" customFormat="1" ht="39.950000000000003" customHeight="1">
      <c r="A10377" s="3"/>
      <c r="B10377" s="16"/>
      <c r="C10377" s="33"/>
      <c r="D10377" s="33"/>
      <c r="E10377" s="33"/>
      <c r="F10377" s="33"/>
      <c r="G10377" s="33"/>
      <c r="H10377" s="33"/>
      <c r="I10377" s="33"/>
      <c r="J10377" s="33"/>
      <c r="K10377" s="33"/>
      <c r="L10377" s="33"/>
      <c r="M10377" s="33"/>
      <c r="N10377" s="33"/>
      <c r="O10377" s="33"/>
      <c r="P10377" s="33"/>
      <c r="Q10377" s="33"/>
      <c r="R10377" s="33"/>
      <c r="S10377" s="33"/>
      <c r="T10377" s="33"/>
      <c r="U10377" s="33"/>
      <c r="V10377" s="33"/>
      <c r="W10377" s="33"/>
      <c r="X10377" s="33"/>
      <c r="Y10377" s="33"/>
      <c r="Z10377" s="33"/>
      <c r="AA10377" s="33"/>
      <c r="AB10377" s="33"/>
      <c r="AC10377" s="33"/>
      <c r="AD10377" s="33"/>
      <c r="AE10377" s="33"/>
      <c r="AF10377" s="33"/>
      <c r="AG10377" s="35"/>
      <c r="AH10377" s="32"/>
      <c r="AI10377" s="33"/>
      <c r="AJ10377" s="33"/>
      <c r="AK10377" s="33"/>
      <c r="AL10377" s="33"/>
      <c r="AM10377" s="33"/>
      <c r="AN10377" s="33"/>
      <c r="AO10377" s="33"/>
      <c r="AP10377" s="33"/>
      <c r="AQ10377" s="33"/>
      <c r="AR10377" s="33"/>
      <c r="AS10377" s="33"/>
      <c r="AT10377" s="33"/>
      <c r="AU10377" s="33"/>
      <c r="AV10377" s="33"/>
      <c r="AW10377" s="33"/>
      <c r="AX10377" s="33"/>
      <c r="AY10377" s="33"/>
    </row>
    <row r="10378" spans="1:51" s="12" customFormat="1" ht="39.950000000000003" customHeight="1">
      <c r="A10378" s="3"/>
      <c r="B10378" s="16"/>
      <c r="C10378" s="33"/>
      <c r="D10378" s="33"/>
      <c r="E10378" s="33"/>
      <c r="F10378" s="33"/>
      <c r="G10378" s="33"/>
      <c r="H10378" s="33"/>
      <c r="I10378" s="33"/>
      <c r="J10378" s="33"/>
      <c r="K10378" s="33"/>
      <c r="L10378" s="33"/>
      <c r="M10378" s="33"/>
      <c r="N10378" s="33"/>
      <c r="O10378" s="33"/>
      <c r="P10378" s="33"/>
      <c r="Q10378" s="33"/>
      <c r="R10378" s="33"/>
      <c r="S10378" s="33"/>
      <c r="T10378" s="33"/>
      <c r="U10378" s="33"/>
      <c r="V10378" s="33"/>
      <c r="W10378" s="33"/>
      <c r="X10378" s="33"/>
      <c r="Y10378" s="33"/>
      <c r="Z10378" s="33"/>
      <c r="AA10378" s="33"/>
      <c r="AB10378" s="33"/>
      <c r="AC10378" s="33"/>
      <c r="AD10378" s="33"/>
      <c r="AE10378" s="33"/>
      <c r="AF10378" s="33"/>
      <c r="AG10378" s="35"/>
      <c r="AH10378" s="32"/>
      <c r="AI10378" s="33"/>
      <c r="AJ10378" s="33"/>
      <c r="AK10378" s="33"/>
      <c r="AL10378" s="33"/>
      <c r="AM10378" s="33"/>
      <c r="AN10378" s="33"/>
      <c r="AO10378" s="33"/>
      <c r="AP10378" s="33"/>
      <c r="AQ10378" s="33"/>
      <c r="AR10378" s="33"/>
      <c r="AS10378" s="33"/>
      <c r="AT10378" s="33"/>
      <c r="AU10378" s="33"/>
      <c r="AV10378" s="33"/>
      <c r="AW10378" s="33"/>
      <c r="AX10378" s="33"/>
      <c r="AY10378" s="33"/>
    </row>
    <row r="10379" spans="1:51" s="12" customFormat="1" ht="39.950000000000003" customHeight="1">
      <c r="A10379" s="3"/>
      <c r="B10379" s="16"/>
      <c r="C10379" s="33"/>
      <c r="D10379" s="33"/>
      <c r="E10379" s="33"/>
      <c r="F10379" s="33"/>
      <c r="G10379" s="33"/>
      <c r="H10379" s="33"/>
      <c r="I10379" s="33"/>
      <c r="J10379" s="33"/>
      <c r="K10379" s="33"/>
      <c r="L10379" s="33"/>
      <c r="M10379" s="33"/>
      <c r="N10379" s="33"/>
      <c r="O10379" s="33"/>
      <c r="P10379" s="33"/>
      <c r="Q10379" s="33"/>
      <c r="R10379" s="33"/>
      <c r="S10379" s="33"/>
      <c r="T10379" s="33"/>
      <c r="U10379" s="33"/>
      <c r="V10379" s="33"/>
      <c r="W10379" s="33"/>
      <c r="X10379" s="33"/>
      <c r="Y10379" s="33"/>
      <c r="Z10379" s="33"/>
      <c r="AA10379" s="33"/>
      <c r="AB10379" s="33"/>
      <c r="AC10379" s="33"/>
      <c r="AD10379" s="33"/>
      <c r="AE10379" s="33"/>
      <c r="AF10379" s="33"/>
      <c r="AG10379" s="35"/>
      <c r="AH10379" s="32"/>
      <c r="AI10379" s="33"/>
      <c r="AJ10379" s="33"/>
      <c r="AK10379" s="33"/>
      <c r="AL10379" s="33"/>
      <c r="AM10379" s="33"/>
      <c r="AN10379" s="33"/>
      <c r="AO10379" s="33"/>
      <c r="AP10379" s="33"/>
      <c r="AQ10379" s="33"/>
      <c r="AR10379" s="33"/>
      <c r="AS10379" s="33"/>
      <c r="AT10379" s="33"/>
      <c r="AU10379" s="33"/>
      <c r="AV10379" s="33"/>
      <c r="AW10379" s="33"/>
      <c r="AX10379" s="33"/>
      <c r="AY10379" s="33"/>
    </row>
    <row r="10380" spans="1:51" s="12" customFormat="1" ht="39.950000000000003" customHeight="1">
      <c r="A10380" s="3"/>
      <c r="B10380" s="16"/>
      <c r="C10380" s="33"/>
      <c r="D10380" s="33"/>
      <c r="E10380" s="33"/>
      <c r="F10380" s="33"/>
      <c r="G10380" s="33"/>
      <c r="H10380" s="33"/>
      <c r="I10380" s="33"/>
      <c r="J10380" s="33"/>
      <c r="K10380" s="33"/>
      <c r="L10380" s="33"/>
      <c r="M10380" s="33"/>
      <c r="N10380" s="33"/>
      <c r="O10380" s="33"/>
      <c r="P10380" s="33"/>
      <c r="Q10380" s="33"/>
      <c r="R10380" s="33"/>
      <c r="S10380" s="33"/>
      <c r="T10380" s="33"/>
      <c r="U10380" s="33"/>
      <c r="V10380" s="33"/>
      <c r="W10380" s="33"/>
      <c r="X10380" s="33"/>
      <c r="Y10380" s="33"/>
      <c r="Z10380" s="33"/>
      <c r="AA10380" s="33"/>
      <c r="AB10380" s="33"/>
      <c r="AC10380" s="33"/>
      <c r="AD10380" s="33"/>
      <c r="AE10380" s="33"/>
      <c r="AF10380" s="33"/>
      <c r="AG10380" s="35"/>
      <c r="AH10380" s="32"/>
      <c r="AI10380" s="33"/>
      <c r="AJ10380" s="33"/>
      <c r="AK10380" s="33"/>
      <c r="AL10380" s="33"/>
      <c r="AM10380" s="33"/>
      <c r="AN10380" s="33"/>
      <c r="AO10380" s="33"/>
      <c r="AP10380" s="33"/>
      <c r="AQ10380" s="33"/>
      <c r="AR10380" s="33"/>
      <c r="AS10380" s="33"/>
      <c r="AT10380" s="33"/>
      <c r="AU10380" s="33"/>
      <c r="AV10380" s="33"/>
      <c r="AW10380" s="33"/>
      <c r="AX10380" s="33"/>
      <c r="AY10380" s="33"/>
    </row>
    <row r="10381" spans="1:51" s="12" customFormat="1" ht="39.950000000000003" customHeight="1">
      <c r="A10381" s="3"/>
      <c r="B10381" s="16"/>
      <c r="C10381" s="33"/>
      <c r="D10381" s="33"/>
      <c r="E10381" s="33"/>
      <c r="F10381" s="33"/>
      <c r="G10381" s="33"/>
      <c r="H10381" s="33"/>
      <c r="I10381" s="33"/>
      <c r="J10381" s="33"/>
      <c r="K10381" s="33"/>
      <c r="L10381" s="33"/>
      <c r="M10381" s="33"/>
      <c r="N10381" s="33"/>
      <c r="O10381" s="33"/>
      <c r="P10381" s="33"/>
      <c r="Q10381" s="33"/>
      <c r="R10381" s="33"/>
      <c r="S10381" s="33"/>
      <c r="T10381" s="33"/>
      <c r="U10381" s="33"/>
      <c r="V10381" s="33"/>
      <c r="W10381" s="33"/>
      <c r="X10381" s="33"/>
      <c r="Y10381" s="33"/>
      <c r="Z10381" s="33"/>
      <c r="AA10381" s="33"/>
      <c r="AB10381" s="33"/>
      <c r="AC10381" s="33"/>
      <c r="AD10381" s="33"/>
      <c r="AE10381" s="33"/>
      <c r="AF10381" s="33"/>
      <c r="AG10381" s="35"/>
      <c r="AH10381" s="32"/>
      <c r="AI10381" s="33"/>
      <c r="AJ10381" s="33"/>
      <c r="AK10381" s="33"/>
      <c r="AL10381" s="33"/>
      <c r="AM10381" s="33"/>
      <c r="AN10381" s="33"/>
      <c r="AO10381" s="33"/>
      <c r="AP10381" s="33"/>
      <c r="AQ10381" s="33"/>
      <c r="AR10381" s="33"/>
      <c r="AS10381" s="33"/>
      <c r="AT10381" s="33"/>
      <c r="AU10381" s="33"/>
      <c r="AV10381" s="33"/>
      <c r="AW10381" s="33"/>
      <c r="AX10381" s="33"/>
      <c r="AY10381" s="33"/>
    </row>
    <row r="10382" spans="1:51" s="12" customFormat="1" ht="39.950000000000003" customHeight="1">
      <c r="A10382" s="3"/>
      <c r="B10382" s="16"/>
      <c r="C10382" s="33"/>
      <c r="D10382" s="33"/>
      <c r="E10382" s="33"/>
      <c r="F10382" s="33"/>
      <c r="G10382" s="33"/>
      <c r="H10382" s="33"/>
      <c r="I10382" s="33"/>
      <c r="J10382" s="33"/>
      <c r="K10382" s="33"/>
      <c r="L10382" s="33"/>
      <c r="M10382" s="33"/>
      <c r="N10382" s="33"/>
      <c r="O10382" s="33"/>
      <c r="P10382" s="33"/>
      <c r="Q10382" s="33"/>
      <c r="R10382" s="33"/>
      <c r="S10382" s="33"/>
      <c r="T10382" s="33"/>
      <c r="U10382" s="33"/>
      <c r="V10382" s="33"/>
      <c r="W10382" s="33"/>
      <c r="X10382" s="33"/>
      <c r="Y10382" s="33"/>
      <c r="Z10382" s="33"/>
      <c r="AA10382" s="33"/>
      <c r="AB10382" s="33"/>
      <c r="AC10382" s="33"/>
      <c r="AD10382" s="33"/>
      <c r="AE10382" s="33"/>
      <c r="AF10382" s="33"/>
      <c r="AG10382" s="35"/>
      <c r="AH10382" s="32"/>
      <c r="AI10382" s="33"/>
      <c r="AJ10382" s="33"/>
      <c r="AK10382" s="33"/>
      <c r="AL10382" s="33"/>
      <c r="AM10382" s="33"/>
      <c r="AN10382" s="33"/>
      <c r="AO10382" s="33"/>
      <c r="AP10382" s="33"/>
      <c r="AQ10382" s="33"/>
      <c r="AR10382" s="33"/>
      <c r="AS10382" s="33"/>
      <c r="AT10382" s="33"/>
      <c r="AU10382" s="33"/>
      <c r="AV10382" s="33"/>
      <c r="AW10382" s="33"/>
      <c r="AX10382" s="33"/>
      <c r="AY10382" s="33"/>
    </row>
    <row r="10383" spans="1:51" s="12" customFormat="1" ht="39.950000000000003" customHeight="1">
      <c r="A10383" s="3"/>
      <c r="B10383" s="16"/>
      <c r="C10383" s="33"/>
      <c r="D10383" s="33"/>
      <c r="E10383" s="33"/>
      <c r="F10383" s="33"/>
      <c r="G10383" s="33"/>
      <c r="H10383" s="33"/>
      <c r="I10383" s="33"/>
      <c r="J10383" s="33"/>
      <c r="K10383" s="33"/>
      <c r="L10383" s="33"/>
      <c r="M10383" s="33"/>
      <c r="N10383" s="33"/>
      <c r="O10383" s="33"/>
      <c r="P10383" s="33"/>
      <c r="Q10383" s="33"/>
      <c r="R10383" s="33"/>
      <c r="S10383" s="33"/>
      <c r="T10383" s="33"/>
      <c r="U10383" s="33"/>
      <c r="V10383" s="33"/>
      <c r="W10383" s="33"/>
      <c r="X10383" s="33"/>
      <c r="Y10383" s="33"/>
      <c r="Z10383" s="33"/>
      <c r="AA10383" s="33"/>
      <c r="AB10383" s="33"/>
      <c r="AC10383" s="33"/>
      <c r="AD10383" s="33"/>
      <c r="AE10383" s="33"/>
      <c r="AF10383" s="33"/>
      <c r="AG10383" s="35"/>
      <c r="AH10383" s="32"/>
      <c r="AI10383" s="33"/>
      <c r="AJ10383" s="33"/>
      <c r="AK10383" s="33"/>
      <c r="AL10383" s="33"/>
      <c r="AM10383" s="33"/>
      <c r="AN10383" s="33"/>
      <c r="AO10383" s="33"/>
      <c r="AP10383" s="33"/>
      <c r="AQ10383" s="33"/>
      <c r="AR10383" s="33"/>
      <c r="AS10383" s="33"/>
      <c r="AT10383" s="33"/>
      <c r="AU10383" s="33"/>
      <c r="AV10383" s="33"/>
      <c r="AW10383" s="33"/>
      <c r="AX10383" s="33"/>
      <c r="AY10383" s="33"/>
    </row>
    <row r="10384" spans="1:51" s="12" customFormat="1" ht="39.950000000000003" customHeight="1">
      <c r="A10384" s="3"/>
      <c r="B10384" s="16"/>
      <c r="C10384" s="33"/>
      <c r="D10384" s="33"/>
      <c r="E10384" s="33"/>
      <c r="F10384" s="33"/>
      <c r="G10384" s="33"/>
      <c r="H10384" s="33"/>
      <c r="I10384" s="33"/>
      <c r="J10384" s="33"/>
      <c r="K10384" s="33"/>
      <c r="L10384" s="33"/>
      <c r="M10384" s="33"/>
      <c r="N10384" s="33"/>
      <c r="O10384" s="33"/>
      <c r="P10384" s="33"/>
      <c r="Q10384" s="33"/>
      <c r="R10384" s="33"/>
      <c r="S10384" s="33"/>
      <c r="T10384" s="33"/>
      <c r="U10384" s="33"/>
      <c r="V10384" s="33"/>
      <c r="W10384" s="33"/>
      <c r="X10384" s="33"/>
      <c r="Y10384" s="33"/>
      <c r="Z10384" s="33"/>
      <c r="AA10384" s="33"/>
      <c r="AB10384" s="33"/>
      <c r="AC10384" s="33"/>
      <c r="AD10384" s="33"/>
      <c r="AE10384" s="33"/>
      <c r="AF10384" s="33"/>
      <c r="AG10384" s="35"/>
      <c r="AH10384" s="32"/>
      <c r="AI10384" s="33"/>
      <c r="AJ10384" s="33"/>
      <c r="AK10384" s="33"/>
      <c r="AL10384" s="33"/>
      <c r="AM10384" s="33"/>
      <c r="AN10384" s="33"/>
      <c r="AO10384" s="33"/>
      <c r="AP10384" s="33"/>
      <c r="AQ10384" s="33"/>
      <c r="AR10384" s="33"/>
      <c r="AS10384" s="33"/>
      <c r="AT10384" s="33"/>
      <c r="AU10384" s="33"/>
      <c r="AV10384" s="33"/>
      <c r="AW10384" s="33"/>
      <c r="AX10384" s="33"/>
      <c r="AY10384" s="33"/>
    </row>
    <row r="10385" spans="1:51" s="12" customFormat="1" ht="39.950000000000003" customHeight="1">
      <c r="A10385" s="3"/>
      <c r="B10385" s="16"/>
      <c r="C10385" s="33"/>
      <c r="D10385" s="33"/>
      <c r="E10385" s="33"/>
      <c r="F10385" s="33"/>
      <c r="G10385" s="33"/>
      <c r="H10385" s="33"/>
      <c r="I10385" s="33"/>
      <c r="J10385" s="33"/>
      <c r="K10385" s="33"/>
      <c r="L10385" s="33"/>
      <c r="M10385" s="33"/>
      <c r="N10385" s="33"/>
      <c r="O10385" s="33"/>
      <c r="P10385" s="33"/>
      <c r="Q10385" s="33"/>
      <c r="R10385" s="33"/>
      <c r="S10385" s="33"/>
      <c r="T10385" s="33"/>
      <c r="U10385" s="33"/>
      <c r="V10385" s="33"/>
      <c r="W10385" s="33"/>
      <c r="X10385" s="33"/>
      <c r="Y10385" s="33"/>
      <c r="Z10385" s="33"/>
      <c r="AA10385" s="33"/>
      <c r="AB10385" s="33"/>
      <c r="AC10385" s="33"/>
      <c r="AD10385" s="33"/>
      <c r="AE10385" s="33"/>
      <c r="AF10385" s="33"/>
      <c r="AG10385" s="35"/>
      <c r="AH10385" s="32"/>
      <c r="AI10385" s="33"/>
      <c r="AJ10385" s="33"/>
      <c r="AK10385" s="33"/>
      <c r="AL10385" s="33"/>
      <c r="AM10385" s="33"/>
      <c r="AN10385" s="33"/>
      <c r="AO10385" s="33"/>
      <c r="AP10385" s="33"/>
      <c r="AQ10385" s="33"/>
      <c r="AR10385" s="33"/>
      <c r="AS10385" s="33"/>
      <c r="AT10385" s="33"/>
      <c r="AU10385" s="33"/>
      <c r="AV10385" s="33"/>
      <c r="AW10385" s="33"/>
      <c r="AX10385" s="33"/>
      <c r="AY10385" s="33"/>
    </row>
    <row r="10386" spans="1:51" s="12" customFormat="1" ht="39.950000000000003" customHeight="1">
      <c r="A10386" s="3"/>
      <c r="B10386" s="16"/>
      <c r="C10386" s="33"/>
      <c r="D10386" s="33"/>
      <c r="E10386" s="33"/>
      <c r="F10386" s="33"/>
      <c r="G10386" s="33"/>
      <c r="H10386" s="33"/>
      <c r="I10386" s="33"/>
      <c r="J10386" s="33"/>
      <c r="K10386" s="33"/>
      <c r="L10386" s="33"/>
      <c r="M10386" s="33"/>
      <c r="N10386" s="33"/>
      <c r="O10386" s="33"/>
      <c r="P10386" s="33"/>
      <c r="Q10386" s="33"/>
      <c r="R10386" s="33"/>
      <c r="S10386" s="33"/>
      <c r="T10386" s="33"/>
      <c r="U10386" s="33"/>
      <c r="V10386" s="33"/>
      <c r="W10386" s="33"/>
      <c r="X10386" s="33"/>
      <c r="Y10386" s="33"/>
      <c r="Z10386" s="33"/>
      <c r="AA10386" s="33"/>
      <c r="AB10386" s="33"/>
      <c r="AC10386" s="33"/>
      <c r="AD10386" s="33"/>
      <c r="AE10386" s="33"/>
      <c r="AF10386" s="33"/>
      <c r="AG10386" s="35"/>
      <c r="AH10386" s="32"/>
      <c r="AI10386" s="33"/>
      <c r="AJ10386" s="33"/>
      <c r="AK10386" s="33"/>
      <c r="AL10386" s="33"/>
      <c r="AM10386" s="33"/>
      <c r="AN10386" s="33"/>
      <c r="AO10386" s="33"/>
      <c r="AP10386" s="33"/>
      <c r="AQ10386" s="33"/>
      <c r="AR10386" s="33"/>
      <c r="AS10386" s="33"/>
      <c r="AT10386" s="33"/>
      <c r="AU10386" s="33"/>
      <c r="AV10386" s="33"/>
      <c r="AW10386" s="33"/>
      <c r="AX10386" s="33"/>
      <c r="AY10386" s="33"/>
    </row>
    <row r="10387" spans="1:51" s="12" customFormat="1" ht="39.950000000000003" customHeight="1">
      <c r="A10387" s="3"/>
      <c r="B10387" s="16"/>
      <c r="C10387" s="33"/>
      <c r="D10387" s="33"/>
      <c r="E10387" s="33"/>
      <c r="F10387" s="33"/>
      <c r="G10387" s="33"/>
      <c r="H10387" s="33"/>
      <c r="I10387" s="33"/>
      <c r="J10387" s="33"/>
      <c r="K10387" s="33"/>
      <c r="L10387" s="33"/>
      <c r="M10387" s="33"/>
      <c r="N10387" s="33"/>
      <c r="O10387" s="33"/>
      <c r="P10387" s="33"/>
      <c r="Q10387" s="33"/>
      <c r="R10387" s="33"/>
      <c r="S10387" s="33"/>
      <c r="T10387" s="33"/>
      <c r="U10387" s="33"/>
      <c r="V10387" s="33"/>
      <c r="W10387" s="33"/>
      <c r="X10387" s="33"/>
      <c r="Y10387" s="33"/>
      <c r="Z10387" s="33"/>
      <c r="AA10387" s="33"/>
      <c r="AB10387" s="33"/>
      <c r="AC10387" s="33"/>
      <c r="AD10387" s="33"/>
      <c r="AE10387" s="33"/>
      <c r="AF10387" s="33"/>
      <c r="AG10387" s="35"/>
      <c r="AH10387" s="32"/>
      <c r="AI10387" s="33"/>
      <c r="AJ10387" s="33"/>
      <c r="AK10387" s="33"/>
      <c r="AL10387" s="33"/>
      <c r="AM10387" s="33"/>
      <c r="AN10387" s="33"/>
      <c r="AO10387" s="33"/>
      <c r="AP10387" s="33"/>
      <c r="AQ10387" s="33"/>
      <c r="AR10387" s="33"/>
      <c r="AS10387" s="33"/>
      <c r="AT10387" s="33"/>
      <c r="AU10387" s="33"/>
      <c r="AV10387" s="33"/>
      <c r="AW10387" s="33"/>
      <c r="AX10387" s="33"/>
      <c r="AY10387" s="33"/>
    </row>
    <row r="10388" spans="1:51" s="12" customFormat="1" ht="39.950000000000003" customHeight="1">
      <c r="A10388" s="3"/>
      <c r="B10388" s="16"/>
      <c r="C10388" s="33"/>
      <c r="D10388" s="33"/>
      <c r="E10388" s="33"/>
      <c r="F10388" s="33"/>
      <c r="G10388" s="33"/>
      <c r="H10388" s="33"/>
      <c r="I10388" s="33"/>
      <c r="J10388" s="33"/>
      <c r="K10388" s="33"/>
      <c r="L10388" s="33"/>
      <c r="M10388" s="33"/>
      <c r="N10388" s="33"/>
      <c r="O10388" s="33"/>
      <c r="P10388" s="33"/>
      <c r="Q10388" s="33"/>
      <c r="R10388" s="33"/>
      <c r="S10388" s="33"/>
      <c r="T10388" s="33"/>
      <c r="U10388" s="33"/>
      <c r="V10388" s="33"/>
      <c r="W10388" s="33"/>
      <c r="X10388" s="33"/>
      <c r="Y10388" s="33"/>
      <c r="Z10388" s="33"/>
      <c r="AA10388" s="33"/>
      <c r="AB10388" s="33"/>
      <c r="AC10388" s="33"/>
      <c r="AD10388" s="33"/>
      <c r="AE10388" s="33"/>
      <c r="AF10388" s="33"/>
      <c r="AG10388" s="35"/>
      <c r="AH10388" s="32"/>
      <c r="AI10388" s="33"/>
      <c r="AJ10388" s="33"/>
      <c r="AK10388" s="33"/>
      <c r="AL10388" s="33"/>
      <c r="AM10388" s="33"/>
      <c r="AN10388" s="33"/>
      <c r="AO10388" s="33"/>
      <c r="AP10388" s="33"/>
      <c r="AQ10388" s="33"/>
      <c r="AR10388" s="33"/>
      <c r="AS10388" s="33"/>
      <c r="AT10388" s="33"/>
      <c r="AU10388" s="33"/>
      <c r="AV10388" s="33"/>
      <c r="AW10388" s="33"/>
      <c r="AX10388" s="33"/>
      <c r="AY10388" s="33"/>
    </row>
    <row r="10389" spans="1:51" s="12" customFormat="1" ht="39.950000000000003" customHeight="1">
      <c r="A10389" s="3"/>
      <c r="B10389" s="16"/>
      <c r="C10389" s="33"/>
      <c r="D10389" s="33"/>
      <c r="E10389" s="33"/>
      <c r="F10389" s="33"/>
      <c r="G10389" s="33"/>
      <c r="H10389" s="33"/>
      <c r="I10389" s="33"/>
      <c r="J10389" s="33"/>
      <c r="K10389" s="33"/>
      <c r="L10389" s="33"/>
      <c r="M10389" s="33"/>
      <c r="N10389" s="33"/>
      <c r="O10389" s="33"/>
      <c r="P10389" s="33"/>
      <c r="Q10389" s="33"/>
      <c r="R10389" s="33"/>
      <c r="S10389" s="33"/>
      <c r="T10389" s="33"/>
      <c r="U10389" s="33"/>
      <c r="V10389" s="33"/>
      <c r="W10389" s="33"/>
      <c r="X10389" s="33"/>
      <c r="Y10389" s="33"/>
      <c r="Z10389" s="33"/>
      <c r="AA10389" s="33"/>
      <c r="AB10389" s="33"/>
      <c r="AC10389" s="33"/>
      <c r="AD10389" s="33"/>
      <c r="AE10389" s="33"/>
      <c r="AF10389" s="33"/>
      <c r="AG10389" s="35"/>
      <c r="AH10389" s="32"/>
      <c r="AI10389" s="33"/>
      <c r="AJ10389" s="33"/>
      <c r="AK10389" s="33"/>
      <c r="AL10389" s="33"/>
      <c r="AM10389" s="33"/>
      <c r="AN10389" s="33"/>
      <c r="AO10389" s="33"/>
      <c r="AP10389" s="33"/>
      <c r="AQ10389" s="33"/>
      <c r="AR10389" s="33"/>
      <c r="AS10389" s="33"/>
      <c r="AT10389" s="33"/>
      <c r="AU10389" s="33"/>
      <c r="AV10389" s="33"/>
      <c r="AW10389" s="33"/>
      <c r="AX10389" s="33"/>
      <c r="AY10389" s="33"/>
    </row>
    <row r="10390" spans="1:51" s="12" customFormat="1" ht="39.950000000000003" customHeight="1">
      <c r="A10390" s="3"/>
      <c r="B10390" s="16"/>
      <c r="C10390" s="33"/>
      <c r="D10390" s="33"/>
      <c r="E10390" s="33"/>
      <c r="F10390" s="33"/>
      <c r="G10390" s="33"/>
      <c r="H10390" s="33"/>
      <c r="I10390" s="33"/>
      <c r="J10390" s="33"/>
      <c r="K10390" s="33"/>
      <c r="L10390" s="33"/>
      <c r="M10390" s="33"/>
      <c r="N10390" s="33"/>
      <c r="O10390" s="33"/>
      <c r="P10390" s="33"/>
      <c r="Q10390" s="33"/>
      <c r="R10390" s="33"/>
      <c r="S10390" s="33"/>
      <c r="T10390" s="33"/>
      <c r="U10390" s="33"/>
      <c r="V10390" s="33"/>
      <c r="W10390" s="33"/>
      <c r="X10390" s="33"/>
      <c r="Y10390" s="33"/>
      <c r="Z10390" s="33"/>
      <c r="AA10390" s="33"/>
      <c r="AB10390" s="33"/>
      <c r="AC10390" s="33"/>
      <c r="AD10390" s="33"/>
      <c r="AE10390" s="33"/>
      <c r="AF10390" s="33"/>
      <c r="AG10390" s="35"/>
      <c r="AH10390" s="32"/>
      <c r="AI10390" s="33"/>
      <c r="AJ10390" s="33"/>
      <c r="AK10390" s="33"/>
      <c r="AL10390" s="33"/>
      <c r="AM10390" s="33"/>
      <c r="AN10390" s="33"/>
      <c r="AO10390" s="33"/>
      <c r="AP10390" s="33"/>
      <c r="AQ10390" s="33"/>
      <c r="AR10390" s="33"/>
      <c r="AS10390" s="33"/>
      <c r="AT10390" s="33"/>
      <c r="AU10390" s="33"/>
      <c r="AV10390" s="33"/>
      <c r="AW10390" s="33"/>
      <c r="AX10390" s="33"/>
      <c r="AY10390" s="33"/>
    </row>
    <row r="10391" spans="1:51" s="12" customFormat="1" ht="39.950000000000003" customHeight="1">
      <c r="A10391" s="3"/>
      <c r="B10391" s="16"/>
      <c r="C10391" s="33"/>
      <c r="D10391" s="33"/>
      <c r="E10391" s="33"/>
      <c r="F10391" s="33"/>
      <c r="G10391" s="33"/>
      <c r="H10391" s="33"/>
      <c r="I10391" s="33"/>
      <c r="J10391" s="33"/>
      <c r="K10391" s="33"/>
      <c r="L10391" s="33"/>
      <c r="M10391" s="33"/>
      <c r="N10391" s="33"/>
      <c r="O10391" s="33"/>
      <c r="P10391" s="33"/>
      <c r="Q10391" s="33"/>
      <c r="R10391" s="33"/>
      <c r="S10391" s="33"/>
      <c r="T10391" s="33"/>
      <c r="U10391" s="33"/>
      <c r="V10391" s="33"/>
      <c r="W10391" s="33"/>
      <c r="X10391" s="33"/>
      <c r="Y10391" s="33"/>
      <c r="Z10391" s="33"/>
      <c r="AA10391" s="33"/>
      <c r="AB10391" s="33"/>
      <c r="AC10391" s="33"/>
      <c r="AD10391" s="33"/>
      <c r="AE10391" s="33"/>
      <c r="AF10391" s="33"/>
      <c r="AG10391" s="35"/>
      <c r="AH10391" s="32"/>
      <c r="AI10391" s="33"/>
      <c r="AJ10391" s="33"/>
      <c r="AK10391" s="33"/>
      <c r="AL10391" s="33"/>
      <c r="AM10391" s="33"/>
      <c r="AN10391" s="33"/>
      <c r="AO10391" s="33"/>
      <c r="AP10391" s="33"/>
      <c r="AQ10391" s="33"/>
      <c r="AR10391" s="33"/>
      <c r="AS10391" s="33"/>
      <c r="AT10391" s="33"/>
      <c r="AU10391" s="33"/>
      <c r="AV10391" s="33"/>
      <c r="AW10391" s="33"/>
      <c r="AX10391" s="33"/>
      <c r="AY10391" s="33"/>
    </row>
    <row r="10392" spans="1:51" s="12" customFormat="1" ht="39.950000000000003" customHeight="1">
      <c r="A10392" s="3"/>
      <c r="B10392" s="16"/>
      <c r="C10392" s="33"/>
      <c r="D10392" s="33"/>
      <c r="E10392" s="33"/>
      <c r="F10392" s="33"/>
      <c r="G10392" s="33"/>
      <c r="H10392" s="33"/>
      <c r="I10392" s="33"/>
      <c r="J10392" s="33"/>
      <c r="K10392" s="33"/>
      <c r="L10392" s="33"/>
      <c r="M10392" s="33"/>
      <c r="N10392" s="33"/>
      <c r="O10392" s="33"/>
      <c r="P10392" s="33"/>
      <c r="Q10392" s="33"/>
      <c r="R10392" s="33"/>
      <c r="S10392" s="33"/>
      <c r="T10392" s="33"/>
      <c r="U10392" s="33"/>
      <c r="V10392" s="33"/>
      <c r="W10392" s="33"/>
      <c r="X10392" s="33"/>
      <c r="Y10392" s="33"/>
      <c r="Z10392" s="33"/>
      <c r="AA10392" s="33"/>
      <c r="AB10392" s="33"/>
      <c r="AC10392" s="33"/>
      <c r="AD10392" s="33"/>
      <c r="AE10392" s="33"/>
      <c r="AF10392" s="33"/>
      <c r="AG10392" s="35"/>
      <c r="AH10392" s="32"/>
      <c r="AI10392" s="33"/>
      <c r="AJ10392" s="33"/>
      <c r="AK10392" s="33"/>
      <c r="AL10392" s="33"/>
      <c r="AM10392" s="33"/>
      <c r="AN10392" s="33"/>
      <c r="AO10392" s="33"/>
      <c r="AP10392" s="33"/>
      <c r="AQ10392" s="33"/>
      <c r="AR10392" s="33"/>
      <c r="AS10392" s="33"/>
      <c r="AT10392" s="33"/>
      <c r="AU10392" s="33"/>
      <c r="AV10392" s="33"/>
      <c r="AW10392" s="33"/>
      <c r="AX10392" s="33"/>
      <c r="AY10392" s="33"/>
    </row>
    <row r="10393" spans="1:51" s="12" customFormat="1" ht="39.950000000000003" customHeight="1">
      <c r="A10393" s="3"/>
      <c r="B10393" s="16"/>
      <c r="C10393" s="33"/>
      <c r="D10393" s="33"/>
      <c r="E10393" s="33"/>
      <c r="F10393" s="33"/>
      <c r="G10393" s="33"/>
      <c r="H10393" s="33"/>
      <c r="I10393" s="33"/>
      <c r="J10393" s="33"/>
      <c r="K10393" s="33"/>
      <c r="L10393" s="33"/>
      <c r="M10393" s="33"/>
      <c r="N10393" s="33"/>
      <c r="O10393" s="33"/>
      <c r="P10393" s="33"/>
      <c r="Q10393" s="33"/>
      <c r="R10393" s="33"/>
      <c r="S10393" s="33"/>
      <c r="T10393" s="33"/>
      <c r="U10393" s="33"/>
      <c r="V10393" s="33"/>
      <c r="W10393" s="33"/>
      <c r="X10393" s="33"/>
      <c r="Y10393" s="33"/>
      <c r="Z10393" s="33"/>
      <c r="AA10393" s="33"/>
      <c r="AB10393" s="33"/>
      <c r="AC10393" s="33"/>
      <c r="AD10393" s="33"/>
      <c r="AE10393" s="33"/>
      <c r="AF10393" s="33"/>
      <c r="AG10393" s="35"/>
      <c r="AH10393" s="32"/>
      <c r="AI10393" s="33"/>
      <c r="AJ10393" s="33"/>
      <c r="AK10393" s="33"/>
      <c r="AL10393" s="33"/>
      <c r="AM10393" s="33"/>
      <c r="AN10393" s="33"/>
      <c r="AO10393" s="33"/>
      <c r="AP10393" s="33"/>
      <c r="AQ10393" s="33"/>
      <c r="AR10393" s="33"/>
      <c r="AS10393" s="33"/>
      <c r="AT10393" s="33"/>
      <c r="AU10393" s="33"/>
      <c r="AV10393" s="33"/>
      <c r="AW10393" s="33"/>
      <c r="AX10393" s="33"/>
      <c r="AY10393" s="33"/>
    </row>
    <row r="10394" spans="1:51" s="12" customFormat="1" ht="39.950000000000003" customHeight="1">
      <c r="A10394" s="3"/>
      <c r="B10394" s="16"/>
      <c r="C10394" s="33"/>
      <c r="D10394" s="33"/>
      <c r="E10394" s="33"/>
      <c r="F10394" s="33"/>
      <c r="G10394" s="33"/>
      <c r="H10394" s="33"/>
      <c r="I10394" s="33"/>
      <c r="J10394" s="33"/>
      <c r="K10394" s="33"/>
      <c r="L10394" s="33"/>
      <c r="M10394" s="33"/>
      <c r="N10394" s="33"/>
      <c r="O10394" s="33"/>
      <c r="P10394" s="33"/>
      <c r="Q10394" s="33"/>
      <c r="R10394" s="33"/>
      <c r="S10394" s="33"/>
      <c r="T10394" s="33"/>
      <c r="U10394" s="33"/>
      <c r="V10394" s="33"/>
      <c r="W10394" s="33"/>
      <c r="X10394" s="33"/>
      <c r="Y10394" s="33"/>
      <c r="Z10394" s="33"/>
      <c r="AA10394" s="33"/>
      <c r="AB10394" s="33"/>
      <c r="AC10394" s="33"/>
      <c r="AD10394" s="33"/>
      <c r="AE10394" s="33"/>
      <c r="AF10394" s="33"/>
      <c r="AG10394" s="35"/>
      <c r="AH10394" s="32"/>
      <c r="AI10394" s="33"/>
      <c r="AJ10394" s="33"/>
      <c r="AK10394" s="33"/>
      <c r="AL10394" s="33"/>
      <c r="AM10394" s="33"/>
      <c r="AN10394" s="33"/>
      <c r="AO10394" s="33"/>
      <c r="AP10394" s="33"/>
      <c r="AQ10394" s="33"/>
      <c r="AR10394" s="33"/>
      <c r="AS10394" s="33"/>
      <c r="AT10394" s="33"/>
      <c r="AU10394" s="33"/>
      <c r="AV10394" s="33"/>
      <c r="AW10394" s="33"/>
      <c r="AX10394" s="33"/>
      <c r="AY10394" s="33"/>
    </row>
    <row r="10395" spans="1:51" s="12" customFormat="1" ht="39.950000000000003" customHeight="1">
      <c r="A10395" s="3"/>
      <c r="B10395" s="16"/>
      <c r="C10395" s="33"/>
      <c r="D10395" s="33"/>
      <c r="E10395" s="33"/>
      <c r="F10395" s="33"/>
      <c r="G10395" s="33"/>
      <c r="H10395" s="33"/>
      <c r="I10395" s="33"/>
      <c r="J10395" s="33"/>
      <c r="K10395" s="33"/>
      <c r="L10395" s="33"/>
      <c r="M10395" s="33"/>
      <c r="N10395" s="33"/>
      <c r="O10395" s="33"/>
      <c r="P10395" s="33"/>
      <c r="Q10395" s="33"/>
      <c r="R10395" s="33"/>
      <c r="S10395" s="33"/>
      <c r="T10395" s="33"/>
      <c r="U10395" s="33"/>
      <c r="V10395" s="33"/>
      <c r="W10395" s="33"/>
      <c r="X10395" s="33"/>
      <c r="Y10395" s="33"/>
      <c r="Z10395" s="33"/>
      <c r="AA10395" s="33"/>
      <c r="AB10395" s="33"/>
      <c r="AC10395" s="33"/>
      <c r="AD10395" s="33"/>
      <c r="AE10395" s="33"/>
      <c r="AF10395" s="33"/>
      <c r="AG10395" s="35"/>
      <c r="AH10395" s="32"/>
      <c r="AI10395" s="33"/>
      <c r="AJ10395" s="33"/>
      <c r="AK10395" s="33"/>
      <c r="AL10395" s="33"/>
      <c r="AM10395" s="33"/>
      <c r="AN10395" s="33"/>
      <c r="AO10395" s="33"/>
      <c r="AP10395" s="33"/>
      <c r="AQ10395" s="33"/>
      <c r="AR10395" s="33"/>
      <c r="AS10395" s="33"/>
      <c r="AT10395" s="33"/>
      <c r="AU10395" s="33"/>
      <c r="AV10395" s="33"/>
      <c r="AW10395" s="33"/>
      <c r="AX10395" s="33"/>
      <c r="AY10395" s="33"/>
    </row>
    <row r="10396" spans="1:51" s="12" customFormat="1" ht="39.950000000000003" customHeight="1">
      <c r="A10396" s="3"/>
      <c r="B10396" s="16"/>
      <c r="C10396" s="33"/>
      <c r="D10396" s="33"/>
      <c r="E10396" s="33"/>
      <c r="F10396" s="33"/>
      <c r="G10396" s="33"/>
      <c r="H10396" s="33"/>
      <c r="I10396" s="33"/>
      <c r="J10396" s="33"/>
      <c r="K10396" s="33"/>
      <c r="L10396" s="33"/>
      <c r="M10396" s="33"/>
      <c r="N10396" s="33"/>
      <c r="O10396" s="33"/>
      <c r="P10396" s="33"/>
      <c r="Q10396" s="33"/>
      <c r="R10396" s="33"/>
      <c r="S10396" s="33"/>
      <c r="T10396" s="33"/>
      <c r="U10396" s="33"/>
      <c r="V10396" s="33"/>
      <c r="W10396" s="33"/>
      <c r="X10396" s="33"/>
      <c r="Y10396" s="33"/>
      <c r="Z10396" s="33"/>
      <c r="AA10396" s="33"/>
      <c r="AB10396" s="33"/>
      <c r="AC10396" s="33"/>
      <c r="AD10396" s="33"/>
      <c r="AE10396" s="33"/>
      <c r="AF10396" s="33"/>
      <c r="AG10396" s="35"/>
      <c r="AH10396" s="32"/>
      <c r="AI10396" s="33"/>
      <c r="AJ10396" s="33"/>
      <c r="AK10396" s="33"/>
      <c r="AL10396" s="33"/>
      <c r="AM10396" s="33"/>
      <c r="AN10396" s="33"/>
      <c r="AO10396" s="33"/>
      <c r="AP10396" s="33"/>
      <c r="AQ10396" s="33"/>
      <c r="AR10396" s="33"/>
      <c r="AS10396" s="33"/>
      <c r="AT10396" s="33"/>
      <c r="AU10396" s="33"/>
      <c r="AV10396" s="33"/>
      <c r="AW10396" s="33"/>
      <c r="AX10396" s="33"/>
      <c r="AY10396" s="33"/>
    </row>
    <row r="10397" spans="1:51" s="12" customFormat="1" ht="39.950000000000003" customHeight="1">
      <c r="A10397" s="3"/>
      <c r="B10397" s="16"/>
      <c r="C10397" s="33"/>
      <c r="D10397" s="33"/>
      <c r="E10397" s="33"/>
      <c r="F10397" s="33"/>
      <c r="G10397" s="33"/>
      <c r="H10397" s="33"/>
      <c r="I10397" s="33"/>
      <c r="J10397" s="33"/>
      <c r="K10397" s="33"/>
      <c r="L10397" s="33"/>
      <c r="M10397" s="33"/>
      <c r="N10397" s="33"/>
      <c r="O10397" s="33"/>
      <c r="P10397" s="33"/>
      <c r="Q10397" s="33"/>
      <c r="R10397" s="33"/>
      <c r="S10397" s="33"/>
      <c r="T10397" s="33"/>
      <c r="U10397" s="33"/>
      <c r="V10397" s="33"/>
      <c r="W10397" s="33"/>
      <c r="X10397" s="33"/>
      <c r="Y10397" s="33"/>
      <c r="Z10397" s="33"/>
      <c r="AA10397" s="33"/>
      <c r="AB10397" s="33"/>
      <c r="AC10397" s="33"/>
      <c r="AD10397" s="33"/>
      <c r="AE10397" s="33"/>
      <c r="AF10397" s="33"/>
      <c r="AG10397" s="35"/>
      <c r="AH10397" s="32"/>
      <c r="AI10397" s="33"/>
      <c r="AJ10397" s="33"/>
      <c r="AK10397" s="33"/>
      <c r="AL10397" s="33"/>
      <c r="AM10397" s="33"/>
      <c r="AN10397" s="33"/>
      <c r="AO10397" s="33"/>
      <c r="AP10397" s="33"/>
      <c r="AQ10397" s="33"/>
      <c r="AR10397" s="33"/>
      <c r="AS10397" s="33"/>
      <c r="AT10397" s="33"/>
      <c r="AU10397" s="33"/>
      <c r="AV10397" s="33"/>
      <c r="AW10397" s="33"/>
      <c r="AX10397" s="33"/>
      <c r="AY10397" s="33"/>
    </row>
    <row r="10398" spans="1:51" s="12" customFormat="1" ht="39.950000000000003" customHeight="1">
      <c r="A10398" s="3"/>
      <c r="B10398" s="16"/>
      <c r="C10398" s="33"/>
      <c r="D10398" s="33"/>
      <c r="E10398" s="33"/>
      <c r="F10398" s="33"/>
      <c r="G10398" s="33"/>
      <c r="H10398" s="33"/>
      <c r="I10398" s="33"/>
      <c r="J10398" s="33"/>
      <c r="K10398" s="33"/>
      <c r="L10398" s="33"/>
      <c r="M10398" s="33"/>
      <c r="N10398" s="33"/>
      <c r="O10398" s="33"/>
      <c r="P10398" s="33"/>
      <c r="Q10398" s="33"/>
      <c r="R10398" s="33"/>
      <c r="S10398" s="33"/>
      <c r="T10398" s="33"/>
      <c r="U10398" s="33"/>
      <c r="V10398" s="33"/>
      <c r="W10398" s="33"/>
      <c r="X10398" s="33"/>
      <c r="Y10398" s="33"/>
      <c r="Z10398" s="33"/>
      <c r="AA10398" s="33"/>
      <c r="AB10398" s="33"/>
      <c r="AC10398" s="33"/>
      <c r="AD10398" s="33"/>
      <c r="AE10398" s="33"/>
      <c r="AF10398" s="33"/>
      <c r="AG10398" s="35"/>
      <c r="AH10398" s="32"/>
      <c r="AI10398" s="33"/>
      <c r="AJ10398" s="33"/>
      <c r="AK10398" s="33"/>
      <c r="AL10398" s="33"/>
      <c r="AM10398" s="33"/>
      <c r="AN10398" s="33"/>
      <c r="AO10398" s="33"/>
      <c r="AP10398" s="33"/>
      <c r="AQ10398" s="33"/>
      <c r="AR10398" s="33"/>
      <c r="AS10398" s="33"/>
      <c r="AT10398" s="33"/>
      <c r="AU10398" s="33"/>
      <c r="AV10398" s="33"/>
      <c r="AW10398" s="33"/>
      <c r="AX10398" s="33"/>
      <c r="AY10398" s="33"/>
    </row>
    <row r="10399" spans="1:51" s="12" customFormat="1" ht="39.950000000000003" customHeight="1">
      <c r="A10399" s="3"/>
      <c r="B10399" s="16"/>
      <c r="C10399" s="33"/>
      <c r="D10399" s="33"/>
      <c r="E10399" s="33"/>
      <c r="F10399" s="33"/>
      <c r="G10399" s="33"/>
      <c r="H10399" s="33"/>
      <c r="I10399" s="33"/>
      <c r="J10399" s="33"/>
      <c r="K10399" s="33"/>
      <c r="L10399" s="33"/>
      <c r="M10399" s="33"/>
      <c r="N10399" s="33"/>
      <c r="O10399" s="33"/>
      <c r="P10399" s="33"/>
      <c r="Q10399" s="33"/>
      <c r="R10399" s="33"/>
      <c r="S10399" s="33"/>
      <c r="T10399" s="33"/>
      <c r="U10399" s="33"/>
      <c r="V10399" s="33"/>
      <c r="W10399" s="33"/>
      <c r="X10399" s="33"/>
      <c r="Y10399" s="33"/>
      <c r="Z10399" s="33"/>
      <c r="AA10399" s="33"/>
      <c r="AB10399" s="33"/>
      <c r="AC10399" s="33"/>
      <c r="AD10399" s="33"/>
      <c r="AE10399" s="33"/>
      <c r="AF10399" s="33"/>
      <c r="AG10399" s="35"/>
      <c r="AH10399" s="32"/>
      <c r="AI10399" s="33"/>
      <c r="AJ10399" s="33"/>
      <c r="AK10399" s="33"/>
      <c r="AL10399" s="33"/>
      <c r="AM10399" s="33"/>
      <c r="AN10399" s="33"/>
      <c r="AO10399" s="33"/>
      <c r="AP10399" s="33"/>
      <c r="AQ10399" s="33"/>
      <c r="AR10399" s="33"/>
      <c r="AS10399" s="33"/>
      <c r="AT10399" s="33"/>
      <c r="AU10399" s="33"/>
      <c r="AV10399" s="33"/>
      <c r="AW10399" s="33"/>
      <c r="AX10399" s="33"/>
      <c r="AY10399" s="33"/>
    </row>
    <row r="10400" spans="1:51" s="12" customFormat="1" ht="39.950000000000003" customHeight="1">
      <c r="A10400" s="3"/>
      <c r="B10400" s="16"/>
      <c r="C10400" s="33"/>
      <c r="D10400" s="33"/>
      <c r="E10400" s="33"/>
      <c r="F10400" s="33"/>
      <c r="G10400" s="33"/>
      <c r="H10400" s="33"/>
      <c r="I10400" s="33"/>
      <c r="J10400" s="33"/>
      <c r="K10400" s="33"/>
      <c r="L10400" s="33"/>
      <c r="M10400" s="33"/>
      <c r="N10400" s="33"/>
      <c r="O10400" s="33"/>
      <c r="P10400" s="33"/>
      <c r="Q10400" s="33"/>
      <c r="R10400" s="33"/>
      <c r="S10400" s="33"/>
      <c r="T10400" s="33"/>
      <c r="U10400" s="33"/>
      <c r="V10400" s="33"/>
      <c r="W10400" s="33"/>
      <c r="X10400" s="33"/>
      <c r="Y10400" s="33"/>
      <c r="Z10400" s="33"/>
      <c r="AA10400" s="33"/>
      <c r="AB10400" s="33"/>
      <c r="AC10400" s="33"/>
      <c r="AD10400" s="33"/>
      <c r="AE10400" s="33"/>
      <c r="AF10400" s="33"/>
      <c r="AG10400" s="35"/>
      <c r="AH10400" s="32"/>
      <c r="AI10400" s="33"/>
      <c r="AJ10400" s="33"/>
      <c r="AK10400" s="33"/>
      <c r="AL10400" s="33"/>
      <c r="AM10400" s="33"/>
      <c r="AN10400" s="33"/>
      <c r="AO10400" s="33"/>
      <c r="AP10400" s="33"/>
      <c r="AQ10400" s="33"/>
      <c r="AR10400" s="33"/>
      <c r="AS10400" s="33"/>
      <c r="AT10400" s="33"/>
      <c r="AU10400" s="33"/>
      <c r="AV10400" s="33"/>
      <c r="AW10400" s="33"/>
      <c r="AX10400" s="33"/>
      <c r="AY10400" s="33"/>
    </row>
    <row r="10401" spans="1:51" s="12" customFormat="1" ht="39.950000000000003" customHeight="1">
      <c r="A10401" s="3"/>
      <c r="B10401" s="16"/>
      <c r="C10401" s="33"/>
      <c r="D10401" s="33"/>
      <c r="E10401" s="33"/>
      <c r="F10401" s="33"/>
      <c r="G10401" s="33"/>
      <c r="H10401" s="33"/>
      <c r="I10401" s="33"/>
      <c r="J10401" s="33"/>
      <c r="K10401" s="33"/>
      <c r="L10401" s="33"/>
      <c r="M10401" s="33"/>
      <c r="N10401" s="33"/>
      <c r="O10401" s="33"/>
      <c r="P10401" s="33"/>
      <c r="Q10401" s="33"/>
      <c r="R10401" s="33"/>
      <c r="S10401" s="33"/>
      <c r="T10401" s="33"/>
      <c r="U10401" s="33"/>
      <c r="V10401" s="33"/>
      <c r="W10401" s="33"/>
      <c r="X10401" s="33"/>
      <c r="Y10401" s="33"/>
      <c r="Z10401" s="33"/>
      <c r="AA10401" s="33"/>
      <c r="AB10401" s="33"/>
      <c r="AC10401" s="33"/>
      <c r="AD10401" s="33"/>
      <c r="AE10401" s="33"/>
      <c r="AF10401" s="33"/>
      <c r="AG10401" s="35"/>
      <c r="AH10401" s="32"/>
      <c r="AI10401" s="33"/>
      <c r="AJ10401" s="33"/>
      <c r="AK10401" s="33"/>
      <c r="AL10401" s="33"/>
      <c r="AM10401" s="33"/>
      <c r="AN10401" s="33"/>
      <c r="AO10401" s="33"/>
      <c r="AP10401" s="33"/>
      <c r="AQ10401" s="33"/>
      <c r="AR10401" s="33"/>
      <c r="AS10401" s="33"/>
      <c r="AT10401" s="33"/>
      <c r="AU10401" s="33"/>
      <c r="AV10401" s="33"/>
      <c r="AW10401" s="33"/>
      <c r="AX10401" s="33"/>
      <c r="AY10401" s="33"/>
    </row>
    <row r="10402" spans="1:51" s="12" customFormat="1" ht="39.950000000000003" customHeight="1">
      <c r="A10402" s="3"/>
      <c r="B10402" s="16"/>
      <c r="C10402" s="33"/>
      <c r="D10402" s="33"/>
      <c r="E10402" s="33"/>
      <c r="F10402" s="33"/>
      <c r="G10402" s="33"/>
      <c r="H10402" s="33"/>
      <c r="I10402" s="33"/>
      <c r="J10402" s="33"/>
      <c r="K10402" s="33"/>
      <c r="L10402" s="33"/>
      <c r="M10402" s="33"/>
      <c r="N10402" s="33"/>
      <c r="O10402" s="33"/>
      <c r="P10402" s="33"/>
      <c r="Q10402" s="33"/>
      <c r="R10402" s="33"/>
      <c r="S10402" s="33"/>
      <c r="T10402" s="33"/>
      <c r="U10402" s="33"/>
      <c r="V10402" s="33"/>
      <c r="W10402" s="33"/>
      <c r="X10402" s="33"/>
      <c r="Y10402" s="33"/>
      <c r="Z10402" s="33"/>
      <c r="AA10402" s="33"/>
      <c r="AB10402" s="33"/>
      <c r="AC10402" s="33"/>
      <c r="AD10402" s="33"/>
      <c r="AE10402" s="33"/>
      <c r="AF10402" s="33"/>
      <c r="AG10402" s="35"/>
      <c r="AH10402" s="32"/>
      <c r="AI10402" s="33"/>
      <c r="AJ10402" s="33"/>
      <c r="AK10402" s="33"/>
      <c r="AL10402" s="33"/>
      <c r="AM10402" s="33"/>
      <c r="AN10402" s="33"/>
      <c r="AO10402" s="33"/>
      <c r="AP10402" s="33"/>
      <c r="AQ10402" s="33"/>
      <c r="AR10402" s="33"/>
      <c r="AS10402" s="33"/>
      <c r="AT10402" s="33"/>
      <c r="AU10402" s="33"/>
      <c r="AV10402" s="33"/>
      <c r="AW10402" s="33"/>
      <c r="AX10402" s="33"/>
      <c r="AY10402" s="33"/>
    </row>
    <row r="10403" spans="1:51" s="12" customFormat="1" ht="39.950000000000003" customHeight="1">
      <c r="A10403" s="3"/>
      <c r="B10403" s="16"/>
      <c r="C10403" s="33"/>
      <c r="D10403" s="33"/>
      <c r="E10403" s="33"/>
      <c r="F10403" s="33"/>
      <c r="G10403" s="33"/>
      <c r="H10403" s="33"/>
      <c r="I10403" s="33"/>
      <c r="J10403" s="33"/>
      <c r="K10403" s="33"/>
      <c r="L10403" s="33"/>
      <c r="M10403" s="33"/>
      <c r="N10403" s="33"/>
      <c r="O10403" s="33"/>
      <c r="P10403" s="33"/>
      <c r="Q10403" s="33"/>
      <c r="R10403" s="33"/>
      <c r="S10403" s="33"/>
      <c r="T10403" s="33"/>
      <c r="U10403" s="33"/>
      <c r="V10403" s="33"/>
      <c r="W10403" s="33"/>
      <c r="X10403" s="33"/>
      <c r="Y10403" s="33"/>
      <c r="Z10403" s="33"/>
      <c r="AA10403" s="33"/>
      <c r="AB10403" s="33"/>
      <c r="AC10403" s="33"/>
      <c r="AD10403" s="33"/>
      <c r="AE10403" s="33"/>
      <c r="AF10403" s="33"/>
      <c r="AG10403" s="35"/>
      <c r="AH10403" s="32"/>
      <c r="AI10403" s="33"/>
      <c r="AJ10403" s="33"/>
      <c r="AK10403" s="33"/>
      <c r="AL10403" s="33"/>
      <c r="AM10403" s="33"/>
      <c r="AN10403" s="33"/>
      <c r="AO10403" s="33"/>
      <c r="AP10403" s="33"/>
      <c r="AQ10403" s="33"/>
      <c r="AR10403" s="33"/>
      <c r="AS10403" s="33"/>
      <c r="AT10403" s="33"/>
      <c r="AU10403" s="33"/>
      <c r="AV10403" s="33"/>
      <c r="AW10403" s="33"/>
      <c r="AX10403" s="33"/>
      <c r="AY10403" s="33"/>
    </row>
    <row r="10404" spans="1:51" s="12" customFormat="1" ht="39.950000000000003" customHeight="1">
      <c r="A10404" s="3"/>
      <c r="B10404" s="16"/>
      <c r="C10404" s="33"/>
      <c r="D10404" s="33"/>
      <c r="E10404" s="33"/>
      <c r="F10404" s="33"/>
      <c r="G10404" s="33"/>
      <c r="H10404" s="33"/>
      <c r="I10404" s="33"/>
      <c r="J10404" s="33"/>
      <c r="K10404" s="33"/>
      <c r="L10404" s="33"/>
      <c r="M10404" s="33"/>
      <c r="N10404" s="33"/>
      <c r="O10404" s="33"/>
      <c r="P10404" s="33"/>
      <c r="Q10404" s="33"/>
      <c r="R10404" s="33"/>
      <c r="S10404" s="33"/>
      <c r="T10404" s="33"/>
      <c r="U10404" s="33"/>
      <c r="V10404" s="33"/>
      <c r="W10404" s="33"/>
      <c r="X10404" s="33"/>
      <c r="Y10404" s="33"/>
      <c r="Z10404" s="33"/>
      <c r="AA10404" s="33"/>
      <c r="AB10404" s="33"/>
      <c r="AC10404" s="33"/>
      <c r="AD10404" s="33"/>
      <c r="AE10404" s="33"/>
      <c r="AF10404" s="33"/>
      <c r="AG10404" s="35"/>
      <c r="AH10404" s="32"/>
      <c r="AI10404" s="33"/>
      <c r="AJ10404" s="33"/>
      <c r="AK10404" s="33"/>
      <c r="AL10404" s="33"/>
      <c r="AM10404" s="33"/>
      <c r="AN10404" s="33"/>
      <c r="AO10404" s="33"/>
      <c r="AP10404" s="33"/>
      <c r="AQ10404" s="33"/>
      <c r="AR10404" s="33"/>
      <c r="AS10404" s="33"/>
      <c r="AT10404" s="33"/>
      <c r="AU10404" s="33"/>
      <c r="AV10404" s="33"/>
      <c r="AW10404" s="33"/>
      <c r="AX10404" s="33"/>
      <c r="AY10404" s="33"/>
    </row>
    <row r="10405" spans="1:51" s="12" customFormat="1" ht="39.950000000000003" customHeight="1">
      <c r="A10405" s="3"/>
      <c r="B10405" s="16"/>
      <c r="C10405" s="33"/>
      <c r="D10405" s="33"/>
      <c r="E10405" s="33"/>
      <c r="F10405" s="33"/>
      <c r="G10405" s="33"/>
      <c r="H10405" s="33"/>
      <c r="I10405" s="33"/>
      <c r="J10405" s="33"/>
      <c r="K10405" s="33"/>
      <c r="L10405" s="33"/>
      <c r="M10405" s="33"/>
      <c r="N10405" s="33"/>
      <c r="O10405" s="33"/>
      <c r="P10405" s="33"/>
      <c r="Q10405" s="33"/>
      <c r="R10405" s="33"/>
      <c r="S10405" s="33"/>
      <c r="T10405" s="33"/>
      <c r="U10405" s="33"/>
      <c r="V10405" s="33"/>
      <c r="W10405" s="33"/>
      <c r="X10405" s="33"/>
      <c r="Y10405" s="33"/>
      <c r="Z10405" s="33"/>
      <c r="AA10405" s="33"/>
      <c r="AB10405" s="33"/>
      <c r="AC10405" s="33"/>
      <c r="AD10405" s="33"/>
      <c r="AE10405" s="33"/>
      <c r="AF10405" s="33"/>
      <c r="AG10405" s="35"/>
      <c r="AH10405" s="32"/>
      <c r="AI10405" s="33"/>
      <c r="AJ10405" s="33"/>
      <c r="AK10405" s="33"/>
      <c r="AL10405" s="33"/>
      <c r="AM10405" s="33"/>
      <c r="AN10405" s="33"/>
      <c r="AO10405" s="33"/>
      <c r="AP10405" s="33"/>
      <c r="AQ10405" s="33"/>
      <c r="AR10405" s="33"/>
      <c r="AS10405" s="33"/>
      <c r="AT10405" s="33"/>
      <c r="AU10405" s="33"/>
      <c r="AV10405" s="33"/>
      <c r="AW10405" s="33"/>
      <c r="AX10405" s="33"/>
      <c r="AY10405" s="33"/>
    </row>
    <row r="10406" spans="1:51" s="12" customFormat="1" ht="39.950000000000003" customHeight="1">
      <c r="A10406" s="3"/>
      <c r="B10406" s="16"/>
      <c r="C10406" s="33"/>
      <c r="D10406" s="33"/>
      <c r="E10406" s="33"/>
      <c r="F10406" s="33"/>
      <c r="G10406" s="33"/>
      <c r="H10406" s="33"/>
      <c r="I10406" s="33"/>
      <c r="J10406" s="33"/>
      <c r="K10406" s="33"/>
      <c r="L10406" s="33"/>
      <c r="M10406" s="33"/>
      <c r="N10406" s="33"/>
      <c r="O10406" s="33"/>
      <c r="P10406" s="33"/>
      <c r="Q10406" s="33"/>
      <c r="R10406" s="33"/>
      <c r="S10406" s="33"/>
      <c r="T10406" s="33"/>
      <c r="U10406" s="33"/>
      <c r="V10406" s="33"/>
      <c r="W10406" s="33"/>
      <c r="X10406" s="33"/>
      <c r="Y10406" s="33"/>
      <c r="Z10406" s="33"/>
      <c r="AA10406" s="33"/>
      <c r="AB10406" s="33"/>
      <c r="AC10406" s="33"/>
      <c r="AD10406" s="33"/>
      <c r="AE10406" s="33"/>
      <c r="AF10406" s="33"/>
      <c r="AG10406" s="35"/>
      <c r="AH10406" s="32"/>
      <c r="AI10406" s="33"/>
      <c r="AJ10406" s="33"/>
      <c r="AK10406" s="33"/>
      <c r="AL10406" s="33"/>
      <c r="AM10406" s="33"/>
      <c r="AN10406" s="33"/>
      <c r="AO10406" s="33"/>
      <c r="AP10406" s="33"/>
      <c r="AQ10406" s="33"/>
      <c r="AR10406" s="33"/>
      <c r="AS10406" s="33"/>
      <c r="AT10406" s="33"/>
      <c r="AU10406" s="33"/>
      <c r="AV10406" s="33"/>
      <c r="AW10406" s="33"/>
      <c r="AX10406" s="33"/>
      <c r="AY10406" s="33"/>
    </row>
    <row r="10407" spans="1:51" s="12" customFormat="1" ht="39.950000000000003" customHeight="1">
      <c r="A10407" s="3"/>
      <c r="B10407" s="16"/>
      <c r="C10407" s="33"/>
      <c r="D10407" s="33"/>
      <c r="E10407" s="33"/>
      <c r="F10407" s="33"/>
      <c r="G10407" s="33"/>
      <c r="H10407" s="33"/>
      <c r="I10407" s="33"/>
      <c r="J10407" s="33"/>
      <c r="K10407" s="33"/>
      <c r="L10407" s="33"/>
      <c r="M10407" s="33"/>
      <c r="N10407" s="33"/>
      <c r="O10407" s="33"/>
      <c r="P10407" s="33"/>
      <c r="Q10407" s="33"/>
      <c r="R10407" s="33"/>
      <c r="S10407" s="33"/>
      <c r="T10407" s="33"/>
      <c r="U10407" s="33"/>
      <c r="V10407" s="33"/>
      <c r="W10407" s="33"/>
      <c r="X10407" s="33"/>
      <c r="Y10407" s="33"/>
      <c r="Z10407" s="33"/>
      <c r="AA10407" s="33"/>
      <c r="AB10407" s="33"/>
      <c r="AC10407" s="33"/>
      <c r="AD10407" s="33"/>
      <c r="AE10407" s="33"/>
      <c r="AF10407" s="33"/>
      <c r="AG10407" s="35"/>
      <c r="AH10407" s="32"/>
      <c r="AI10407" s="33"/>
      <c r="AJ10407" s="33"/>
      <c r="AK10407" s="33"/>
      <c r="AL10407" s="33"/>
      <c r="AM10407" s="33"/>
      <c r="AN10407" s="33"/>
      <c r="AO10407" s="33"/>
      <c r="AP10407" s="33"/>
      <c r="AQ10407" s="33"/>
      <c r="AR10407" s="33"/>
      <c r="AS10407" s="33"/>
      <c r="AT10407" s="33"/>
      <c r="AU10407" s="33"/>
      <c r="AV10407" s="33"/>
      <c r="AW10407" s="33"/>
      <c r="AX10407" s="33"/>
      <c r="AY10407" s="33"/>
    </row>
    <row r="10408" spans="1:51" s="12" customFormat="1" ht="39.950000000000003" customHeight="1">
      <c r="A10408" s="3"/>
      <c r="B10408" s="16"/>
      <c r="C10408" s="33"/>
      <c r="D10408" s="33"/>
      <c r="E10408" s="33"/>
      <c r="F10408" s="33"/>
      <c r="G10408" s="33"/>
      <c r="H10408" s="33"/>
      <c r="I10408" s="33"/>
      <c r="J10408" s="33"/>
      <c r="K10408" s="33"/>
      <c r="L10408" s="33"/>
      <c r="M10408" s="33"/>
      <c r="N10408" s="33"/>
      <c r="O10408" s="33"/>
      <c r="P10408" s="33"/>
      <c r="Q10408" s="33"/>
      <c r="R10408" s="33"/>
      <c r="S10408" s="33"/>
      <c r="T10408" s="33"/>
      <c r="U10408" s="33"/>
      <c r="V10408" s="33"/>
      <c r="W10408" s="33"/>
      <c r="X10408" s="33"/>
      <c r="Y10408" s="33"/>
      <c r="Z10408" s="33"/>
      <c r="AA10408" s="33"/>
      <c r="AB10408" s="33"/>
      <c r="AC10408" s="33"/>
      <c r="AD10408" s="33"/>
      <c r="AE10408" s="33"/>
      <c r="AF10408" s="33"/>
      <c r="AG10408" s="35"/>
      <c r="AH10408" s="32"/>
      <c r="AI10408" s="33"/>
      <c r="AJ10408" s="33"/>
      <c r="AK10408" s="33"/>
      <c r="AL10408" s="33"/>
      <c r="AM10408" s="33"/>
      <c r="AN10408" s="33"/>
      <c r="AO10408" s="33"/>
      <c r="AP10408" s="33"/>
      <c r="AQ10408" s="33"/>
      <c r="AR10408" s="33"/>
      <c r="AS10408" s="33"/>
      <c r="AT10408" s="33"/>
      <c r="AU10408" s="33"/>
      <c r="AV10408" s="33"/>
      <c r="AW10408" s="33"/>
      <c r="AX10408" s="33"/>
      <c r="AY10408" s="33"/>
    </row>
    <row r="10409" spans="1:51" s="12" customFormat="1" ht="39.950000000000003" customHeight="1">
      <c r="A10409" s="3"/>
      <c r="B10409" s="16"/>
      <c r="C10409" s="33"/>
      <c r="D10409" s="33"/>
      <c r="E10409" s="33"/>
      <c r="F10409" s="33"/>
      <c r="G10409" s="33"/>
      <c r="H10409" s="33"/>
      <c r="I10409" s="33"/>
      <c r="J10409" s="33"/>
      <c r="K10409" s="33"/>
      <c r="L10409" s="33"/>
      <c r="M10409" s="33"/>
      <c r="N10409" s="33"/>
      <c r="O10409" s="33"/>
      <c r="P10409" s="33"/>
      <c r="Q10409" s="33"/>
      <c r="R10409" s="33"/>
      <c r="S10409" s="33"/>
      <c r="T10409" s="33"/>
      <c r="U10409" s="33"/>
      <c r="V10409" s="33"/>
      <c r="W10409" s="33"/>
      <c r="X10409" s="33"/>
      <c r="Y10409" s="33"/>
      <c r="Z10409" s="33"/>
      <c r="AA10409" s="33"/>
      <c r="AB10409" s="33"/>
      <c r="AC10409" s="33"/>
      <c r="AD10409" s="33"/>
      <c r="AE10409" s="33"/>
      <c r="AF10409" s="33"/>
      <c r="AG10409" s="35"/>
      <c r="AH10409" s="32"/>
      <c r="AI10409" s="33"/>
      <c r="AJ10409" s="33"/>
      <c r="AK10409" s="33"/>
      <c r="AL10409" s="33"/>
      <c r="AM10409" s="33"/>
      <c r="AN10409" s="33"/>
      <c r="AO10409" s="33"/>
      <c r="AP10409" s="33"/>
      <c r="AQ10409" s="33"/>
      <c r="AR10409" s="33"/>
      <c r="AS10409" s="33"/>
      <c r="AT10409" s="33"/>
      <c r="AU10409" s="33"/>
      <c r="AV10409" s="33"/>
      <c r="AW10409" s="33"/>
      <c r="AX10409" s="33"/>
      <c r="AY10409" s="33"/>
    </row>
    <row r="10410" spans="1:51" s="12" customFormat="1" ht="39.950000000000003" customHeight="1">
      <c r="A10410" s="3"/>
      <c r="B10410" s="16"/>
      <c r="C10410" s="33"/>
      <c r="D10410" s="33"/>
      <c r="E10410" s="33"/>
      <c r="F10410" s="33"/>
      <c r="G10410" s="33"/>
      <c r="H10410" s="33"/>
      <c r="I10410" s="33"/>
      <c r="J10410" s="33"/>
      <c r="K10410" s="33"/>
      <c r="L10410" s="33"/>
      <c r="M10410" s="33"/>
      <c r="N10410" s="33"/>
      <c r="O10410" s="33"/>
      <c r="P10410" s="33"/>
      <c r="Q10410" s="33"/>
      <c r="R10410" s="33"/>
      <c r="S10410" s="33"/>
      <c r="T10410" s="33"/>
      <c r="U10410" s="33"/>
      <c r="V10410" s="33"/>
      <c r="W10410" s="33"/>
      <c r="X10410" s="33"/>
      <c r="Y10410" s="33"/>
      <c r="Z10410" s="33"/>
      <c r="AA10410" s="33"/>
      <c r="AB10410" s="33"/>
      <c r="AC10410" s="33"/>
      <c r="AD10410" s="33"/>
      <c r="AE10410" s="33"/>
      <c r="AF10410" s="33"/>
      <c r="AG10410" s="35"/>
      <c r="AH10410" s="32"/>
      <c r="AI10410" s="33"/>
      <c r="AJ10410" s="33"/>
      <c r="AK10410" s="33"/>
      <c r="AL10410" s="33"/>
      <c r="AM10410" s="33"/>
      <c r="AN10410" s="33"/>
      <c r="AO10410" s="33"/>
      <c r="AP10410" s="33"/>
      <c r="AQ10410" s="33"/>
      <c r="AR10410" s="33"/>
      <c r="AS10410" s="33"/>
      <c r="AT10410" s="33"/>
      <c r="AU10410" s="33"/>
      <c r="AV10410" s="33"/>
      <c r="AW10410" s="33"/>
      <c r="AX10410" s="33"/>
      <c r="AY10410" s="33"/>
    </row>
    <row r="10411" spans="1:51" s="12" customFormat="1" ht="39.950000000000003" customHeight="1">
      <c r="A10411" s="3"/>
      <c r="B10411" s="16"/>
      <c r="C10411" s="33"/>
      <c r="D10411" s="33"/>
      <c r="E10411" s="33"/>
      <c r="F10411" s="33"/>
      <c r="G10411" s="33"/>
      <c r="H10411" s="33"/>
      <c r="I10411" s="33"/>
      <c r="J10411" s="33"/>
      <c r="K10411" s="33"/>
      <c r="L10411" s="33"/>
      <c r="M10411" s="33"/>
      <c r="N10411" s="33"/>
      <c r="O10411" s="33"/>
      <c r="P10411" s="33"/>
      <c r="Q10411" s="33"/>
      <c r="R10411" s="33"/>
      <c r="S10411" s="33"/>
      <c r="T10411" s="33"/>
      <c r="U10411" s="33"/>
      <c r="V10411" s="33"/>
      <c r="W10411" s="33"/>
      <c r="X10411" s="33"/>
      <c r="Y10411" s="33"/>
      <c r="Z10411" s="33"/>
      <c r="AA10411" s="33"/>
      <c r="AB10411" s="33"/>
      <c r="AC10411" s="33"/>
      <c r="AD10411" s="33"/>
      <c r="AE10411" s="33"/>
      <c r="AF10411" s="33"/>
      <c r="AG10411" s="35"/>
      <c r="AH10411" s="32"/>
      <c r="AI10411" s="33"/>
      <c r="AJ10411" s="33"/>
      <c r="AK10411" s="33"/>
      <c r="AL10411" s="33"/>
      <c r="AM10411" s="33"/>
      <c r="AN10411" s="33"/>
      <c r="AO10411" s="33"/>
      <c r="AP10411" s="33"/>
      <c r="AQ10411" s="33"/>
      <c r="AR10411" s="33"/>
      <c r="AS10411" s="33"/>
      <c r="AT10411" s="33"/>
      <c r="AU10411" s="33"/>
      <c r="AV10411" s="33"/>
      <c r="AW10411" s="33"/>
      <c r="AX10411" s="33"/>
      <c r="AY10411" s="33"/>
    </row>
    <row r="10412" spans="1:51" s="12" customFormat="1" ht="39.950000000000003" customHeight="1">
      <c r="A10412" s="3"/>
      <c r="B10412" s="16"/>
      <c r="C10412" s="33"/>
      <c r="D10412" s="33"/>
      <c r="E10412" s="33"/>
      <c r="F10412" s="33"/>
      <c r="G10412" s="33"/>
      <c r="H10412" s="33"/>
      <c r="I10412" s="33"/>
      <c r="J10412" s="33"/>
      <c r="K10412" s="33"/>
      <c r="L10412" s="33"/>
      <c r="M10412" s="33"/>
      <c r="N10412" s="33"/>
      <c r="O10412" s="33"/>
      <c r="P10412" s="33"/>
      <c r="Q10412" s="33"/>
      <c r="R10412" s="33"/>
      <c r="S10412" s="33"/>
      <c r="T10412" s="33"/>
      <c r="U10412" s="33"/>
      <c r="V10412" s="33"/>
      <c r="W10412" s="33"/>
      <c r="X10412" s="33"/>
      <c r="Y10412" s="33"/>
      <c r="Z10412" s="33"/>
      <c r="AA10412" s="33"/>
      <c r="AB10412" s="33"/>
      <c r="AC10412" s="33"/>
      <c r="AD10412" s="33"/>
      <c r="AE10412" s="33"/>
      <c r="AF10412" s="33"/>
      <c r="AG10412" s="35"/>
      <c r="AH10412" s="32"/>
      <c r="AI10412" s="33"/>
      <c r="AJ10412" s="33"/>
      <c r="AK10412" s="33"/>
      <c r="AL10412" s="33"/>
      <c r="AM10412" s="33"/>
      <c r="AN10412" s="33"/>
      <c r="AO10412" s="33"/>
      <c r="AP10412" s="33"/>
      <c r="AQ10412" s="33"/>
      <c r="AR10412" s="33"/>
      <c r="AS10412" s="33"/>
      <c r="AT10412" s="33"/>
      <c r="AU10412" s="33"/>
      <c r="AV10412" s="33"/>
      <c r="AW10412" s="33"/>
      <c r="AX10412" s="33"/>
      <c r="AY10412" s="33"/>
    </row>
    <row r="10413" spans="1:51" s="12" customFormat="1" ht="39.950000000000003" customHeight="1">
      <c r="A10413" s="3"/>
      <c r="B10413" s="16"/>
      <c r="C10413" s="33"/>
      <c r="D10413" s="33"/>
      <c r="E10413" s="33"/>
      <c r="F10413" s="33"/>
      <c r="G10413" s="33"/>
      <c r="H10413" s="33"/>
      <c r="I10413" s="33"/>
      <c r="J10413" s="33"/>
      <c r="K10413" s="33"/>
      <c r="L10413" s="33"/>
      <c r="M10413" s="33"/>
      <c r="N10413" s="33"/>
      <c r="O10413" s="33"/>
      <c r="P10413" s="33"/>
      <c r="Q10413" s="33"/>
      <c r="R10413" s="33"/>
      <c r="S10413" s="33"/>
      <c r="T10413" s="33"/>
      <c r="U10413" s="33"/>
      <c r="V10413" s="33"/>
      <c r="W10413" s="33"/>
      <c r="X10413" s="33"/>
      <c r="Y10413" s="33"/>
      <c r="Z10413" s="33"/>
      <c r="AA10413" s="33"/>
      <c r="AB10413" s="33"/>
      <c r="AC10413" s="33"/>
      <c r="AD10413" s="33"/>
      <c r="AE10413" s="33"/>
      <c r="AF10413" s="33"/>
      <c r="AG10413" s="35"/>
      <c r="AH10413" s="32"/>
      <c r="AI10413" s="33"/>
      <c r="AJ10413" s="33"/>
      <c r="AK10413" s="33"/>
      <c r="AL10413" s="33"/>
      <c r="AM10413" s="33"/>
      <c r="AN10413" s="33"/>
      <c r="AO10413" s="33"/>
      <c r="AP10413" s="33"/>
      <c r="AQ10413" s="33"/>
      <c r="AR10413" s="33"/>
      <c r="AS10413" s="33"/>
      <c r="AT10413" s="33"/>
      <c r="AU10413" s="33"/>
      <c r="AV10413" s="33"/>
      <c r="AW10413" s="33"/>
      <c r="AX10413" s="33"/>
      <c r="AY10413" s="33"/>
    </row>
    <row r="10414" spans="1:51" s="12" customFormat="1" ht="39.950000000000003" customHeight="1">
      <c r="A10414" s="3"/>
      <c r="B10414" s="16"/>
      <c r="C10414" s="33"/>
      <c r="D10414" s="33"/>
      <c r="E10414" s="33"/>
      <c r="F10414" s="33"/>
      <c r="G10414" s="33"/>
      <c r="H10414" s="33"/>
      <c r="I10414" s="33"/>
      <c r="J10414" s="33"/>
      <c r="K10414" s="33"/>
      <c r="L10414" s="33"/>
      <c r="M10414" s="33"/>
      <c r="N10414" s="33"/>
      <c r="O10414" s="33"/>
      <c r="P10414" s="33"/>
      <c r="Q10414" s="33"/>
      <c r="R10414" s="33"/>
      <c r="S10414" s="33"/>
      <c r="T10414" s="33"/>
      <c r="U10414" s="33"/>
      <c r="V10414" s="33"/>
      <c r="W10414" s="33"/>
      <c r="X10414" s="33"/>
      <c r="Y10414" s="33"/>
      <c r="Z10414" s="33"/>
      <c r="AA10414" s="33"/>
      <c r="AB10414" s="33"/>
      <c r="AC10414" s="33"/>
      <c r="AD10414" s="33"/>
      <c r="AE10414" s="33"/>
      <c r="AF10414" s="33"/>
      <c r="AG10414" s="35"/>
      <c r="AH10414" s="32"/>
      <c r="AI10414" s="33"/>
      <c r="AJ10414" s="33"/>
      <c r="AK10414" s="33"/>
      <c r="AL10414" s="33"/>
      <c r="AM10414" s="33"/>
      <c r="AN10414" s="33"/>
      <c r="AO10414" s="33"/>
      <c r="AP10414" s="33"/>
      <c r="AQ10414" s="33"/>
      <c r="AR10414" s="33"/>
      <c r="AS10414" s="33"/>
      <c r="AT10414" s="33"/>
      <c r="AU10414" s="33"/>
      <c r="AV10414" s="33"/>
      <c r="AW10414" s="33"/>
      <c r="AX10414" s="33"/>
      <c r="AY10414" s="33"/>
    </row>
    <row r="10415" spans="1:51" s="12" customFormat="1" ht="39.950000000000003" customHeight="1">
      <c r="A10415" s="3"/>
      <c r="B10415" s="16"/>
      <c r="C10415" s="33"/>
      <c r="D10415" s="33"/>
      <c r="E10415" s="33"/>
      <c r="F10415" s="33"/>
      <c r="G10415" s="33"/>
      <c r="H10415" s="33"/>
      <c r="I10415" s="33"/>
      <c r="J10415" s="33"/>
      <c r="K10415" s="33"/>
      <c r="L10415" s="33"/>
      <c r="M10415" s="33"/>
      <c r="N10415" s="33"/>
      <c r="O10415" s="33"/>
      <c r="P10415" s="33"/>
      <c r="Q10415" s="33"/>
      <c r="R10415" s="33"/>
      <c r="S10415" s="33"/>
      <c r="T10415" s="33"/>
      <c r="U10415" s="33"/>
      <c r="V10415" s="33"/>
      <c r="W10415" s="33"/>
      <c r="X10415" s="33"/>
      <c r="Y10415" s="33"/>
      <c r="Z10415" s="33"/>
      <c r="AA10415" s="33"/>
      <c r="AB10415" s="33"/>
      <c r="AC10415" s="33"/>
      <c r="AD10415" s="33"/>
      <c r="AE10415" s="33"/>
      <c r="AF10415" s="33"/>
      <c r="AG10415" s="35"/>
      <c r="AH10415" s="32"/>
      <c r="AI10415" s="33"/>
      <c r="AJ10415" s="33"/>
      <c r="AK10415" s="33"/>
      <c r="AL10415" s="33"/>
      <c r="AM10415" s="33"/>
      <c r="AN10415" s="33"/>
      <c r="AO10415" s="33"/>
      <c r="AP10415" s="33"/>
      <c r="AQ10415" s="33"/>
      <c r="AR10415" s="33"/>
      <c r="AS10415" s="33"/>
      <c r="AT10415" s="33"/>
      <c r="AU10415" s="33"/>
      <c r="AV10415" s="33"/>
      <c r="AW10415" s="33"/>
      <c r="AX10415" s="33"/>
      <c r="AY10415" s="33"/>
    </row>
    <row r="10416" spans="1:51" s="12" customFormat="1" ht="39.950000000000003" customHeight="1">
      <c r="A10416" s="3"/>
      <c r="B10416" s="16"/>
      <c r="C10416" s="33"/>
      <c r="D10416" s="33"/>
      <c r="E10416" s="33"/>
      <c r="F10416" s="33"/>
      <c r="G10416" s="33"/>
      <c r="H10416" s="33"/>
      <c r="I10416" s="33"/>
      <c r="J10416" s="33"/>
      <c r="K10416" s="33"/>
      <c r="L10416" s="33"/>
      <c r="M10416" s="33"/>
      <c r="N10416" s="33"/>
      <c r="O10416" s="33"/>
      <c r="P10416" s="33"/>
      <c r="Q10416" s="33"/>
      <c r="R10416" s="33"/>
      <c r="S10416" s="33"/>
      <c r="T10416" s="33"/>
      <c r="U10416" s="33"/>
      <c r="V10416" s="33"/>
      <c r="W10416" s="33"/>
      <c r="X10416" s="33"/>
      <c r="Y10416" s="33"/>
      <c r="Z10416" s="33"/>
      <c r="AA10416" s="33"/>
      <c r="AB10416" s="33"/>
      <c r="AC10416" s="33"/>
      <c r="AD10416" s="33"/>
      <c r="AE10416" s="33"/>
      <c r="AF10416" s="33"/>
      <c r="AG10416" s="35"/>
      <c r="AH10416" s="32"/>
      <c r="AI10416" s="33"/>
      <c r="AJ10416" s="33"/>
      <c r="AK10416" s="33"/>
      <c r="AL10416" s="33"/>
      <c r="AM10416" s="33"/>
      <c r="AN10416" s="33"/>
      <c r="AO10416" s="33"/>
      <c r="AP10416" s="33"/>
      <c r="AQ10416" s="33"/>
      <c r="AR10416" s="33"/>
      <c r="AS10416" s="33"/>
      <c r="AT10416" s="33"/>
      <c r="AU10416" s="33"/>
      <c r="AV10416" s="33"/>
      <c r="AW10416" s="33"/>
      <c r="AX10416" s="33"/>
      <c r="AY10416" s="33"/>
    </row>
    <row r="10417" spans="1:51" s="12" customFormat="1" ht="39.950000000000003" customHeight="1">
      <c r="A10417" s="3"/>
      <c r="B10417" s="16"/>
      <c r="C10417" s="33"/>
      <c r="D10417" s="33"/>
      <c r="E10417" s="33"/>
      <c r="F10417" s="33"/>
      <c r="G10417" s="33"/>
      <c r="H10417" s="33"/>
      <c r="I10417" s="33"/>
      <c r="J10417" s="33"/>
      <c r="K10417" s="33"/>
      <c r="L10417" s="33"/>
      <c r="M10417" s="33"/>
      <c r="N10417" s="33"/>
      <c r="O10417" s="33"/>
      <c r="P10417" s="33"/>
      <c r="Q10417" s="33"/>
      <c r="R10417" s="33"/>
      <c r="S10417" s="33"/>
      <c r="T10417" s="33"/>
      <c r="U10417" s="33"/>
      <c r="V10417" s="33"/>
      <c r="W10417" s="33"/>
      <c r="X10417" s="33"/>
      <c r="Y10417" s="33"/>
      <c r="Z10417" s="33"/>
      <c r="AA10417" s="33"/>
      <c r="AB10417" s="33"/>
      <c r="AC10417" s="33"/>
      <c r="AD10417" s="33"/>
      <c r="AE10417" s="33"/>
      <c r="AF10417" s="33"/>
      <c r="AG10417" s="35"/>
      <c r="AH10417" s="32"/>
      <c r="AI10417" s="33"/>
      <c r="AJ10417" s="33"/>
      <c r="AK10417" s="33"/>
      <c r="AL10417" s="33"/>
      <c r="AM10417" s="33"/>
      <c r="AN10417" s="33"/>
      <c r="AO10417" s="33"/>
      <c r="AP10417" s="33"/>
      <c r="AQ10417" s="33"/>
      <c r="AR10417" s="33"/>
      <c r="AS10417" s="33"/>
      <c r="AT10417" s="33"/>
      <c r="AU10417" s="33"/>
      <c r="AV10417" s="33"/>
      <c r="AW10417" s="33"/>
      <c r="AX10417" s="33"/>
      <c r="AY10417" s="33"/>
    </row>
    <row r="10418" spans="1:51" s="12" customFormat="1" ht="39.950000000000003" customHeight="1">
      <c r="A10418" s="3"/>
      <c r="B10418" s="16"/>
      <c r="C10418" s="33"/>
      <c r="D10418" s="33"/>
      <c r="E10418" s="33"/>
      <c r="F10418" s="33"/>
      <c r="G10418" s="33"/>
      <c r="H10418" s="33"/>
      <c r="I10418" s="33"/>
      <c r="J10418" s="33"/>
      <c r="K10418" s="33"/>
      <c r="L10418" s="33"/>
      <c r="M10418" s="33"/>
      <c r="N10418" s="33"/>
      <c r="O10418" s="33"/>
      <c r="P10418" s="33"/>
      <c r="Q10418" s="33"/>
      <c r="R10418" s="33"/>
      <c r="S10418" s="33"/>
      <c r="T10418" s="33"/>
      <c r="U10418" s="33"/>
      <c r="V10418" s="33"/>
      <c r="W10418" s="33"/>
      <c r="X10418" s="33"/>
      <c r="Y10418" s="33"/>
      <c r="Z10418" s="33"/>
      <c r="AA10418" s="33"/>
      <c r="AB10418" s="33"/>
      <c r="AC10418" s="33"/>
      <c r="AD10418" s="33"/>
      <c r="AE10418" s="33"/>
      <c r="AF10418" s="33"/>
      <c r="AG10418" s="35"/>
      <c r="AH10418" s="32"/>
      <c r="AI10418" s="33"/>
      <c r="AJ10418" s="33"/>
      <c r="AK10418" s="33"/>
      <c r="AL10418" s="33"/>
      <c r="AM10418" s="33"/>
      <c r="AN10418" s="33"/>
      <c r="AO10418" s="33"/>
      <c r="AP10418" s="33"/>
      <c r="AQ10418" s="33"/>
      <c r="AR10418" s="33"/>
      <c r="AS10418" s="33"/>
      <c r="AT10418" s="33"/>
      <c r="AU10418" s="33"/>
      <c r="AV10418" s="33"/>
      <c r="AW10418" s="33"/>
      <c r="AX10418" s="33"/>
      <c r="AY10418" s="33"/>
    </row>
    <row r="10419" spans="1:51" s="12" customFormat="1" ht="39.950000000000003" customHeight="1">
      <c r="A10419" s="3"/>
      <c r="B10419" s="16"/>
      <c r="C10419" s="33"/>
      <c r="D10419" s="33"/>
      <c r="E10419" s="33"/>
      <c r="F10419" s="33"/>
      <c r="G10419" s="33"/>
      <c r="H10419" s="33"/>
      <c r="I10419" s="33"/>
      <c r="J10419" s="33"/>
      <c r="K10419" s="33"/>
      <c r="L10419" s="33"/>
      <c r="M10419" s="33"/>
      <c r="N10419" s="33"/>
      <c r="O10419" s="33"/>
      <c r="P10419" s="33"/>
      <c r="Q10419" s="33"/>
      <c r="R10419" s="33"/>
      <c r="S10419" s="33"/>
      <c r="T10419" s="33"/>
      <c r="U10419" s="33"/>
      <c r="V10419" s="33"/>
      <c r="W10419" s="33"/>
      <c r="X10419" s="33"/>
      <c r="Y10419" s="33"/>
      <c r="Z10419" s="33"/>
      <c r="AA10419" s="33"/>
      <c r="AB10419" s="33"/>
      <c r="AC10419" s="33"/>
      <c r="AD10419" s="33"/>
      <c r="AE10419" s="33"/>
      <c r="AF10419" s="33"/>
      <c r="AG10419" s="35"/>
      <c r="AH10419" s="32"/>
      <c r="AI10419" s="33"/>
      <c r="AJ10419" s="33"/>
      <c r="AK10419" s="33"/>
      <c r="AL10419" s="33"/>
      <c r="AM10419" s="33"/>
      <c r="AN10419" s="33"/>
      <c r="AO10419" s="33"/>
      <c r="AP10419" s="33"/>
      <c r="AQ10419" s="33"/>
      <c r="AR10419" s="33"/>
      <c r="AS10419" s="33"/>
      <c r="AT10419" s="33"/>
      <c r="AU10419" s="33"/>
      <c r="AV10419" s="33"/>
      <c r="AW10419" s="33"/>
      <c r="AX10419" s="33"/>
      <c r="AY10419" s="33"/>
    </row>
    <row r="10420" spans="1:51" s="12" customFormat="1" ht="39.950000000000003" customHeight="1">
      <c r="A10420" s="3"/>
      <c r="B10420" s="16"/>
      <c r="C10420" s="33"/>
      <c r="D10420" s="33"/>
      <c r="E10420" s="33"/>
      <c r="F10420" s="33"/>
      <c r="G10420" s="33"/>
      <c r="H10420" s="33"/>
      <c r="I10420" s="33"/>
      <c r="J10420" s="33"/>
      <c r="K10420" s="33"/>
      <c r="L10420" s="33"/>
      <c r="M10420" s="33"/>
      <c r="N10420" s="33"/>
      <c r="O10420" s="33"/>
      <c r="P10420" s="33"/>
      <c r="Q10420" s="33"/>
      <c r="R10420" s="33"/>
      <c r="S10420" s="33"/>
      <c r="T10420" s="33"/>
      <c r="U10420" s="33"/>
      <c r="V10420" s="33"/>
      <c r="W10420" s="33"/>
      <c r="X10420" s="33"/>
      <c r="Y10420" s="33"/>
      <c r="Z10420" s="33"/>
      <c r="AA10420" s="33"/>
      <c r="AB10420" s="33"/>
      <c r="AC10420" s="33"/>
      <c r="AD10420" s="33"/>
      <c r="AE10420" s="33"/>
      <c r="AF10420" s="33"/>
      <c r="AG10420" s="35"/>
      <c r="AH10420" s="32"/>
      <c r="AI10420" s="33"/>
      <c r="AJ10420" s="33"/>
      <c r="AK10420" s="33"/>
      <c r="AL10420" s="33"/>
      <c r="AM10420" s="33"/>
      <c r="AN10420" s="33"/>
      <c r="AO10420" s="33"/>
      <c r="AP10420" s="33"/>
      <c r="AQ10420" s="33"/>
      <c r="AR10420" s="33"/>
      <c r="AS10420" s="33"/>
      <c r="AT10420" s="33"/>
      <c r="AU10420" s="33"/>
      <c r="AV10420" s="33"/>
      <c r="AW10420" s="33"/>
      <c r="AX10420" s="33"/>
      <c r="AY10420" s="33"/>
    </row>
    <row r="10421" spans="1:51" s="12" customFormat="1" ht="39.950000000000003" customHeight="1">
      <c r="A10421" s="3"/>
      <c r="B10421" s="16"/>
      <c r="C10421" s="33"/>
      <c r="D10421" s="33"/>
      <c r="E10421" s="33"/>
      <c r="F10421" s="33"/>
      <c r="G10421" s="33"/>
      <c r="H10421" s="33"/>
      <c r="I10421" s="33"/>
      <c r="J10421" s="33"/>
      <c r="K10421" s="33"/>
      <c r="L10421" s="33"/>
      <c r="M10421" s="33"/>
      <c r="N10421" s="33"/>
      <c r="O10421" s="33"/>
      <c r="P10421" s="33"/>
      <c r="Q10421" s="33"/>
      <c r="R10421" s="33"/>
      <c r="S10421" s="33"/>
      <c r="T10421" s="33"/>
      <c r="U10421" s="33"/>
      <c r="V10421" s="33"/>
      <c r="W10421" s="33"/>
      <c r="X10421" s="33"/>
      <c r="Y10421" s="33"/>
      <c r="Z10421" s="33"/>
      <c r="AA10421" s="33"/>
      <c r="AB10421" s="33"/>
      <c r="AC10421" s="33"/>
      <c r="AD10421" s="33"/>
      <c r="AE10421" s="33"/>
      <c r="AF10421" s="33"/>
      <c r="AG10421" s="35"/>
      <c r="AH10421" s="32"/>
      <c r="AI10421" s="33"/>
      <c r="AJ10421" s="33"/>
      <c r="AK10421" s="33"/>
      <c r="AL10421" s="33"/>
      <c r="AM10421" s="33"/>
      <c r="AN10421" s="33"/>
      <c r="AO10421" s="33"/>
      <c r="AP10421" s="33"/>
      <c r="AQ10421" s="33"/>
      <c r="AR10421" s="33"/>
      <c r="AS10421" s="33"/>
      <c r="AT10421" s="33"/>
      <c r="AU10421" s="33"/>
      <c r="AV10421" s="33"/>
      <c r="AW10421" s="33"/>
      <c r="AX10421" s="33"/>
      <c r="AY10421" s="33"/>
    </row>
    <row r="10422" spans="1:51" s="12" customFormat="1" ht="39.950000000000003" customHeight="1">
      <c r="A10422" s="3"/>
      <c r="B10422" s="16"/>
      <c r="C10422" s="33"/>
      <c r="D10422" s="33"/>
      <c r="E10422" s="33"/>
      <c r="F10422" s="33"/>
      <c r="G10422" s="33"/>
      <c r="H10422" s="33"/>
      <c r="I10422" s="33"/>
      <c r="J10422" s="33"/>
      <c r="K10422" s="33"/>
      <c r="L10422" s="33"/>
      <c r="M10422" s="33"/>
      <c r="N10422" s="33"/>
      <c r="O10422" s="33"/>
      <c r="P10422" s="33"/>
      <c r="Q10422" s="33"/>
      <c r="R10422" s="33"/>
      <c r="S10422" s="33"/>
      <c r="T10422" s="33"/>
      <c r="U10422" s="33"/>
      <c r="V10422" s="33"/>
      <c r="W10422" s="33"/>
      <c r="X10422" s="33"/>
      <c r="Y10422" s="33"/>
      <c r="Z10422" s="33"/>
      <c r="AA10422" s="33"/>
      <c r="AB10422" s="33"/>
      <c r="AC10422" s="33"/>
      <c r="AD10422" s="33"/>
      <c r="AE10422" s="33"/>
      <c r="AF10422" s="33"/>
      <c r="AG10422" s="35"/>
      <c r="AH10422" s="32"/>
      <c r="AI10422" s="33"/>
      <c r="AJ10422" s="33"/>
      <c r="AK10422" s="33"/>
      <c r="AL10422" s="33"/>
      <c r="AM10422" s="33"/>
      <c r="AN10422" s="33"/>
      <c r="AO10422" s="33"/>
      <c r="AP10422" s="33"/>
      <c r="AQ10422" s="33"/>
      <c r="AR10422" s="33"/>
      <c r="AS10422" s="33"/>
      <c r="AT10422" s="33"/>
      <c r="AU10422" s="33"/>
      <c r="AV10422" s="33"/>
      <c r="AW10422" s="33"/>
      <c r="AX10422" s="33"/>
      <c r="AY10422" s="33"/>
    </row>
    <row r="10423" spans="1:51" s="12" customFormat="1" ht="39.950000000000003" customHeight="1">
      <c r="A10423" s="3"/>
      <c r="B10423" s="16"/>
      <c r="C10423" s="33"/>
      <c r="D10423" s="33"/>
      <c r="E10423" s="33"/>
      <c r="F10423" s="33"/>
      <c r="G10423" s="33"/>
      <c r="H10423" s="33"/>
      <c r="I10423" s="33"/>
      <c r="J10423" s="33"/>
      <c r="K10423" s="33"/>
      <c r="L10423" s="33"/>
      <c r="M10423" s="33"/>
      <c r="N10423" s="33"/>
      <c r="O10423" s="33"/>
      <c r="P10423" s="33"/>
      <c r="Q10423" s="33"/>
      <c r="R10423" s="33"/>
      <c r="S10423" s="33"/>
      <c r="T10423" s="33"/>
      <c r="U10423" s="33"/>
      <c r="V10423" s="33"/>
      <c r="W10423" s="33"/>
      <c r="X10423" s="33"/>
      <c r="Y10423" s="33"/>
      <c r="Z10423" s="33"/>
      <c r="AA10423" s="33"/>
      <c r="AB10423" s="33"/>
      <c r="AC10423" s="33"/>
      <c r="AD10423" s="33"/>
      <c r="AE10423" s="33"/>
      <c r="AF10423" s="33"/>
      <c r="AG10423" s="35"/>
      <c r="AH10423" s="32"/>
      <c r="AI10423" s="33"/>
      <c r="AJ10423" s="33"/>
      <c r="AK10423" s="33"/>
      <c r="AL10423" s="33"/>
      <c r="AM10423" s="33"/>
      <c r="AN10423" s="33"/>
      <c r="AO10423" s="33"/>
      <c r="AP10423" s="33"/>
      <c r="AQ10423" s="33"/>
      <c r="AR10423" s="33"/>
      <c r="AS10423" s="33"/>
      <c r="AT10423" s="33"/>
      <c r="AU10423" s="33"/>
      <c r="AV10423" s="33"/>
      <c r="AW10423" s="33"/>
      <c r="AX10423" s="33"/>
      <c r="AY10423" s="33"/>
    </row>
    <row r="10424" spans="1:51" s="12" customFormat="1" ht="39.950000000000003" customHeight="1">
      <c r="A10424" s="3"/>
      <c r="B10424" s="16"/>
      <c r="C10424" s="33"/>
      <c r="D10424" s="33"/>
      <c r="E10424" s="33"/>
      <c r="F10424" s="33"/>
      <c r="G10424" s="33"/>
      <c r="H10424" s="33"/>
      <c r="I10424" s="33"/>
      <c r="J10424" s="33"/>
      <c r="K10424" s="33"/>
      <c r="L10424" s="33"/>
      <c r="M10424" s="33"/>
      <c r="N10424" s="33"/>
      <c r="O10424" s="33"/>
      <c r="P10424" s="33"/>
      <c r="Q10424" s="33"/>
      <c r="R10424" s="33"/>
      <c r="S10424" s="33"/>
      <c r="T10424" s="33"/>
      <c r="U10424" s="33"/>
      <c r="V10424" s="33"/>
      <c r="W10424" s="33"/>
      <c r="X10424" s="33"/>
      <c r="Y10424" s="33"/>
      <c r="Z10424" s="33"/>
      <c r="AA10424" s="33"/>
      <c r="AB10424" s="33"/>
      <c r="AC10424" s="33"/>
      <c r="AD10424" s="33"/>
      <c r="AE10424" s="33"/>
      <c r="AF10424" s="33"/>
      <c r="AG10424" s="35"/>
      <c r="AH10424" s="32"/>
      <c r="AI10424" s="33"/>
      <c r="AJ10424" s="33"/>
      <c r="AK10424" s="33"/>
      <c r="AL10424" s="33"/>
      <c r="AM10424" s="33"/>
      <c r="AN10424" s="33"/>
      <c r="AO10424" s="33"/>
      <c r="AP10424" s="33"/>
      <c r="AQ10424" s="33"/>
      <c r="AR10424" s="33"/>
      <c r="AS10424" s="33"/>
      <c r="AT10424" s="33"/>
      <c r="AU10424" s="33"/>
      <c r="AV10424" s="33"/>
      <c r="AW10424" s="33"/>
      <c r="AX10424" s="33"/>
      <c r="AY10424" s="33"/>
    </row>
    <row r="10425" spans="1:51" s="12" customFormat="1" ht="39.950000000000003" customHeight="1">
      <c r="A10425" s="3"/>
      <c r="B10425" s="16"/>
      <c r="C10425" s="33"/>
      <c r="D10425" s="33"/>
      <c r="E10425" s="33"/>
      <c r="F10425" s="33"/>
      <c r="G10425" s="33"/>
      <c r="H10425" s="33"/>
      <c r="I10425" s="33"/>
      <c r="J10425" s="33"/>
      <c r="K10425" s="33"/>
      <c r="L10425" s="33"/>
      <c r="M10425" s="33"/>
      <c r="N10425" s="33"/>
      <c r="O10425" s="33"/>
      <c r="P10425" s="33"/>
      <c r="Q10425" s="33"/>
      <c r="R10425" s="33"/>
      <c r="S10425" s="33"/>
      <c r="T10425" s="33"/>
      <c r="U10425" s="33"/>
      <c r="V10425" s="33"/>
      <c r="W10425" s="33"/>
      <c r="X10425" s="33"/>
      <c r="Y10425" s="33"/>
      <c r="Z10425" s="33"/>
      <c r="AA10425" s="33"/>
      <c r="AB10425" s="33"/>
      <c r="AC10425" s="33"/>
      <c r="AD10425" s="33"/>
      <c r="AE10425" s="33"/>
      <c r="AF10425" s="33"/>
      <c r="AG10425" s="35"/>
      <c r="AH10425" s="32"/>
      <c r="AI10425" s="33"/>
      <c r="AJ10425" s="33"/>
      <c r="AK10425" s="33"/>
      <c r="AL10425" s="33"/>
      <c r="AM10425" s="33"/>
      <c r="AN10425" s="33"/>
      <c r="AO10425" s="33"/>
      <c r="AP10425" s="33"/>
      <c r="AQ10425" s="33"/>
      <c r="AR10425" s="33"/>
      <c r="AS10425" s="33"/>
      <c r="AT10425" s="33"/>
      <c r="AU10425" s="33"/>
      <c r="AV10425" s="33"/>
      <c r="AW10425" s="33"/>
      <c r="AX10425" s="33"/>
      <c r="AY10425" s="33"/>
    </row>
    <row r="10426" spans="1:51" s="12" customFormat="1" ht="39.950000000000003" customHeight="1">
      <c r="A10426" s="3"/>
      <c r="B10426" s="16"/>
      <c r="C10426" s="33"/>
      <c r="D10426" s="33"/>
      <c r="E10426" s="33"/>
      <c r="F10426" s="33"/>
      <c r="G10426" s="33"/>
      <c r="H10426" s="33"/>
      <c r="I10426" s="33"/>
      <c r="J10426" s="33"/>
      <c r="K10426" s="33"/>
      <c r="L10426" s="33"/>
      <c r="M10426" s="33"/>
      <c r="N10426" s="33"/>
      <c r="O10426" s="33"/>
      <c r="P10426" s="33"/>
      <c r="Q10426" s="33"/>
      <c r="R10426" s="33"/>
      <c r="S10426" s="33"/>
      <c r="T10426" s="33"/>
      <c r="U10426" s="33"/>
      <c r="V10426" s="33"/>
      <c r="W10426" s="33"/>
      <c r="X10426" s="33"/>
      <c r="Y10426" s="33"/>
      <c r="Z10426" s="33"/>
      <c r="AA10426" s="33"/>
      <c r="AB10426" s="33"/>
      <c r="AC10426" s="33"/>
      <c r="AD10426" s="33"/>
      <c r="AE10426" s="33"/>
      <c r="AF10426" s="33"/>
      <c r="AG10426" s="35"/>
      <c r="AH10426" s="32"/>
      <c r="AI10426" s="33"/>
      <c r="AJ10426" s="33"/>
      <c r="AK10426" s="33"/>
      <c r="AL10426" s="33"/>
      <c r="AM10426" s="33"/>
      <c r="AN10426" s="33"/>
      <c r="AO10426" s="33"/>
      <c r="AP10426" s="33"/>
      <c r="AQ10426" s="33"/>
      <c r="AR10426" s="33"/>
      <c r="AS10426" s="33"/>
      <c r="AT10426" s="33"/>
      <c r="AU10426" s="33"/>
      <c r="AV10426" s="33"/>
      <c r="AW10426" s="33"/>
      <c r="AX10426" s="33"/>
      <c r="AY10426" s="33"/>
    </row>
    <row r="10427" spans="1:51" s="12" customFormat="1" ht="39.950000000000003" customHeight="1">
      <c r="A10427" s="3"/>
      <c r="B10427" s="16"/>
      <c r="C10427" s="33"/>
      <c r="D10427" s="33"/>
      <c r="E10427" s="33"/>
      <c r="F10427" s="33"/>
      <c r="G10427" s="33"/>
      <c r="H10427" s="33"/>
      <c r="I10427" s="33"/>
      <c r="J10427" s="33"/>
      <c r="K10427" s="33"/>
      <c r="L10427" s="33"/>
      <c r="M10427" s="33"/>
      <c r="N10427" s="33"/>
      <c r="O10427" s="33"/>
      <c r="P10427" s="33"/>
      <c r="Q10427" s="33"/>
      <c r="R10427" s="33"/>
      <c r="S10427" s="33"/>
      <c r="T10427" s="33"/>
      <c r="U10427" s="33"/>
      <c r="V10427" s="33"/>
      <c r="W10427" s="33"/>
      <c r="X10427" s="33"/>
      <c r="Y10427" s="33"/>
      <c r="Z10427" s="33"/>
      <c r="AA10427" s="33"/>
      <c r="AB10427" s="33"/>
      <c r="AC10427" s="33"/>
      <c r="AD10427" s="33"/>
      <c r="AE10427" s="33"/>
      <c r="AF10427" s="33"/>
      <c r="AG10427" s="35"/>
      <c r="AH10427" s="32"/>
      <c r="AI10427" s="33"/>
      <c r="AJ10427" s="33"/>
      <c r="AK10427" s="33"/>
      <c r="AL10427" s="33"/>
      <c r="AM10427" s="33"/>
      <c r="AN10427" s="33"/>
      <c r="AO10427" s="33"/>
      <c r="AP10427" s="33"/>
      <c r="AQ10427" s="33"/>
      <c r="AR10427" s="33"/>
      <c r="AS10427" s="33"/>
      <c r="AT10427" s="33"/>
      <c r="AU10427" s="33"/>
      <c r="AV10427" s="33"/>
      <c r="AW10427" s="33"/>
      <c r="AX10427" s="33"/>
      <c r="AY10427" s="33"/>
    </row>
    <row r="10428" spans="1:51" s="12" customFormat="1" ht="39.950000000000003" customHeight="1">
      <c r="A10428" s="3"/>
      <c r="B10428" s="16"/>
      <c r="C10428" s="33"/>
      <c r="D10428" s="33"/>
      <c r="E10428" s="33"/>
      <c r="F10428" s="33"/>
      <c r="G10428" s="33"/>
      <c r="H10428" s="33"/>
      <c r="I10428" s="33"/>
      <c r="J10428" s="33"/>
      <c r="K10428" s="33"/>
      <c r="L10428" s="33"/>
      <c r="M10428" s="33"/>
      <c r="N10428" s="33"/>
      <c r="O10428" s="33"/>
      <c r="P10428" s="33"/>
      <c r="Q10428" s="33"/>
      <c r="R10428" s="33"/>
      <c r="S10428" s="33"/>
      <c r="T10428" s="33"/>
      <c r="U10428" s="33"/>
      <c r="V10428" s="33"/>
      <c r="W10428" s="33"/>
      <c r="X10428" s="33"/>
      <c r="Y10428" s="33"/>
      <c r="Z10428" s="33"/>
      <c r="AA10428" s="33"/>
      <c r="AB10428" s="33"/>
      <c r="AC10428" s="33"/>
      <c r="AD10428" s="33"/>
      <c r="AE10428" s="33"/>
      <c r="AF10428" s="33"/>
      <c r="AG10428" s="35"/>
      <c r="AH10428" s="32"/>
      <c r="AI10428" s="33"/>
      <c r="AJ10428" s="33"/>
      <c r="AK10428" s="33"/>
      <c r="AL10428" s="33"/>
      <c r="AM10428" s="33"/>
      <c r="AN10428" s="33"/>
      <c r="AO10428" s="33"/>
      <c r="AP10428" s="33"/>
      <c r="AQ10428" s="33"/>
      <c r="AR10428" s="33"/>
      <c r="AS10428" s="33"/>
      <c r="AT10428" s="33"/>
      <c r="AU10428" s="33"/>
      <c r="AV10428" s="33"/>
      <c r="AW10428" s="33"/>
      <c r="AX10428" s="33"/>
      <c r="AY10428" s="33"/>
    </row>
    <row r="10429" spans="1:51" s="12" customFormat="1" ht="39.950000000000003" customHeight="1">
      <c r="A10429" s="3"/>
      <c r="B10429" s="16"/>
      <c r="C10429" s="33"/>
      <c r="D10429" s="33"/>
      <c r="E10429" s="33"/>
      <c r="F10429" s="33"/>
      <c r="G10429" s="33"/>
      <c r="H10429" s="33"/>
      <c r="I10429" s="33"/>
      <c r="J10429" s="33"/>
      <c r="K10429" s="33"/>
      <c r="L10429" s="33"/>
      <c r="M10429" s="33"/>
      <c r="N10429" s="33"/>
      <c r="O10429" s="33"/>
      <c r="P10429" s="33"/>
      <c r="Q10429" s="33"/>
      <c r="R10429" s="33"/>
      <c r="S10429" s="33"/>
      <c r="T10429" s="33"/>
      <c r="U10429" s="33"/>
      <c r="V10429" s="33"/>
      <c r="W10429" s="33"/>
      <c r="X10429" s="33"/>
      <c r="Y10429" s="33"/>
      <c r="Z10429" s="33"/>
      <c r="AA10429" s="33"/>
      <c r="AB10429" s="33"/>
      <c r="AC10429" s="33"/>
      <c r="AD10429" s="33"/>
      <c r="AE10429" s="33"/>
      <c r="AF10429" s="33"/>
      <c r="AG10429" s="35"/>
      <c r="AH10429" s="32"/>
      <c r="AI10429" s="33"/>
      <c r="AJ10429" s="33"/>
      <c r="AK10429" s="33"/>
      <c r="AL10429" s="33"/>
      <c r="AM10429" s="33"/>
      <c r="AN10429" s="33"/>
      <c r="AO10429" s="33"/>
      <c r="AP10429" s="33"/>
      <c r="AQ10429" s="33"/>
      <c r="AR10429" s="33"/>
      <c r="AS10429" s="33"/>
      <c r="AT10429" s="33"/>
      <c r="AU10429" s="33"/>
      <c r="AV10429" s="33"/>
      <c r="AW10429" s="33"/>
      <c r="AX10429" s="33"/>
      <c r="AY10429" s="33"/>
    </row>
    <row r="10430" spans="1:51" s="12" customFormat="1" ht="39.950000000000003" customHeight="1">
      <c r="A10430" s="3"/>
      <c r="B10430" s="16"/>
      <c r="C10430" s="33"/>
      <c r="D10430" s="33"/>
      <c r="E10430" s="33"/>
      <c r="F10430" s="33"/>
      <c r="G10430" s="33"/>
      <c r="H10430" s="33"/>
      <c r="I10430" s="33"/>
      <c r="J10430" s="33"/>
      <c r="K10430" s="33"/>
      <c r="L10430" s="33"/>
      <c r="M10430" s="33"/>
      <c r="N10430" s="33"/>
      <c r="O10430" s="33"/>
      <c r="P10430" s="33"/>
      <c r="Q10430" s="33"/>
      <c r="R10430" s="33"/>
      <c r="S10430" s="33"/>
      <c r="T10430" s="33"/>
      <c r="U10430" s="33"/>
      <c r="V10430" s="33"/>
      <c r="W10430" s="33"/>
      <c r="X10430" s="33"/>
      <c r="Y10430" s="33"/>
      <c r="Z10430" s="33"/>
      <c r="AA10430" s="33"/>
      <c r="AB10430" s="33"/>
      <c r="AC10430" s="33"/>
      <c r="AD10430" s="33"/>
      <c r="AE10430" s="33"/>
      <c r="AF10430" s="33"/>
      <c r="AG10430" s="35"/>
      <c r="AH10430" s="32"/>
      <c r="AI10430" s="33"/>
      <c r="AJ10430" s="33"/>
      <c r="AK10430" s="33"/>
      <c r="AL10430" s="33"/>
      <c r="AM10430" s="33"/>
      <c r="AN10430" s="33"/>
      <c r="AO10430" s="33"/>
      <c r="AP10430" s="33"/>
      <c r="AQ10430" s="33"/>
      <c r="AR10430" s="33"/>
      <c r="AS10430" s="33"/>
      <c r="AT10430" s="33"/>
      <c r="AU10430" s="33"/>
      <c r="AV10430" s="33"/>
      <c r="AW10430" s="33"/>
      <c r="AX10430" s="33"/>
      <c r="AY10430" s="33"/>
    </row>
    <row r="10431" spans="1:51" s="12" customFormat="1" ht="39.950000000000003" customHeight="1">
      <c r="A10431" s="3"/>
      <c r="B10431" s="16"/>
      <c r="C10431" s="33"/>
      <c r="D10431" s="33"/>
      <c r="E10431" s="33"/>
      <c r="F10431" s="33"/>
      <c r="G10431" s="33"/>
      <c r="H10431" s="33"/>
      <c r="I10431" s="33"/>
      <c r="J10431" s="33"/>
      <c r="K10431" s="33"/>
      <c r="L10431" s="33"/>
      <c r="M10431" s="33"/>
      <c r="N10431" s="33"/>
      <c r="O10431" s="33"/>
      <c r="P10431" s="33"/>
      <c r="Q10431" s="33"/>
      <c r="R10431" s="33"/>
      <c r="S10431" s="33"/>
      <c r="T10431" s="33"/>
      <c r="U10431" s="33"/>
      <c r="V10431" s="33"/>
      <c r="W10431" s="33"/>
      <c r="X10431" s="33"/>
      <c r="Y10431" s="33"/>
      <c r="Z10431" s="33"/>
      <c r="AA10431" s="33"/>
      <c r="AB10431" s="33"/>
      <c r="AC10431" s="33"/>
      <c r="AD10431" s="33"/>
      <c r="AE10431" s="33"/>
      <c r="AF10431" s="33"/>
      <c r="AG10431" s="35"/>
      <c r="AH10431" s="32"/>
      <c r="AI10431" s="33"/>
      <c r="AJ10431" s="33"/>
      <c r="AK10431" s="33"/>
      <c r="AL10431" s="33"/>
      <c r="AM10431" s="33"/>
      <c r="AN10431" s="33"/>
      <c r="AO10431" s="33"/>
      <c r="AP10431" s="33"/>
      <c r="AQ10431" s="33"/>
      <c r="AR10431" s="33"/>
      <c r="AS10431" s="33"/>
      <c r="AT10431" s="33"/>
      <c r="AU10431" s="33"/>
      <c r="AV10431" s="33"/>
      <c r="AW10431" s="33"/>
      <c r="AX10431" s="33"/>
      <c r="AY10431" s="33"/>
    </row>
    <row r="10432" spans="1:51" s="12" customFormat="1" ht="39.950000000000003" customHeight="1">
      <c r="A10432" s="3"/>
      <c r="B10432" s="16"/>
      <c r="C10432" s="33"/>
      <c r="D10432" s="33"/>
      <c r="E10432" s="33"/>
      <c r="F10432" s="33"/>
      <c r="G10432" s="33"/>
      <c r="H10432" s="33"/>
      <c r="I10432" s="33"/>
      <c r="J10432" s="33"/>
      <c r="K10432" s="33"/>
      <c r="L10432" s="33"/>
      <c r="M10432" s="33"/>
      <c r="N10432" s="33"/>
      <c r="O10432" s="33"/>
      <c r="P10432" s="33"/>
      <c r="Q10432" s="33"/>
      <c r="R10432" s="33"/>
      <c r="S10432" s="33"/>
      <c r="T10432" s="33"/>
      <c r="U10432" s="33"/>
      <c r="V10432" s="33"/>
      <c r="W10432" s="33"/>
      <c r="X10432" s="33"/>
      <c r="Y10432" s="33"/>
      <c r="Z10432" s="33"/>
      <c r="AA10432" s="33"/>
      <c r="AB10432" s="33"/>
      <c r="AC10432" s="33"/>
      <c r="AD10432" s="33"/>
      <c r="AE10432" s="33"/>
      <c r="AF10432" s="33"/>
      <c r="AG10432" s="35"/>
      <c r="AH10432" s="32"/>
      <c r="AI10432" s="33"/>
      <c r="AJ10432" s="33"/>
      <c r="AK10432" s="33"/>
      <c r="AL10432" s="33"/>
      <c r="AM10432" s="33"/>
      <c r="AN10432" s="33"/>
      <c r="AO10432" s="33"/>
      <c r="AP10432" s="33"/>
      <c r="AQ10432" s="33"/>
      <c r="AR10432" s="33"/>
      <c r="AS10432" s="33"/>
      <c r="AT10432" s="33"/>
      <c r="AU10432" s="33"/>
      <c r="AV10432" s="33"/>
      <c r="AW10432" s="33"/>
      <c r="AX10432" s="33"/>
      <c r="AY10432" s="33"/>
    </row>
    <row r="10433" spans="1:51" s="12" customFormat="1" ht="39.950000000000003" customHeight="1">
      <c r="A10433" s="3"/>
      <c r="B10433" s="16"/>
      <c r="C10433" s="33"/>
      <c r="D10433" s="33"/>
      <c r="E10433" s="33"/>
      <c r="F10433" s="33"/>
      <c r="G10433" s="33"/>
      <c r="H10433" s="33"/>
      <c r="I10433" s="33"/>
      <c r="J10433" s="33"/>
      <c r="K10433" s="33"/>
      <c r="L10433" s="33"/>
      <c r="M10433" s="33"/>
      <c r="N10433" s="33"/>
      <c r="O10433" s="33"/>
      <c r="P10433" s="33"/>
      <c r="Q10433" s="33"/>
      <c r="R10433" s="33"/>
      <c r="S10433" s="33"/>
      <c r="T10433" s="33"/>
      <c r="U10433" s="33"/>
      <c r="V10433" s="33"/>
      <c r="W10433" s="33"/>
      <c r="X10433" s="33"/>
      <c r="Y10433" s="33"/>
      <c r="Z10433" s="33"/>
      <c r="AA10433" s="33"/>
      <c r="AB10433" s="33"/>
      <c r="AC10433" s="33"/>
      <c r="AD10433" s="33"/>
      <c r="AE10433" s="33"/>
      <c r="AF10433" s="33"/>
      <c r="AG10433" s="35"/>
      <c r="AH10433" s="32"/>
      <c r="AI10433" s="33"/>
      <c r="AJ10433" s="33"/>
      <c r="AK10433" s="33"/>
      <c r="AL10433" s="33"/>
      <c r="AM10433" s="33"/>
      <c r="AN10433" s="33"/>
      <c r="AO10433" s="33"/>
      <c r="AP10433" s="33"/>
      <c r="AQ10433" s="33"/>
      <c r="AR10433" s="33"/>
      <c r="AS10433" s="33"/>
      <c r="AT10433" s="33"/>
      <c r="AU10433" s="33"/>
      <c r="AV10433" s="33"/>
      <c r="AW10433" s="33"/>
      <c r="AX10433" s="33"/>
      <c r="AY10433" s="33"/>
    </row>
    <row r="10434" spans="1:51" s="12" customFormat="1" ht="39.950000000000003" customHeight="1">
      <c r="A10434" s="3"/>
      <c r="B10434" s="16"/>
      <c r="C10434" s="33"/>
      <c r="D10434" s="33"/>
      <c r="E10434" s="33"/>
      <c r="F10434" s="33"/>
      <c r="G10434" s="33"/>
      <c r="H10434" s="33"/>
      <c r="I10434" s="33"/>
      <c r="J10434" s="33"/>
      <c r="K10434" s="33"/>
      <c r="L10434" s="33"/>
      <c r="M10434" s="33"/>
      <c r="N10434" s="33"/>
      <c r="O10434" s="33"/>
      <c r="P10434" s="33"/>
      <c r="Q10434" s="33"/>
      <c r="R10434" s="33"/>
      <c r="S10434" s="33"/>
      <c r="T10434" s="33"/>
      <c r="U10434" s="33"/>
      <c r="V10434" s="33"/>
      <c r="W10434" s="33"/>
      <c r="X10434" s="33"/>
      <c r="Y10434" s="33"/>
      <c r="Z10434" s="33"/>
      <c r="AA10434" s="33"/>
      <c r="AB10434" s="33"/>
      <c r="AC10434" s="33"/>
      <c r="AD10434" s="33"/>
      <c r="AE10434" s="33"/>
      <c r="AF10434" s="33"/>
      <c r="AG10434" s="35"/>
      <c r="AH10434" s="32"/>
      <c r="AI10434" s="33"/>
      <c r="AJ10434" s="33"/>
      <c r="AK10434" s="33"/>
      <c r="AL10434" s="33"/>
      <c r="AM10434" s="33"/>
      <c r="AN10434" s="33"/>
      <c r="AO10434" s="33"/>
      <c r="AP10434" s="33"/>
      <c r="AQ10434" s="33"/>
      <c r="AR10434" s="33"/>
      <c r="AS10434" s="33"/>
      <c r="AT10434" s="33"/>
      <c r="AU10434" s="33"/>
      <c r="AV10434" s="33"/>
      <c r="AW10434" s="33"/>
      <c r="AX10434" s="33"/>
      <c r="AY10434" s="33"/>
    </row>
    <row r="10435" spans="1:51" s="12" customFormat="1" ht="39.950000000000003" customHeight="1">
      <c r="A10435" s="3"/>
      <c r="B10435" s="16"/>
      <c r="C10435" s="33"/>
      <c r="D10435" s="33"/>
      <c r="E10435" s="33"/>
      <c r="F10435" s="33"/>
      <c r="G10435" s="33"/>
      <c r="H10435" s="33"/>
      <c r="I10435" s="33"/>
      <c r="J10435" s="33"/>
      <c r="K10435" s="33"/>
      <c r="L10435" s="33"/>
      <c r="M10435" s="33"/>
      <c r="N10435" s="33"/>
      <c r="O10435" s="33"/>
      <c r="P10435" s="33"/>
      <c r="Q10435" s="33"/>
      <c r="R10435" s="33"/>
      <c r="S10435" s="33"/>
      <c r="T10435" s="33"/>
      <c r="U10435" s="33"/>
      <c r="V10435" s="33"/>
      <c r="W10435" s="33"/>
      <c r="X10435" s="33"/>
      <c r="Y10435" s="33"/>
      <c r="Z10435" s="33"/>
      <c r="AA10435" s="33"/>
      <c r="AB10435" s="33"/>
      <c r="AC10435" s="33"/>
      <c r="AD10435" s="33"/>
      <c r="AE10435" s="33"/>
      <c r="AF10435" s="33"/>
      <c r="AG10435" s="35"/>
      <c r="AH10435" s="32"/>
      <c r="AI10435" s="33"/>
      <c r="AJ10435" s="33"/>
      <c r="AK10435" s="33"/>
      <c r="AL10435" s="33"/>
      <c r="AM10435" s="33"/>
      <c r="AN10435" s="33"/>
      <c r="AO10435" s="33"/>
      <c r="AP10435" s="33"/>
      <c r="AQ10435" s="33"/>
      <c r="AR10435" s="33"/>
      <c r="AS10435" s="33"/>
      <c r="AT10435" s="33"/>
      <c r="AU10435" s="33"/>
      <c r="AV10435" s="33"/>
      <c r="AW10435" s="33"/>
      <c r="AX10435" s="33"/>
      <c r="AY10435" s="33"/>
    </row>
    <row r="10436" spans="1:51" s="12" customFormat="1" ht="39.950000000000003" customHeight="1">
      <c r="A10436" s="3"/>
      <c r="B10436" s="16"/>
      <c r="C10436" s="33"/>
      <c r="D10436" s="33"/>
      <c r="E10436" s="33"/>
      <c r="F10436" s="33"/>
      <c r="G10436" s="33"/>
      <c r="H10436" s="33"/>
      <c r="I10436" s="33"/>
      <c r="J10436" s="33"/>
      <c r="K10436" s="33"/>
      <c r="L10436" s="33"/>
      <c r="M10436" s="33"/>
      <c r="N10436" s="33"/>
      <c r="O10436" s="33"/>
      <c r="P10436" s="33"/>
      <c r="Q10436" s="33"/>
      <c r="R10436" s="33"/>
      <c r="S10436" s="33"/>
      <c r="T10436" s="33"/>
      <c r="U10436" s="33"/>
      <c r="V10436" s="33"/>
      <c r="W10436" s="33"/>
      <c r="X10436" s="33"/>
      <c r="Y10436" s="33"/>
      <c r="Z10436" s="33"/>
      <c r="AA10436" s="33"/>
      <c r="AB10436" s="33"/>
      <c r="AC10436" s="33"/>
      <c r="AD10436" s="33"/>
      <c r="AE10436" s="33"/>
      <c r="AF10436" s="33"/>
      <c r="AG10436" s="35"/>
      <c r="AH10436" s="32"/>
      <c r="AI10436" s="33"/>
      <c r="AJ10436" s="33"/>
      <c r="AK10436" s="33"/>
      <c r="AL10436" s="33"/>
      <c r="AM10436" s="33"/>
      <c r="AN10436" s="33"/>
      <c r="AO10436" s="33"/>
      <c r="AP10436" s="33"/>
      <c r="AQ10436" s="33"/>
      <c r="AR10436" s="33"/>
      <c r="AS10436" s="33"/>
      <c r="AT10436" s="33"/>
      <c r="AU10436" s="33"/>
      <c r="AV10436" s="33"/>
      <c r="AW10436" s="33"/>
      <c r="AX10436" s="33"/>
      <c r="AY10436" s="33"/>
    </row>
    <row r="10437" spans="1:51" s="12" customFormat="1" ht="39.950000000000003" customHeight="1">
      <c r="A10437" s="3"/>
      <c r="B10437" s="16"/>
      <c r="C10437" s="33"/>
      <c r="D10437" s="33"/>
      <c r="E10437" s="33"/>
      <c r="F10437" s="33"/>
      <c r="G10437" s="33"/>
      <c r="H10437" s="33"/>
      <c r="I10437" s="33"/>
      <c r="J10437" s="33"/>
      <c r="K10437" s="33"/>
      <c r="L10437" s="33"/>
      <c r="M10437" s="33"/>
      <c r="N10437" s="33"/>
      <c r="O10437" s="33"/>
      <c r="P10437" s="33"/>
      <c r="Q10437" s="33"/>
      <c r="R10437" s="33"/>
      <c r="S10437" s="33"/>
      <c r="T10437" s="33"/>
      <c r="U10437" s="33"/>
      <c r="V10437" s="33"/>
      <c r="W10437" s="33"/>
      <c r="X10437" s="33"/>
      <c r="Y10437" s="33"/>
      <c r="Z10437" s="33"/>
      <c r="AA10437" s="33"/>
      <c r="AB10437" s="33"/>
      <c r="AC10437" s="33"/>
      <c r="AD10437" s="33"/>
      <c r="AE10437" s="33"/>
      <c r="AF10437" s="33"/>
      <c r="AG10437" s="35"/>
      <c r="AH10437" s="32"/>
      <c r="AI10437" s="33"/>
      <c r="AJ10437" s="33"/>
      <c r="AK10437" s="33"/>
      <c r="AL10437" s="33"/>
      <c r="AM10437" s="33"/>
      <c r="AN10437" s="33"/>
      <c r="AO10437" s="33"/>
      <c r="AP10437" s="33"/>
      <c r="AQ10437" s="33"/>
      <c r="AR10437" s="33"/>
      <c r="AS10437" s="33"/>
      <c r="AT10437" s="33"/>
      <c r="AU10437" s="33"/>
      <c r="AV10437" s="33"/>
      <c r="AW10437" s="33"/>
      <c r="AX10437" s="33"/>
      <c r="AY10437" s="33"/>
    </row>
    <row r="10438" spans="1:51" s="12" customFormat="1" ht="39.950000000000003" customHeight="1">
      <c r="A10438" s="3"/>
      <c r="B10438" s="16"/>
      <c r="C10438" s="33"/>
      <c r="D10438" s="33"/>
      <c r="E10438" s="33"/>
      <c r="F10438" s="33"/>
      <c r="G10438" s="33"/>
      <c r="H10438" s="33"/>
      <c r="I10438" s="33"/>
      <c r="J10438" s="33"/>
      <c r="K10438" s="33"/>
      <c r="L10438" s="33"/>
      <c r="M10438" s="33"/>
      <c r="N10438" s="33"/>
      <c r="O10438" s="33"/>
      <c r="P10438" s="33"/>
      <c r="Q10438" s="33"/>
      <c r="R10438" s="33"/>
      <c r="S10438" s="33"/>
      <c r="T10438" s="33"/>
      <c r="U10438" s="33"/>
      <c r="V10438" s="33"/>
      <c r="W10438" s="33"/>
      <c r="X10438" s="33"/>
      <c r="Y10438" s="33"/>
      <c r="Z10438" s="33"/>
      <c r="AA10438" s="33"/>
      <c r="AB10438" s="33"/>
      <c r="AC10438" s="33"/>
      <c r="AD10438" s="33"/>
      <c r="AE10438" s="33"/>
      <c r="AF10438" s="33"/>
      <c r="AG10438" s="35"/>
      <c r="AH10438" s="32"/>
      <c r="AI10438" s="33"/>
      <c r="AJ10438" s="33"/>
      <c r="AK10438" s="33"/>
      <c r="AL10438" s="33"/>
      <c r="AM10438" s="33"/>
      <c r="AN10438" s="33"/>
      <c r="AO10438" s="33"/>
      <c r="AP10438" s="33"/>
      <c r="AQ10438" s="33"/>
      <c r="AR10438" s="33"/>
      <c r="AS10438" s="33"/>
      <c r="AT10438" s="33"/>
      <c r="AU10438" s="33"/>
      <c r="AV10438" s="33"/>
      <c r="AW10438" s="33"/>
      <c r="AX10438" s="33"/>
      <c r="AY10438" s="33"/>
    </row>
    <row r="10439" spans="1:51" s="12" customFormat="1" ht="39.950000000000003" customHeight="1">
      <c r="A10439" s="3"/>
      <c r="B10439" s="16"/>
      <c r="C10439" s="33"/>
      <c r="D10439" s="33"/>
      <c r="E10439" s="33"/>
      <c r="F10439" s="33"/>
      <c r="G10439" s="33"/>
      <c r="H10439" s="33"/>
      <c r="I10439" s="33"/>
      <c r="J10439" s="33"/>
      <c r="K10439" s="33"/>
      <c r="L10439" s="33"/>
      <c r="M10439" s="33"/>
      <c r="N10439" s="33"/>
      <c r="O10439" s="33"/>
      <c r="P10439" s="33"/>
      <c r="Q10439" s="33"/>
      <c r="R10439" s="33"/>
      <c r="S10439" s="33"/>
      <c r="T10439" s="33"/>
      <c r="U10439" s="33"/>
      <c r="V10439" s="33"/>
      <c r="W10439" s="33"/>
      <c r="X10439" s="33"/>
      <c r="Y10439" s="33"/>
      <c r="Z10439" s="33"/>
      <c r="AA10439" s="33"/>
      <c r="AB10439" s="33"/>
      <c r="AC10439" s="33"/>
      <c r="AD10439" s="33"/>
      <c r="AE10439" s="33"/>
      <c r="AF10439" s="33"/>
      <c r="AG10439" s="35"/>
      <c r="AH10439" s="32"/>
      <c r="AI10439" s="33"/>
      <c r="AJ10439" s="33"/>
      <c r="AK10439" s="33"/>
      <c r="AL10439" s="33"/>
      <c r="AM10439" s="33"/>
      <c r="AN10439" s="33"/>
      <c r="AO10439" s="33"/>
      <c r="AP10439" s="33"/>
      <c r="AQ10439" s="33"/>
      <c r="AR10439" s="33"/>
      <c r="AS10439" s="33"/>
      <c r="AT10439" s="33"/>
      <c r="AU10439" s="33"/>
      <c r="AV10439" s="33"/>
      <c r="AW10439" s="33"/>
      <c r="AX10439" s="33"/>
      <c r="AY10439" s="33"/>
    </row>
    <row r="10440" spans="1:51" s="12" customFormat="1" ht="39.950000000000003" customHeight="1">
      <c r="A10440" s="3"/>
      <c r="B10440" s="16"/>
      <c r="C10440" s="33"/>
      <c r="D10440" s="33"/>
      <c r="E10440" s="33"/>
      <c r="F10440" s="33"/>
      <c r="G10440" s="33"/>
      <c r="H10440" s="33"/>
      <c r="I10440" s="33"/>
      <c r="J10440" s="33"/>
      <c r="K10440" s="33"/>
      <c r="L10440" s="33"/>
      <c r="M10440" s="33"/>
      <c r="N10440" s="33"/>
      <c r="O10440" s="33"/>
      <c r="P10440" s="33"/>
      <c r="Q10440" s="33"/>
      <c r="R10440" s="33"/>
      <c r="S10440" s="33"/>
      <c r="T10440" s="33"/>
      <c r="U10440" s="33"/>
      <c r="V10440" s="33"/>
      <c r="W10440" s="33"/>
      <c r="X10440" s="33"/>
      <c r="Y10440" s="33"/>
      <c r="Z10440" s="33"/>
      <c r="AA10440" s="33"/>
      <c r="AB10440" s="33"/>
      <c r="AC10440" s="33"/>
      <c r="AD10440" s="33"/>
      <c r="AE10440" s="33"/>
      <c r="AF10440" s="33"/>
      <c r="AG10440" s="35"/>
      <c r="AH10440" s="32"/>
      <c r="AI10440" s="33"/>
      <c r="AJ10440" s="33"/>
      <c r="AK10440" s="33"/>
      <c r="AL10440" s="33"/>
      <c r="AM10440" s="33"/>
      <c r="AN10440" s="33"/>
      <c r="AO10440" s="33"/>
      <c r="AP10440" s="33"/>
      <c r="AQ10440" s="33"/>
      <c r="AR10440" s="33"/>
      <c r="AS10440" s="33"/>
      <c r="AT10440" s="33"/>
      <c r="AU10440" s="33"/>
      <c r="AV10440" s="33"/>
      <c r="AW10440" s="33"/>
      <c r="AX10440" s="33"/>
      <c r="AY10440" s="33"/>
    </row>
    <row r="10441" spans="1:51" s="12" customFormat="1" ht="39.950000000000003" customHeight="1">
      <c r="A10441" s="3"/>
      <c r="B10441" s="16"/>
      <c r="C10441" s="33"/>
      <c r="D10441" s="33"/>
      <c r="E10441" s="33"/>
      <c r="F10441" s="33"/>
      <c r="G10441" s="33"/>
      <c r="H10441" s="33"/>
      <c r="I10441" s="33"/>
      <c r="J10441" s="33"/>
      <c r="K10441" s="33"/>
      <c r="L10441" s="33"/>
      <c r="M10441" s="33"/>
      <c r="N10441" s="33"/>
      <c r="O10441" s="33"/>
      <c r="P10441" s="33"/>
      <c r="Q10441" s="33"/>
      <c r="R10441" s="33"/>
      <c r="S10441" s="33"/>
      <c r="T10441" s="33"/>
      <c r="U10441" s="33"/>
      <c r="V10441" s="33"/>
      <c r="W10441" s="33"/>
      <c r="X10441" s="33"/>
      <c r="Y10441" s="33"/>
      <c r="Z10441" s="33"/>
      <c r="AA10441" s="33"/>
      <c r="AB10441" s="33"/>
      <c r="AC10441" s="33"/>
      <c r="AD10441" s="33"/>
      <c r="AE10441" s="33"/>
      <c r="AF10441" s="33"/>
      <c r="AG10441" s="35"/>
      <c r="AH10441" s="32"/>
      <c r="AI10441" s="33"/>
      <c r="AJ10441" s="33"/>
      <c r="AK10441" s="33"/>
      <c r="AL10441" s="33"/>
      <c r="AM10441" s="33"/>
      <c r="AN10441" s="33"/>
      <c r="AO10441" s="33"/>
      <c r="AP10441" s="33"/>
      <c r="AQ10441" s="33"/>
      <c r="AR10441" s="33"/>
      <c r="AS10441" s="33"/>
      <c r="AT10441" s="33"/>
      <c r="AU10441" s="33"/>
      <c r="AV10441" s="33"/>
      <c r="AW10441" s="33"/>
      <c r="AX10441" s="33"/>
      <c r="AY10441" s="33"/>
    </row>
    <row r="10442" spans="1:51" s="12" customFormat="1" ht="39.950000000000003" customHeight="1">
      <c r="A10442" s="3"/>
      <c r="B10442" s="16"/>
      <c r="C10442" s="33"/>
      <c r="D10442" s="33"/>
      <c r="E10442" s="33"/>
      <c r="F10442" s="33"/>
      <c r="G10442" s="33"/>
      <c r="H10442" s="33"/>
      <c r="I10442" s="33"/>
      <c r="J10442" s="33"/>
      <c r="K10442" s="33"/>
      <c r="L10442" s="33"/>
      <c r="M10442" s="33"/>
      <c r="N10442" s="33"/>
      <c r="O10442" s="33"/>
      <c r="P10442" s="33"/>
      <c r="Q10442" s="33"/>
      <c r="R10442" s="33"/>
      <c r="S10442" s="33"/>
      <c r="T10442" s="33"/>
      <c r="U10442" s="33"/>
      <c r="V10442" s="33"/>
      <c r="W10442" s="33"/>
      <c r="X10442" s="33"/>
      <c r="Y10442" s="33"/>
      <c r="Z10442" s="33"/>
      <c r="AA10442" s="33"/>
      <c r="AB10442" s="33"/>
      <c r="AC10442" s="33"/>
      <c r="AD10442" s="33"/>
      <c r="AE10442" s="33"/>
      <c r="AF10442" s="33"/>
      <c r="AG10442" s="35"/>
      <c r="AH10442" s="32"/>
      <c r="AI10442" s="33"/>
      <c r="AJ10442" s="33"/>
      <c r="AK10442" s="33"/>
      <c r="AL10442" s="33"/>
      <c r="AM10442" s="33"/>
      <c r="AN10442" s="33"/>
      <c r="AO10442" s="33"/>
      <c r="AP10442" s="33"/>
      <c r="AQ10442" s="33"/>
      <c r="AR10442" s="33"/>
      <c r="AS10442" s="33"/>
      <c r="AT10442" s="33"/>
      <c r="AU10442" s="33"/>
      <c r="AV10442" s="33"/>
      <c r="AW10442" s="33"/>
      <c r="AX10442" s="33"/>
      <c r="AY10442" s="33"/>
    </row>
    <row r="10443" spans="1:51" s="12" customFormat="1" ht="39.950000000000003" customHeight="1">
      <c r="A10443" s="3"/>
      <c r="B10443" s="16"/>
      <c r="C10443" s="33"/>
      <c r="D10443" s="33"/>
      <c r="E10443" s="33"/>
      <c r="F10443" s="33"/>
      <c r="G10443" s="33"/>
      <c r="H10443" s="33"/>
      <c r="I10443" s="33"/>
      <c r="J10443" s="33"/>
      <c r="K10443" s="33"/>
      <c r="L10443" s="33"/>
      <c r="M10443" s="33"/>
      <c r="N10443" s="33"/>
      <c r="O10443" s="33"/>
      <c r="P10443" s="33"/>
      <c r="Q10443" s="33"/>
      <c r="R10443" s="33"/>
      <c r="S10443" s="33"/>
      <c r="T10443" s="33"/>
      <c r="U10443" s="33"/>
      <c r="V10443" s="33"/>
      <c r="W10443" s="33"/>
      <c r="X10443" s="33"/>
      <c r="Y10443" s="33"/>
      <c r="Z10443" s="33"/>
      <c r="AA10443" s="33"/>
      <c r="AB10443" s="33"/>
      <c r="AC10443" s="33"/>
      <c r="AD10443" s="33"/>
      <c r="AE10443" s="33"/>
      <c r="AF10443" s="33"/>
      <c r="AG10443" s="35"/>
      <c r="AH10443" s="32"/>
      <c r="AI10443" s="33"/>
      <c r="AJ10443" s="33"/>
      <c r="AK10443" s="33"/>
      <c r="AL10443" s="33"/>
      <c r="AM10443" s="33"/>
      <c r="AN10443" s="33"/>
      <c r="AO10443" s="33"/>
      <c r="AP10443" s="33"/>
      <c r="AQ10443" s="33"/>
      <c r="AR10443" s="33"/>
      <c r="AS10443" s="33"/>
      <c r="AT10443" s="33"/>
      <c r="AU10443" s="33"/>
      <c r="AV10443" s="33"/>
      <c r="AW10443" s="33"/>
      <c r="AX10443" s="33"/>
      <c r="AY10443" s="33"/>
    </row>
    <row r="10444" spans="1:51" s="12" customFormat="1" ht="39.950000000000003" customHeight="1">
      <c r="A10444" s="3"/>
      <c r="B10444" s="16"/>
      <c r="C10444" s="33"/>
      <c r="D10444" s="33"/>
      <c r="E10444" s="33"/>
      <c r="F10444" s="33"/>
      <c r="G10444" s="33"/>
      <c r="H10444" s="33"/>
      <c r="I10444" s="33"/>
      <c r="J10444" s="33"/>
      <c r="K10444" s="33"/>
      <c r="L10444" s="33"/>
      <c r="M10444" s="33"/>
      <c r="N10444" s="33"/>
      <c r="O10444" s="33"/>
      <c r="P10444" s="33"/>
      <c r="Q10444" s="33"/>
      <c r="R10444" s="33"/>
      <c r="S10444" s="33"/>
      <c r="T10444" s="33"/>
      <c r="U10444" s="33"/>
      <c r="V10444" s="33"/>
      <c r="W10444" s="33"/>
      <c r="X10444" s="33"/>
      <c r="Y10444" s="33"/>
      <c r="Z10444" s="33"/>
      <c r="AA10444" s="33"/>
      <c r="AB10444" s="33"/>
      <c r="AC10444" s="33"/>
      <c r="AD10444" s="33"/>
      <c r="AE10444" s="33"/>
      <c r="AF10444" s="33"/>
      <c r="AG10444" s="35"/>
      <c r="AH10444" s="32"/>
      <c r="AI10444" s="33"/>
      <c r="AJ10444" s="33"/>
      <c r="AK10444" s="33"/>
      <c r="AL10444" s="33"/>
      <c r="AM10444" s="33"/>
      <c r="AN10444" s="33"/>
      <c r="AO10444" s="33"/>
      <c r="AP10444" s="33"/>
      <c r="AQ10444" s="33"/>
      <c r="AR10444" s="33"/>
      <c r="AS10444" s="33"/>
      <c r="AT10444" s="33"/>
      <c r="AU10444" s="33"/>
      <c r="AV10444" s="33"/>
      <c r="AW10444" s="33"/>
      <c r="AX10444" s="33"/>
      <c r="AY10444" s="33"/>
    </row>
    <row r="10445" spans="1:51" s="12" customFormat="1" ht="39.950000000000003" customHeight="1">
      <c r="A10445" s="3"/>
      <c r="B10445" s="16"/>
      <c r="C10445" s="33"/>
      <c r="D10445" s="33"/>
      <c r="E10445" s="33"/>
      <c r="F10445" s="33"/>
      <c r="G10445" s="33"/>
      <c r="H10445" s="33"/>
      <c r="I10445" s="33"/>
      <c r="J10445" s="33"/>
      <c r="K10445" s="33"/>
      <c r="L10445" s="33"/>
      <c r="M10445" s="33"/>
      <c r="N10445" s="33"/>
      <c r="O10445" s="33"/>
      <c r="P10445" s="33"/>
      <c r="Q10445" s="33"/>
      <c r="R10445" s="33"/>
      <c r="S10445" s="33"/>
      <c r="T10445" s="33"/>
      <c r="U10445" s="33"/>
      <c r="V10445" s="33"/>
      <c r="W10445" s="33"/>
      <c r="X10445" s="33"/>
      <c r="Y10445" s="33"/>
      <c r="Z10445" s="33"/>
      <c r="AA10445" s="33"/>
      <c r="AB10445" s="33"/>
      <c r="AC10445" s="33"/>
      <c r="AD10445" s="33"/>
      <c r="AE10445" s="33"/>
      <c r="AF10445" s="33"/>
      <c r="AG10445" s="35"/>
      <c r="AH10445" s="32"/>
      <c r="AI10445" s="33"/>
      <c r="AJ10445" s="33"/>
      <c r="AK10445" s="33"/>
      <c r="AL10445" s="33"/>
      <c r="AM10445" s="33"/>
      <c r="AN10445" s="33"/>
      <c r="AO10445" s="33"/>
      <c r="AP10445" s="33"/>
      <c r="AQ10445" s="33"/>
      <c r="AR10445" s="33"/>
      <c r="AS10445" s="33"/>
      <c r="AT10445" s="33"/>
      <c r="AU10445" s="33"/>
      <c r="AV10445" s="33"/>
      <c r="AW10445" s="33"/>
      <c r="AX10445" s="33"/>
      <c r="AY10445" s="33"/>
    </row>
    <row r="10446" spans="1:51" s="12" customFormat="1" ht="39.950000000000003" customHeight="1">
      <c r="A10446" s="3"/>
      <c r="B10446" s="16"/>
      <c r="C10446" s="33"/>
      <c r="D10446" s="33"/>
      <c r="E10446" s="33"/>
      <c r="F10446" s="33"/>
      <c r="G10446" s="33"/>
      <c r="H10446" s="33"/>
      <c r="I10446" s="33"/>
      <c r="J10446" s="33"/>
      <c r="K10446" s="33"/>
      <c r="L10446" s="33"/>
      <c r="M10446" s="33"/>
      <c r="N10446" s="33"/>
      <c r="O10446" s="33"/>
      <c r="P10446" s="33"/>
      <c r="Q10446" s="33"/>
      <c r="R10446" s="33"/>
      <c r="S10446" s="33"/>
      <c r="T10446" s="33"/>
      <c r="U10446" s="33"/>
      <c r="V10446" s="33"/>
      <c r="W10446" s="33"/>
      <c r="X10446" s="33"/>
      <c r="Y10446" s="33"/>
      <c r="Z10446" s="33"/>
      <c r="AA10446" s="33"/>
      <c r="AB10446" s="33"/>
      <c r="AC10446" s="33"/>
      <c r="AD10446" s="33"/>
      <c r="AE10446" s="33"/>
      <c r="AF10446" s="33"/>
      <c r="AG10446" s="35"/>
      <c r="AH10446" s="32"/>
      <c r="AI10446" s="33"/>
      <c r="AJ10446" s="33"/>
      <c r="AK10446" s="33"/>
      <c r="AL10446" s="33"/>
      <c r="AM10446" s="33"/>
      <c r="AN10446" s="33"/>
      <c r="AO10446" s="33"/>
      <c r="AP10446" s="33"/>
      <c r="AQ10446" s="33"/>
      <c r="AR10446" s="33"/>
      <c r="AS10446" s="33"/>
      <c r="AT10446" s="33"/>
      <c r="AU10446" s="33"/>
      <c r="AV10446" s="33"/>
      <c r="AW10446" s="33"/>
      <c r="AX10446" s="33"/>
      <c r="AY10446" s="33"/>
    </row>
    <row r="10447" spans="1:51" s="12" customFormat="1" ht="39.950000000000003" customHeight="1">
      <c r="A10447" s="3"/>
      <c r="B10447" s="16"/>
      <c r="C10447" s="33"/>
      <c r="D10447" s="33"/>
      <c r="E10447" s="33"/>
      <c r="F10447" s="33"/>
      <c r="G10447" s="33"/>
      <c r="H10447" s="33"/>
      <c r="I10447" s="33"/>
      <c r="J10447" s="33"/>
      <c r="K10447" s="33"/>
      <c r="L10447" s="33"/>
      <c r="M10447" s="33"/>
      <c r="N10447" s="33"/>
      <c r="O10447" s="33"/>
      <c r="P10447" s="33"/>
      <c r="Q10447" s="33"/>
      <c r="R10447" s="33"/>
      <c r="S10447" s="33"/>
      <c r="T10447" s="33"/>
      <c r="U10447" s="33"/>
      <c r="V10447" s="33"/>
      <c r="W10447" s="33"/>
      <c r="X10447" s="33"/>
      <c r="Y10447" s="33"/>
      <c r="Z10447" s="33"/>
      <c r="AA10447" s="33"/>
      <c r="AB10447" s="33"/>
      <c r="AC10447" s="33"/>
      <c r="AD10447" s="33"/>
      <c r="AE10447" s="33"/>
      <c r="AF10447" s="33"/>
      <c r="AG10447" s="35"/>
      <c r="AH10447" s="32"/>
      <c r="AI10447" s="33"/>
      <c r="AJ10447" s="33"/>
      <c r="AK10447" s="33"/>
      <c r="AL10447" s="33"/>
      <c r="AM10447" s="33"/>
      <c r="AN10447" s="33"/>
      <c r="AO10447" s="33"/>
      <c r="AP10447" s="33"/>
      <c r="AQ10447" s="33"/>
      <c r="AR10447" s="33"/>
      <c r="AS10447" s="33"/>
      <c r="AT10447" s="33"/>
      <c r="AU10447" s="33"/>
      <c r="AV10447" s="33"/>
      <c r="AW10447" s="33"/>
      <c r="AX10447" s="33"/>
      <c r="AY10447" s="33"/>
    </row>
    <row r="10448" spans="1:51" s="12" customFormat="1" ht="39.950000000000003" customHeight="1">
      <c r="A10448" s="3"/>
      <c r="B10448" s="16"/>
      <c r="C10448" s="33"/>
      <c r="D10448" s="33"/>
      <c r="E10448" s="33"/>
      <c r="F10448" s="33"/>
      <c r="G10448" s="33"/>
      <c r="H10448" s="33"/>
      <c r="I10448" s="33"/>
      <c r="J10448" s="33"/>
      <c r="K10448" s="33"/>
      <c r="L10448" s="33"/>
      <c r="M10448" s="33"/>
      <c r="N10448" s="33"/>
      <c r="O10448" s="33"/>
      <c r="P10448" s="33"/>
      <c r="Q10448" s="33"/>
      <c r="R10448" s="33"/>
      <c r="S10448" s="33"/>
      <c r="T10448" s="33"/>
      <c r="U10448" s="33"/>
      <c r="V10448" s="33"/>
      <c r="W10448" s="33"/>
      <c r="X10448" s="33"/>
      <c r="Y10448" s="33"/>
      <c r="Z10448" s="33"/>
      <c r="AA10448" s="33"/>
      <c r="AB10448" s="33"/>
      <c r="AC10448" s="33"/>
      <c r="AD10448" s="33"/>
      <c r="AE10448" s="33"/>
      <c r="AF10448" s="33"/>
      <c r="AG10448" s="35"/>
      <c r="AH10448" s="32"/>
      <c r="AI10448" s="33"/>
      <c r="AJ10448" s="33"/>
      <c r="AK10448" s="33"/>
      <c r="AL10448" s="33"/>
      <c r="AM10448" s="33"/>
      <c r="AN10448" s="33"/>
      <c r="AO10448" s="33"/>
      <c r="AP10448" s="33"/>
      <c r="AQ10448" s="33"/>
      <c r="AR10448" s="33"/>
      <c r="AS10448" s="33"/>
      <c r="AT10448" s="33"/>
      <c r="AU10448" s="33"/>
      <c r="AV10448" s="33"/>
      <c r="AW10448" s="33"/>
      <c r="AX10448" s="33"/>
      <c r="AY10448" s="33"/>
    </row>
    <row r="10449" spans="1:51" s="12" customFormat="1" ht="39.950000000000003" customHeight="1">
      <c r="A10449" s="3"/>
      <c r="B10449" s="16"/>
      <c r="C10449" s="33"/>
      <c r="D10449" s="33"/>
      <c r="E10449" s="33"/>
      <c r="F10449" s="33"/>
      <c r="G10449" s="33"/>
      <c r="H10449" s="33"/>
      <c r="I10449" s="33"/>
      <c r="J10449" s="33"/>
      <c r="K10449" s="33"/>
      <c r="L10449" s="33"/>
      <c r="M10449" s="33"/>
      <c r="N10449" s="33"/>
      <c r="O10449" s="33"/>
      <c r="P10449" s="33"/>
      <c r="Q10449" s="33"/>
      <c r="R10449" s="33"/>
      <c r="S10449" s="33"/>
      <c r="T10449" s="33"/>
      <c r="U10449" s="33"/>
      <c r="V10449" s="33"/>
      <c r="W10449" s="33"/>
      <c r="X10449" s="33"/>
      <c r="Y10449" s="33"/>
      <c r="Z10449" s="33"/>
      <c r="AA10449" s="33"/>
      <c r="AB10449" s="33"/>
      <c r="AC10449" s="33"/>
      <c r="AD10449" s="33"/>
      <c r="AE10449" s="33"/>
      <c r="AF10449" s="33"/>
      <c r="AG10449" s="35"/>
      <c r="AH10449" s="32"/>
      <c r="AI10449" s="33"/>
      <c r="AJ10449" s="33"/>
      <c r="AK10449" s="33"/>
      <c r="AL10449" s="33"/>
      <c r="AM10449" s="33"/>
      <c r="AN10449" s="33"/>
      <c r="AO10449" s="33"/>
      <c r="AP10449" s="33"/>
      <c r="AQ10449" s="33"/>
      <c r="AR10449" s="33"/>
      <c r="AS10449" s="33"/>
      <c r="AT10449" s="33"/>
      <c r="AU10449" s="33"/>
      <c r="AV10449" s="33"/>
      <c r="AW10449" s="33"/>
      <c r="AX10449" s="33"/>
      <c r="AY10449" s="33"/>
    </row>
    <row r="10450" spans="1:51" s="12" customFormat="1" ht="39.950000000000003" customHeight="1">
      <c r="A10450" s="3"/>
      <c r="B10450" s="16"/>
      <c r="C10450" s="33"/>
      <c r="D10450" s="33"/>
      <c r="E10450" s="33"/>
      <c r="F10450" s="33"/>
      <c r="G10450" s="33"/>
      <c r="H10450" s="33"/>
      <c r="I10450" s="33"/>
      <c r="J10450" s="33"/>
      <c r="K10450" s="33"/>
      <c r="L10450" s="33"/>
      <c r="M10450" s="33"/>
      <c r="N10450" s="33"/>
      <c r="O10450" s="33"/>
      <c r="P10450" s="33"/>
      <c r="Q10450" s="33"/>
      <c r="R10450" s="33"/>
      <c r="S10450" s="33"/>
      <c r="T10450" s="33"/>
      <c r="U10450" s="33"/>
      <c r="V10450" s="33"/>
      <c r="W10450" s="33"/>
      <c r="X10450" s="33"/>
      <c r="Y10450" s="33"/>
      <c r="Z10450" s="33"/>
      <c r="AA10450" s="33"/>
      <c r="AB10450" s="33"/>
      <c r="AC10450" s="33"/>
      <c r="AD10450" s="33"/>
      <c r="AE10450" s="33"/>
      <c r="AF10450" s="33"/>
      <c r="AG10450" s="35"/>
      <c r="AH10450" s="32"/>
      <c r="AI10450" s="33"/>
      <c r="AJ10450" s="33"/>
      <c r="AK10450" s="33"/>
      <c r="AL10450" s="33"/>
      <c r="AM10450" s="33"/>
      <c r="AN10450" s="33"/>
      <c r="AO10450" s="33"/>
      <c r="AP10450" s="33"/>
      <c r="AQ10450" s="33"/>
      <c r="AR10450" s="33"/>
      <c r="AS10450" s="33"/>
      <c r="AT10450" s="33"/>
      <c r="AU10450" s="33"/>
      <c r="AV10450" s="33"/>
      <c r="AW10450" s="33"/>
      <c r="AX10450" s="33"/>
      <c r="AY10450" s="33"/>
    </row>
    <row r="10451" spans="1:51" s="12" customFormat="1" ht="39.950000000000003" customHeight="1">
      <c r="A10451" s="3"/>
      <c r="B10451" s="16"/>
      <c r="C10451" s="33"/>
      <c r="D10451" s="33"/>
      <c r="E10451" s="33"/>
      <c r="F10451" s="33"/>
      <c r="G10451" s="33"/>
      <c r="H10451" s="33"/>
      <c r="I10451" s="33"/>
      <c r="J10451" s="33"/>
      <c r="K10451" s="33"/>
      <c r="L10451" s="33"/>
      <c r="M10451" s="33"/>
      <c r="N10451" s="33"/>
      <c r="O10451" s="33"/>
      <c r="P10451" s="33"/>
      <c r="Q10451" s="33"/>
      <c r="R10451" s="33"/>
      <c r="S10451" s="33"/>
      <c r="T10451" s="33"/>
      <c r="U10451" s="33"/>
      <c r="V10451" s="33"/>
      <c r="W10451" s="33"/>
      <c r="X10451" s="33"/>
      <c r="Y10451" s="33"/>
      <c r="Z10451" s="33"/>
      <c r="AA10451" s="33"/>
      <c r="AB10451" s="33"/>
      <c r="AC10451" s="33"/>
      <c r="AD10451" s="33"/>
      <c r="AE10451" s="33"/>
      <c r="AF10451" s="33"/>
      <c r="AG10451" s="35"/>
      <c r="AH10451" s="32"/>
      <c r="AI10451" s="33"/>
      <c r="AJ10451" s="33"/>
      <c r="AK10451" s="33"/>
      <c r="AL10451" s="33"/>
      <c r="AM10451" s="33"/>
      <c r="AN10451" s="33"/>
      <c r="AO10451" s="33"/>
      <c r="AP10451" s="33"/>
      <c r="AQ10451" s="33"/>
      <c r="AR10451" s="33"/>
      <c r="AS10451" s="33"/>
      <c r="AT10451" s="33"/>
      <c r="AU10451" s="33"/>
      <c r="AV10451" s="33"/>
      <c r="AW10451" s="33"/>
      <c r="AX10451" s="33"/>
      <c r="AY10451" s="33"/>
    </row>
    <row r="10452" spans="1:51" s="12" customFormat="1" ht="39.950000000000003" customHeight="1">
      <c r="A10452" s="3"/>
      <c r="B10452" s="16"/>
      <c r="C10452" s="33"/>
      <c r="D10452" s="33"/>
      <c r="E10452" s="33"/>
      <c r="F10452" s="33"/>
      <c r="G10452" s="33"/>
      <c r="H10452" s="33"/>
      <c r="I10452" s="33"/>
      <c r="J10452" s="33"/>
      <c r="K10452" s="33"/>
      <c r="L10452" s="33"/>
      <c r="M10452" s="33"/>
      <c r="N10452" s="33"/>
      <c r="O10452" s="33"/>
      <c r="P10452" s="33"/>
      <c r="Q10452" s="33"/>
      <c r="R10452" s="33"/>
      <c r="S10452" s="33"/>
      <c r="T10452" s="33"/>
      <c r="U10452" s="33"/>
      <c r="V10452" s="33"/>
      <c r="W10452" s="33"/>
      <c r="X10452" s="33"/>
      <c r="Y10452" s="33"/>
      <c r="Z10452" s="33"/>
      <c r="AA10452" s="33"/>
      <c r="AB10452" s="33"/>
      <c r="AC10452" s="33"/>
      <c r="AD10452" s="33"/>
      <c r="AE10452" s="33"/>
      <c r="AF10452" s="33"/>
      <c r="AG10452" s="35"/>
      <c r="AH10452" s="32"/>
      <c r="AI10452" s="33"/>
      <c r="AJ10452" s="33"/>
      <c r="AK10452" s="33"/>
      <c r="AL10452" s="33"/>
      <c r="AM10452" s="33"/>
      <c r="AN10452" s="33"/>
      <c r="AO10452" s="33"/>
      <c r="AP10452" s="33"/>
      <c r="AQ10452" s="33"/>
      <c r="AR10452" s="33"/>
      <c r="AS10452" s="33"/>
      <c r="AT10452" s="33"/>
      <c r="AU10452" s="33"/>
      <c r="AV10452" s="33"/>
      <c r="AW10452" s="33"/>
      <c r="AX10452" s="33"/>
      <c r="AY10452" s="33"/>
    </row>
    <row r="10453" spans="1:51" s="12" customFormat="1" ht="39.950000000000003" customHeight="1">
      <c r="A10453" s="3"/>
      <c r="B10453" s="16"/>
      <c r="C10453" s="33"/>
      <c r="D10453" s="33"/>
      <c r="E10453" s="33"/>
      <c r="F10453" s="33"/>
      <c r="G10453" s="33"/>
      <c r="H10453" s="33"/>
      <c r="I10453" s="33"/>
      <c r="J10453" s="33"/>
      <c r="K10453" s="33"/>
      <c r="L10453" s="33"/>
      <c r="M10453" s="33"/>
      <c r="N10453" s="33"/>
      <c r="O10453" s="33"/>
      <c r="P10453" s="33"/>
      <c r="Q10453" s="33"/>
      <c r="R10453" s="33"/>
      <c r="S10453" s="33"/>
      <c r="T10453" s="33"/>
      <c r="U10453" s="33"/>
      <c r="V10453" s="33"/>
      <c r="W10453" s="33"/>
      <c r="X10453" s="33"/>
      <c r="Y10453" s="33"/>
      <c r="Z10453" s="33"/>
      <c r="AA10453" s="33"/>
      <c r="AB10453" s="33"/>
      <c r="AC10453" s="33"/>
      <c r="AD10453" s="33"/>
      <c r="AE10453" s="33"/>
      <c r="AF10453" s="33"/>
      <c r="AG10453" s="35"/>
      <c r="AH10453" s="32"/>
      <c r="AI10453" s="33"/>
      <c r="AJ10453" s="33"/>
      <c r="AK10453" s="33"/>
      <c r="AL10453" s="33"/>
      <c r="AM10453" s="33"/>
      <c r="AN10453" s="33"/>
      <c r="AO10453" s="33"/>
      <c r="AP10453" s="33"/>
      <c r="AQ10453" s="33"/>
      <c r="AR10453" s="33"/>
      <c r="AS10453" s="33"/>
      <c r="AT10453" s="33"/>
      <c r="AU10453" s="33"/>
      <c r="AV10453" s="33"/>
      <c r="AW10453" s="33"/>
      <c r="AX10453" s="33"/>
      <c r="AY10453" s="33"/>
    </row>
    <row r="10454" spans="1:51" s="12" customFormat="1" ht="39.950000000000003" customHeight="1">
      <c r="A10454" s="3"/>
      <c r="B10454" s="16"/>
      <c r="C10454" s="33"/>
      <c r="D10454" s="33"/>
      <c r="E10454" s="33"/>
      <c r="F10454" s="33"/>
      <c r="G10454" s="33"/>
      <c r="H10454" s="33"/>
      <c r="I10454" s="33"/>
      <c r="J10454" s="33"/>
      <c r="K10454" s="33"/>
      <c r="L10454" s="33"/>
      <c r="M10454" s="33"/>
      <c r="N10454" s="33"/>
      <c r="O10454" s="33"/>
      <c r="P10454" s="33"/>
      <c r="Q10454" s="33"/>
      <c r="R10454" s="33"/>
      <c r="S10454" s="33"/>
      <c r="T10454" s="33"/>
      <c r="U10454" s="33"/>
      <c r="V10454" s="33"/>
      <c r="W10454" s="33"/>
      <c r="X10454" s="33"/>
      <c r="Y10454" s="33"/>
      <c r="Z10454" s="33"/>
      <c r="AA10454" s="33"/>
      <c r="AB10454" s="33"/>
      <c r="AC10454" s="33"/>
      <c r="AD10454" s="33"/>
      <c r="AE10454" s="33"/>
      <c r="AF10454" s="33"/>
      <c r="AG10454" s="35"/>
      <c r="AH10454" s="32"/>
      <c r="AI10454" s="33"/>
      <c r="AJ10454" s="33"/>
      <c r="AK10454" s="33"/>
      <c r="AL10454" s="33"/>
      <c r="AM10454" s="33"/>
      <c r="AN10454" s="33"/>
      <c r="AO10454" s="33"/>
      <c r="AP10454" s="33"/>
      <c r="AQ10454" s="33"/>
      <c r="AR10454" s="33"/>
      <c r="AS10454" s="33"/>
      <c r="AT10454" s="33"/>
      <c r="AU10454" s="33"/>
      <c r="AV10454" s="33"/>
      <c r="AW10454" s="33"/>
      <c r="AX10454" s="33"/>
      <c r="AY10454" s="33"/>
    </row>
    <row r="10455" spans="1:51" s="12" customFormat="1" ht="39.950000000000003" customHeight="1">
      <c r="A10455" s="3"/>
      <c r="B10455" s="16"/>
      <c r="C10455" s="33"/>
      <c r="D10455" s="33"/>
      <c r="E10455" s="33"/>
      <c r="F10455" s="33"/>
      <c r="G10455" s="33"/>
      <c r="H10455" s="33"/>
      <c r="I10455" s="33"/>
      <c r="J10455" s="33"/>
      <c r="K10455" s="33"/>
      <c r="L10455" s="33"/>
      <c r="M10455" s="33"/>
      <c r="N10455" s="33"/>
      <c r="O10455" s="33"/>
      <c r="P10455" s="33"/>
      <c r="Q10455" s="33"/>
      <c r="R10455" s="33"/>
      <c r="S10455" s="33"/>
      <c r="T10455" s="33"/>
      <c r="U10455" s="33"/>
      <c r="V10455" s="33"/>
      <c r="W10455" s="33"/>
      <c r="X10455" s="33"/>
      <c r="Y10455" s="33"/>
      <c r="Z10455" s="33"/>
      <c r="AA10455" s="33"/>
      <c r="AB10455" s="33"/>
      <c r="AC10455" s="33"/>
      <c r="AD10455" s="33"/>
      <c r="AE10455" s="33"/>
      <c r="AF10455" s="33"/>
      <c r="AG10455" s="35"/>
      <c r="AH10455" s="32"/>
      <c r="AI10455" s="33"/>
      <c r="AJ10455" s="33"/>
      <c r="AK10455" s="33"/>
      <c r="AL10455" s="33"/>
      <c r="AM10455" s="33"/>
      <c r="AN10455" s="33"/>
      <c r="AO10455" s="33"/>
      <c r="AP10455" s="33"/>
      <c r="AQ10455" s="33"/>
      <c r="AR10455" s="33"/>
      <c r="AS10455" s="33"/>
      <c r="AT10455" s="33"/>
      <c r="AU10455" s="33"/>
      <c r="AV10455" s="33"/>
      <c r="AW10455" s="33"/>
      <c r="AX10455" s="33"/>
      <c r="AY10455" s="33"/>
    </row>
    <row r="10456" spans="1:51" s="12" customFormat="1" ht="39.950000000000003" customHeight="1">
      <c r="A10456" s="3"/>
      <c r="B10456" s="16"/>
      <c r="C10456" s="33"/>
      <c r="D10456" s="33"/>
      <c r="E10456" s="33"/>
      <c r="F10456" s="33"/>
      <c r="G10456" s="33"/>
      <c r="H10456" s="33"/>
      <c r="I10456" s="33"/>
      <c r="J10456" s="33"/>
      <c r="K10456" s="33"/>
      <c r="L10456" s="33"/>
      <c r="M10456" s="33"/>
      <c r="N10456" s="33"/>
      <c r="O10456" s="33"/>
      <c r="P10456" s="33"/>
      <c r="Q10456" s="33"/>
      <c r="R10456" s="33"/>
      <c r="S10456" s="33"/>
      <c r="T10456" s="33"/>
      <c r="U10456" s="33"/>
      <c r="V10456" s="33"/>
      <c r="W10456" s="33"/>
      <c r="X10456" s="33"/>
      <c r="Y10456" s="33"/>
      <c r="Z10456" s="33"/>
      <c r="AA10456" s="33"/>
      <c r="AB10456" s="33"/>
      <c r="AC10456" s="33"/>
      <c r="AD10456" s="33"/>
      <c r="AE10456" s="33"/>
      <c r="AF10456" s="33"/>
      <c r="AG10456" s="35"/>
      <c r="AH10456" s="32"/>
      <c r="AI10456" s="33"/>
      <c r="AJ10456" s="33"/>
      <c r="AK10456" s="33"/>
      <c r="AL10456" s="33"/>
      <c r="AM10456" s="33"/>
      <c r="AN10456" s="33"/>
      <c r="AO10456" s="33"/>
      <c r="AP10456" s="33"/>
      <c r="AQ10456" s="33"/>
      <c r="AR10456" s="33"/>
      <c r="AS10456" s="33"/>
      <c r="AT10456" s="33"/>
      <c r="AU10456" s="33"/>
      <c r="AV10456" s="33"/>
      <c r="AW10456" s="33"/>
      <c r="AX10456" s="33"/>
      <c r="AY10456" s="33"/>
    </row>
    <row r="10457" spans="1:51" s="12" customFormat="1" ht="39.950000000000003" customHeight="1">
      <c r="A10457" s="3"/>
      <c r="B10457" s="16"/>
      <c r="C10457" s="33"/>
      <c r="D10457" s="33"/>
      <c r="E10457" s="33"/>
      <c r="F10457" s="33"/>
      <c r="G10457" s="33"/>
      <c r="H10457" s="33"/>
      <c r="I10457" s="33"/>
      <c r="J10457" s="33"/>
      <c r="K10457" s="33"/>
      <c r="L10457" s="33"/>
      <c r="M10457" s="33"/>
      <c r="N10457" s="33"/>
      <c r="O10457" s="33"/>
      <c r="P10457" s="33"/>
      <c r="Q10457" s="33"/>
      <c r="R10457" s="33"/>
      <c r="S10457" s="33"/>
      <c r="T10457" s="33"/>
      <c r="U10457" s="33"/>
      <c r="V10457" s="33"/>
      <c r="W10457" s="33"/>
      <c r="X10457" s="33"/>
      <c r="Y10457" s="33"/>
      <c r="Z10457" s="33"/>
      <c r="AA10457" s="33"/>
      <c r="AB10457" s="33"/>
      <c r="AC10457" s="33"/>
      <c r="AD10457" s="33"/>
      <c r="AE10457" s="33"/>
      <c r="AF10457" s="33"/>
      <c r="AG10457" s="35"/>
      <c r="AH10457" s="32"/>
      <c r="AI10457" s="33"/>
      <c r="AJ10457" s="33"/>
      <c r="AK10457" s="33"/>
      <c r="AL10457" s="33"/>
      <c r="AM10457" s="33"/>
      <c r="AN10457" s="33"/>
      <c r="AO10457" s="33"/>
      <c r="AP10457" s="33"/>
      <c r="AQ10457" s="33"/>
      <c r="AR10457" s="33"/>
      <c r="AS10457" s="33"/>
      <c r="AT10457" s="33"/>
      <c r="AU10457" s="33"/>
      <c r="AV10457" s="33"/>
      <c r="AW10457" s="33"/>
      <c r="AX10457" s="33"/>
      <c r="AY10457" s="33"/>
    </row>
    <row r="10458" spans="1:51" s="12" customFormat="1" ht="39.950000000000003" customHeight="1">
      <c r="A10458" s="3"/>
      <c r="B10458" s="16"/>
      <c r="C10458" s="33"/>
      <c r="D10458" s="33"/>
      <c r="E10458" s="33"/>
      <c r="F10458" s="33"/>
      <c r="G10458" s="33"/>
      <c r="H10458" s="33"/>
      <c r="I10458" s="33"/>
      <c r="J10458" s="33"/>
      <c r="K10458" s="33"/>
      <c r="L10458" s="33"/>
      <c r="M10458" s="33"/>
      <c r="N10458" s="33"/>
      <c r="O10458" s="33"/>
      <c r="P10458" s="33"/>
      <c r="Q10458" s="33"/>
      <c r="R10458" s="33"/>
      <c r="S10458" s="33"/>
      <c r="T10458" s="33"/>
      <c r="U10458" s="33"/>
      <c r="V10458" s="33"/>
      <c r="W10458" s="33"/>
      <c r="X10458" s="33"/>
      <c r="Y10458" s="33"/>
      <c r="Z10458" s="33"/>
      <c r="AA10458" s="33"/>
      <c r="AB10458" s="33"/>
      <c r="AC10458" s="33"/>
      <c r="AD10458" s="33"/>
      <c r="AE10458" s="33"/>
      <c r="AF10458" s="33"/>
      <c r="AG10458" s="35"/>
      <c r="AH10458" s="32"/>
      <c r="AI10458" s="33"/>
      <c r="AJ10458" s="33"/>
      <c r="AK10458" s="33"/>
      <c r="AL10458" s="33"/>
      <c r="AM10458" s="33"/>
      <c r="AN10458" s="33"/>
      <c r="AO10458" s="33"/>
      <c r="AP10458" s="33"/>
      <c r="AQ10458" s="33"/>
      <c r="AR10458" s="33"/>
      <c r="AS10458" s="33"/>
      <c r="AT10458" s="33"/>
      <c r="AU10458" s="33"/>
      <c r="AV10458" s="33"/>
      <c r="AW10458" s="33"/>
      <c r="AX10458" s="33"/>
      <c r="AY10458" s="33"/>
    </row>
    <row r="10459" spans="1:51" s="12" customFormat="1" ht="39.950000000000003" customHeight="1">
      <c r="A10459" s="3"/>
      <c r="B10459" s="16"/>
      <c r="C10459" s="33"/>
      <c r="D10459" s="33"/>
      <c r="E10459" s="33"/>
      <c r="F10459" s="33"/>
      <c r="G10459" s="33"/>
      <c r="H10459" s="33"/>
      <c r="I10459" s="33"/>
      <c r="J10459" s="33"/>
      <c r="K10459" s="33"/>
      <c r="L10459" s="33"/>
      <c r="M10459" s="33"/>
      <c r="N10459" s="33"/>
      <c r="O10459" s="33"/>
      <c r="P10459" s="33"/>
      <c r="Q10459" s="33"/>
      <c r="R10459" s="33"/>
      <c r="S10459" s="33"/>
      <c r="T10459" s="33"/>
      <c r="U10459" s="33"/>
      <c r="V10459" s="33"/>
      <c r="W10459" s="33"/>
      <c r="X10459" s="33"/>
      <c r="Y10459" s="33"/>
      <c r="Z10459" s="33"/>
      <c r="AA10459" s="33"/>
      <c r="AB10459" s="33"/>
      <c r="AC10459" s="33"/>
      <c r="AD10459" s="33"/>
      <c r="AE10459" s="33"/>
      <c r="AF10459" s="33"/>
      <c r="AG10459" s="35"/>
      <c r="AH10459" s="32"/>
      <c r="AI10459" s="33"/>
      <c r="AJ10459" s="33"/>
      <c r="AK10459" s="33"/>
      <c r="AL10459" s="33"/>
      <c r="AM10459" s="33"/>
      <c r="AN10459" s="33"/>
      <c r="AO10459" s="33"/>
      <c r="AP10459" s="33"/>
      <c r="AQ10459" s="33"/>
      <c r="AR10459" s="33"/>
      <c r="AS10459" s="33"/>
      <c r="AT10459" s="33"/>
      <c r="AU10459" s="33"/>
      <c r="AV10459" s="33"/>
      <c r="AW10459" s="33"/>
      <c r="AX10459" s="33"/>
      <c r="AY10459" s="33"/>
    </row>
    <row r="10460" spans="1:51" s="12" customFormat="1" ht="39.950000000000003" customHeight="1">
      <c r="A10460" s="3"/>
      <c r="B10460" s="16"/>
      <c r="C10460" s="33"/>
      <c r="D10460" s="33"/>
      <c r="E10460" s="33"/>
      <c r="F10460" s="33"/>
      <c r="G10460" s="33"/>
      <c r="H10460" s="33"/>
      <c r="I10460" s="33"/>
      <c r="J10460" s="33"/>
      <c r="K10460" s="33"/>
      <c r="L10460" s="33"/>
      <c r="M10460" s="33"/>
      <c r="N10460" s="33"/>
      <c r="O10460" s="33"/>
      <c r="P10460" s="33"/>
      <c r="Q10460" s="33"/>
      <c r="R10460" s="33"/>
      <c r="S10460" s="33"/>
      <c r="T10460" s="33"/>
      <c r="U10460" s="33"/>
      <c r="V10460" s="33"/>
      <c r="W10460" s="33"/>
      <c r="X10460" s="33"/>
      <c r="Y10460" s="33"/>
      <c r="Z10460" s="33"/>
      <c r="AA10460" s="33"/>
      <c r="AB10460" s="33"/>
      <c r="AC10460" s="33"/>
      <c r="AD10460" s="33"/>
      <c r="AE10460" s="33"/>
      <c r="AF10460" s="33"/>
      <c r="AG10460" s="35"/>
      <c r="AH10460" s="32"/>
      <c r="AI10460" s="33"/>
      <c r="AJ10460" s="33"/>
      <c r="AK10460" s="33"/>
      <c r="AL10460" s="33"/>
      <c r="AM10460" s="33"/>
      <c r="AN10460" s="33"/>
      <c r="AO10460" s="33"/>
      <c r="AP10460" s="33"/>
      <c r="AQ10460" s="33"/>
      <c r="AR10460" s="33"/>
      <c r="AS10460" s="33"/>
      <c r="AT10460" s="33"/>
      <c r="AU10460" s="33"/>
      <c r="AV10460" s="33"/>
      <c r="AW10460" s="33"/>
      <c r="AX10460" s="33"/>
      <c r="AY10460" s="33"/>
    </row>
    <row r="10461" spans="1:51" s="12" customFormat="1" ht="39.950000000000003" customHeight="1">
      <c r="A10461" s="3"/>
      <c r="B10461" s="16"/>
      <c r="C10461" s="33"/>
      <c r="D10461" s="33"/>
      <c r="E10461" s="33"/>
      <c r="F10461" s="33"/>
      <c r="G10461" s="33"/>
      <c r="H10461" s="33"/>
      <c r="I10461" s="33"/>
      <c r="J10461" s="33"/>
      <c r="K10461" s="33"/>
      <c r="L10461" s="33"/>
      <c r="M10461" s="33"/>
      <c r="N10461" s="33"/>
      <c r="O10461" s="33"/>
      <c r="P10461" s="33"/>
      <c r="Q10461" s="33"/>
      <c r="R10461" s="33"/>
      <c r="S10461" s="33"/>
      <c r="T10461" s="33"/>
      <c r="U10461" s="33"/>
      <c r="V10461" s="33"/>
      <c r="W10461" s="33"/>
      <c r="X10461" s="33"/>
      <c r="Y10461" s="33"/>
      <c r="Z10461" s="33"/>
      <c r="AA10461" s="33"/>
      <c r="AB10461" s="33"/>
      <c r="AC10461" s="33"/>
      <c r="AD10461" s="33"/>
      <c r="AE10461" s="33"/>
      <c r="AF10461" s="33"/>
      <c r="AG10461" s="35"/>
      <c r="AH10461" s="32"/>
      <c r="AI10461" s="33"/>
      <c r="AJ10461" s="33"/>
      <c r="AK10461" s="33"/>
      <c r="AL10461" s="33"/>
      <c r="AM10461" s="33"/>
      <c r="AN10461" s="33"/>
      <c r="AO10461" s="33"/>
      <c r="AP10461" s="33"/>
      <c r="AQ10461" s="33"/>
      <c r="AR10461" s="33"/>
      <c r="AS10461" s="33"/>
      <c r="AT10461" s="33"/>
      <c r="AU10461" s="33"/>
      <c r="AV10461" s="33"/>
      <c r="AW10461" s="33"/>
      <c r="AX10461" s="33"/>
      <c r="AY10461" s="33"/>
    </row>
    <row r="10462" spans="1:51" s="12" customFormat="1" ht="39.950000000000003" customHeight="1">
      <c r="A10462" s="3"/>
      <c r="B10462" s="16"/>
      <c r="C10462" s="33"/>
      <c r="D10462" s="33"/>
      <c r="E10462" s="33"/>
      <c r="F10462" s="33"/>
      <c r="G10462" s="33"/>
      <c r="H10462" s="33"/>
      <c r="I10462" s="33"/>
      <c r="J10462" s="33"/>
      <c r="K10462" s="33"/>
      <c r="L10462" s="33"/>
      <c r="M10462" s="33"/>
      <c r="N10462" s="33"/>
      <c r="O10462" s="33"/>
      <c r="P10462" s="33"/>
      <c r="Q10462" s="33"/>
      <c r="R10462" s="33"/>
      <c r="S10462" s="33"/>
      <c r="T10462" s="33"/>
      <c r="U10462" s="33"/>
      <c r="V10462" s="33"/>
      <c r="W10462" s="33"/>
      <c r="X10462" s="33"/>
      <c r="Y10462" s="33"/>
      <c r="Z10462" s="33"/>
      <c r="AA10462" s="33"/>
      <c r="AB10462" s="33"/>
      <c r="AC10462" s="33"/>
      <c r="AD10462" s="33"/>
      <c r="AE10462" s="33"/>
      <c r="AF10462" s="33"/>
      <c r="AG10462" s="35"/>
      <c r="AH10462" s="32"/>
      <c r="AI10462" s="33"/>
      <c r="AJ10462" s="33"/>
      <c r="AK10462" s="33"/>
      <c r="AL10462" s="33"/>
      <c r="AM10462" s="33"/>
      <c r="AN10462" s="33"/>
      <c r="AO10462" s="33"/>
      <c r="AP10462" s="33"/>
      <c r="AQ10462" s="33"/>
      <c r="AR10462" s="33"/>
      <c r="AS10462" s="33"/>
      <c r="AT10462" s="33"/>
      <c r="AU10462" s="33"/>
      <c r="AV10462" s="33"/>
      <c r="AW10462" s="33"/>
      <c r="AX10462" s="33"/>
      <c r="AY10462" s="33"/>
    </row>
    <row r="10463" spans="1:51" s="12" customFormat="1" ht="39.950000000000003" customHeight="1">
      <c r="A10463" s="3"/>
      <c r="B10463" s="16"/>
      <c r="C10463" s="33"/>
      <c r="D10463" s="33"/>
      <c r="E10463" s="33"/>
      <c r="F10463" s="33"/>
      <c r="G10463" s="33"/>
      <c r="H10463" s="33"/>
      <c r="I10463" s="33"/>
      <c r="J10463" s="33"/>
      <c r="K10463" s="33"/>
      <c r="L10463" s="33"/>
      <c r="M10463" s="33"/>
      <c r="N10463" s="33"/>
      <c r="O10463" s="33"/>
      <c r="P10463" s="33"/>
      <c r="Q10463" s="33"/>
      <c r="R10463" s="33"/>
      <c r="S10463" s="33"/>
      <c r="T10463" s="33"/>
      <c r="U10463" s="33"/>
      <c r="V10463" s="33"/>
      <c r="W10463" s="33"/>
      <c r="X10463" s="33"/>
      <c r="Y10463" s="33"/>
      <c r="Z10463" s="33"/>
      <c r="AA10463" s="33"/>
      <c r="AB10463" s="33"/>
      <c r="AC10463" s="33"/>
      <c r="AD10463" s="33"/>
      <c r="AE10463" s="33"/>
      <c r="AF10463" s="33"/>
      <c r="AG10463" s="35"/>
      <c r="AH10463" s="32"/>
      <c r="AI10463" s="33"/>
      <c r="AJ10463" s="33"/>
      <c r="AK10463" s="33"/>
      <c r="AL10463" s="33"/>
      <c r="AM10463" s="33"/>
      <c r="AN10463" s="33"/>
      <c r="AO10463" s="33"/>
      <c r="AP10463" s="33"/>
      <c r="AQ10463" s="33"/>
      <c r="AR10463" s="33"/>
      <c r="AS10463" s="33"/>
      <c r="AT10463" s="33"/>
      <c r="AU10463" s="33"/>
      <c r="AV10463" s="33"/>
      <c r="AW10463" s="33"/>
      <c r="AX10463" s="33"/>
      <c r="AY10463" s="33"/>
    </row>
    <row r="10464" spans="1:51" s="12" customFormat="1" ht="39.950000000000003" customHeight="1">
      <c r="A10464" s="3"/>
      <c r="B10464" s="16"/>
      <c r="C10464" s="33"/>
      <c r="D10464" s="33"/>
      <c r="E10464" s="33"/>
      <c r="F10464" s="33"/>
      <c r="G10464" s="33"/>
      <c r="H10464" s="33"/>
      <c r="I10464" s="33"/>
      <c r="J10464" s="33"/>
      <c r="K10464" s="33"/>
      <c r="L10464" s="33"/>
      <c r="M10464" s="33"/>
      <c r="N10464" s="33"/>
      <c r="O10464" s="33"/>
      <c r="P10464" s="33"/>
      <c r="Q10464" s="33"/>
      <c r="R10464" s="33"/>
      <c r="S10464" s="33"/>
      <c r="T10464" s="33"/>
      <c r="U10464" s="33"/>
      <c r="V10464" s="33"/>
      <c r="W10464" s="33"/>
      <c r="X10464" s="33"/>
      <c r="Y10464" s="33"/>
      <c r="Z10464" s="33"/>
      <c r="AA10464" s="33"/>
      <c r="AB10464" s="33"/>
      <c r="AC10464" s="33"/>
      <c r="AD10464" s="33"/>
      <c r="AE10464" s="33"/>
      <c r="AF10464" s="33"/>
      <c r="AG10464" s="35"/>
      <c r="AH10464" s="32"/>
      <c r="AI10464" s="33"/>
      <c r="AJ10464" s="33"/>
      <c r="AK10464" s="33"/>
      <c r="AL10464" s="33"/>
      <c r="AM10464" s="33"/>
      <c r="AN10464" s="33"/>
      <c r="AO10464" s="33"/>
      <c r="AP10464" s="33"/>
      <c r="AQ10464" s="33"/>
      <c r="AR10464" s="33"/>
      <c r="AS10464" s="33"/>
      <c r="AT10464" s="33"/>
      <c r="AU10464" s="33"/>
      <c r="AV10464" s="33"/>
      <c r="AW10464" s="33"/>
      <c r="AX10464" s="33"/>
      <c r="AY10464" s="33"/>
    </row>
    <row r="10465" spans="1:51" s="12" customFormat="1" ht="39.950000000000003" customHeight="1">
      <c r="A10465" s="3"/>
      <c r="B10465" s="16"/>
      <c r="C10465" s="33"/>
      <c r="D10465" s="33"/>
      <c r="E10465" s="33"/>
      <c r="F10465" s="33"/>
      <c r="G10465" s="33"/>
      <c r="H10465" s="33"/>
      <c r="I10465" s="33"/>
      <c r="J10465" s="33"/>
      <c r="K10465" s="33"/>
      <c r="L10465" s="33"/>
      <c r="M10465" s="33"/>
      <c r="N10465" s="33"/>
      <c r="O10465" s="33"/>
      <c r="P10465" s="33"/>
      <c r="Q10465" s="33"/>
      <c r="R10465" s="33"/>
      <c r="S10465" s="33"/>
      <c r="T10465" s="33"/>
      <c r="U10465" s="33"/>
      <c r="V10465" s="33"/>
      <c r="W10465" s="33"/>
      <c r="X10465" s="33"/>
      <c r="Y10465" s="33"/>
      <c r="Z10465" s="33"/>
      <c r="AA10465" s="33"/>
      <c r="AB10465" s="33"/>
      <c r="AC10465" s="33"/>
      <c r="AD10465" s="33"/>
      <c r="AE10465" s="33"/>
      <c r="AF10465" s="33"/>
      <c r="AG10465" s="35"/>
      <c r="AH10465" s="32"/>
      <c r="AI10465" s="33"/>
      <c r="AJ10465" s="33"/>
      <c r="AK10465" s="33"/>
      <c r="AL10465" s="33"/>
      <c r="AM10465" s="33"/>
      <c r="AN10465" s="33"/>
      <c r="AO10465" s="33"/>
      <c r="AP10465" s="33"/>
      <c r="AQ10465" s="33"/>
      <c r="AR10465" s="33"/>
      <c r="AS10465" s="33"/>
      <c r="AT10465" s="33"/>
      <c r="AU10465" s="33"/>
      <c r="AV10465" s="33"/>
      <c r="AW10465" s="33"/>
      <c r="AX10465" s="33"/>
      <c r="AY10465" s="33"/>
    </row>
    <row r="10466" spans="1:51" s="12" customFormat="1" ht="39.950000000000003" customHeight="1">
      <c r="A10466" s="3"/>
      <c r="B10466" s="16"/>
      <c r="C10466" s="33"/>
      <c r="D10466" s="33"/>
      <c r="E10466" s="33"/>
      <c r="F10466" s="33"/>
      <c r="G10466" s="33"/>
      <c r="H10466" s="33"/>
      <c r="I10466" s="33"/>
      <c r="J10466" s="33"/>
      <c r="K10466" s="33"/>
      <c r="L10466" s="33"/>
      <c r="M10466" s="33"/>
      <c r="N10466" s="33"/>
      <c r="O10466" s="33"/>
      <c r="P10466" s="33"/>
      <c r="Q10466" s="33"/>
      <c r="R10466" s="33"/>
      <c r="S10466" s="33"/>
      <c r="T10466" s="33"/>
      <c r="U10466" s="33"/>
      <c r="V10466" s="33"/>
      <c r="W10466" s="33"/>
      <c r="X10466" s="33"/>
      <c r="Y10466" s="33"/>
      <c r="Z10466" s="33"/>
      <c r="AA10466" s="33"/>
      <c r="AB10466" s="33"/>
      <c r="AC10466" s="33"/>
      <c r="AD10466" s="33"/>
      <c r="AE10466" s="33"/>
      <c r="AF10466" s="33"/>
      <c r="AG10466" s="35"/>
      <c r="AH10466" s="32"/>
      <c r="AI10466" s="33"/>
      <c r="AJ10466" s="33"/>
      <c r="AK10466" s="33"/>
      <c r="AL10466" s="33"/>
      <c r="AM10466" s="33"/>
      <c r="AN10466" s="33"/>
      <c r="AO10466" s="33"/>
      <c r="AP10466" s="33"/>
      <c r="AQ10466" s="33"/>
      <c r="AR10466" s="33"/>
      <c r="AS10466" s="33"/>
      <c r="AT10466" s="33"/>
      <c r="AU10466" s="33"/>
      <c r="AV10466" s="33"/>
      <c r="AW10466" s="33"/>
      <c r="AX10466" s="33"/>
      <c r="AY10466" s="33"/>
    </row>
    <row r="10467" spans="1:51" s="12" customFormat="1" ht="39.950000000000003" customHeight="1">
      <c r="A10467" s="3"/>
      <c r="B10467" s="16"/>
      <c r="C10467" s="33"/>
      <c r="D10467" s="33"/>
      <c r="E10467" s="33"/>
      <c r="F10467" s="33"/>
      <c r="G10467" s="33"/>
      <c r="H10467" s="33"/>
      <c r="I10467" s="33"/>
      <c r="J10467" s="33"/>
      <c r="K10467" s="33"/>
      <c r="L10467" s="33"/>
      <c r="M10467" s="33"/>
      <c r="N10467" s="33"/>
      <c r="O10467" s="33"/>
      <c r="P10467" s="33"/>
      <c r="Q10467" s="33"/>
      <c r="R10467" s="33"/>
      <c r="S10467" s="33"/>
      <c r="T10467" s="33"/>
      <c r="U10467" s="33"/>
      <c r="V10467" s="33"/>
      <c r="W10467" s="33"/>
      <c r="X10467" s="33"/>
      <c r="Y10467" s="33"/>
      <c r="Z10467" s="33"/>
      <c r="AA10467" s="33"/>
      <c r="AB10467" s="33"/>
      <c r="AC10467" s="33"/>
      <c r="AD10467" s="33"/>
      <c r="AE10467" s="33"/>
      <c r="AF10467" s="33"/>
      <c r="AG10467" s="35"/>
      <c r="AH10467" s="32"/>
      <c r="AI10467" s="33"/>
      <c r="AJ10467" s="33"/>
      <c r="AK10467" s="33"/>
      <c r="AL10467" s="33"/>
      <c r="AM10467" s="33"/>
      <c r="AN10467" s="33"/>
      <c r="AO10467" s="33"/>
      <c r="AP10467" s="33"/>
      <c r="AQ10467" s="33"/>
      <c r="AR10467" s="33"/>
      <c r="AS10467" s="33"/>
      <c r="AT10467" s="33"/>
      <c r="AU10467" s="33"/>
      <c r="AV10467" s="33"/>
      <c r="AW10467" s="33"/>
      <c r="AX10467" s="33"/>
      <c r="AY10467" s="33"/>
    </row>
    <row r="10468" spans="1:51" s="12" customFormat="1" ht="39.950000000000003" customHeight="1">
      <c r="A10468" s="3"/>
      <c r="B10468" s="16"/>
      <c r="C10468" s="33"/>
      <c r="D10468" s="33"/>
      <c r="E10468" s="33"/>
      <c r="F10468" s="33"/>
      <c r="G10468" s="33"/>
      <c r="H10468" s="33"/>
      <c r="I10468" s="33"/>
      <c r="J10468" s="33"/>
      <c r="K10468" s="33"/>
      <c r="L10468" s="33"/>
      <c r="M10468" s="33"/>
      <c r="N10468" s="33"/>
      <c r="O10468" s="33"/>
      <c r="P10468" s="33"/>
      <c r="Q10468" s="33"/>
      <c r="R10468" s="33"/>
      <c r="S10468" s="33"/>
      <c r="T10468" s="33"/>
      <c r="U10468" s="33"/>
      <c r="V10468" s="33"/>
      <c r="W10468" s="33"/>
      <c r="X10468" s="33"/>
      <c r="Y10468" s="33"/>
      <c r="Z10468" s="33"/>
      <c r="AA10468" s="33"/>
      <c r="AB10468" s="33"/>
      <c r="AC10468" s="33"/>
      <c r="AD10468" s="33"/>
      <c r="AE10468" s="33"/>
      <c r="AF10468" s="33"/>
      <c r="AG10468" s="35"/>
      <c r="AH10468" s="32"/>
      <c r="AI10468" s="33"/>
      <c r="AJ10468" s="33"/>
      <c r="AK10468" s="33"/>
      <c r="AL10468" s="33"/>
      <c r="AM10468" s="33"/>
      <c r="AN10468" s="33"/>
      <c r="AO10468" s="33"/>
      <c r="AP10468" s="33"/>
      <c r="AQ10468" s="33"/>
      <c r="AR10468" s="33"/>
      <c r="AS10468" s="33"/>
      <c r="AT10468" s="33"/>
      <c r="AU10468" s="33"/>
      <c r="AV10468" s="33"/>
      <c r="AW10468" s="33"/>
      <c r="AX10468" s="33"/>
      <c r="AY10468" s="33"/>
    </row>
    <row r="10469" spans="1:51" s="12" customFormat="1" ht="39.950000000000003" customHeight="1">
      <c r="A10469" s="3"/>
      <c r="B10469" s="16"/>
      <c r="C10469" s="33"/>
      <c r="D10469" s="33"/>
      <c r="E10469" s="33"/>
      <c r="F10469" s="33"/>
      <c r="G10469" s="33"/>
      <c r="H10469" s="33"/>
      <c r="I10469" s="33"/>
      <c r="J10469" s="33"/>
      <c r="K10469" s="33"/>
      <c r="L10469" s="33"/>
      <c r="M10469" s="33"/>
      <c r="N10469" s="33"/>
      <c r="O10469" s="33"/>
      <c r="P10469" s="33"/>
      <c r="Q10469" s="33"/>
      <c r="R10469" s="33"/>
      <c r="S10469" s="33"/>
      <c r="T10469" s="33"/>
      <c r="U10469" s="33"/>
      <c r="V10469" s="33"/>
      <c r="W10469" s="33"/>
      <c r="X10469" s="33"/>
      <c r="Y10469" s="33"/>
      <c r="Z10469" s="33"/>
      <c r="AA10469" s="33"/>
      <c r="AB10469" s="33"/>
      <c r="AC10469" s="33"/>
      <c r="AD10469" s="33"/>
      <c r="AE10469" s="33"/>
      <c r="AF10469" s="33"/>
      <c r="AG10469" s="35"/>
      <c r="AH10469" s="32"/>
      <c r="AI10469" s="33"/>
      <c r="AJ10469" s="33"/>
      <c r="AK10469" s="33"/>
      <c r="AL10469" s="33"/>
      <c r="AM10469" s="33"/>
      <c r="AN10469" s="33"/>
      <c r="AO10469" s="33"/>
      <c r="AP10469" s="33"/>
      <c r="AQ10469" s="33"/>
      <c r="AR10469" s="33"/>
      <c r="AS10469" s="33"/>
      <c r="AT10469" s="33"/>
      <c r="AU10469" s="33"/>
      <c r="AV10469" s="33"/>
      <c r="AW10469" s="33"/>
      <c r="AX10469" s="33"/>
      <c r="AY10469" s="33"/>
    </row>
    <row r="10470" spans="1:51" s="12" customFormat="1" ht="39.950000000000003" customHeight="1">
      <c r="A10470" s="3"/>
      <c r="B10470" s="16"/>
      <c r="C10470" s="33"/>
      <c r="D10470" s="33"/>
      <c r="E10470" s="33"/>
      <c r="F10470" s="33"/>
      <c r="G10470" s="33"/>
      <c r="H10470" s="33"/>
      <c r="I10470" s="33"/>
      <c r="J10470" s="33"/>
      <c r="K10470" s="33"/>
      <c r="L10470" s="33"/>
      <c r="M10470" s="33"/>
      <c r="N10470" s="33"/>
      <c r="O10470" s="33"/>
      <c r="P10470" s="33"/>
      <c r="Q10470" s="33"/>
      <c r="R10470" s="33"/>
      <c r="S10470" s="33"/>
      <c r="T10470" s="33"/>
      <c r="U10470" s="33"/>
      <c r="V10470" s="33"/>
      <c r="W10470" s="33"/>
      <c r="X10470" s="33"/>
      <c r="Y10470" s="33"/>
      <c r="Z10470" s="33"/>
      <c r="AA10470" s="33"/>
      <c r="AB10470" s="33"/>
      <c r="AC10470" s="33"/>
      <c r="AD10470" s="33"/>
      <c r="AE10470" s="33"/>
      <c r="AF10470" s="33"/>
      <c r="AG10470" s="35"/>
      <c r="AH10470" s="32"/>
      <c r="AI10470" s="33"/>
      <c r="AJ10470" s="33"/>
      <c r="AK10470" s="33"/>
      <c r="AL10470" s="33"/>
      <c r="AM10470" s="33"/>
      <c r="AN10470" s="33"/>
      <c r="AO10470" s="33"/>
      <c r="AP10470" s="33"/>
      <c r="AQ10470" s="33"/>
      <c r="AR10470" s="33"/>
      <c r="AS10470" s="33"/>
      <c r="AT10470" s="33"/>
      <c r="AU10470" s="33"/>
      <c r="AV10470" s="33"/>
      <c r="AW10470" s="33"/>
      <c r="AX10470" s="33"/>
      <c r="AY10470" s="33"/>
    </row>
    <row r="10471" spans="1:51" s="12" customFormat="1" ht="39.950000000000003" customHeight="1">
      <c r="A10471" s="3"/>
      <c r="B10471" s="16"/>
      <c r="C10471" s="33"/>
      <c r="D10471" s="33"/>
      <c r="E10471" s="33"/>
      <c r="F10471" s="33"/>
      <c r="G10471" s="33"/>
      <c r="H10471" s="33"/>
      <c r="I10471" s="33"/>
      <c r="J10471" s="33"/>
      <c r="K10471" s="33"/>
      <c r="L10471" s="33"/>
      <c r="M10471" s="33"/>
      <c r="N10471" s="33"/>
      <c r="O10471" s="33"/>
      <c r="P10471" s="33"/>
      <c r="Q10471" s="33"/>
      <c r="R10471" s="33"/>
      <c r="S10471" s="33"/>
      <c r="T10471" s="33"/>
      <c r="U10471" s="33"/>
      <c r="V10471" s="33"/>
      <c r="W10471" s="33"/>
      <c r="X10471" s="33"/>
      <c r="Y10471" s="33"/>
      <c r="Z10471" s="33"/>
      <c r="AA10471" s="33"/>
      <c r="AB10471" s="33"/>
      <c r="AC10471" s="33"/>
      <c r="AD10471" s="33"/>
      <c r="AE10471" s="33"/>
      <c r="AF10471" s="33"/>
      <c r="AG10471" s="35"/>
      <c r="AH10471" s="32"/>
      <c r="AI10471" s="33"/>
      <c r="AJ10471" s="33"/>
      <c r="AK10471" s="33"/>
      <c r="AL10471" s="33"/>
      <c r="AM10471" s="33"/>
      <c r="AN10471" s="33"/>
      <c r="AO10471" s="33"/>
      <c r="AP10471" s="33"/>
      <c r="AQ10471" s="33"/>
      <c r="AR10471" s="33"/>
      <c r="AS10471" s="33"/>
      <c r="AT10471" s="33"/>
      <c r="AU10471" s="33"/>
      <c r="AV10471" s="33"/>
      <c r="AW10471" s="33"/>
      <c r="AX10471" s="33"/>
      <c r="AY10471" s="33"/>
    </row>
    <row r="10472" spans="1:51" s="12" customFormat="1" ht="39.950000000000003" customHeight="1">
      <c r="A10472" s="3"/>
      <c r="B10472" s="16"/>
      <c r="C10472" s="33"/>
      <c r="D10472" s="33"/>
      <c r="E10472" s="33"/>
      <c r="F10472" s="33"/>
      <c r="G10472" s="33"/>
      <c r="H10472" s="33"/>
      <c r="I10472" s="33"/>
      <c r="J10472" s="33"/>
      <c r="K10472" s="33"/>
      <c r="L10472" s="33"/>
      <c r="M10472" s="33"/>
      <c r="N10472" s="33"/>
      <c r="O10472" s="33"/>
      <c r="P10472" s="33"/>
      <c r="Q10472" s="33"/>
      <c r="R10472" s="33"/>
      <c r="S10472" s="33"/>
      <c r="T10472" s="33"/>
      <c r="U10472" s="33"/>
      <c r="V10472" s="33"/>
      <c r="W10472" s="33"/>
      <c r="X10472" s="33"/>
      <c r="Y10472" s="33"/>
      <c r="Z10472" s="33"/>
      <c r="AA10472" s="33"/>
      <c r="AB10472" s="33"/>
      <c r="AC10472" s="33"/>
      <c r="AD10472" s="33"/>
      <c r="AE10472" s="33"/>
      <c r="AF10472" s="33"/>
      <c r="AG10472" s="35"/>
      <c r="AH10472" s="32"/>
      <c r="AI10472" s="33"/>
      <c r="AJ10472" s="33"/>
      <c r="AK10472" s="33"/>
      <c r="AL10472" s="33"/>
      <c r="AM10472" s="33"/>
      <c r="AN10472" s="33"/>
      <c r="AO10472" s="33"/>
      <c r="AP10472" s="33"/>
      <c r="AQ10472" s="33"/>
      <c r="AR10472" s="33"/>
      <c r="AS10472" s="33"/>
      <c r="AT10472" s="33"/>
      <c r="AU10472" s="33"/>
      <c r="AV10472" s="33"/>
      <c r="AW10472" s="33"/>
      <c r="AX10472" s="33"/>
      <c r="AY10472" s="33"/>
    </row>
    <row r="10473" spans="1:51" s="12" customFormat="1" ht="39.950000000000003" customHeight="1">
      <c r="A10473" s="3"/>
      <c r="B10473" s="16"/>
      <c r="C10473" s="33"/>
      <c r="D10473" s="33"/>
      <c r="E10473" s="33"/>
      <c r="F10473" s="33"/>
      <c r="G10473" s="33"/>
      <c r="H10473" s="33"/>
      <c r="I10473" s="33"/>
      <c r="J10473" s="33"/>
      <c r="K10473" s="33"/>
      <c r="L10473" s="33"/>
      <c r="M10473" s="33"/>
      <c r="N10473" s="33"/>
      <c r="O10473" s="33"/>
      <c r="P10473" s="33"/>
      <c r="Q10473" s="33"/>
      <c r="R10473" s="33"/>
      <c r="S10473" s="33"/>
      <c r="T10473" s="33"/>
      <c r="U10473" s="33"/>
      <c r="V10473" s="33"/>
      <c r="W10473" s="33"/>
      <c r="X10473" s="33"/>
      <c r="Y10473" s="33"/>
      <c r="Z10473" s="33"/>
      <c r="AA10473" s="33"/>
      <c r="AB10473" s="33"/>
      <c r="AC10473" s="33"/>
      <c r="AD10473" s="33"/>
      <c r="AE10473" s="33"/>
      <c r="AF10473" s="33"/>
      <c r="AG10473" s="35"/>
      <c r="AH10473" s="32"/>
      <c r="AI10473" s="33"/>
      <c r="AJ10473" s="33"/>
      <c r="AK10473" s="33"/>
      <c r="AL10473" s="33"/>
      <c r="AM10473" s="33"/>
      <c r="AN10473" s="33"/>
      <c r="AO10473" s="33"/>
      <c r="AP10473" s="33"/>
      <c r="AQ10473" s="33"/>
      <c r="AR10473" s="33"/>
      <c r="AS10473" s="33"/>
      <c r="AT10473" s="33"/>
      <c r="AU10473" s="33"/>
      <c r="AV10473" s="33"/>
      <c r="AW10473" s="33"/>
      <c r="AX10473" s="33"/>
      <c r="AY10473" s="33"/>
    </row>
    <row r="10474" spans="1:51" s="12" customFormat="1" ht="39.950000000000003" customHeight="1">
      <c r="A10474" s="3"/>
      <c r="B10474" s="16"/>
      <c r="C10474" s="33"/>
      <c r="D10474" s="33"/>
      <c r="E10474" s="33"/>
      <c r="F10474" s="33"/>
      <c r="G10474" s="33"/>
      <c r="H10474" s="33"/>
      <c r="I10474" s="33"/>
      <c r="J10474" s="33"/>
      <c r="K10474" s="33"/>
      <c r="L10474" s="33"/>
      <c r="M10474" s="33"/>
      <c r="N10474" s="33"/>
      <c r="O10474" s="33"/>
      <c r="P10474" s="33"/>
      <c r="Q10474" s="33"/>
      <c r="R10474" s="33"/>
      <c r="S10474" s="33"/>
      <c r="T10474" s="33"/>
      <c r="U10474" s="33"/>
      <c r="V10474" s="33"/>
      <c r="W10474" s="33"/>
      <c r="X10474" s="33"/>
      <c r="Y10474" s="33"/>
      <c r="Z10474" s="33"/>
      <c r="AA10474" s="33"/>
      <c r="AB10474" s="33"/>
      <c r="AC10474" s="33"/>
      <c r="AD10474" s="33"/>
      <c r="AE10474" s="33"/>
      <c r="AF10474" s="33"/>
      <c r="AG10474" s="35"/>
      <c r="AH10474" s="32"/>
      <c r="AI10474" s="33"/>
      <c r="AJ10474" s="33"/>
      <c r="AK10474" s="33"/>
      <c r="AL10474" s="33"/>
      <c r="AM10474" s="33"/>
      <c r="AN10474" s="33"/>
      <c r="AO10474" s="33"/>
      <c r="AP10474" s="33"/>
      <c r="AQ10474" s="33"/>
      <c r="AR10474" s="33"/>
      <c r="AS10474" s="33"/>
      <c r="AT10474" s="33"/>
      <c r="AU10474" s="33"/>
      <c r="AV10474" s="33"/>
      <c r="AW10474" s="33"/>
      <c r="AX10474" s="33"/>
      <c r="AY10474" s="33"/>
    </row>
    <row r="10475" spans="1:51" s="12" customFormat="1" ht="39.950000000000003" customHeight="1">
      <c r="A10475" s="3"/>
      <c r="B10475" s="16"/>
      <c r="C10475" s="33"/>
      <c r="D10475" s="33"/>
      <c r="E10475" s="33"/>
      <c r="F10475" s="33"/>
      <c r="G10475" s="33"/>
      <c r="H10475" s="33"/>
      <c r="I10475" s="33"/>
      <c r="J10475" s="33"/>
      <c r="K10475" s="33"/>
      <c r="L10475" s="33"/>
      <c r="M10475" s="33"/>
      <c r="N10475" s="33"/>
      <c r="O10475" s="33"/>
      <c r="P10475" s="33"/>
      <c r="Q10475" s="33"/>
      <c r="R10475" s="33"/>
      <c r="S10475" s="33"/>
      <c r="T10475" s="33"/>
      <c r="U10475" s="33"/>
      <c r="V10475" s="33"/>
      <c r="W10475" s="33"/>
      <c r="X10475" s="33"/>
      <c r="Y10475" s="33"/>
      <c r="Z10475" s="33"/>
      <c r="AA10475" s="33"/>
      <c r="AB10475" s="33"/>
      <c r="AC10475" s="33"/>
      <c r="AD10475" s="33"/>
      <c r="AE10475" s="33"/>
      <c r="AF10475" s="33"/>
      <c r="AG10475" s="35"/>
      <c r="AH10475" s="32"/>
      <c r="AI10475" s="33"/>
      <c r="AJ10475" s="33"/>
      <c r="AK10475" s="33"/>
      <c r="AL10475" s="33"/>
      <c r="AM10475" s="33"/>
      <c r="AN10475" s="33"/>
      <c r="AO10475" s="33"/>
      <c r="AP10475" s="33"/>
      <c r="AQ10475" s="33"/>
      <c r="AR10475" s="33"/>
      <c r="AS10475" s="33"/>
      <c r="AT10475" s="33"/>
      <c r="AU10475" s="33"/>
      <c r="AV10475" s="33"/>
      <c r="AW10475" s="33"/>
      <c r="AX10475" s="33"/>
      <c r="AY10475" s="33"/>
    </row>
    <row r="10476" spans="1:51" s="12" customFormat="1" ht="39.950000000000003" customHeight="1">
      <c r="A10476" s="3"/>
      <c r="B10476" s="16"/>
      <c r="C10476" s="33"/>
      <c r="D10476" s="33"/>
      <c r="E10476" s="33"/>
      <c r="F10476" s="33"/>
      <c r="G10476" s="33"/>
      <c r="H10476" s="33"/>
      <c r="I10476" s="33"/>
      <c r="J10476" s="33"/>
      <c r="K10476" s="33"/>
      <c r="L10476" s="33"/>
      <c r="M10476" s="33"/>
      <c r="N10476" s="33"/>
      <c r="O10476" s="33"/>
      <c r="P10476" s="33"/>
      <c r="Q10476" s="33"/>
      <c r="R10476" s="33"/>
      <c r="S10476" s="33"/>
      <c r="T10476" s="33"/>
      <c r="U10476" s="33"/>
      <c r="V10476" s="33"/>
      <c r="W10476" s="33"/>
      <c r="X10476" s="33"/>
      <c r="Y10476" s="33"/>
      <c r="Z10476" s="33"/>
      <c r="AA10476" s="33"/>
      <c r="AB10476" s="33"/>
      <c r="AC10476" s="33"/>
      <c r="AD10476" s="33"/>
      <c r="AE10476" s="33"/>
      <c r="AF10476" s="33"/>
      <c r="AG10476" s="35"/>
      <c r="AH10476" s="32"/>
      <c r="AI10476" s="33"/>
      <c r="AJ10476" s="33"/>
      <c r="AK10476" s="33"/>
      <c r="AL10476" s="33"/>
      <c r="AM10476" s="33"/>
      <c r="AN10476" s="33"/>
      <c r="AO10476" s="33"/>
      <c r="AP10476" s="33"/>
      <c r="AQ10476" s="33"/>
      <c r="AR10476" s="33"/>
      <c r="AS10476" s="33"/>
      <c r="AT10476" s="33"/>
      <c r="AU10476" s="33"/>
      <c r="AV10476" s="33"/>
      <c r="AW10476" s="33"/>
      <c r="AX10476" s="33"/>
      <c r="AY10476" s="33"/>
    </row>
    <row r="10477" spans="1:51" s="12" customFormat="1" ht="39.950000000000003" customHeight="1">
      <c r="A10477" s="3"/>
      <c r="B10477" s="16"/>
      <c r="C10477" s="33"/>
      <c r="D10477" s="33"/>
      <c r="E10477" s="33"/>
      <c r="F10477" s="33"/>
      <c r="G10477" s="33"/>
      <c r="H10477" s="33"/>
      <c r="I10477" s="33"/>
      <c r="J10477" s="33"/>
      <c r="K10477" s="33"/>
      <c r="L10477" s="33"/>
      <c r="M10477" s="33"/>
      <c r="N10477" s="33"/>
      <c r="O10477" s="33"/>
      <c r="P10477" s="33"/>
      <c r="Q10477" s="33"/>
      <c r="R10477" s="33"/>
      <c r="S10477" s="33"/>
      <c r="T10477" s="33"/>
      <c r="U10477" s="33"/>
      <c r="V10477" s="33"/>
      <c r="W10477" s="33"/>
      <c r="X10477" s="33"/>
      <c r="Y10477" s="33"/>
      <c r="Z10477" s="33"/>
      <c r="AA10477" s="33"/>
      <c r="AB10477" s="33"/>
      <c r="AC10477" s="33"/>
      <c r="AD10477" s="33"/>
      <c r="AE10477" s="33"/>
      <c r="AF10477" s="33"/>
      <c r="AG10477" s="35"/>
      <c r="AH10477" s="32"/>
      <c r="AI10477" s="33"/>
      <c r="AJ10477" s="33"/>
      <c r="AK10477" s="33"/>
      <c r="AL10477" s="33"/>
      <c r="AM10477" s="33"/>
      <c r="AN10477" s="33"/>
      <c r="AO10477" s="33"/>
      <c r="AP10477" s="33"/>
      <c r="AQ10477" s="33"/>
      <c r="AR10477" s="33"/>
      <c r="AS10477" s="33"/>
      <c r="AT10477" s="33"/>
      <c r="AU10477" s="33"/>
      <c r="AV10477" s="33"/>
      <c r="AW10477" s="33"/>
      <c r="AX10477" s="33"/>
      <c r="AY10477" s="33"/>
    </row>
    <row r="10478" spans="1:51" s="12" customFormat="1" ht="39.950000000000003" customHeight="1">
      <c r="A10478" s="3"/>
      <c r="B10478" s="16"/>
      <c r="C10478" s="33"/>
      <c r="D10478" s="33"/>
      <c r="E10478" s="33"/>
      <c r="F10478" s="33"/>
      <c r="G10478" s="33"/>
      <c r="H10478" s="33"/>
      <c r="I10478" s="33"/>
      <c r="J10478" s="33"/>
      <c r="K10478" s="33"/>
      <c r="L10478" s="33"/>
      <c r="M10478" s="33"/>
      <c r="N10478" s="33"/>
      <c r="O10478" s="33"/>
      <c r="P10478" s="33"/>
      <c r="Q10478" s="33"/>
      <c r="R10478" s="33"/>
      <c r="S10478" s="33"/>
      <c r="T10478" s="33"/>
      <c r="U10478" s="33"/>
      <c r="V10478" s="33"/>
      <c r="W10478" s="33"/>
      <c r="X10478" s="33"/>
      <c r="Y10478" s="33"/>
      <c r="Z10478" s="33"/>
      <c r="AA10478" s="33"/>
      <c r="AB10478" s="33"/>
      <c r="AC10478" s="33"/>
      <c r="AD10478" s="33"/>
      <c r="AE10478" s="33"/>
      <c r="AF10478" s="33"/>
      <c r="AG10478" s="35"/>
      <c r="AH10478" s="32"/>
      <c r="AI10478" s="33"/>
      <c r="AJ10478" s="33"/>
      <c r="AK10478" s="33"/>
      <c r="AL10478" s="33"/>
      <c r="AM10478" s="33"/>
      <c r="AN10478" s="33"/>
      <c r="AO10478" s="33"/>
      <c r="AP10478" s="33"/>
      <c r="AQ10478" s="33"/>
      <c r="AR10478" s="33"/>
      <c r="AS10478" s="33"/>
      <c r="AT10478" s="33"/>
      <c r="AU10478" s="33"/>
      <c r="AV10478" s="33"/>
      <c r="AW10478" s="33"/>
      <c r="AX10478" s="33"/>
      <c r="AY10478" s="33"/>
    </row>
    <row r="10479" spans="1:51" s="12" customFormat="1" ht="39.950000000000003" customHeight="1">
      <c r="A10479" s="3"/>
      <c r="B10479" s="16"/>
      <c r="C10479" s="33"/>
      <c r="D10479" s="33"/>
      <c r="E10479" s="33"/>
      <c r="F10479" s="33"/>
      <c r="G10479" s="33"/>
      <c r="H10479" s="33"/>
      <c r="I10479" s="33"/>
      <c r="J10479" s="33"/>
      <c r="K10479" s="33"/>
      <c r="L10479" s="33"/>
      <c r="M10479" s="33"/>
      <c r="N10479" s="33"/>
      <c r="O10479" s="33"/>
      <c r="P10479" s="33"/>
      <c r="Q10479" s="33"/>
      <c r="R10479" s="33"/>
      <c r="S10479" s="33"/>
      <c r="T10479" s="33"/>
      <c r="U10479" s="33"/>
      <c r="V10479" s="33"/>
      <c r="W10479" s="33"/>
      <c r="X10479" s="33"/>
      <c r="Y10479" s="33"/>
      <c r="Z10479" s="33"/>
      <c r="AA10479" s="33"/>
      <c r="AB10479" s="33"/>
      <c r="AC10479" s="33"/>
      <c r="AD10479" s="33"/>
      <c r="AE10479" s="33"/>
      <c r="AF10479" s="33"/>
      <c r="AG10479" s="35"/>
      <c r="AH10479" s="32"/>
      <c r="AI10479" s="33"/>
      <c r="AJ10479" s="33"/>
      <c r="AK10479" s="33"/>
      <c r="AL10479" s="33"/>
      <c r="AM10479" s="33"/>
      <c r="AN10479" s="33"/>
      <c r="AO10479" s="33"/>
      <c r="AP10479" s="33"/>
      <c r="AQ10479" s="33"/>
      <c r="AR10479" s="33"/>
      <c r="AS10479" s="33"/>
      <c r="AT10479" s="33"/>
      <c r="AU10479" s="33"/>
      <c r="AV10479" s="33"/>
      <c r="AW10479" s="33"/>
      <c r="AX10479" s="33"/>
      <c r="AY10479" s="33"/>
    </row>
    <row r="10480" spans="1:51" s="12" customFormat="1" ht="39.950000000000003" customHeight="1">
      <c r="A10480" s="3"/>
      <c r="B10480" s="16"/>
      <c r="C10480" s="33"/>
      <c r="D10480" s="33"/>
      <c r="E10480" s="33"/>
      <c r="F10480" s="33"/>
      <c r="G10480" s="33"/>
      <c r="H10480" s="33"/>
      <c r="I10480" s="33"/>
      <c r="J10480" s="33"/>
      <c r="K10480" s="33"/>
      <c r="L10480" s="33"/>
      <c r="M10480" s="33"/>
      <c r="N10480" s="33"/>
      <c r="O10480" s="33"/>
      <c r="P10480" s="33"/>
      <c r="Q10480" s="33"/>
      <c r="R10480" s="33"/>
      <c r="S10480" s="33"/>
      <c r="T10480" s="33"/>
      <c r="U10480" s="33"/>
      <c r="V10480" s="33"/>
      <c r="W10480" s="33"/>
      <c r="X10480" s="33"/>
      <c r="Y10480" s="33"/>
      <c r="Z10480" s="33"/>
      <c r="AA10480" s="33"/>
      <c r="AB10480" s="33"/>
      <c r="AC10480" s="33"/>
      <c r="AD10480" s="33"/>
      <c r="AE10480" s="33"/>
      <c r="AF10480" s="33"/>
      <c r="AG10480" s="35"/>
      <c r="AH10480" s="32"/>
      <c r="AI10480" s="33"/>
      <c r="AJ10480" s="33"/>
      <c r="AK10480" s="33"/>
      <c r="AL10480" s="33"/>
      <c r="AM10480" s="33"/>
      <c r="AN10480" s="33"/>
      <c r="AO10480" s="33"/>
      <c r="AP10480" s="33"/>
      <c r="AQ10480" s="33"/>
      <c r="AR10480" s="33"/>
      <c r="AS10480" s="33"/>
      <c r="AT10480" s="33"/>
      <c r="AU10480" s="33"/>
      <c r="AV10480" s="33"/>
      <c r="AW10480" s="33"/>
      <c r="AX10480" s="33"/>
      <c r="AY10480" s="33"/>
    </row>
    <row r="10481" spans="1:51" s="12" customFormat="1" ht="39.950000000000003" customHeight="1">
      <c r="A10481" s="3"/>
      <c r="B10481" s="16"/>
      <c r="C10481" s="33"/>
      <c r="D10481" s="33"/>
      <c r="E10481" s="33"/>
      <c r="F10481" s="33"/>
      <c r="G10481" s="33"/>
      <c r="H10481" s="33"/>
      <c r="I10481" s="33"/>
      <c r="J10481" s="33"/>
      <c r="K10481" s="33"/>
      <c r="L10481" s="33"/>
      <c r="M10481" s="33"/>
      <c r="N10481" s="33"/>
      <c r="O10481" s="33"/>
      <c r="P10481" s="33"/>
      <c r="Q10481" s="33"/>
      <c r="R10481" s="33"/>
      <c r="S10481" s="33"/>
      <c r="T10481" s="33"/>
      <c r="U10481" s="33"/>
      <c r="V10481" s="33"/>
      <c r="W10481" s="33"/>
      <c r="X10481" s="33"/>
      <c r="Y10481" s="33"/>
      <c r="Z10481" s="33"/>
      <c r="AA10481" s="33"/>
      <c r="AB10481" s="33"/>
      <c r="AC10481" s="33"/>
      <c r="AD10481" s="33"/>
      <c r="AE10481" s="33"/>
      <c r="AF10481" s="33"/>
      <c r="AG10481" s="35"/>
      <c r="AH10481" s="32"/>
      <c r="AI10481" s="33"/>
      <c r="AJ10481" s="33"/>
      <c r="AK10481" s="33"/>
      <c r="AL10481" s="33"/>
      <c r="AM10481" s="33"/>
      <c r="AN10481" s="33"/>
      <c r="AO10481" s="33"/>
      <c r="AP10481" s="33"/>
      <c r="AQ10481" s="33"/>
      <c r="AR10481" s="33"/>
      <c r="AS10481" s="33"/>
      <c r="AT10481" s="33"/>
      <c r="AU10481" s="33"/>
      <c r="AV10481" s="33"/>
      <c r="AW10481" s="33"/>
      <c r="AX10481" s="33"/>
      <c r="AY10481" s="33"/>
    </row>
    <row r="10482" spans="1:51" s="12" customFormat="1" ht="39.950000000000003" customHeight="1">
      <c r="A10482" s="3"/>
      <c r="B10482" s="16"/>
      <c r="C10482" s="33"/>
      <c r="D10482" s="33"/>
      <c r="E10482" s="33"/>
      <c r="F10482" s="33"/>
      <c r="G10482" s="33"/>
      <c r="H10482" s="33"/>
      <c r="I10482" s="33"/>
      <c r="J10482" s="33"/>
      <c r="K10482" s="33"/>
      <c r="L10482" s="33"/>
      <c r="M10482" s="33"/>
      <c r="N10482" s="33"/>
      <c r="O10482" s="33"/>
      <c r="P10482" s="33"/>
      <c r="Q10482" s="33"/>
      <c r="R10482" s="33"/>
      <c r="S10482" s="33"/>
      <c r="T10482" s="33"/>
      <c r="U10482" s="33"/>
      <c r="V10482" s="33"/>
      <c r="W10482" s="33"/>
      <c r="X10482" s="33"/>
      <c r="Y10482" s="33"/>
      <c r="Z10482" s="33"/>
      <c r="AA10482" s="33"/>
      <c r="AB10482" s="33"/>
      <c r="AC10482" s="33"/>
      <c r="AD10482" s="33"/>
      <c r="AE10482" s="33"/>
      <c r="AF10482" s="33"/>
      <c r="AG10482" s="35"/>
      <c r="AH10482" s="32"/>
      <c r="AI10482" s="33"/>
      <c r="AJ10482" s="33"/>
      <c r="AK10482" s="33"/>
      <c r="AL10482" s="33"/>
      <c r="AM10482" s="33"/>
      <c r="AN10482" s="33"/>
      <c r="AO10482" s="33"/>
      <c r="AP10482" s="33"/>
      <c r="AQ10482" s="33"/>
      <c r="AR10482" s="33"/>
      <c r="AS10482" s="33"/>
      <c r="AT10482" s="33"/>
      <c r="AU10482" s="33"/>
      <c r="AV10482" s="33"/>
      <c r="AW10482" s="33"/>
      <c r="AX10482" s="33"/>
      <c r="AY10482" s="33"/>
    </row>
    <row r="10483" spans="1:51" s="12" customFormat="1" ht="39.950000000000003" customHeight="1">
      <c r="A10483" s="3"/>
      <c r="B10483" s="16"/>
      <c r="C10483" s="33"/>
      <c r="D10483" s="33"/>
      <c r="E10483" s="33"/>
      <c r="F10483" s="33"/>
      <c r="G10483" s="33"/>
      <c r="H10483" s="33"/>
      <c r="I10483" s="33"/>
      <c r="J10483" s="33"/>
      <c r="K10483" s="33"/>
      <c r="L10483" s="33"/>
      <c r="M10483" s="33"/>
      <c r="N10483" s="33"/>
      <c r="O10483" s="33"/>
      <c r="P10483" s="33"/>
      <c r="Q10483" s="33"/>
      <c r="R10483" s="33"/>
      <c r="S10483" s="33"/>
      <c r="T10483" s="33"/>
      <c r="U10483" s="33"/>
      <c r="V10483" s="33"/>
      <c r="W10483" s="33"/>
      <c r="X10483" s="33"/>
      <c r="Y10483" s="33"/>
      <c r="Z10483" s="33"/>
      <c r="AA10483" s="33"/>
      <c r="AB10483" s="33"/>
      <c r="AC10483" s="33"/>
      <c r="AD10483" s="33"/>
      <c r="AE10483" s="33"/>
      <c r="AF10483" s="33"/>
      <c r="AG10483" s="35"/>
      <c r="AH10483" s="32"/>
      <c r="AI10483" s="33"/>
      <c r="AJ10483" s="33"/>
      <c r="AK10483" s="33"/>
      <c r="AL10483" s="33"/>
      <c r="AM10483" s="33"/>
      <c r="AN10483" s="33"/>
      <c r="AO10483" s="33"/>
      <c r="AP10483" s="33"/>
      <c r="AQ10483" s="33"/>
      <c r="AR10483" s="33"/>
      <c r="AS10483" s="33"/>
      <c r="AT10483" s="33"/>
      <c r="AU10483" s="33"/>
      <c r="AV10483" s="33"/>
      <c r="AW10483" s="33"/>
      <c r="AX10483" s="33"/>
      <c r="AY10483" s="33"/>
    </row>
    <row r="10484" spans="1:51" s="12" customFormat="1" ht="39.950000000000003" customHeight="1">
      <c r="A10484" s="3"/>
      <c r="B10484" s="16"/>
      <c r="C10484" s="33"/>
      <c r="D10484" s="33"/>
      <c r="E10484" s="33"/>
      <c r="F10484" s="33"/>
      <c r="G10484" s="33"/>
      <c r="H10484" s="33"/>
      <c r="I10484" s="33"/>
      <c r="J10484" s="33"/>
      <c r="K10484" s="33"/>
      <c r="L10484" s="33"/>
      <c r="M10484" s="33"/>
      <c r="N10484" s="33"/>
      <c r="O10484" s="33"/>
      <c r="P10484" s="33"/>
      <c r="Q10484" s="33"/>
      <c r="R10484" s="33"/>
      <c r="S10484" s="33"/>
      <c r="T10484" s="33"/>
      <c r="U10484" s="33"/>
      <c r="V10484" s="33"/>
      <c r="W10484" s="33"/>
      <c r="X10484" s="33"/>
      <c r="Y10484" s="33"/>
      <c r="Z10484" s="33"/>
      <c r="AA10484" s="33"/>
      <c r="AB10484" s="33"/>
      <c r="AC10484" s="33"/>
      <c r="AD10484" s="33"/>
      <c r="AE10484" s="33"/>
      <c r="AF10484" s="33"/>
      <c r="AG10484" s="35"/>
      <c r="AH10484" s="32"/>
      <c r="AI10484" s="33"/>
      <c r="AJ10484" s="33"/>
      <c r="AK10484" s="33"/>
      <c r="AL10484" s="33"/>
      <c r="AM10484" s="33"/>
      <c r="AN10484" s="33"/>
      <c r="AO10484" s="33"/>
      <c r="AP10484" s="33"/>
      <c r="AQ10484" s="33"/>
      <c r="AR10484" s="33"/>
      <c r="AS10484" s="33"/>
      <c r="AT10484" s="33"/>
      <c r="AU10484" s="33"/>
      <c r="AV10484" s="33"/>
      <c r="AW10484" s="33"/>
      <c r="AX10484" s="33"/>
      <c r="AY10484" s="33"/>
    </row>
    <row r="10485" spans="1:51" s="12" customFormat="1" ht="39.950000000000003" customHeight="1">
      <c r="A10485" s="3"/>
      <c r="B10485" s="16"/>
      <c r="C10485" s="33"/>
      <c r="D10485" s="33"/>
      <c r="E10485" s="33"/>
      <c r="F10485" s="33"/>
      <c r="G10485" s="33"/>
      <c r="H10485" s="33"/>
      <c r="I10485" s="33"/>
      <c r="J10485" s="33"/>
      <c r="K10485" s="33"/>
      <c r="L10485" s="33"/>
      <c r="M10485" s="33"/>
      <c r="N10485" s="33"/>
      <c r="O10485" s="33"/>
      <c r="P10485" s="33"/>
      <c r="Q10485" s="33"/>
      <c r="R10485" s="33"/>
      <c r="S10485" s="33"/>
      <c r="T10485" s="33"/>
      <c r="U10485" s="33"/>
      <c r="V10485" s="33"/>
      <c r="W10485" s="33"/>
      <c r="X10485" s="33"/>
      <c r="Y10485" s="33"/>
      <c r="Z10485" s="33"/>
      <c r="AA10485" s="33"/>
      <c r="AB10485" s="33"/>
      <c r="AC10485" s="33"/>
      <c r="AD10485" s="33"/>
      <c r="AE10485" s="33"/>
      <c r="AF10485" s="33"/>
      <c r="AG10485" s="35"/>
      <c r="AH10485" s="32"/>
      <c r="AI10485" s="33"/>
      <c r="AJ10485" s="33"/>
      <c r="AK10485" s="33"/>
      <c r="AL10485" s="33"/>
      <c r="AM10485" s="33"/>
      <c r="AN10485" s="33"/>
      <c r="AO10485" s="33"/>
      <c r="AP10485" s="33"/>
      <c r="AQ10485" s="33"/>
      <c r="AR10485" s="33"/>
      <c r="AS10485" s="33"/>
      <c r="AT10485" s="33"/>
      <c r="AU10485" s="33"/>
      <c r="AV10485" s="33"/>
      <c r="AW10485" s="33"/>
      <c r="AX10485" s="33"/>
      <c r="AY10485" s="33"/>
    </row>
    <row r="10486" spans="1:51" s="12" customFormat="1" ht="39.950000000000003" customHeight="1">
      <c r="A10486" s="3"/>
      <c r="B10486" s="16"/>
      <c r="C10486" s="33"/>
      <c r="D10486" s="33"/>
      <c r="E10486" s="33"/>
      <c r="F10486" s="33"/>
      <c r="G10486" s="33"/>
      <c r="H10486" s="33"/>
      <c r="I10486" s="33"/>
      <c r="J10486" s="33"/>
      <c r="K10486" s="33"/>
      <c r="L10486" s="33"/>
      <c r="M10486" s="33"/>
      <c r="N10486" s="33"/>
      <c r="O10486" s="33"/>
      <c r="P10486" s="33"/>
      <c r="Q10486" s="33"/>
      <c r="R10486" s="33"/>
      <c r="S10486" s="33"/>
      <c r="T10486" s="33"/>
      <c r="U10486" s="33"/>
      <c r="V10486" s="33"/>
      <c r="W10486" s="33"/>
      <c r="X10486" s="33"/>
      <c r="Y10486" s="33"/>
      <c r="Z10486" s="33"/>
      <c r="AA10486" s="33"/>
      <c r="AB10486" s="33"/>
      <c r="AC10486" s="33"/>
      <c r="AD10486" s="33"/>
      <c r="AE10486" s="33"/>
      <c r="AF10486" s="33"/>
      <c r="AG10486" s="35"/>
      <c r="AH10486" s="32"/>
      <c r="AI10486" s="33"/>
      <c r="AJ10486" s="33"/>
      <c r="AK10486" s="33"/>
      <c r="AL10486" s="33"/>
      <c r="AM10486" s="33"/>
      <c r="AN10486" s="33"/>
      <c r="AO10486" s="33"/>
      <c r="AP10486" s="33"/>
      <c r="AQ10486" s="33"/>
      <c r="AR10486" s="33"/>
      <c r="AS10486" s="33"/>
      <c r="AT10486" s="33"/>
      <c r="AU10486" s="33"/>
      <c r="AV10486" s="33"/>
      <c r="AW10486" s="33"/>
      <c r="AX10486" s="33"/>
      <c r="AY10486" s="33"/>
    </row>
    <row r="10487" spans="1:51" s="12" customFormat="1" ht="39.950000000000003" customHeight="1">
      <c r="A10487" s="3"/>
      <c r="B10487" s="16"/>
      <c r="C10487" s="33"/>
      <c r="D10487" s="33"/>
      <c r="E10487" s="33"/>
      <c r="F10487" s="33"/>
      <c r="G10487" s="33"/>
      <c r="H10487" s="33"/>
      <c r="I10487" s="33"/>
      <c r="J10487" s="33"/>
      <c r="K10487" s="33"/>
      <c r="L10487" s="33"/>
      <c r="M10487" s="33"/>
      <c r="N10487" s="33"/>
      <c r="O10487" s="33"/>
      <c r="P10487" s="33"/>
      <c r="Q10487" s="33"/>
      <c r="R10487" s="33"/>
      <c r="S10487" s="33"/>
      <c r="T10487" s="33"/>
      <c r="U10487" s="33"/>
      <c r="V10487" s="33"/>
      <c r="W10487" s="33"/>
      <c r="X10487" s="33"/>
      <c r="Y10487" s="33"/>
      <c r="Z10487" s="33"/>
      <c r="AA10487" s="33"/>
      <c r="AB10487" s="33"/>
      <c r="AC10487" s="33"/>
      <c r="AD10487" s="33"/>
      <c r="AE10487" s="33"/>
      <c r="AF10487" s="33"/>
      <c r="AG10487" s="35"/>
      <c r="AH10487" s="32"/>
      <c r="AI10487" s="33"/>
      <c r="AJ10487" s="33"/>
      <c r="AK10487" s="33"/>
      <c r="AL10487" s="33"/>
      <c r="AM10487" s="33"/>
      <c r="AN10487" s="33"/>
      <c r="AO10487" s="33"/>
      <c r="AP10487" s="33"/>
      <c r="AQ10487" s="33"/>
      <c r="AR10487" s="33"/>
      <c r="AS10487" s="33"/>
      <c r="AT10487" s="33"/>
      <c r="AU10487" s="33"/>
      <c r="AV10487" s="33"/>
      <c r="AW10487" s="33"/>
      <c r="AX10487" s="33"/>
      <c r="AY10487" s="33"/>
    </row>
    <row r="10488" spans="1:51" s="12" customFormat="1" ht="39.950000000000003" customHeight="1">
      <c r="A10488" s="3"/>
      <c r="B10488" s="16"/>
      <c r="C10488" s="33"/>
      <c r="D10488" s="33"/>
      <c r="E10488" s="33"/>
      <c r="F10488" s="33"/>
      <c r="G10488" s="33"/>
      <c r="H10488" s="33"/>
      <c r="I10488" s="33"/>
      <c r="J10488" s="33"/>
      <c r="K10488" s="33"/>
      <c r="L10488" s="33"/>
      <c r="M10488" s="33"/>
      <c r="N10488" s="33"/>
      <c r="O10488" s="33"/>
      <c r="P10488" s="33"/>
      <c r="Q10488" s="33"/>
      <c r="R10488" s="33"/>
      <c r="S10488" s="33"/>
      <c r="T10488" s="33"/>
      <c r="U10488" s="33"/>
      <c r="V10488" s="33"/>
      <c r="W10488" s="33"/>
      <c r="X10488" s="33"/>
      <c r="Y10488" s="33"/>
      <c r="Z10488" s="33"/>
      <c r="AA10488" s="33"/>
      <c r="AB10488" s="33"/>
      <c r="AC10488" s="33"/>
      <c r="AD10488" s="33"/>
      <c r="AE10488" s="33"/>
      <c r="AF10488" s="33"/>
      <c r="AG10488" s="35"/>
      <c r="AH10488" s="32"/>
      <c r="AI10488" s="33"/>
      <c r="AJ10488" s="33"/>
      <c r="AK10488" s="33"/>
      <c r="AL10488" s="33"/>
      <c r="AM10488" s="33"/>
      <c r="AN10488" s="33"/>
      <c r="AO10488" s="33"/>
      <c r="AP10488" s="33"/>
      <c r="AQ10488" s="33"/>
      <c r="AR10488" s="33"/>
      <c r="AS10488" s="33"/>
      <c r="AT10488" s="33"/>
      <c r="AU10488" s="33"/>
      <c r="AV10488" s="33"/>
      <c r="AW10488" s="33"/>
      <c r="AX10488" s="33"/>
      <c r="AY10488" s="33"/>
    </row>
    <row r="10489" spans="1:51" s="12" customFormat="1" ht="39.950000000000003" customHeight="1">
      <c r="A10489" s="3"/>
      <c r="B10489" s="16"/>
      <c r="C10489" s="33"/>
      <c r="D10489" s="33"/>
      <c r="E10489" s="33"/>
      <c r="F10489" s="33"/>
      <c r="G10489" s="33"/>
      <c r="H10489" s="33"/>
      <c r="I10489" s="33"/>
      <c r="J10489" s="33"/>
      <c r="K10489" s="33"/>
      <c r="L10489" s="33"/>
      <c r="M10489" s="33"/>
      <c r="N10489" s="33"/>
      <c r="O10489" s="33"/>
      <c r="P10489" s="33"/>
      <c r="Q10489" s="33"/>
      <c r="R10489" s="33"/>
      <c r="S10489" s="33"/>
      <c r="T10489" s="33"/>
      <c r="U10489" s="33"/>
      <c r="V10489" s="33"/>
      <c r="W10489" s="33"/>
      <c r="X10489" s="33"/>
      <c r="Y10489" s="33"/>
      <c r="Z10489" s="33"/>
      <c r="AA10489" s="33"/>
      <c r="AB10489" s="33"/>
      <c r="AC10489" s="33"/>
      <c r="AD10489" s="33"/>
      <c r="AE10489" s="33"/>
      <c r="AF10489" s="33"/>
      <c r="AG10489" s="35"/>
      <c r="AH10489" s="32"/>
      <c r="AI10489" s="33"/>
      <c r="AJ10489" s="33"/>
      <c r="AK10489" s="33"/>
      <c r="AL10489" s="33"/>
      <c r="AM10489" s="33"/>
      <c r="AN10489" s="33"/>
      <c r="AO10489" s="33"/>
      <c r="AP10489" s="33"/>
      <c r="AQ10489" s="33"/>
      <c r="AR10489" s="33"/>
      <c r="AS10489" s="33"/>
      <c r="AT10489" s="33"/>
      <c r="AU10489" s="33"/>
      <c r="AV10489" s="33"/>
      <c r="AW10489" s="33"/>
      <c r="AX10489" s="33"/>
      <c r="AY10489" s="33"/>
    </row>
    <row r="10490" spans="1:51" s="12" customFormat="1" ht="39.950000000000003" customHeight="1">
      <c r="A10490" s="3"/>
      <c r="B10490" s="16"/>
      <c r="C10490" s="33"/>
      <c r="D10490" s="33"/>
      <c r="E10490" s="33"/>
      <c r="F10490" s="33"/>
      <c r="G10490" s="33"/>
      <c r="H10490" s="33"/>
      <c r="I10490" s="33"/>
      <c r="J10490" s="33"/>
      <c r="K10490" s="33"/>
      <c r="L10490" s="33"/>
      <c r="M10490" s="33"/>
      <c r="N10490" s="33"/>
      <c r="O10490" s="33"/>
      <c r="P10490" s="33"/>
      <c r="Q10490" s="33"/>
      <c r="R10490" s="33"/>
      <c r="S10490" s="33"/>
      <c r="T10490" s="33"/>
      <c r="U10490" s="33"/>
      <c r="V10490" s="33"/>
      <c r="W10490" s="33"/>
      <c r="X10490" s="33"/>
      <c r="Y10490" s="33"/>
      <c r="Z10490" s="33"/>
      <c r="AA10490" s="33"/>
      <c r="AB10490" s="33"/>
      <c r="AC10490" s="33"/>
      <c r="AD10490" s="33"/>
      <c r="AE10490" s="33"/>
      <c r="AF10490" s="33"/>
      <c r="AG10490" s="35"/>
      <c r="AH10490" s="32"/>
      <c r="AI10490" s="33"/>
      <c r="AJ10490" s="33"/>
      <c r="AK10490" s="33"/>
      <c r="AL10490" s="33"/>
      <c r="AM10490" s="33"/>
      <c r="AN10490" s="33"/>
      <c r="AO10490" s="33"/>
      <c r="AP10490" s="33"/>
      <c r="AQ10490" s="33"/>
      <c r="AR10490" s="33"/>
      <c r="AS10490" s="33"/>
      <c r="AT10490" s="33"/>
      <c r="AU10490" s="33"/>
      <c r="AV10490" s="33"/>
      <c r="AW10490" s="33"/>
      <c r="AX10490" s="33"/>
      <c r="AY10490" s="33"/>
    </row>
    <row r="10491" spans="1:51" s="12" customFormat="1" ht="39.950000000000003" customHeight="1">
      <c r="A10491" s="3"/>
      <c r="B10491" s="16"/>
      <c r="C10491" s="33"/>
      <c r="D10491" s="33"/>
      <c r="E10491" s="33"/>
      <c r="F10491" s="33"/>
      <c r="G10491" s="33"/>
      <c r="H10491" s="33"/>
      <c r="I10491" s="33"/>
      <c r="J10491" s="33"/>
      <c r="K10491" s="33"/>
      <c r="L10491" s="33"/>
      <c r="M10491" s="33"/>
      <c r="N10491" s="33"/>
      <c r="O10491" s="33"/>
      <c r="P10491" s="33"/>
      <c r="Q10491" s="33"/>
      <c r="R10491" s="33"/>
      <c r="S10491" s="33"/>
      <c r="T10491" s="33"/>
      <c r="U10491" s="33"/>
      <c r="V10491" s="33"/>
      <c r="W10491" s="33"/>
      <c r="X10491" s="33"/>
      <c r="Y10491" s="33"/>
      <c r="Z10491" s="33"/>
      <c r="AA10491" s="33"/>
      <c r="AB10491" s="33"/>
      <c r="AC10491" s="33"/>
      <c r="AD10491" s="33"/>
      <c r="AE10491" s="33"/>
      <c r="AF10491" s="33"/>
      <c r="AG10491" s="35"/>
      <c r="AH10491" s="32"/>
      <c r="AI10491" s="33"/>
      <c r="AJ10491" s="33"/>
      <c r="AK10491" s="33"/>
      <c r="AL10491" s="33"/>
      <c r="AM10491" s="33"/>
      <c r="AN10491" s="33"/>
      <c r="AO10491" s="33"/>
      <c r="AP10491" s="33"/>
      <c r="AQ10491" s="33"/>
      <c r="AR10491" s="33"/>
      <c r="AS10491" s="33"/>
      <c r="AT10491" s="33"/>
      <c r="AU10491" s="33"/>
      <c r="AV10491" s="33"/>
      <c r="AW10491" s="33"/>
      <c r="AX10491" s="33"/>
      <c r="AY10491" s="33"/>
    </row>
    <row r="10492" spans="1:51" s="12" customFormat="1" ht="39.950000000000003" customHeight="1">
      <c r="A10492" s="3"/>
      <c r="B10492" s="16"/>
      <c r="C10492" s="33"/>
      <c r="D10492" s="33"/>
      <c r="E10492" s="33"/>
      <c r="F10492" s="33"/>
      <c r="G10492" s="33"/>
      <c r="H10492" s="33"/>
      <c r="I10492" s="33"/>
      <c r="J10492" s="33"/>
      <c r="K10492" s="33"/>
      <c r="L10492" s="33"/>
      <c r="M10492" s="33"/>
      <c r="N10492" s="33"/>
      <c r="O10492" s="33"/>
      <c r="P10492" s="33"/>
      <c r="Q10492" s="33"/>
      <c r="R10492" s="33"/>
      <c r="S10492" s="33"/>
      <c r="T10492" s="33"/>
      <c r="U10492" s="33"/>
      <c r="V10492" s="33"/>
      <c r="W10492" s="33"/>
      <c r="X10492" s="33"/>
      <c r="Y10492" s="33"/>
      <c r="Z10492" s="33"/>
      <c r="AA10492" s="33"/>
      <c r="AB10492" s="33"/>
      <c r="AC10492" s="33"/>
      <c r="AD10492" s="33"/>
      <c r="AE10492" s="33"/>
      <c r="AF10492" s="33"/>
      <c r="AG10492" s="35"/>
      <c r="AH10492" s="32"/>
      <c r="AI10492" s="33"/>
      <c r="AJ10492" s="33"/>
      <c r="AK10492" s="33"/>
      <c r="AL10492" s="33"/>
      <c r="AM10492" s="33"/>
      <c r="AN10492" s="33"/>
      <c r="AO10492" s="33"/>
      <c r="AP10492" s="33"/>
      <c r="AQ10492" s="33"/>
      <c r="AR10492" s="33"/>
      <c r="AS10492" s="33"/>
      <c r="AT10492" s="33"/>
      <c r="AU10492" s="33"/>
      <c r="AV10492" s="33"/>
      <c r="AW10492" s="33"/>
      <c r="AX10492" s="33"/>
      <c r="AY10492" s="33"/>
    </row>
    <row r="10493" spans="1:51" s="12" customFormat="1" ht="39.950000000000003" customHeight="1">
      <c r="A10493" s="3"/>
      <c r="B10493" s="16"/>
      <c r="C10493" s="33"/>
      <c r="D10493" s="33"/>
      <c r="E10493" s="33"/>
      <c r="F10493" s="33"/>
      <c r="G10493" s="33"/>
      <c r="H10493" s="33"/>
      <c r="I10493" s="33"/>
      <c r="J10493" s="33"/>
      <c r="K10493" s="33"/>
      <c r="L10493" s="33"/>
      <c r="M10493" s="33"/>
      <c r="N10493" s="33"/>
      <c r="O10493" s="33"/>
      <c r="P10493" s="33"/>
      <c r="Q10493" s="33"/>
      <c r="R10493" s="33"/>
      <c r="S10493" s="33"/>
      <c r="T10493" s="33"/>
      <c r="U10493" s="33"/>
      <c r="V10493" s="33"/>
      <c r="W10493" s="33"/>
      <c r="X10493" s="33"/>
      <c r="Y10493" s="33"/>
      <c r="Z10493" s="33"/>
      <c r="AA10493" s="33"/>
      <c r="AB10493" s="33"/>
      <c r="AC10493" s="33"/>
      <c r="AD10493" s="33"/>
      <c r="AE10493" s="33"/>
      <c r="AF10493" s="33"/>
      <c r="AG10493" s="35"/>
      <c r="AH10493" s="32"/>
      <c r="AI10493" s="33"/>
      <c r="AJ10493" s="33"/>
      <c r="AK10493" s="33"/>
      <c r="AL10493" s="33"/>
      <c r="AM10493" s="33"/>
      <c r="AN10493" s="33"/>
      <c r="AO10493" s="33"/>
      <c r="AP10493" s="33"/>
      <c r="AQ10493" s="33"/>
      <c r="AR10493" s="33"/>
      <c r="AS10493" s="33"/>
      <c r="AT10493" s="33"/>
      <c r="AU10493" s="33"/>
      <c r="AV10493" s="33"/>
      <c r="AW10493" s="33"/>
      <c r="AX10493" s="33"/>
      <c r="AY10493" s="33"/>
    </row>
    <row r="10494" spans="1:51" s="12" customFormat="1" ht="39.950000000000003" customHeight="1">
      <c r="A10494" s="3"/>
      <c r="B10494" s="16"/>
      <c r="C10494" s="33"/>
      <c r="D10494" s="33"/>
      <c r="E10494" s="33"/>
      <c r="F10494" s="33"/>
      <c r="G10494" s="33"/>
      <c r="H10494" s="33"/>
      <c r="I10494" s="33"/>
      <c r="J10494" s="33"/>
      <c r="K10494" s="33"/>
      <c r="L10494" s="33"/>
      <c r="M10494" s="33"/>
      <c r="N10494" s="33"/>
      <c r="O10494" s="33"/>
      <c r="P10494" s="33"/>
      <c r="Q10494" s="33"/>
      <c r="R10494" s="33"/>
      <c r="S10494" s="33"/>
      <c r="T10494" s="33"/>
      <c r="U10494" s="33"/>
      <c r="V10494" s="33"/>
      <c r="W10494" s="33"/>
      <c r="X10494" s="33"/>
      <c r="Y10494" s="33"/>
      <c r="Z10494" s="33"/>
      <c r="AA10494" s="33"/>
      <c r="AB10494" s="33"/>
      <c r="AC10494" s="33"/>
      <c r="AD10494" s="33"/>
      <c r="AE10494" s="33"/>
      <c r="AF10494" s="33"/>
      <c r="AG10494" s="35"/>
      <c r="AH10494" s="32"/>
      <c r="AI10494" s="33"/>
      <c r="AJ10494" s="33"/>
      <c r="AK10494" s="33"/>
      <c r="AL10494" s="33"/>
      <c r="AM10494" s="33"/>
      <c r="AN10494" s="33"/>
      <c r="AO10494" s="33"/>
      <c r="AP10494" s="33"/>
      <c r="AQ10494" s="33"/>
      <c r="AR10494" s="33"/>
      <c r="AS10494" s="33"/>
      <c r="AT10494" s="33"/>
      <c r="AU10494" s="33"/>
      <c r="AV10494" s="33"/>
      <c r="AW10494" s="33"/>
      <c r="AX10494" s="33"/>
      <c r="AY10494" s="33"/>
    </row>
    <row r="10495" spans="1:51" s="12" customFormat="1" ht="39.950000000000003" customHeight="1">
      <c r="A10495" s="3"/>
      <c r="B10495" s="16"/>
      <c r="C10495" s="33"/>
      <c r="D10495" s="33"/>
      <c r="E10495" s="33"/>
      <c r="F10495" s="33"/>
      <c r="G10495" s="33"/>
      <c r="H10495" s="33"/>
      <c r="I10495" s="33"/>
      <c r="J10495" s="33"/>
      <c r="K10495" s="33"/>
      <c r="L10495" s="33"/>
      <c r="M10495" s="33"/>
      <c r="N10495" s="33"/>
      <c r="O10495" s="33"/>
      <c r="P10495" s="33"/>
      <c r="Q10495" s="33"/>
      <c r="R10495" s="33"/>
      <c r="S10495" s="33"/>
      <c r="T10495" s="33"/>
      <c r="U10495" s="33"/>
      <c r="V10495" s="33"/>
      <c r="W10495" s="33"/>
      <c r="X10495" s="33"/>
      <c r="Y10495" s="33"/>
      <c r="Z10495" s="33"/>
      <c r="AA10495" s="33"/>
      <c r="AB10495" s="33"/>
      <c r="AC10495" s="33"/>
      <c r="AD10495" s="33"/>
      <c r="AE10495" s="33"/>
      <c r="AF10495" s="33"/>
      <c r="AG10495" s="35"/>
      <c r="AH10495" s="32"/>
      <c r="AI10495" s="33"/>
      <c r="AJ10495" s="33"/>
      <c r="AK10495" s="33"/>
      <c r="AL10495" s="33"/>
      <c r="AM10495" s="33"/>
      <c r="AN10495" s="33"/>
      <c r="AO10495" s="33"/>
      <c r="AP10495" s="33"/>
      <c r="AQ10495" s="33"/>
      <c r="AR10495" s="33"/>
      <c r="AS10495" s="33"/>
      <c r="AT10495" s="33"/>
      <c r="AU10495" s="33"/>
      <c r="AV10495" s="33"/>
      <c r="AW10495" s="33"/>
      <c r="AX10495" s="33"/>
      <c r="AY10495" s="33"/>
    </row>
    <row r="10496" spans="1:51" s="12" customFormat="1" ht="39.950000000000003" customHeight="1">
      <c r="A10496" s="3"/>
      <c r="B10496" s="16"/>
      <c r="C10496" s="33"/>
      <c r="D10496" s="33"/>
      <c r="E10496" s="33"/>
      <c r="F10496" s="33"/>
      <c r="G10496" s="33"/>
      <c r="H10496" s="33"/>
      <c r="I10496" s="33"/>
      <c r="J10496" s="33"/>
      <c r="K10496" s="33"/>
      <c r="L10496" s="33"/>
      <c r="M10496" s="33"/>
      <c r="N10496" s="33"/>
      <c r="O10496" s="33"/>
      <c r="P10496" s="33"/>
      <c r="Q10496" s="33"/>
      <c r="R10496" s="33"/>
      <c r="S10496" s="33"/>
      <c r="T10496" s="33"/>
      <c r="U10496" s="33"/>
      <c r="V10496" s="33"/>
      <c r="W10496" s="33"/>
      <c r="X10496" s="33"/>
      <c r="Y10496" s="33"/>
      <c r="Z10496" s="33"/>
      <c r="AA10496" s="33"/>
      <c r="AB10496" s="33"/>
      <c r="AC10496" s="33"/>
      <c r="AD10496" s="33"/>
      <c r="AE10496" s="33"/>
      <c r="AF10496" s="33"/>
      <c r="AG10496" s="35"/>
      <c r="AH10496" s="32"/>
      <c r="AI10496" s="33"/>
      <c r="AJ10496" s="33"/>
      <c r="AK10496" s="33"/>
      <c r="AL10496" s="33"/>
      <c r="AM10496" s="33"/>
      <c r="AN10496" s="33"/>
      <c r="AO10496" s="33"/>
      <c r="AP10496" s="33"/>
      <c r="AQ10496" s="33"/>
      <c r="AR10496" s="33"/>
      <c r="AS10496" s="33"/>
      <c r="AT10496" s="33"/>
      <c r="AU10496" s="33"/>
      <c r="AV10496" s="33"/>
      <c r="AW10496" s="33"/>
      <c r="AX10496" s="33"/>
      <c r="AY10496" s="33"/>
    </row>
    <row r="10497" spans="1:51" s="12" customFormat="1" ht="39.950000000000003" customHeight="1">
      <c r="A10497" s="3"/>
      <c r="B10497" s="16"/>
      <c r="C10497" s="33"/>
      <c r="D10497" s="33"/>
      <c r="E10497" s="33"/>
      <c r="F10497" s="33"/>
      <c r="G10497" s="33"/>
      <c r="H10497" s="33"/>
      <c r="I10497" s="33"/>
      <c r="J10497" s="33"/>
      <c r="K10497" s="33"/>
      <c r="L10497" s="33"/>
      <c r="M10497" s="33"/>
      <c r="N10497" s="33"/>
      <c r="O10497" s="33"/>
      <c r="P10497" s="33"/>
      <c r="Q10497" s="33"/>
      <c r="R10497" s="33"/>
      <c r="S10497" s="33"/>
      <c r="T10497" s="33"/>
      <c r="U10497" s="33"/>
      <c r="V10497" s="33"/>
      <c r="W10497" s="33"/>
      <c r="X10497" s="33"/>
      <c r="Y10497" s="33"/>
      <c r="Z10497" s="33"/>
      <c r="AA10497" s="33"/>
      <c r="AB10497" s="33"/>
      <c r="AC10497" s="33"/>
      <c r="AD10497" s="33"/>
      <c r="AE10497" s="33"/>
      <c r="AF10497" s="33"/>
      <c r="AG10497" s="35"/>
      <c r="AH10497" s="32"/>
      <c r="AI10497" s="33"/>
      <c r="AJ10497" s="33"/>
      <c r="AK10497" s="33"/>
      <c r="AL10497" s="33"/>
      <c r="AM10497" s="33"/>
      <c r="AN10497" s="33"/>
      <c r="AO10497" s="33"/>
      <c r="AP10497" s="33"/>
      <c r="AQ10497" s="33"/>
      <c r="AR10497" s="33"/>
      <c r="AS10497" s="33"/>
      <c r="AT10497" s="33"/>
      <c r="AU10497" s="33"/>
      <c r="AV10497" s="33"/>
      <c r="AW10497" s="33"/>
      <c r="AX10497" s="33"/>
      <c r="AY10497" s="33"/>
    </row>
    <row r="10498" spans="1:51" s="12" customFormat="1" ht="39.950000000000003" customHeight="1">
      <c r="A10498" s="3"/>
      <c r="B10498" s="16"/>
      <c r="C10498" s="33"/>
      <c r="D10498" s="33"/>
      <c r="E10498" s="33"/>
      <c r="F10498" s="33"/>
      <c r="G10498" s="33"/>
      <c r="H10498" s="33"/>
      <c r="I10498" s="33"/>
      <c r="J10498" s="33"/>
      <c r="K10498" s="33"/>
      <c r="L10498" s="33"/>
      <c r="M10498" s="33"/>
      <c r="N10498" s="33"/>
      <c r="O10498" s="33"/>
      <c r="P10498" s="33"/>
      <c r="Q10498" s="33"/>
      <c r="R10498" s="33"/>
      <c r="S10498" s="33"/>
      <c r="T10498" s="33"/>
      <c r="U10498" s="33"/>
      <c r="V10498" s="33"/>
      <c r="W10498" s="33"/>
      <c r="X10498" s="33"/>
      <c r="Y10498" s="33"/>
      <c r="Z10498" s="33"/>
      <c r="AA10498" s="33"/>
      <c r="AB10498" s="33"/>
      <c r="AC10498" s="33"/>
      <c r="AD10498" s="33"/>
      <c r="AE10498" s="33"/>
      <c r="AF10498" s="33"/>
      <c r="AG10498" s="35"/>
      <c r="AH10498" s="32"/>
      <c r="AI10498" s="33"/>
      <c r="AJ10498" s="33"/>
      <c r="AK10498" s="33"/>
      <c r="AL10498" s="33"/>
      <c r="AM10498" s="33"/>
      <c r="AN10498" s="33"/>
      <c r="AO10498" s="33"/>
      <c r="AP10498" s="33"/>
      <c r="AQ10498" s="33"/>
      <c r="AR10498" s="33"/>
      <c r="AS10498" s="33"/>
      <c r="AT10498" s="33"/>
      <c r="AU10498" s="33"/>
      <c r="AV10498" s="33"/>
      <c r="AW10498" s="33"/>
      <c r="AX10498" s="33"/>
      <c r="AY10498" s="33"/>
    </row>
    <row r="10499" spans="1:51" s="12" customFormat="1" ht="39.950000000000003" customHeight="1">
      <c r="A10499" s="3"/>
      <c r="B10499" s="16"/>
      <c r="C10499" s="33"/>
      <c r="D10499" s="33"/>
      <c r="E10499" s="33"/>
      <c r="F10499" s="33"/>
      <c r="G10499" s="33"/>
      <c r="H10499" s="33"/>
      <c r="I10499" s="33"/>
      <c r="J10499" s="33"/>
      <c r="K10499" s="33"/>
      <c r="L10499" s="33"/>
      <c r="M10499" s="33"/>
      <c r="N10499" s="33"/>
      <c r="O10499" s="33"/>
      <c r="P10499" s="33"/>
      <c r="Q10499" s="33"/>
      <c r="R10499" s="33"/>
      <c r="S10499" s="33"/>
      <c r="T10499" s="33"/>
      <c r="U10499" s="33"/>
      <c r="V10499" s="33"/>
      <c r="W10499" s="33"/>
      <c r="X10499" s="33"/>
      <c r="Y10499" s="33"/>
      <c r="Z10499" s="33"/>
      <c r="AA10499" s="33"/>
      <c r="AB10499" s="33"/>
      <c r="AC10499" s="33"/>
      <c r="AD10499" s="33"/>
      <c r="AE10499" s="33"/>
      <c r="AF10499" s="33"/>
      <c r="AG10499" s="35"/>
      <c r="AH10499" s="32"/>
      <c r="AI10499" s="33"/>
      <c r="AJ10499" s="33"/>
      <c r="AK10499" s="33"/>
      <c r="AL10499" s="33"/>
      <c r="AM10499" s="33"/>
      <c r="AN10499" s="33"/>
      <c r="AO10499" s="33"/>
      <c r="AP10499" s="33"/>
      <c r="AQ10499" s="33"/>
      <c r="AR10499" s="33"/>
      <c r="AS10499" s="33"/>
      <c r="AT10499" s="33"/>
      <c r="AU10499" s="33"/>
      <c r="AV10499" s="33"/>
      <c r="AW10499" s="33"/>
      <c r="AX10499" s="33"/>
      <c r="AY10499" s="33"/>
    </row>
    <row r="10500" spans="1:51" s="12" customFormat="1" ht="39.950000000000003" customHeight="1">
      <c r="A10500" s="3"/>
      <c r="B10500" s="16"/>
      <c r="C10500" s="33"/>
      <c r="D10500" s="33"/>
      <c r="E10500" s="33"/>
      <c r="F10500" s="33"/>
      <c r="G10500" s="33"/>
      <c r="H10500" s="33"/>
      <c r="I10500" s="33"/>
      <c r="J10500" s="33"/>
      <c r="K10500" s="33"/>
      <c r="L10500" s="33"/>
      <c r="M10500" s="33"/>
      <c r="N10500" s="33"/>
      <c r="O10500" s="33"/>
      <c r="P10500" s="33"/>
      <c r="Q10500" s="33"/>
      <c r="R10500" s="33"/>
      <c r="S10500" s="33"/>
      <c r="T10500" s="33"/>
      <c r="U10500" s="33"/>
      <c r="V10500" s="33"/>
      <c r="W10500" s="33"/>
      <c r="X10500" s="33"/>
      <c r="Y10500" s="33"/>
      <c r="Z10500" s="33"/>
      <c r="AA10500" s="33"/>
      <c r="AB10500" s="33"/>
      <c r="AC10500" s="33"/>
      <c r="AD10500" s="33"/>
      <c r="AE10500" s="33"/>
      <c r="AF10500" s="33"/>
      <c r="AG10500" s="35"/>
      <c r="AH10500" s="32"/>
      <c r="AI10500" s="33"/>
      <c r="AJ10500" s="33"/>
      <c r="AK10500" s="33"/>
      <c r="AL10500" s="33"/>
      <c r="AM10500" s="33"/>
      <c r="AN10500" s="33"/>
      <c r="AO10500" s="33"/>
      <c r="AP10500" s="33"/>
      <c r="AQ10500" s="33"/>
      <c r="AR10500" s="33"/>
      <c r="AS10500" s="33"/>
      <c r="AT10500" s="33"/>
      <c r="AU10500" s="33"/>
      <c r="AV10500" s="33"/>
      <c r="AW10500" s="33"/>
      <c r="AX10500" s="33"/>
      <c r="AY10500" s="33"/>
    </row>
    <row r="10501" spans="1:51" s="12" customFormat="1" ht="39.950000000000003" customHeight="1">
      <c r="A10501" s="3"/>
      <c r="B10501" s="16"/>
      <c r="C10501" s="33"/>
      <c r="D10501" s="33"/>
      <c r="E10501" s="33"/>
      <c r="F10501" s="33"/>
      <c r="G10501" s="33"/>
      <c r="H10501" s="33"/>
      <c r="I10501" s="33"/>
      <c r="J10501" s="33"/>
      <c r="K10501" s="33"/>
      <c r="L10501" s="33"/>
      <c r="M10501" s="33"/>
      <c r="N10501" s="33"/>
      <c r="O10501" s="33"/>
      <c r="P10501" s="33"/>
      <c r="Q10501" s="33"/>
      <c r="R10501" s="33"/>
      <c r="S10501" s="33"/>
      <c r="T10501" s="33"/>
      <c r="U10501" s="33"/>
      <c r="V10501" s="33"/>
      <c r="W10501" s="33"/>
      <c r="X10501" s="33"/>
      <c r="Y10501" s="33"/>
      <c r="Z10501" s="33"/>
      <c r="AA10501" s="33"/>
      <c r="AB10501" s="33"/>
      <c r="AC10501" s="33"/>
      <c r="AD10501" s="33"/>
      <c r="AE10501" s="33"/>
      <c r="AF10501" s="33"/>
      <c r="AG10501" s="35"/>
      <c r="AH10501" s="32"/>
      <c r="AI10501" s="33"/>
      <c r="AJ10501" s="33"/>
      <c r="AK10501" s="33"/>
      <c r="AL10501" s="33"/>
      <c r="AM10501" s="33"/>
      <c r="AN10501" s="33"/>
      <c r="AO10501" s="33"/>
      <c r="AP10501" s="33"/>
      <c r="AQ10501" s="33"/>
      <c r="AR10501" s="33"/>
      <c r="AS10501" s="33"/>
      <c r="AT10501" s="33"/>
      <c r="AU10501" s="33"/>
      <c r="AV10501" s="33"/>
      <c r="AW10501" s="33"/>
      <c r="AX10501" s="33"/>
      <c r="AY10501" s="33"/>
    </row>
    <row r="10502" spans="1:51" s="12" customFormat="1" ht="39.950000000000003" customHeight="1">
      <c r="A10502" s="3"/>
      <c r="B10502" s="16"/>
      <c r="C10502" s="33"/>
      <c r="D10502" s="33"/>
      <c r="E10502" s="33"/>
      <c r="F10502" s="33"/>
      <c r="G10502" s="33"/>
      <c r="H10502" s="33"/>
      <c r="I10502" s="33"/>
      <c r="J10502" s="33"/>
      <c r="K10502" s="33"/>
      <c r="L10502" s="33"/>
      <c r="M10502" s="33"/>
      <c r="N10502" s="33"/>
      <c r="O10502" s="33"/>
      <c r="P10502" s="33"/>
      <c r="Q10502" s="33"/>
      <c r="R10502" s="33"/>
      <c r="S10502" s="33"/>
      <c r="T10502" s="33"/>
      <c r="U10502" s="33"/>
      <c r="V10502" s="33"/>
      <c r="W10502" s="33"/>
      <c r="X10502" s="33"/>
      <c r="Y10502" s="33"/>
      <c r="Z10502" s="33"/>
      <c r="AA10502" s="33"/>
      <c r="AB10502" s="33"/>
      <c r="AC10502" s="33"/>
      <c r="AD10502" s="33"/>
      <c r="AE10502" s="33"/>
      <c r="AF10502" s="33"/>
      <c r="AG10502" s="35"/>
      <c r="AH10502" s="32"/>
      <c r="AI10502" s="33"/>
      <c r="AJ10502" s="33"/>
      <c r="AK10502" s="33"/>
      <c r="AL10502" s="33"/>
      <c r="AM10502" s="33"/>
      <c r="AN10502" s="33"/>
      <c r="AO10502" s="33"/>
      <c r="AP10502" s="33"/>
      <c r="AQ10502" s="33"/>
      <c r="AR10502" s="33"/>
      <c r="AS10502" s="33"/>
      <c r="AT10502" s="33"/>
      <c r="AU10502" s="33"/>
      <c r="AV10502" s="33"/>
      <c r="AW10502" s="33"/>
      <c r="AX10502" s="33"/>
      <c r="AY10502" s="33"/>
    </row>
    <row r="10503" spans="1:51" s="12" customFormat="1" ht="39.950000000000003" customHeight="1">
      <c r="A10503" s="3"/>
      <c r="B10503" s="16"/>
      <c r="C10503" s="33"/>
      <c r="D10503" s="33"/>
      <c r="E10503" s="33"/>
      <c r="F10503" s="33"/>
      <c r="G10503" s="33"/>
      <c r="H10503" s="33"/>
      <c r="I10503" s="33"/>
      <c r="J10503" s="33"/>
      <c r="K10503" s="33"/>
      <c r="L10503" s="33"/>
      <c r="M10503" s="33"/>
      <c r="N10503" s="33"/>
      <c r="O10503" s="33"/>
      <c r="P10503" s="33"/>
      <c r="Q10503" s="33"/>
      <c r="R10503" s="33"/>
      <c r="S10503" s="33"/>
      <c r="T10503" s="33"/>
      <c r="U10503" s="33"/>
      <c r="V10503" s="33"/>
      <c r="W10503" s="33"/>
      <c r="X10503" s="33"/>
      <c r="Y10503" s="33"/>
      <c r="Z10503" s="33"/>
      <c r="AA10503" s="33"/>
      <c r="AB10503" s="33"/>
      <c r="AC10503" s="33"/>
      <c r="AD10503" s="33"/>
      <c r="AE10503" s="33"/>
      <c r="AF10503" s="33"/>
      <c r="AG10503" s="35"/>
      <c r="AH10503" s="32"/>
      <c r="AI10503" s="33"/>
      <c r="AJ10503" s="33"/>
      <c r="AK10503" s="33"/>
      <c r="AL10503" s="33"/>
      <c r="AM10503" s="33"/>
      <c r="AN10503" s="33"/>
      <c r="AO10503" s="33"/>
      <c r="AP10503" s="33"/>
      <c r="AQ10503" s="33"/>
      <c r="AR10503" s="33"/>
      <c r="AS10503" s="33"/>
      <c r="AT10503" s="33"/>
      <c r="AU10503" s="33"/>
      <c r="AV10503" s="33"/>
      <c r="AW10503" s="33"/>
      <c r="AX10503" s="33"/>
      <c r="AY10503" s="33"/>
    </row>
    <row r="10504" spans="1:51" s="12" customFormat="1" ht="39.950000000000003" customHeight="1">
      <c r="A10504" s="3"/>
      <c r="B10504" s="16"/>
      <c r="C10504" s="33"/>
      <c r="D10504" s="33"/>
      <c r="E10504" s="33"/>
      <c r="F10504" s="33"/>
      <c r="G10504" s="33"/>
      <c r="H10504" s="33"/>
      <c r="I10504" s="33"/>
      <c r="J10504" s="33"/>
      <c r="K10504" s="33"/>
      <c r="L10504" s="33"/>
      <c r="M10504" s="33"/>
      <c r="N10504" s="33"/>
      <c r="O10504" s="33"/>
      <c r="P10504" s="33"/>
      <c r="Q10504" s="33"/>
      <c r="R10504" s="33"/>
      <c r="S10504" s="33"/>
      <c r="T10504" s="33"/>
      <c r="U10504" s="33"/>
      <c r="V10504" s="33"/>
      <c r="W10504" s="33"/>
      <c r="X10504" s="33"/>
      <c r="Y10504" s="33"/>
      <c r="Z10504" s="33"/>
      <c r="AA10504" s="33"/>
      <c r="AB10504" s="33"/>
      <c r="AC10504" s="33"/>
      <c r="AD10504" s="33"/>
      <c r="AE10504" s="33"/>
      <c r="AF10504" s="33"/>
      <c r="AG10504" s="35"/>
      <c r="AH10504" s="32"/>
      <c r="AI10504" s="33"/>
      <c r="AJ10504" s="33"/>
      <c r="AK10504" s="33"/>
      <c r="AL10504" s="33"/>
      <c r="AM10504" s="33"/>
      <c r="AN10504" s="33"/>
      <c r="AO10504" s="33"/>
      <c r="AP10504" s="33"/>
      <c r="AQ10504" s="33"/>
      <c r="AR10504" s="33"/>
      <c r="AS10504" s="33"/>
      <c r="AT10504" s="33"/>
      <c r="AU10504" s="33"/>
      <c r="AV10504" s="33"/>
      <c r="AW10504" s="33"/>
      <c r="AX10504" s="33"/>
      <c r="AY10504" s="33"/>
    </row>
    <row r="10505" spans="1:51" s="12" customFormat="1" ht="39.950000000000003" customHeight="1">
      <c r="A10505" s="3"/>
      <c r="B10505" s="16"/>
      <c r="C10505" s="33"/>
      <c r="D10505" s="33"/>
      <c r="E10505" s="33"/>
      <c r="F10505" s="33"/>
      <c r="G10505" s="33"/>
      <c r="H10505" s="33"/>
      <c r="I10505" s="33"/>
      <c r="J10505" s="33"/>
      <c r="K10505" s="33"/>
      <c r="L10505" s="33"/>
      <c r="M10505" s="33"/>
      <c r="N10505" s="33"/>
      <c r="O10505" s="33"/>
      <c r="P10505" s="33"/>
      <c r="Q10505" s="33"/>
      <c r="R10505" s="33"/>
      <c r="S10505" s="33"/>
      <c r="T10505" s="33"/>
      <c r="U10505" s="33"/>
      <c r="V10505" s="33"/>
      <c r="W10505" s="33"/>
      <c r="X10505" s="33"/>
      <c r="Y10505" s="33"/>
      <c r="Z10505" s="33"/>
      <c r="AA10505" s="33"/>
      <c r="AB10505" s="33"/>
      <c r="AC10505" s="33"/>
      <c r="AD10505" s="33"/>
      <c r="AE10505" s="33"/>
      <c r="AF10505" s="33"/>
      <c r="AG10505" s="35"/>
      <c r="AH10505" s="32"/>
      <c r="AI10505" s="33"/>
      <c r="AJ10505" s="33"/>
      <c r="AK10505" s="33"/>
      <c r="AL10505" s="33"/>
      <c r="AM10505" s="33"/>
      <c r="AN10505" s="33"/>
      <c r="AO10505" s="33"/>
      <c r="AP10505" s="33"/>
      <c r="AQ10505" s="33"/>
      <c r="AR10505" s="33"/>
      <c r="AS10505" s="33"/>
      <c r="AT10505" s="33"/>
      <c r="AU10505" s="33"/>
      <c r="AV10505" s="33"/>
      <c r="AW10505" s="33"/>
      <c r="AX10505" s="33"/>
      <c r="AY10505" s="33"/>
    </row>
    <row r="10506" spans="1:51" s="12" customFormat="1" ht="39.950000000000003" customHeight="1">
      <c r="A10506" s="3"/>
      <c r="B10506" s="16"/>
      <c r="C10506" s="33"/>
      <c r="D10506" s="33"/>
      <c r="E10506" s="33"/>
      <c r="F10506" s="33"/>
      <c r="G10506" s="33"/>
      <c r="H10506" s="33"/>
      <c r="I10506" s="33"/>
      <c r="J10506" s="33"/>
      <c r="K10506" s="33"/>
      <c r="L10506" s="33"/>
      <c r="M10506" s="33"/>
      <c r="N10506" s="33"/>
      <c r="O10506" s="33"/>
      <c r="P10506" s="33"/>
      <c r="Q10506" s="33"/>
      <c r="R10506" s="33"/>
      <c r="S10506" s="33"/>
      <c r="T10506" s="33"/>
      <c r="U10506" s="33"/>
      <c r="V10506" s="33"/>
      <c r="W10506" s="33"/>
      <c r="X10506" s="33"/>
      <c r="Y10506" s="33"/>
      <c r="Z10506" s="33"/>
      <c r="AA10506" s="33"/>
      <c r="AB10506" s="33"/>
      <c r="AC10506" s="33"/>
      <c r="AD10506" s="33"/>
      <c r="AE10506" s="33"/>
      <c r="AF10506" s="33"/>
      <c r="AG10506" s="35"/>
      <c r="AH10506" s="32"/>
      <c r="AI10506" s="33"/>
      <c r="AJ10506" s="33"/>
      <c r="AK10506" s="33"/>
      <c r="AL10506" s="33"/>
      <c r="AM10506" s="33"/>
      <c r="AN10506" s="33"/>
      <c r="AO10506" s="33"/>
      <c r="AP10506" s="33"/>
      <c r="AQ10506" s="33"/>
      <c r="AR10506" s="33"/>
      <c r="AS10506" s="33"/>
      <c r="AT10506" s="33"/>
      <c r="AU10506" s="33"/>
      <c r="AV10506" s="33"/>
      <c r="AW10506" s="33"/>
      <c r="AX10506" s="33"/>
      <c r="AY10506" s="33"/>
    </row>
    <row r="10507" spans="1:51" s="12" customFormat="1" ht="39.950000000000003" customHeight="1">
      <c r="A10507" s="3"/>
      <c r="B10507" s="16"/>
      <c r="C10507" s="33"/>
      <c r="D10507" s="33"/>
      <c r="E10507" s="33"/>
      <c r="F10507" s="33"/>
      <c r="G10507" s="33"/>
      <c r="H10507" s="33"/>
      <c r="I10507" s="33"/>
      <c r="J10507" s="33"/>
      <c r="K10507" s="33"/>
      <c r="L10507" s="33"/>
      <c r="M10507" s="33"/>
      <c r="N10507" s="33"/>
      <c r="O10507" s="33"/>
      <c r="P10507" s="33"/>
      <c r="Q10507" s="33"/>
      <c r="R10507" s="33"/>
      <c r="S10507" s="33"/>
      <c r="T10507" s="33"/>
      <c r="U10507" s="33"/>
      <c r="V10507" s="33"/>
      <c r="W10507" s="33"/>
      <c r="X10507" s="33"/>
      <c r="Y10507" s="33"/>
      <c r="Z10507" s="33"/>
      <c r="AA10507" s="33"/>
      <c r="AB10507" s="33"/>
      <c r="AC10507" s="33"/>
      <c r="AD10507" s="33"/>
      <c r="AE10507" s="33"/>
      <c r="AF10507" s="33"/>
      <c r="AG10507" s="35"/>
      <c r="AH10507" s="32"/>
      <c r="AI10507" s="33"/>
      <c r="AJ10507" s="33"/>
      <c r="AK10507" s="33"/>
      <c r="AL10507" s="33"/>
      <c r="AM10507" s="33"/>
      <c r="AN10507" s="33"/>
      <c r="AO10507" s="33"/>
      <c r="AP10507" s="33"/>
      <c r="AQ10507" s="33"/>
      <c r="AR10507" s="33"/>
      <c r="AS10507" s="33"/>
      <c r="AT10507" s="33"/>
      <c r="AU10507" s="33"/>
      <c r="AV10507" s="33"/>
      <c r="AW10507" s="33"/>
      <c r="AX10507" s="33"/>
      <c r="AY10507" s="33"/>
    </row>
    <row r="10508" spans="1:51" s="12" customFormat="1" ht="39.950000000000003" customHeight="1">
      <c r="A10508" s="3"/>
      <c r="B10508" s="16"/>
      <c r="C10508" s="33"/>
      <c r="D10508" s="33"/>
      <c r="E10508" s="33"/>
      <c r="F10508" s="33"/>
      <c r="G10508" s="33"/>
      <c r="H10508" s="33"/>
      <c r="I10508" s="33"/>
      <c r="J10508" s="33"/>
      <c r="K10508" s="33"/>
      <c r="L10508" s="33"/>
      <c r="M10508" s="33"/>
      <c r="N10508" s="33"/>
      <c r="O10508" s="33"/>
      <c r="P10508" s="33"/>
      <c r="Q10508" s="33"/>
      <c r="R10508" s="33"/>
      <c r="S10508" s="33"/>
      <c r="T10508" s="33"/>
      <c r="U10508" s="33"/>
      <c r="V10508" s="33"/>
      <c r="W10508" s="33"/>
      <c r="X10508" s="33"/>
      <c r="Y10508" s="33"/>
      <c r="Z10508" s="33"/>
      <c r="AA10508" s="33"/>
      <c r="AB10508" s="33"/>
      <c r="AC10508" s="33"/>
      <c r="AD10508" s="33"/>
      <c r="AE10508" s="33"/>
      <c r="AF10508" s="33"/>
      <c r="AG10508" s="35"/>
      <c r="AH10508" s="32"/>
      <c r="AI10508" s="33"/>
      <c r="AJ10508" s="33"/>
      <c r="AK10508" s="33"/>
      <c r="AL10508" s="33"/>
      <c r="AM10508" s="33"/>
      <c r="AN10508" s="33"/>
      <c r="AO10508" s="33"/>
      <c r="AP10508" s="33"/>
      <c r="AQ10508" s="33"/>
      <c r="AR10508" s="33"/>
      <c r="AS10508" s="33"/>
      <c r="AT10508" s="33"/>
      <c r="AU10508" s="33"/>
      <c r="AV10508" s="33"/>
      <c r="AW10508" s="33"/>
      <c r="AX10508" s="33"/>
      <c r="AY10508" s="33"/>
    </row>
    <row r="10509" spans="1:51" s="12" customFormat="1" ht="39.950000000000003" customHeight="1">
      <c r="A10509" s="3"/>
      <c r="B10509" s="16"/>
      <c r="C10509" s="33"/>
      <c r="D10509" s="33"/>
      <c r="E10509" s="33"/>
      <c r="F10509" s="33"/>
      <c r="G10509" s="33"/>
      <c r="H10509" s="33"/>
      <c r="I10509" s="33"/>
      <c r="J10509" s="33"/>
      <c r="K10509" s="33"/>
      <c r="L10509" s="33"/>
      <c r="M10509" s="33"/>
      <c r="N10509" s="33"/>
      <c r="O10509" s="33"/>
      <c r="P10509" s="33"/>
      <c r="Q10509" s="33"/>
      <c r="R10509" s="33"/>
      <c r="S10509" s="33"/>
      <c r="T10509" s="33"/>
      <c r="U10509" s="33"/>
      <c r="V10509" s="33"/>
      <c r="W10509" s="33"/>
      <c r="X10509" s="33"/>
      <c r="Y10509" s="33"/>
      <c r="Z10509" s="33"/>
      <c r="AA10509" s="33"/>
      <c r="AB10509" s="33"/>
      <c r="AC10509" s="33"/>
      <c r="AD10509" s="33"/>
      <c r="AE10509" s="33"/>
      <c r="AF10509" s="33"/>
      <c r="AG10509" s="35"/>
      <c r="AH10509" s="32"/>
      <c r="AI10509" s="33"/>
      <c r="AJ10509" s="33"/>
      <c r="AK10509" s="33"/>
      <c r="AL10509" s="33"/>
      <c r="AM10509" s="33"/>
      <c r="AN10509" s="33"/>
      <c r="AO10509" s="33"/>
      <c r="AP10509" s="33"/>
      <c r="AQ10509" s="33"/>
      <c r="AR10509" s="33"/>
      <c r="AS10509" s="33"/>
      <c r="AT10509" s="33"/>
      <c r="AU10509" s="33"/>
      <c r="AV10509" s="33"/>
      <c r="AW10509" s="33"/>
      <c r="AX10509" s="33"/>
      <c r="AY10509" s="33"/>
    </row>
    <row r="10510" spans="1:51" s="12" customFormat="1" ht="39.950000000000003" customHeight="1">
      <c r="A10510" s="3"/>
      <c r="B10510" s="16"/>
      <c r="C10510" s="33"/>
      <c r="D10510" s="33"/>
      <c r="E10510" s="33"/>
      <c r="F10510" s="33"/>
      <c r="G10510" s="33"/>
      <c r="H10510" s="33"/>
      <c r="I10510" s="33"/>
      <c r="J10510" s="33"/>
      <c r="K10510" s="33"/>
      <c r="L10510" s="33"/>
      <c r="M10510" s="33"/>
      <c r="N10510" s="33"/>
      <c r="O10510" s="33"/>
      <c r="P10510" s="33"/>
      <c r="Q10510" s="33"/>
      <c r="R10510" s="33"/>
      <c r="S10510" s="33"/>
      <c r="T10510" s="33"/>
      <c r="U10510" s="33"/>
      <c r="V10510" s="33"/>
      <c r="W10510" s="33"/>
      <c r="X10510" s="33"/>
      <c r="Y10510" s="33"/>
      <c r="Z10510" s="33"/>
      <c r="AA10510" s="33"/>
      <c r="AB10510" s="33"/>
      <c r="AC10510" s="33"/>
      <c r="AD10510" s="33"/>
      <c r="AE10510" s="33"/>
      <c r="AF10510" s="33"/>
      <c r="AG10510" s="35"/>
      <c r="AH10510" s="32"/>
      <c r="AI10510" s="33"/>
      <c r="AJ10510" s="33"/>
      <c r="AK10510" s="33"/>
      <c r="AL10510" s="33"/>
      <c r="AM10510" s="33"/>
      <c r="AN10510" s="33"/>
      <c r="AO10510" s="33"/>
      <c r="AP10510" s="33"/>
      <c r="AQ10510" s="33"/>
      <c r="AR10510" s="33"/>
      <c r="AS10510" s="33"/>
      <c r="AT10510" s="33"/>
      <c r="AU10510" s="33"/>
      <c r="AV10510" s="33"/>
      <c r="AW10510" s="33"/>
      <c r="AX10510" s="33"/>
      <c r="AY10510" s="33"/>
    </row>
    <row r="10511" spans="1:51" s="12" customFormat="1" ht="39.950000000000003" customHeight="1">
      <c r="A10511" s="3"/>
      <c r="B10511" s="16"/>
      <c r="C10511" s="33"/>
      <c r="D10511" s="33"/>
      <c r="E10511" s="33"/>
      <c r="F10511" s="33"/>
      <c r="G10511" s="33"/>
      <c r="H10511" s="33"/>
      <c r="I10511" s="33"/>
      <c r="J10511" s="33"/>
      <c r="K10511" s="33"/>
      <c r="L10511" s="33"/>
      <c r="M10511" s="33"/>
      <c r="N10511" s="33"/>
      <c r="O10511" s="33"/>
      <c r="P10511" s="33"/>
      <c r="Q10511" s="33"/>
      <c r="R10511" s="33"/>
      <c r="S10511" s="33"/>
      <c r="T10511" s="33"/>
      <c r="U10511" s="33"/>
      <c r="V10511" s="33"/>
      <c r="W10511" s="33"/>
      <c r="X10511" s="33"/>
      <c r="Y10511" s="33"/>
      <c r="Z10511" s="33"/>
      <c r="AA10511" s="33"/>
      <c r="AB10511" s="33"/>
      <c r="AC10511" s="33"/>
      <c r="AD10511" s="33"/>
      <c r="AE10511" s="33"/>
      <c r="AF10511" s="33"/>
      <c r="AG10511" s="35"/>
      <c r="AH10511" s="32"/>
      <c r="AI10511" s="33"/>
      <c r="AJ10511" s="33"/>
      <c r="AK10511" s="33"/>
      <c r="AL10511" s="33"/>
      <c r="AM10511" s="33"/>
      <c r="AN10511" s="33"/>
      <c r="AO10511" s="33"/>
      <c r="AP10511" s="33"/>
      <c r="AQ10511" s="33"/>
      <c r="AR10511" s="33"/>
      <c r="AS10511" s="33"/>
      <c r="AT10511" s="33"/>
      <c r="AU10511" s="33"/>
      <c r="AV10511" s="33"/>
      <c r="AW10511" s="33"/>
      <c r="AX10511" s="33"/>
      <c r="AY10511" s="33"/>
    </row>
    <row r="10512" spans="1:51" s="12" customFormat="1" ht="39.950000000000003" customHeight="1">
      <c r="A10512" s="3"/>
      <c r="B10512" s="16"/>
      <c r="C10512" s="33"/>
      <c r="D10512" s="33"/>
      <c r="E10512" s="33"/>
      <c r="F10512" s="33"/>
      <c r="G10512" s="33"/>
      <c r="H10512" s="33"/>
      <c r="I10512" s="33"/>
      <c r="J10512" s="33"/>
      <c r="K10512" s="33"/>
      <c r="L10512" s="33"/>
      <c r="M10512" s="33"/>
      <c r="N10512" s="33"/>
      <c r="O10512" s="33"/>
      <c r="P10512" s="33"/>
      <c r="Q10512" s="33"/>
      <c r="R10512" s="33"/>
      <c r="S10512" s="33"/>
      <c r="T10512" s="33"/>
      <c r="U10512" s="33"/>
      <c r="V10512" s="33"/>
      <c r="W10512" s="33"/>
      <c r="X10512" s="33"/>
      <c r="Y10512" s="33"/>
      <c r="Z10512" s="33"/>
      <c r="AA10512" s="33"/>
      <c r="AB10512" s="33"/>
      <c r="AC10512" s="33"/>
      <c r="AD10512" s="33"/>
      <c r="AE10512" s="33"/>
      <c r="AF10512" s="33"/>
      <c r="AG10512" s="35"/>
      <c r="AH10512" s="32"/>
      <c r="AI10512" s="33"/>
      <c r="AJ10512" s="33"/>
      <c r="AK10512" s="33"/>
      <c r="AL10512" s="33"/>
      <c r="AM10512" s="33"/>
      <c r="AN10512" s="33"/>
      <c r="AO10512" s="33"/>
      <c r="AP10512" s="33"/>
      <c r="AQ10512" s="33"/>
      <c r="AR10512" s="33"/>
      <c r="AS10512" s="33"/>
      <c r="AT10512" s="33"/>
      <c r="AU10512" s="33"/>
      <c r="AV10512" s="33"/>
      <c r="AW10512" s="33"/>
      <c r="AX10512" s="33"/>
      <c r="AY10512" s="33"/>
    </row>
    <row r="10513" spans="1:51" s="12" customFormat="1" ht="39.950000000000003" customHeight="1">
      <c r="A10513" s="3"/>
      <c r="B10513" s="16"/>
      <c r="C10513" s="33"/>
      <c r="D10513" s="33"/>
      <c r="E10513" s="33"/>
      <c r="F10513" s="33"/>
      <c r="G10513" s="33"/>
      <c r="H10513" s="33"/>
      <c r="I10513" s="33"/>
      <c r="J10513" s="33"/>
      <c r="K10513" s="33"/>
      <c r="L10513" s="33"/>
      <c r="M10513" s="33"/>
      <c r="N10513" s="33"/>
      <c r="O10513" s="33"/>
      <c r="P10513" s="33"/>
      <c r="Q10513" s="33"/>
      <c r="R10513" s="33"/>
      <c r="S10513" s="33"/>
      <c r="T10513" s="33"/>
      <c r="U10513" s="33"/>
      <c r="V10513" s="33"/>
      <c r="W10513" s="33"/>
      <c r="X10513" s="33"/>
      <c r="Y10513" s="33"/>
      <c r="Z10513" s="33"/>
      <c r="AA10513" s="33"/>
      <c r="AB10513" s="33"/>
      <c r="AC10513" s="33"/>
      <c r="AD10513" s="33"/>
      <c r="AE10513" s="33"/>
      <c r="AF10513" s="33"/>
      <c r="AG10513" s="35"/>
      <c r="AH10513" s="32"/>
      <c r="AI10513" s="33"/>
      <c r="AJ10513" s="33"/>
      <c r="AK10513" s="33"/>
      <c r="AL10513" s="33"/>
      <c r="AM10513" s="33"/>
      <c r="AN10513" s="33"/>
      <c r="AO10513" s="33"/>
      <c r="AP10513" s="33"/>
      <c r="AQ10513" s="33"/>
      <c r="AR10513" s="33"/>
      <c r="AS10513" s="33"/>
      <c r="AT10513" s="33"/>
      <c r="AU10513" s="33"/>
      <c r="AV10513" s="33"/>
      <c r="AW10513" s="33"/>
      <c r="AX10513" s="33"/>
      <c r="AY10513" s="33"/>
    </row>
    <row r="10514" spans="1:51" s="12" customFormat="1" ht="39.950000000000003" customHeight="1">
      <c r="A10514" s="3"/>
      <c r="B10514" s="16"/>
      <c r="C10514" s="33"/>
      <c r="D10514" s="33"/>
      <c r="E10514" s="33"/>
      <c r="F10514" s="33"/>
      <c r="G10514" s="33"/>
      <c r="H10514" s="33"/>
      <c r="I10514" s="33"/>
      <c r="J10514" s="33"/>
      <c r="K10514" s="33"/>
      <c r="L10514" s="33"/>
      <c r="M10514" s="33"/>
      <c r="N10514" s="33"/>
      <c r="O10514" s="33"/>
      <c r="P10514" s="33"/>
      <c r="Q10514" s="33"/>
      <c r="R10514" s="33"/>
      <c r="S10514" s="33"/>
      <c r="T10514" s="33"/>
      <c r="U10514" s="33"/>
      <c r="V10514" s="33"/>
      <c r="W10514" s="33"/>
      <c r="X10514" s="33"/>
      <c r="Y10514" s="33"/>
      <c r="Z10514" s="33"/>
      <c r="AA10514" s="33"/>
      <c r="AB10514" s="33"/>
      <c r="AC10514" s="33"/>
      <c r="AD10514" s="33"/>
      <c r="AE10514" s="33"/>
      <c r="AF10514" s="33"/>
      <c r="AG10514" s="35"/>
      <c r="AH10514" s="32"/>
      <c r="AI10514" s="33"/>
      <c r="AJ10514" s="33"/>
      <c r="AK10514" s="33"/>
      <c r="AL10514" s="33"/>
      <c r="AM10514" s="33"/>
      <c r="AN10514" s="33"/>
      <c r="AO10514" s="33"/>
      <c r="AP10514" s="33"/>
      <c r="AQ10514" s="33"/>
      <c r="AR10514" s="33"/>
      <c r="AS10514" s="33"/>
      <c r="AT10514" s="33"/>
      <c r="AU10514" s="33"/>
      <c r="AV10514" s="33"/>
      <c r="AW10514" s="33"/>
      <c r="AX10514" s="33"/>
      <c r="AY10514" s="33"/>
    </row>
    <row r="10515" spans="1:51" s="12" customFormat="1" ht="39.950000000000003" customHeight="1">
      <c r="A10515" s="3"/>
      <c r="B10515" s="16"/>
      <c r="C10515" s="33"/>
      <c r="D10515" s="33"/>
      <c r="E10515" s="33"/>
      <c r="F10515" s="33"/>
      <c r="G10515" s="33"/>
      <c r="H10515" s="33"/>
      <c r="I10515" s="33"/>
      <c r="J10515" s="33"/>
      <c r="K10515" s="33"/>
      <c r="L10515" s="33"/>
      <c r="M10515" s="33"/>
      <c r="N10515" s="33"/>
      <c r="O10515" s="33"/>
      <c r="P10515" s="33"/>
      <c r="Q10515" s="33"/>
      <c r="R10515" s="33"/>
      <c r="S10515" s="33"/>
      <c r="T10515" s="33"/>
      <c r="U10515" s="33"/>
      <c r="V10515" s="33"/>
      <c r="W10515" s="33"/>
      <c r="X10515" s="33"/>
      <c r="Y10515" s="33"/>
      <c r="Z10515" s="33"/>
      <c r="AA10515" s="33"/>
      <c r="AB10515" s="33"/>
      <c r="AC10515" s="33"/>
      <c r="AD10515" s="33"/>
      <c r="AE10515" s="33"/>
      <c r="AF10515" s="33"/>
      <c r="AG10515" s="35"/>
      <c r="AH10515" s="32"/>
      <c r="AI10515" s="33"/>
      <c r="AJ10515" s="33"/>
      <c r="AK10515" s="33"/>
      <c r="AL10515" s="33"/>
      <c r="AM10515" s="33"/>
      <c r="AN10515" s="33"/>
      <c r="AO10515" s="33"/>
      <c r="AP10515" s="33"/>
      <c r="AQ10515" s="33"/>
      <c r="AR10515" s="33"/>
      <c r="AS10515" s="33"/>
      <c r="AT10515" s="33"/>
      <c r="AU10515" s="33"/>
      <c r="AV10515" s="33"/>
      <c r="AW10515" s="33"/>
      <c r="AX10515" s="33"/>
      <c r="AY10515" s="33"/>
    </row>
    <row r="10516" spans="1:51" s="12" customFormat="1" ht="39.950000000000003" customHeight="1">
      <c r="A10516" s="3"/>
      <c r="B10516" s="16"/>
      <c r="C10516" s="33"/>
      <c r="D10516" s="33"/>
      <c r="E10516" s="33"/>
      <c r="F10516" s="33"/>
      <c r="G10516" s="33"/>
      <c r="H10516" s="33"/>
      <c r="I10516" s="33"/>
      <c r="J10516" s="33"/>
      <c r="K10516" s="33"/>
      <c r="L10516" s="33"/>
      <c r="M10516" s="33"/>
      <c r="N10516" s="33"/>
      <c r="O10516" s="33"/>
      <c r="P10516" s="33"/>
      <c r="Q10516" s="33"/>
      <c r="R10516" s="33"/>
      <c r="S10516" s="33"/>
      <c r="T10516" s="33"/>
      <c r="U10516" s="33"/>
      <c r="V10516" s="33"/>
      <c r="W10516" s="33"/>
      <c r="X10516" s="33"/>
      <c r="Y10516" s="33"/>
      <c r="Z10516" s="33"/>
      <c r="AA10516" s="33"/>
      <c r="AB10516" s="33"/>
      <c r="AC10516" s="33"/>
      <c r="AD10516" s="33"/>
      <c r="AE10516" s="33"/>
      <c r="AF10516" s="33"/>
      <c r="AG10516" s="35"/>
      <c r="AH10516" s="32"/>
      <c r="AI10516" s="33"/>
      <c r="AJ10516" s="33"/>
      <c r="AK10516" s="33"/>
      <c r="AL10516" s="33"/>
      <c r="AM10516" s="33"/>
      <c r="AN10516" s="33"/>
      <c r="AO10516" s="33"/>
      <c r="AP10516" s="33"/>
      <c r="AQ10516" s="33"/>
      <c r="AR10516" s="33"/>
      <c r="AS10516" s="33"/>
      <c r="AT10516" s="33"/>
      <c r="AU10516" s="33"/>
      <c r="AV10516" s="33"/>
      <c r="AW10516" s="33"/>
      <c r="AX10516" s="33"/>
      <c r="AY10516" s="33"/>
    </row>
    <row r="10517" spans="1:51" s="12" customFormat="1" ht="39.950000000000003" customHeight="1">
      <c r="A10517" s="3"/>
      <c r="B10517" s="16"/>
      <c r="C10517" s="33"/>
      <c r="D10517" s="33"/>
      <c r="E10517" s="33"/>
      <c r="F10517" s="33"/>
      <c r="G10517" s="33"/>
      <c r="H10517" s="33"/>
      <c r="I10517" s="33"/>
      <c r="J10517" s="33"/>
      <c r="K10517" s="33"/>
      <c r="L10517" s="33"/>
      <c r="M10517" s="33"/>
      <c r="N10517" s="33"/>
      <c r="O10517" s="33"/>
      <c r="P10517" s="33"/>
      <c r="Q10517" s="33"/>
      <c r="R10517" s="33"/>
      <c r="S10517" s="33"/>
      <c r="T10517" s="33"/>
      <c r="U10517" s="33"/>
      <c r="V10517" s="33"/>
      <c r="W10517" s="33"/>
      <c r="X10517" s="33"/>
      <c r="Y10517" s="33"/>
      <c r="Z10517" s="33"/>
      <c r="AA10517" s="33"/>
      <c r="AB10517" s="33"/>
      <c r="AC10517" s="33"/>
      <c r="AD10517" s="33"/>
      <c r="AE10517" s="33"/>
      <c r="AF10517" s="33"/>
      <c r="AG10517" s="35"/>
      <c r="AH10517" s="32"/>
      <c r="AI10517" s="33"/>
      <c r="AJ10517" s="33"/>
      <c r="AK10517" s="33"/>
      <c r="AL10517" s="33"/>
      <c r="AM10517" s="33"/>
      <c r="AN10517" s="33"/>
      <c r="AO10517" s="33"/>
      <c r="AP10517" s="33"/>
      <c r="AQ10517" s="33"/>
      <c r="AR10517" s="33"/>
      <c r="AS10517" s="33"/>
      <c r="AT10517" s="33"/>
      <c r="AU10517" s="33"/>
      <c r="AV10517" s="33"/>
      <c r="AW10517" s="33"/>
      <c r="AX10517" s="33"/>
      <c r="AY10517" s="33"/>
    </row>
    <row r="10518" spans="1:51" s="12" customFormat="1" ht="39.950000000000003" customHeight="1">
      <c r="A10518" s="3"/>
      <c r="B10518" s="16"/>
      <c r="C10518" s="33"/>
      <c r="D10518" s="33"/>
      <c r="E10518" s="33"/>
      <c r="F10518" s="33"/>
      <c r="G10518" s="33"/>
      <c r="H10518" s="33"/>
      <c r="I10518" s="33"/>
      <c r="J10518" s="33"/>
      <c r="K10518" s="33"/>
      <c r="L10518" s="33"/>
      <c r="M10518" s="33"/>
      <c r="N10518" s="33"/>
      <c r="O10518" s="33"/>
      <c r="P10518" s="33"/>
      <c r="Q10518" s="33"/>
      <c r="R10518" s="33"/>
      <c r="S10518" s="33"/>
      <c r="T10518" s="33"/>
      <c r="U10518" s="33"/>
      <c r="V10518" s="33"/>
      <c r="W10518" s="33"/>
      <c r="X10518" s="33"/>
      <c r="Y10518" s="33"/>
      <c r="Z10518" s="33"/>
      <c r="AA10518" s="33"/>
      <c r="AB10518" s="33"/>
      <c r="AC10518" s="33"/>
      <c r="AD10518" s="33"/>
      <c r="AE10518" s="33"/>
      <c r="AF10518" s="33"/>
      <c r="AG10518" s="35"/>
      <c r="AH10518" s="32"/>
      <c r="AI10518" s="33"/>
      <c r="AJ10518" s="33"/>
      <c r="AK10518" s="33"/>
      <c r="AL10518" s="33"/>
      <c r="AM10518" s="33"/>
      <c r="AN10518" s="33"/>
      <c r="AO10518" s="33"/>
      <c r="AP10518" s="33"/>
      <c r="AQ10518" s="33"/>
      <c r="AR10518" s="33"/>
      <c r="AS10518" s="33"/>
      <c r="AT10518" s="33"/>
      <c r="AU10518" s="33"/>
      <c r="AV10518" s="33"/>
      <c r="AW10518" s="33"/>
      <c r="AX10518" s="33"/>
      <c r="AY10518" s="33"/>
    </row>
    <row r="10519" spans="1:51" s="12" customFormat="1" ht="39.950000000000003" customHeight="1">
      <c r="A10519" s="3"/>
      <c r="B10519" s="16"/>
      <c r="C10519" s="33"/>
      <c r="D10519" s="33"/>
      <c r="E10519" s="33"/>
      <c r="F10519" s="33"/>
      <c r="G10519" s="33"/>
      <c r="H10519" s="33"/>
      <c r="I10519" s="33"/>
      <c r="J10519" s="33"/>
      <c r="K10519" s="33"/>
      <c r="L10519" s="33"/>
      <c r="M10519" s="33"/>
      <c r="N10519" s="33"/>
      <c r="O10519" s="33"/>
      <c r="P10519" s="33"/>
      <c r="Q10519" s="33"/>
      <c r="R10519" s="33"/>
      <c r="S10519" s="33"/>
      <c r="T10519" s="33"/>
      <c r="U10519" s="33"/>
      <c r="V10519" s="33"/>
      <c r="W10519" s="33"/>
      <c r="X10519" s="33"/>
      <c r="Y10519" s="33"/>
      <c r="Z10519" s="33"/>
      <c r="AA10519" s="33"/>
      <c r="AB10519" s="33"/>
      <c r="AC10519" s="33"/>
      <c r="AD10519" s="33"/>
      <c r="AE10519" s="33"/>
      <c r="AF10519" s="33"/>
      <c r="AG10519" s="35"/>
      <c r="AH10519" s="32"/>
      <c r="AI10519" s="33"/>
      <c r="AJ10519" s="33"/>
      <c r="AK10519" s="33"/>
      <c r="AL10519" s="33"/>
      <c r="AM10519" s="33"/>
      <c r="AN10519" s="33"/>
      <c r="AO10519" s="33"/>
      <c r="AP10519" s="33"/>
      <c r="AQ10519" s="33"/>
      <c r="AR10519" s="33"/>
      <c r="AS10519" s="33"/>
      <c r="AT10519" s="33"/>
      <c r="AU10519" s="33"/>
      <c r="AV10519" s="33"/>
      <c r="AW10519" s="33"/>
      <c r="AX10519" s="33"/>
      <c r="AY10519" s="33"/>
    </row>
    <row r="10520" spans="1:51" s="12" customFormat="1" ht="39.950000000000003" customHeight="1">
      <c r="A10520" s="3"/>
      <c r="B10520" s="16"/>
      <c r="C10520" s="33"/>
      <c r="D10520" s="33"/>
      <c r="E10520" s="33"/>
      <c r="F10520" s="33"/>
      <c r="G10520" s="33"/>
      <c r="H10520" s="33"/>
      <c r="I10520" s="33"/>
      <c r="J10520" s="33"/>
      <c r="K10520" s="33"/>
      <c r="L10520" s="33"/>
      <c r="M10520" s="33"/>
      <c r="N10520" s="33"/>
      <c r="O10520" s="33"/>
      <c r="P10520" s="33"/>
      <c r="Q10520" s="33"/>
      <c r="R10520" s="33"/>
      <c r="S10520" s="33"/>
      <c r="T10520" s="33"/>
      <c r="U10520" s="33"/>
      <c r="V10520" s="33"/>
      <c r="W10520" s="33"/>
      <c r="X10520" s="33"/>
      <c r="Y10520" s="33"/>
      <c r="Z10520" s="33"/>
      <c r="AA10520" s="33"/>
      <c r="AB10520" s="33"/>
      <c r="AC10520" s="33"/>
      <c r="AD10520" s="33"/>
      <c r="AE10520" s="33"/>
      <c r="AF10520" s="33"/>
      <c r="AG10520" s="35"/>
      <c r="AH10520" s="32"/>
      <c r="AI10520" s="33"/>
      <c r="AJ10520" s="33"/>
      <c r="AK10520" s="33"/>
      <c r="AL10520" s="33"/>
      <c r="AM10520" s="33"/>
      <c r="AN10520" s="33"/>
      <c r="AO10520" s="33"/>
      <c r="AP10520" s="33"/>
      <c r="AQ10520" s="33"/>
      <c r="AR10520" s="33"/>
      <c r="AS10520" s="33"/>
      <c r="AT10520" s="33"/>
      <c r="AU10520" s="33"/>
      <c r="AV10520" s="33"/>
      <c r="AW10520" s="33"/>
      <c r="AX10520" s="33"/>
      <c r="AY10520" s="33"/>
    </row>
    <row r="10521" spans="1:51" s="12" customFormat="1" ht="39.950000000000003" customHeight="1">
      <c r="A10521" s="3"/>
      <c r="B10521" s="16"/>
      <c r="C10521" s="33"/>
      <c r="D10521" s="33"/>
      <c r="E10521" s="33"/>
      <c r="F10521" s="33"/>
      <c r="G10521" s="33"/>
      <c r="H10521" s="33"/>
      <c r="I10521" s="33"/>
      <c r="J10521" s="33"/>
      <c r="K10521" s="33"/>
      <c r="L10521" s="33"/>
      <c r="M10521" s="33"/>
      <c r="N10521" s="33"/>
      <c r="O10521" s="33"/>
      <c r="P10521" s="33"/>
      <c r="Q10521" s="33"/>
      <c r="R10521" s="33"/>
      <c r="S10521" s="33"/>
      <c r="T10521" s="33"/>
      <c r="U10521" s="33"/>
      <c r="V10521" s="33"/>
      <c r="W10521" s="33"/>
      <c r="X10521" s="33"/>
      <c r="Y10521" s="33"/>
      <c r="Z10521" s="33"/>
      <c r="AA10521" s="33"/>
      <c r="AB10521" s="33"/>
      <c r="AC10521" s="33"/>
      <c r="AD10521" s="33"/>
      <c r="AE10521" s="33"/>
      <c r="AF10521" s="33"/>
      <c r="AG10521" s="35"/>
      <c r="AH10521" s="32"/>
      <c r="AI10521" s="33"/>
      <c r="AJ10521" s="33"/>
      <c r="AK10521" s="33"/>
      <c r="AL10521" s="33"/>
      <c r="AM10521" s="33"/>
      <c r="AN10521" s="33"/>
      <c r="AO10521" s="33"/>
      <c r="AP10521" s="33"/>
      <c r="AQ10521" s="33"/>
      <c r="AR10521" s="33"/>
      <c r="AS10521" s="33"/>
      <c r="AT10521" s="33"/>
      <c r="AU10521" s="33"/>
      <c r="AV10521" s="33"/>
      <c r="AW10521" s="33"/>
      <c r="AX10521" s="33"/>
      <c r="AY10521" s="33"/>
    </row>
    <row r="10522" spans="1:51" s="12" customFormat="1" ht="39.950000000000003" customHeight="1">
      <c r="A10522" s="3"/>
      <c r="B10522" s="16"/>
      <c r="C10522" s="33"/>
      <c r="D10522" s="33"/>
      <c r="E10522" s="33"/>
      <c r="F10522" s="33"/>
      <c r="G10522" s="33"/>
      <c r="H10522" s="33"/>
      <c r="I10522" s="33"/>
      <c r="J10522" s="33"/>
      <c r="K10522" s="33"/>
      <c r="L10522" s="33"/>
      <c r="M10522" s="33"/>
      <c r="N10522" s="33"/>
      <c r="O10522" s="33"/>
      <c r="P10522" s="33"/>
      <c r="Q10522" s="33"/>
      <c r="R10522" s="33"/>
      <c r="S10522" s="33"/>
      <c r="T10522" s="33"/>
      <c r="U10522" s="33"/>
      <c r="V10522" s="33"/>
      <c r="W10522" s="33"/>
      <c r="X10522" s="33"/>
      <c r="Y10522" s="33"/>
      <c r="Z10522" s="33"/>
      <c r="AA10522" s="33"/>
      <c r="AB10522" s="33"/>
      <c r="AC10522" s="33"/>
      <c r="AD10522" s="33"/>
      <c r="AE10522" s="33"/>
      <c r="AF10522" s="33"/>
      <c r="AG10522" s="35"/>
      <c r="AH10522" s="32"/>
      <c r="AI10522" s="33"/>
      <c r="AJ10522" s="33"/>
      <c r="AK10522" s="33"/>
      <c r="AL10522" s="33"/>
      <c r="AM10522" s="33"/>
      <c r="AN10522" s="33"/>
      <c r="AO10522" s="33"/>
      <c r="AP10522" s="33"/>
      <c r="AQ10522" s="33"/>
      <c r="AR10522" s="33"/>
      <c r="AS10522" s="33"/>
      <c r="AT10522" s="33"/>
      <c r="AU10522" s="33"/>
      <c r="AV10522" s="33"/>
      <c r="AW10522" s="33"/>
      <c r="AX10522" s="33"/>
      <c r="AY10522" s="33"/>
    </row>
    <row r="10523" spans="1:51" s="12" customFormat="1" ht="39.950000000000003" customHeight="1">
      <c r="A10523" s="3"/>
      <c r="B10523" s="16"/>
      <c r="C10523" s="33"/>
      <c r="D10523" s="33"/>
      <c r="E10523" s="33"/>
      <c r="F10523" s="33"/>
      <c r="G10523" s="33"/>
      <c r="H10523" s="33"/>
      <c r="I10523" s="33"/>
      <c r="J10523" s="33"/>
      <c r="K10523" s="33"/>
      <c r="L10523" s="33"/>
      <c r="M10523" s="33"/>
      <c r="N10523" s="33"/>
      <c r="O10523" s="33"/>
      <c r="P10523" s="33"/>
      <c r="Q10523" s="33"/>
      <c r="R10523" s="33"/>
      <c r="S10523" s="33"/>
      <c r="T10523" s="33"/>
      <c r="U10523" s="33"/>
      <c r="V10523" s="33"/>
      <c r="W10523" s="33"/>
      <c r="X10523" s="33"/>
      <c r="Y10523" s="33"/>
      <c r="Z10523" s="33"/>
      <c r="AA10523" s="33"/>
      <c r="AB10523" s="33"/>
      <c r="AC10523" s="33"/>
      <c r="AD10523" s="33"/>
      <c r="AE10523" s="33"/>
      <c r="AF10523" s="33"/>
      <c r="AG10523" s="35"/>
      <c r="AH10523" s="32"/>
      <c r="AI10523" s="33"/>
      <c r="AJ10523" s="33"/>
      <c r="AK10523" s="33"/>
      <c r="AL10523" s="33"/>
      <c r="AM10523" s="33"/>
      <c r="AN10523" s="33"/>
      <c r="AO10523" s="33"/>
      <c r="AP10523" s="33"/>
      <c r="AQ10523" s="33"/>
      <c r="AR10523" s="33"/>
      <c r="AS10523" s="33"/>
      <c r="AT10523" s="33"/>
      <c r="AU10523" s="33"/>
      <c r="AV10523" s="33"/>
      <c r="AW10523" s="33"/>
      <c r="AX10523" s="33"/>
      <c r="AY10523" s="33"/>
    </row>
    <row r="10524" spans="1:51" s="12" customFormat="1" ht="39.950000000000003" customHeight="1">
      <c r="A10524" s="3"/>
      <c r="B10524" s="16"/>
      <c r="C10524" s="33"/>
      <c r="D10524" s="33"/>
      <c r="E10524" s="33"/>
      <c r="F10524" s="33"/>
      <c r="G10524" s="33"/>
      <c r="H10524" s="33"/>
      <c r="I10524" s="33"/>
      <c r="J10524" s="33"/>
      <c r="K10524" s="33"/>
      <c r="L10524" s="33"/>
      <c r="M10524" s="33"/>
      <c r="N10524" s="33"/>
      <c r="O10524" s="33"/>
      <c r="P10524" s="33"/>
      <c r="Q10524" s="33"/>
      <c r="R10524" s="33"/>
      <c r="S10524" s="33"/>
      <c r="T10524" s="33"/>
      <c r="U10524" s="33"/>
      <c r="V10524" s="33"/>
      <c r="W10524" s="33"/>
      <c r="X10524" s="33"/>
      <c r="Y10524" s="33"/>
      <c r="Z10524" s="33"/>
      <c r="AA10524" s="33"/>
      <c r="AB10524" s="33"/>
      <c r="AC10524" s="33"/>
      <c r="AD10524" s="33"/>
      <c r="AE10524" s="33"/>
      <c r="AF10524" s="33"/>
      <c r="AG10524" s="35"/>
      <c r="AH10524" s="32"/>
      <c r="AI10524" s="33"/>
      <c r="AJ10524" s="33"/>
      <c r="AK10524" s="33"/>
      <c r="AL10524" s="33"/>
      <c r="AM10524" s="33"/>
      <c r="AN10524" s="33"/>
      <c r="AO10524" s="33"/>
      <c r="AP10524" s="33"/>
      <c r="AQ10524" s="33"/>
      <c r="AR10524" s="33"/>
      <c r="AS10524" s="33"/>
      <c r="AT10524" s="33"/>
      <c r="AU10524" s="33"/>
      <c r="AV10524" s="33"/>
      <c r="AW10524" s="33"/>
      <c r="AX10524" s="33"/>
      <c r="AY10524" s="33"/>
    </row>
    <row r="10525" spans="1:51" s="12" customFormat="1" ht="39.950000000000003" customHeight="1">
      <c r="A10525" s="3"/>
      <c r="B10525" s="16"/>
      <c r="C10525" s="33"/>
      <c r="D10525" s="33"/>
      <c r="E10525" s="33"/>
      <c r="F10525" s="33"/>
      <c r="G10525" s="33"/>
      <c r="H10525" s="33"/>
      <c r="I10525" s="33"/>
      <c r="J10525" s="33"/>
      <c r="K10525" s="33"/>
      <c r="L10525" s="33"/>
      <c r="M10525" s="33"/>
      <c r="N10525" s="33"/>
      <c r="O10525" s="33"/>
      <c r="P10525" s="33"/>
      <c r="Q10525" s="33"/>
      <c r="R10525" s="33"/>
      <c r="S10525" s="33"/>
      <c r="T10525" s="33"/>
      <c r="U10525" s="33"/>
      <c r="V10525" s="33"/>
      <c r="W10525" s="33"/>
      <c r="X10525" s="33"/>
      <c r="Y10525" s="33"/>
      <c r="Z10525" s="33"/>
      <c r="AA10525" s="33"/>
      <c r="AB10525" s="33"/>
      <c r="AC10525" s="33"/>
      <c r="AD10525" s="33"/>
      <c r="AE10525" s="33"/>
      <c r="AF10525" s="33"/>
      <c r="AG10525" s="35"/>
      <c r="AH10525" s="32"/>
      <c r="AI10525" s="33"/>
      <c r="AJ10525" s="33"/>
      <c r="AK10525" s="33"/>
      <c r="AL10525" s="33"/>
      <c r="AM10525" s="33"/>
      <c r="AN10525" s="33"/>
      <c r="AO10525" s="33"/>
      <c r="AP10525" s="33"/>
      <c r="AQ10525" s="33"/>
      <c r="AR10525" s="33"/>
      <c r="AS10525" s="33"/>
      <c r="AT10525" s="33"/>
      <c r="AU10525" s="33"/>
      <c r="AV10525" s="33"/>
      <c r="AW10525" s="33"/>
      <c r="AX10525" s="33"/>
      <c r="AY10525" s="33"/>
    </row>
    <row r="10526" spans="1:51" s="12" customFormat="1" ht="39.950000000000003" customHeight="1">
      <c r="A10526" s="3"/>
      <c r="B10526" s="16"/>
      <c r="C10526" s="33"/>
      <c r="D10526" s="33"/>
      <c r="E10526" s="33"/>
      <c r="F10526" s="33"/>
      <c r="G10526" s="33"/>
      <c r="H10526" s="33"/>
      <c r="I10526" s="33"/>
      <c r="J10526" s="33"/>
      <c r="K10526" s="33"/>
      <c r="L10526" s="33"/>
      <c r="M10526" s="33"/>
      <c r="N10526" s="33"/>
      <c r="O10526" s="33"/>
      <c r="P10526" s="33"/>
      <c r="Q10526" s="33"/>
      <c r="R10526" s="33"/>
      <c r="S10526" s="33"/>
      <c r="T10526" s="33"/>
      <c r="U10526" s="33"/>
      <c r="V10526" s="33"/>
      <c r="W10526" s="33"/>
      <c r="X10526" s="33"/>
      <c r="Y10526" s="33"/>
      <c r="Z10526" s="33"/>
      <c r="AA10526" s="33"/>
      <c r="AB10526" s="33"/>
      <c r="AC10526" s="33"/>
      <c r="AD10526" s="33"/>
      <c r="AE10526" s="33"/>
      <c r="AF10526" s="33"/>
      <c r="AG10526" s="35"/>
      <c r="AH10526" s="32"/>
      <c r="AI10526" s="33"/>
      <c r="AJ10526" s="33"/>
      <c r="AK10526" s="33"/>
      <c r="AL10526" s="33"/>
      <c r="AM10526" s="33"/>
      <c r="AN10526" s="33"/>
      <c r="AO10526" s="33"/>
      <c r="AP10526" s="33"/>
      <c r="AQ10526" s="33"/>
      <c r="AR10526" s="33"/>
      <c r="AS10526" s="33"/>
      <c r="AT10526" s="33"/>
      <c r="AU10526" s="33"/>
      <c r="AV10526" s="33"/>
      <c r="AW10526" s="33"/>
      <c r="AX10526" s="33"/>
      <c r="AY10526" s="33"/>
    </row>
    <row r="10527" spans="1:51" s="12" customFormat="1" ht="39.950000000000003" customHeight="1">
      <c r="A10527" s="3"/>
      <c r="B10527" s="16"/>
      <c r="C10527" s="33"/>
      <c r="D10527" s="33"/>
      <c r="E10527" s="33"/>
      <c r="F10527" s="33"/>
      <c r="G10527" s="33"/>
      <c r="H10527" s="33"/>
      <c r="I10527" s="33"/>
      <c r="J10527" s="33"/>
      <c r="K10527" s="33"/>
      <c r="L10527" s="33"/>
      <c r="M10527" s="33"/>
      <c r="N10527" s="33"/>
      <c r="O10527" s="33"/>
      <c r="P10527" s="33"/>
      <c r="Q10527" s="33"/>
      <c r="R10527" s="33"/>
      <c r="S10527" s="33"/>
      <c r="T10527" s="33"/>
      <c r="U10527" s="33"/>
      <c r="V10527" s="33"/>
      <c r="W10527" s="33"/>
      <c r="X10527" s="33"/>
      <c r="Y10527" s="33"/>
      <c r="Z10527" s="33"/>
      <c r="AA10527" s="33"/>
      <c r="AB10527" s="33"/>
      <c r="AC10527" s="33"/>
      <c r="AD10527" s="33"/>
      <c r="AE10527" s="33"/>
      <c r="AF10527" s="33"/>
      <c r="AG10527" s="35"/>
      <c r="AH10527" s="32"/>
      <c r="AI10527" s="33"/>
      <c r="AJ10527" s="33"/>
      <c r="AK10527" s="33"/>
      <c r="AL10527" s="33"/>
      <c r="AM10527" s="33"/>
      <c r="AN10527" s="33"/>
      <c r="AO10527" s="33"/>
      <c r="AP10527" s="33"/>
      <c r="AQ10527" s="33"/>
      <c r="AR10527" s="33"/>
      <c r="AS10527" s="33"/>
      <c r="AT10527" s="33"/>
      <c r="AU10527" s="33"/>
      <c r="AV10527" s="33"/>
      <c r="AW10527" s="33"/>
      <c r="AX10527" s="33"/>
      <c r="AY10527" s="33"/>
    </row>
    <row r="10528" spans="1:51" s="12" customFormat="1" ht="39.950000000000003" customHeight="1">
      <c r="A10528" s="3"/>
      <c r="B10528" s="16"/>
      <c r="C10528" s="33"/>
      <c r="D10528" s="33"/>
      <c r="E10528" s="33"/>
      <c r="F10528" s="33"/>
      <c r="G10528" s="33"/>
      <c r="H10528" s="33"/>
      <c r="I10528" s="33"/>
      <c r="J10528" s="33"/>
      <c r="K10528" s="33"/>
      <c r="L10528" s="33"/>
      <c r="M10528" s="33"/>
      <c r="N10528" s="33"/>
      <c r="O10528" s="33"/>
      <c r="P10528" s="33"/>
      <c r="Q10528" s="33"/>
      <c r="R10528" s="33"/>
      <c r="S10528" s="33"/>
      <c r="T10528" s="33"/>
      <c r="U10528" s="33"/>
      <c r="V10528" s="33"/>
      <c r="W10528" s="33"/>
      <c r="X10528" s="33"/>
      <c r="Y10528" s="33"/>
      <c r="Z10528" s="33"/>
      <c r="AA10528" s="33"/>
      <c r="AB10528" s="33"/>
      <c r="AC10528" s="33"/>
      <c r="AD10528" s="33"/>
      <c r="AE10528" s="33"/>
      <c r="AF10528" s="33"/>
      <c r="AG10528" s="35"/>
      <c r="AH10528" s="32"/>
      <c r="AI10528" s="33"/>
      <c r="AJ10528" s="33"/>
      <c r="AK10528" s="33"/>
      <c r="AL10528" s="33"/>
      <c r="AM10528" s="33"/>
      <c r="AN10528" s="33"/>
      <c r="AO10528" s="33"/>
      <c r="AP10528" s="33"/>
      <c r="AQ10528" s="33"/>
      <c r="AR10528" s="33"/>
      <c r="AS10528" s="33"/>
      <c r="AT10528" s="33"/>
      <c r="AU10528" s="33"/>
      <c r="AV10528" s="33"/>
      <c r="AW10528" s="33"/>
      <c r="AX10528" s="33"/>
      <c r="AY10528" s="33"/>
    </row>
    <row r="10529" spans="1:51" s="12" customFormat="1" ht="39.950000000000003" customHeight="1">
      <c r="A10529" s="3"/>
      <c r="B10529" s="16"/>
      <c r="C10529" s="33"/>
      <c r="D10529" s="33"/>
      <c r="E10529" s="33"/>
      <c r="F10529" s="33"/>
      <c r="G10529" s="33"/>
      <c r="H10529" s="33"/>
      <c r="I10529" s="33"/>
      <c r="J10529" s="33"/>
      <c r="K10529" s="33"/>
      <c r="L10529" s="33"/>
      <c r="M10529" s="33"/>
      <c r="N10529" s="33"/>
      <c r="O10529" s="33"/>
      <c r="P10529" s="33"/>
      <c r="Q10529" s="33"/>
      <c r="R10529" s="33"/>
      <c r="S10529" s="33"/>
      <c r="T10529" s="33"/>
      <c r="U10529" s="33"/>
      <c r="V10529" s="33"/>
      <c r="W10529" s="33"/>
      <c r="X10529" s="33"/>
      <c r="Y10529" s="33"/>
      <c r="Z10529" s="33"/>
      <c r="AA10529" s="33"/>
      <c r="AB10529" s="33"/>
      <c r="AC10529" s="33"/>
      <c r="AD10529" s="33"/>
      <c r="AE10529" s="33"/>
      <c r="AF10529" s="33"/>
      <c r="AG10529" s="35"/>
      <c r="AH10529" s="32"/>
      <c r="AI10529" s="33"/>
      <c r="AJ10529" s="33"/>
      <c r="AK10529" s="33"/>
      <c r="AL10529" s="33"/>
      <c r="AM10529" s="33"/>
      <c r="AN10529" s="33"/>
      <c r="AO10529" s="33"/>
      <c r="AP10529" s="33"/>
      <c r="AQ10529" s="33"/>
      <c r="AR10529" s="33"/>
      <c r="AS10529" s="33"/>
      <c r="AT10529" s="33"/>
      <c r="AU10529" s="33"/>
      <c r="AV10529" s="33"/>
      <c r="AW10529" s="33"/>
      <c r="AX10529" s="33"/>
      <c r="AY10529" s="33"/>
    </row>
    <row r="10530" spans="1:51" s="12" customFormat="1" ht="39.950000000000003" customHeight="1">
      <c r="A10530" s="3"/>
      <c r="B10530" s="16"/>
      <c r="C10530" s="33"/>
      <c r="D10530" s="33"/>
      <c r="E10530" s="33"/>
      <c r="F10530" s="33"/>
      <c r="G10530" s="33"/>
      <c r="H10530" s="33"/>
      <c r="I10530" s="33"/>
      <c r="J10530" s="33"/>
      <c r="K10530" s="33"/>
      <c r="L10530" s="33"/>
      <c r="M10530" s="33"/>
      <c r="N10530" s="33"/>
      <c r="O10530" s="33"/>
      <c r="P10530" s="33"/>
      <c r="Q10530" s="33"/>
      <c r="R10530" s="33"/>
      <c r="S10530" s="33"/>
      <c r="T10530" s="33"/>
      <c r="U10530" s="33"/>
      <c r="V10530" s="33"/>
      <c r="W10530" s="33"/>
      <c r="X10530" s="33"/>
      <c r="Y10530" s="33"/>
      <c r="Z10530" s="33"/>
      <c r="AA10530" s="33"/>
      <c r="AB10530" s="33"/>
      <c r="AC10530" s="33"/>
      <c r="AD10530" s="33"/>
      <c r="AE10530" s="33"/>
      <c r="AF10530" s="33"/>
      <c r="AG10530" s="35"/>
      <c r="AH10530" s="32"/>
      <c r="AI10530" s="33"/>
      <c r="AJ10530" s="33"/>
      <c r="AK10530" s="33"/>
      <c r="AL10530" s="33"/>
      <c r="AM10530" s="33"/>
      <c r="AN10530" s="33"/>
      <c r="AO10530" s="33"/>
      <c r="AP10530" s="33"/>
      <c r="AQ10530" s="33"/>
      <c r="AR10530" s="33"/>
      <c r="AS10530" s="33"/>
      <c r="AT10530" s="33"/>
      <c r="AU10530" s="33"/>
      <c r="AV10530" s="33"/>
      <c r="AW10530" s="33"/>
      <c r="AX10530" s="33"/>
      <c r="AY10530" s="33"/>
    </row>
    <row r="10531" spans="1:51" s="12" customFormat="1" ht="39.950000000000003" customHeight="1">
      <c r="A10531" s="3"/>
      <c r="B10531" s="16"/>
      <c r="C10531" s="33"/>
      <c r="D10531" s="33"/>
      <c r="E10531" s="33"/>
      <c r="F10531" s="33"/>
      <c r="G10531" s="33"/>
      <c r="H10531" s="33"/>
      <c r="I10531" s="33"/>
      <c r="J10531" s="33"/>
      <c r="K10531" s="33"/>
      <c r="L10531" s="33"/>
      <c r="M10531" s="33"/>
      <c r="N10531" s="33"/>
      <c r="O10531" s="33"/>
      <c r="P10531" s="33"/>
      <c r="Q10531" s="33"/>
      <c r="R10531" s="33"/>
      <c r="S10531" s="33"/>
      <c r="T10531" s="33"/>
      <c r="U10531" s="33"/>
      <c r="V10531" s="33"/>
      <c r="W10531" s="33"/>
      <c r="X10531" s="33"/>
      <c r="Y10531" s="33"/>
      <c r="Z10531" s="33"/>
      <c r="AA10531" s="33"/>
      <c r="AB10531" s="33"/>
      <c r="AC10531" s="33"/>
      <c r="AD10531" s="33"/>
      <c r="AE10531" s="33"/>
      <c r="AF10531" s="33"/>
      <c r="AG10531" s="35"/>
      <c r="AH10531" s="32"/>
      <c r="AI10531" s="33"/>
      <c r="AJ10531" s="33"/>
      <c r="AK10531" s="33"/>
      <c r="AL10531" s="33"/>
      <c r="AM10531" s="33"/>
      <c r="AN10531" s="33"/>
      <c r="AO10531" s="33"/>
      <c r="AP10531" s="33"/>
      <c r="AQ10531" s="33"/>
      <c r="AR10531" s="33"/>
      <c r="AS10531" s="33"/>
      <c r="AT10531" s="33"/>
      <c r="AU10531" s="33"/>
      <c r="AV10531" s="33"/>
      <c r="AW10531" s="33"/>
      <c r="AX10531" s="33"/>
      <c r="AY10531" s="33"/>
    </row>
    <row r="10532" spans="1:51" s="12" customFormat="1" ht="39.950000000000003" customHeight="1">
      <c r="A10532" s="3"/>
      <c r="B10532" s="16"/>
      <c r="C10532" s="33"/>
      <c r="D10532" s="33"/>
      <c r="E10532" s="33"/>
      <c r="F10532" s="33"/>
      <c r="G10532" s="33"/>
      <c r="H10532" s="33"/>
      <c r="I10532" s="33"/>
      <c r="J10532" s="33"/>
      <c r="K10532" s="33"/>
      <c r="L10532" s="33"/>
      <c r="M10532" s="33"/>
      <c r="N10532" s="33"/>
      <c r="O10532" s="33"/>
      <c r="P10532" s="33"/>
      <c r="Q10532" s="33"/>
      <c r="R10532" s="33"/>
      <c r="S10532" s="33"/>
      <c r="T10532" s="33"/>
      <c r="U10532" s="33"/>
      <c r="V10532" s="33"/>
      <c r="W10532" s="33"/>
      <c r="X10532" s="33"/>
      <c r="Y10532" s="33"/>
      <c r="Z10532" s="33"/>
      <c r="AA10532" s="33"/>
      <c r="AB10532" s="33"/>
      <c r="AC10532" s="33"/>
      <c r="AD10532" s="33"/>
      <c r="AE10532" s="33"/>
      <c r="AF10532" s="33"/>
      <c r="AG10532" s="35"/>
      <c r="AH10532" s="32"/>
      <c r="AI10532" s="33"/>
      <c r="AJ10532" s="33"/>
      <c r="AK10532" s="33"/>
      <c r="AL10532" s="33"/>
      <c r="AM10532" s="33"/>
      <c r="AN10532" s="33"/>
      <c r="AO10532" s="33"/>
      <c r="AP10532" s="33"/>
      <c r="AQ10532" s="33"/>
      <c r="AR10532" s="33"/>
      <c r="AS10532" s="33"/>
      <c r="AT10532" s="33"/>
      <c r="AU10532" s="33"/>
      <c r="AV10532" s="33"/>
      <c r="AW10532" s="33"/>
      <c r="AX10532" s="33"/>
      <c r="AY10532" s="33"/>
    </row>
    <row r="10533" spans="1:51" s="12" customFormat="1" ht="39.950000000000003" customHeight="1">
      <c r="A10533" s="3"/>
      <c r="B10533" s="16"/>
      <c r="C10533" s="33"/>
      <c r="D10533" s="33"/>
      <c r="E10533" s="33"/>
      <c r="F10533" s="33"/>
      <c r="G10533" s="33"/>
      <c r="H10533" s="33"/>
      <c r="I10533" s="33"/>
      <c r="J10533" s="33"/>
      <c r="K10533" s="33"/>
      <c r="L10533" s="33"/>
      <c r="M10533" s="33"/>
      <c r="N10533" s="33"/>
      <c r="O10533" s="33"/>
      <c r="P10533" s="33"/>
      <c r="Q10533" s="33"/>
      <c r="R10533" s="33"/>
      <c r="S10533" s="33"/>
      <c r="T10533" s="33"/>
      <c r="U10533" s="33"/>
      <c r="V10533" s="33"/>
      <c r="W10533" s="33"/>
      <c r="X10533" s="33"/>
      <c r="Y10533" s="33"/>
      <c r="Z10533" s="33"/>
      <c r="AA10533" s="33"/>
      <c r="AB10533" s="33"/>
      <c r="AC10533" s="33"/>
      <c r="AD10533" s="33"/>
      <c r="AE10533" s="33"/>
      <c r="AF10533" s="33"/>
      <c r="AG10533" s="35"/>
      <c r="AH10533" s="32"/>
      <c r="AI10533" s="33"/>
      <c r="AJ10533" s="33"/>
      <c r="AK10533" s="33"/>
      <c r="AL10533" s="33"/>
      <c r="AM10533" s="33"/>
      <c r="AN10533" s="33"/>
      <c r="AO10533" s="33"/>
      <c r="AP10533" s="33"/>
      <c r="AQ10533" s="33"/>
      <c r="AR10533" s="33"/>
      <c r="AS10533" s="33"/>
      <c r="AT10533" s="33"/>
      <c r="AU10533" s="33"/>
      <c r="AV10533" s="33"/>
      <c r="AW10533" s="33"/>
      <c r="AX10533" s="33"/>
      <c r="AY10533" s="33"/>
    </row>
    <row r="10534" spans="1:51" s="12" customFormat="1" ht="39.950000000000003" customHeight="1">
      <c r="A10534" s="3"/>
      <c r="B10534" s="16"/>
      <c r="C10534" s="33"/>
      <c r="D10534" s="33"/>
      <c r="E10534" s="33"/>
      <c r="F10534" s="33"/>
      <c r="G10534" s="33"/>
      <c r="H10534" s="33"/>
      <c r="I10534" s="33"/>
      <c r="J10534" s="33"/>
      <c r="K10534" s="33"/>
      <c r="L10534" s="33"/>
      <c r="M10534" s="33"/>
      <c r="N10534" s="33"/>
      <c r="O10534" s="33"/>
      <c r="P10534" s="33"/>
      <c r="Q10534" s="33"/>
      <c r="R10534" s="33"/>
      <c r="S10534" s="33"/>
      <c r="T10534" s="33"/>
      <c r="U10534" s="33"/>
      <c r="V10534" s="33"/>
      <c r="W10534" s="33"/>
      <c r="X10534" s="33"/>
      <c r="Y10534" s="33"/>
      <c r="Z10534" s="33"/>
      <c r="AA10534" s="33"/>
      <c r="AB10534" s="33"/>
      <c r="AC10534" s="33"/>
      <c r="AD10534" s="33"/>
      <c r="AE10534" s="33"/>
      <c r="AF10534" s="33"/>
      <c r="AG10534" s="35"/>
      <c r="AH10534" s="32"/>
      <c r="AI10534" s="33"/>
      <c r="AJ10534" s="33"/>
      <c r="AK10534" s="33"/>
      <c r="AL10534" s="33"/>
      <c r="AM10534" s="33"/>
      <c r="AN10534" s="33"/>
      <c r="AO10534" s="33"/>
      <c r="AP10534" s="33"/>
      <c r="AQ10534" s="33"/>
      <c r="AR10534" s="33"/>
      <c r="AS10534" s="33"/>
      <c r="AT10534" s="33"/>
      <c r="AU10534" s="33"/>
      <c r="AV10534" s="33"/>
      <c r="AW10534" s="33"/>
      <c r="AX10534" s="33"/>
      <c r="AY10534" s="33"/>
    </row>
    <row r="10535" spans="1:51" s="12" customFormat="1" ht="39.950000000000003" customHeight="1">
      <c r="A10535" s="3"/>
      <c r="B10535" s="16"/>
      <c r="C10535" s="33"/>
      <c r="D10535" s="33"/>
      <c r="E10535" s="33"/>
      <c r="F10535" s="33"/>
      <c r="G10535" s="33"/>
      <c r="H10535" s="33"/>
      <c r="I10535" s="33"/>
      <c r="J10535" s="33"/>
      <c r="K10535" s="33"/>
      <c r="L10535" s="33"/>
      <c r="M10535" s="33"/>
      <c r="N10535" s="33"/>
      <c r="O10535" s="33"/>
      <c r="P10535" s="33"/>
      <c r="Q10535" s="33"/>
      <c r="R10535" s="33"/>
      <c r="S10535" s="33"/>
      <c r="T10535" s="33"/>
      <c r="U10535" s="33"/>
      <c r="V10535" s="33"/>
      <c r="W10535" s="33"/>
      <c r="X10535" s="33"/>
      <c r="Y10535" s="33"/>
      <c r="Z10535" s="33"/>
      <c r="AA10535" s="33"/>
      <c r="AB10535" s="33"/>
      <c r="AC10535" s="33"/>
      <c r="AD10535" s="33"/>
      <c r="AE10535" s="33"/>
      <c r="AF10535" s="33"/>
      <c r="AG10535" s="35"/>
      <c r="AH10535" s="32"/>
      <c r="AI10535" s="33"/>
      <c r="AJ10535" s="33"/>
      <c r="AK10535" s="33"/>
      <c r="AL10535" s="33"/>
      <c r="AM10535" s="33"/>
      <c r="AN10535" s="33"/>
      <c r="AO10535" s="33"/>
      <c r="AP10535" s="33"/>
      <c r="AQ10535" s="33"/>
      <c r="AR10535" s="33"/>
      <c r="AS10535" s="33"/>
      <c r="AT10535" s="33"/>
      <c r="AU10535" s="33"/>
      <c r="AV10535" s="33"/>
      <c r="AW10535" s="33"/>
      <c r="AX10535" s="33"/>
      <c r="AY10535" s="33"/>
    </row>
    <row r="10536" spans="1:51" s="12" customFormat="1" ht="39.950000000000003" customHeight="1">
      <c r="A10536" s="3"/>
      <c r="B10536" s="16"/>
      <c r="C10536" s="33"/>
      <c r="D10536" s="33"/>
      <c r="E10536" s="33"/>
      <c r="F10536" s="33"/>
      <c r="G10536" s="33"/>
      <c r="H10536" s="33"/>
      <c r="I10536" s="33"/>
      <c r="J10536" s="33"/>
      <c r="K10536" s="33"/>
      <c r="L10536" s="33"/>
      <c r="M10536" s="33"/>
      <c r="N10536" s="33"/>
      <c r="O10536" s="33"/>
      <c r="P10536" s="33"/>
      <c r="Q10536" s="33"/>
      <c r="R10536" s="33"/>
      <c r="S10536" s="33"/>
      <c r="T10536" s="33"/>
      <c r="U10536" s="33"/>
      <c r="V10536" s="33"/>
      <c r="W10536" s="33"/>
      <c r="X10536" s="33"/>
      <c r="Y10536" s="33"/>
      <c r="Z10536" s="33"/>
      <c r="AA10536" s="33"/>
      <c r="AB10536" s="33"/>
      <c r="AC10536" s="33"/>
      <c r="AD10536" s="33"/>
      <c r="AE10536" s="33"/>
      <c r="AF10536" s="33"/>
      <c r="AG10536" s="35"/>
      <c r="AH10536" s="32"/>
      <c r="AI10536" s="33"/>
      <c r="AJ10536" s="33"/>
      <c r="AK10536" s="33"/>
      <c r="AL10536" s="33"/>
      <c r="AM10536" s="33"/>
      <c r="AN10536" s="33"/>
      <c r="AO10536" s="33"/>
      <c r="AP10536" s="33"/>
      <c r="AQ10536" s="33"/>
      <c r="AR10536" s="33"/>
      <c r="AS10536" s="33"/>
      <c r="AT10536" s="33"/>
      <c r="AU10536" s="33"/>
      <c r="AV10536" s="33"/>
      <c r="AW10536" s="33"/>
      <c r="AX10536" s="33"/>
      <c r="AY10536" s="33"/>
    </row>
    <row r="10537" spans="1:51" s="12" customFormat="1" ht="39.950000000000003" customHeight="1">
      <c r="A10537" s="3"/>
      <c r="B10537" s="16"/>
      <c r="C10537" s="33"/>
      <c r="D10537" s="33"/>
      <c r="E10537" s="33"/>
      <c r="F10537" s="33"/>
      <c r="G10537" s="33"/>
      <c r="H10537" s="33"/>
      <c r="I10537" s="33"/>
      <c r="J10537" s="33"/>
      <c r="K10537" s="33"/>
      <c r="L10537" s="33"/>
      <c r="M10537" s="33"/>
      <c r="N10537" s="33"/>
      <c r="O10537" s="33"/>
      <c r="P10537" s="33"/>
      <c r="Q10537" s="33"/>
      <c r="R10537" s="33"/>
      <c r="S10537" s="33"/>
      <c r="T10537" s="33"/>
      <c r="U10537" s="33"/>
      <c r="V10537" s="33"/>
      <c r="W10537" s="33"/>
      <c r="X10537" s="33"/>
      <c r="Y10537" s="33"/>
      <c r="Z10537" s="33"/>
      <c r="AA10537" s="33"/>
      <c r="AB10537" s="33"/>
      <c r="AC10537" s="33"/>
      <c r="AD10537" s="33"/>
      <c r="AE10537" s="33"/>
      <c r="AF10537" s="33"/>
      <c r="AG10537" s="35"/>
      <c r="AH10537" s="32"/>
      <c r="AI10537" s="33"/>
      <c r="AJ10537" s="33"/>
      <c r="AK10537" s="33"/>
      <c r="AL10537" s="33"/>
      <c r="AM10537" s="33"/>
      <c r="AN10537" s="33"/>
      <c r="AO10537" s="33"/>
      <c r="AP10537" s="33"/>
      <c r="AQ10537" s="33"/>
      <c r="AR10537" s="33"/>
      <c r="AS10537" s="33"/>
      <c r="AT10537" s="33"/>
      <c r="AU10537" s="33"/>
      <c r="AV10537" s="33"/>
      <c r="AW10537" s="33"/>
      <c r="AX10537" s="33"/>
      <c r="AY10537" s="33"/>
    </row>
    <row r="10538" spans="1:51" s="12" customFormat="1" ht="39.950000000000003" customHeight="1">
      <c r="A10538" s="3"/>
      <c r="B10538" s="16"/>
      <c r="C10538" s="33"/>
      <c r="D10538" s="33"/>
      <c r="E10538" s="33"/>
      <c r="F10538" s="33"/>
      <c r="G10538" s="33"/>
      <c r="H10538" s="33"/>
      <c r="I10538" s="33"/>
      <c r="J10538" s="33"/>
      <c r="K10538" s="33"/>
      <c r="L10538" s="33"/>
      <c r="M10538" s="33"/>
      <c r="N10538" s="33"/>
      <c r="O10538" s="33"/>
      <c r="P10538" s="33"/>
      <c r="Q10538" s="33"/>
      <c r="R10538" s="33"/>
      <c r="S10538" s="33"/>
      <c r="T10538" s="33"/>
      <c r="U10538" s="33"/>
      <c r="V10538" s="33"/>
      <c r="W10538" s="33"/>
      <c r="X10538" s="33"/>
      <c r="Y10538" s="33"/>
      <c r="Z10538" s="33"/>
      <c r="AA10538" s="33"/>
      <c r="AB10538" s="33"/>
      <c r="AC10538" s="33"/>
      <c r="AD10538" s="33"/>
      <c r="AE10538" s="33"/>
      <c r="AF10538" s="33"/>
      <c r="AG10538" s="35"/>
      <c r="AH10538" s="32"/>
      <c r="AI10538" s="33"/>
      <c r="AJ10538" s="33"/>
      <c r="AK10538" s="33"/>
      <c r="AL10538" s="33"/>
      <c r="AM10538" s="33"/>
      <c r="AN10538" s="33"/>
      <c r="AO10538" s="33"/>
      <c r="AP10538" s="33"/>
      <c r="AQ10538" s="33"/>
      <c r="AR10538" s="33"/>
      <c r="AS10538" s="33"/>
      <c r="AT10538" s="33"/>
      <c r="AU10538" s="33"/>
      <c r="AV10538" s="33"/>
      <c r="AW10538" s="33"/>
      <c r="AX10538" s="33"/>
      <c r="AY10538" s="33"/>
    </row>
    <row r="10539" spans="1:51" s="12" customFormat="1" ht="39.950000000000003" customHeight="1">
      <c r="A10539" s="3"/>
      <c r="B10539" s="16"/>
      <c r="C10539" s="33"/>
      <c r="D10539" s="33"/>
      <c r="E10539" s="33"/>
      <c r="F10539" s="33"/>
      <c r="G10539" s="33"/>
      <c r="H10539" s="33"/>
      <c r="I10539" s="33"/>
      <c r="J10539" s="33"/>
      <c r="K10539" s="33"/>
      <c r="L10539" s="33"/>
      <c r="M10539" s="33"/>
      <c r="N10539" s="33"/>
      <c r="O10539" s="33"/>
      <c r="P10539" s="33"/>
      <c r="Q10539" s="33"/>
      <c r="R10539" s="33"/>
      <c r="S10539" s="33"/>
      <c r="T10539" s="33"/>
      <c r="U10539" s="33"/>
      <c r="V10539" s="33"/>
      <c r="W10539" s="33"/>
      <c r="X10539" s="33"/>
      <c r="Y10539" s="33"/>
      <c r="Z10539" s="33"/>
      <c r="AA10539" s="33"/>
      <c r="AB10539" s="33"/>
      <c r="AC10539" s="33"/>
      <c r="AD10539" s="33"/>
      <c r="AE10539" s="33"/>
      <c r="AF10539" s="33"/>
      <c r="AG10539" s="35"/>
      <c r="AH10539" s="32"/>
      <c r="AI10539" s="33"/>
      <c r="AJ10539" s="33"/>
      <c r="AK10539" s="33"/>
      <c r="AL10539" s="33"/>
      <c r="AM10539" s="33"/>
      <c r="AN10539" s="33"/>
      <c r="AO10539" s="33"/>
      <c r="AP10539" s="33"/>
      <c r="AQ10539" s="33"/>
      <c r="AR10539" s="33"/>
      <c r="AS10539" s="33"/>
      <c r="AT10539" s="33"/>
      <c r="AU10539" s="33"/>
      <c r="AV10539" s="33"/>
      <c r="AW10539" s="33"/>
      <c r="AX10539" s="33"/>
      <c r="AY10539" s="33"/>
    </row>
    <row r="10540" spans="1:51" s="12" customFormat="1" ht="39.950000000000003" customHeight="1">
      <c r="A10540" s="3"/>
      <c r="B10540" s="16"/>
      <c r="C10540" s="33"/>
      <c r="D10540" s="33"/>
      <c r="E10540" s="33"/>
      <c r="F10540" s="33"/>
      <c r="G10540" s="33"/>
      <c r="H10540" s="33"/>
      <c r="I10540" s="33"/>
      <c r="J10540" s="33"/>
      <c r="K10540" s="33"/>
      <c r="L10540" s="33"/>
      <c r="M10540" s="33"/>
      <c r="N10540" s="33"/>
      <c r="O10540" s="33"/>
      <c r="P10540" s="33"/>
      <c r="Q10540" s="33"/>
      <c r="R10540" s="33"/>
      <c r="S10540" s="33"/>
      <c r="T10540" s="33"/>
      <c r="U10540" s="33"/>
      <c r="V10540" s="33"/>
      <c r="W10540" s="33"/>
      <c r="X10540" s="33"/>
      <c r="Y10540" s="33"/>
      <c r="Z10540" s="33"/>
      <c r="AA10540" s="33"/>
      <c r="AB10540" s="33"/>
      <c r="AC10540" s="33"/>
      <c r="AD10540" s="33"/>
      <c r="AE10540" s="33"/>
      <c r="AF10540" s="33"/>
      <c r="AG10540" s="35"/>
      <c r="AH10540" s="32"/>
      <c r="AI10540" s="33"/>
      <c r="AJ10540" s="33"/>
      <c r="AK10540" s="33"/>
      <c r="AL10540" s="33"/>
      <c r="AM10540" s="33"/>
      <c r="AN10540" s="33"/>
      <c r="AO10540" s="33"/>
      <c r="AP10540" s="33"/>
      <c r="AQ10540" s="33"/>
      <c r="AR10540" s="33"/>
      <c r="AS10540" s="33"/>
      <c r="AT10540" s="33"/>
      <c r="AU10540" s="33"/>
      <c r="AV10540" s="33"/>
      <c r="AW10540" s="33"/>
      <c r="AX10540" s="33"/>
      <c r="AY10540" s="33"/>
    </row>
    <row r="10541" spans="1:51" s="12" customFormat="1" ht="39.950000000000003" customHeight="1">
      <c r="A10541" s="3"/>
      <c r="B10541" s="16"/>
      <c r="C10541" s="33"/>
      <c r="D10541" s="33"/>
      <c r="E10541" s="33"/>
      <c r="F10541" s="33"/>
      <c r="G10541" s="33"/>
      <c r="H10541" s="33"/>
      <c r="I10541" s="33"/>
      <c r="J10541" s="33"/>
      <c r="K10541" s="33"/>
      <c r="L10541" s="33"/>
      <c r="M10541" s="33"/>
      <c r="N10541" s="33"/>
      <c r="O10541" s="33"/>
      <c r="P10541" s="33"/>
      <c r="Q10541" s="33"/>
      <c r="R10541" s="33"/>
      <c r="S10541" s="33"/>
      <c r="T10541" s="33"/>
      <c r="U10541" s="33"/>
      <c r="V10541" s="33"/>
      <c r="W10541" s="33"/>
      <c r="X10541" s="33"/>
      <c r="Y10541" s="33"/>
      <c r="Z10541" s="33"/>
      <c r="AA10541" s="33"/>
      <c r="AB10541" s="33"/>
      <c r="AC10541" s="33"/>
      <c r="AD10541" s="33"/>
      <c r="AE10541" s="33"/>
      <c r="AF10541" s="33"/>
      <c r="AG10541" s="35"/>
      <c r="AH10541" s="32"/>
      <c r="AI10541" s="33"/>
      <c r="AJ10541" s="33"/>
      <c r="AK10541" s="33"/>
      <c r="AL10541" s="33"/>
      <c r="AM10541" s="33"/>
      <c r="AN10541" s="33"/>
      <c r="AO10541" s="33"/>
      <c r="AP10541" s="33"/>
      <c r="AQ10541" s="33"/>
      <c r="AR10541" s="33"/>
      <c r="AS10541" s="33"/>
      <c r="AT10541" s="33"/>
      <c r="AU10541" s="33"/>
      <c r="AV10541" s="33"/>
      <c r="AW10541" s="33"/>
      <c r="AX10541" s="33"/>
      <c r="AY10541" s="33"/>
    </row>
    <row r="10542" spans="1:51" s="12" customFormat="1" ht="39.950000000000003" customHeight="1">
      <c r="A10542" s="3"/>
      <c r="B10542" s="16"/>
      <c r="C10542" s="33"/>
      <c r="D10542" s="33"/>
      <c r="E10542" s="33"/>
      <c r="F10542" s="33"/>
      <c r="G10542" s="33"/>
      <c r="H10542" s="33"/>
      <c r="I10542" s="33"/>
      <c r="J10542" s="33"/>
      <c r="K10542" s="33"/>
      <c r="L10542" s="33"/>
      <c r="M10542" s="33"/>
      <c r="N10542" s="33"/>
      <c r="O10542" s="33"/>
      <c r="P10542" s="33"/>
      <c r="Q10542" s="33"/>
      <c r="R10542" s="33"/>
      <c r="S10542" s="33"/>
      <c r="T10542" s="33"/>
      <c r="U10542" s="33"/>
      <c r="V10542" s="33"/>
      <c r="W10542" s="33"/>
      <c r="X10542" s="33"/>
      <c r="Y10542" s="33"/>
      <c r="Z10542" s="33"/>
      <c r="AA10542" s="33"/>
      <c r="AB10542" s="33"/>
      <c r="AC10542" s="33"/>
      <c r="AD10542" s="33"/>
      <c r="AE10542" s="33"/>
      <c r="AF10542" s="33"/>
      <c r="AG10542" s="35"/>
      <c r="AH10542" s="32"/>
      <c r="AI10542" s="33"/>
      <c r="AJ10542" s="33"/>
      <c r="AK10542" s="33"/>
      <c r="AL10542" s="33"/>
      <c r="AM10542" s="33"/>
      <c r="AN10542" s="33"/>
      <c r="AO10542" s="33"/>
      <c r="AP10542" s="33"/>
      <c r="AQ10542" s="33"/>
      <c r="AR10542" s="33"/>
      <c r="AS10542" s="33"/>
      <c r="AT10542" s="33"/>
      <c r="AU10542" s="33"/>
      <c r="AV10542" s="33"/>
      <c r="AW10542" s="33"/>
      <c r="AX10542" s="33"/>
      <c r="AY10542" s="33"/>
    </row>
    <row r="10543" spans="1:51" s="12" customFormat="1" ht="39.950000000000003" customHeight="1">
      <c r="A10543" s="3"/>
      <c r="B10543" s="16"/>
      <c r="C10543" s="33"/>
      <c r="D10543" s="33"/>
      <c r="E10543" s="33"/>
      <c r="F10543" s="33"/>
      <c r="G10543" s="33"/>
      <c r="H10543" s="33"/>
      <c r="I10543" s="33"/>
      <c r="J10543" s="33"/>
      <c r="K10543" s="33"/>
      <c r="L10543" s="33"/>
      <c r="M10543" s="33"/>
      <c r="N10543" s="33"/>
      <c r="O10543" s="33"/>
      <c r="P10543" s="33"/>
      <c r="Q10543" s="33"/>
      <c r="R10543" s="33"/>
      <c r="S10543" s="33"/>
      <c r="T10543" s="33"/>
      <c r="U10543" s="33"/>
      <c r="V10543" s="33"/>
      <c r="W10543" s="33"/>
      <c r="X10543" s="33"/>
      <c r="Y10543" s="33"/>
      <c r="Z10543" s="33"/>
      <c r="AA10543" s="33"/>
      <c r="AB10543" s="33"/>
      <c r="AC10543" s="33"/>
      <c r="AD10543" s="33"/>
      <c r="AE10543" s="33"/>
      <c r="AF10543" s="33"/>
      <c r="AG10543" s="35"/>
      <c r="AH10543" s="32"/>
      <c r="AI10543" s="33"/>
      <c r="AJ10543" s="33"/>
      <c r="AK10543" s="33"/>
      <c r="AL10543" s="33"/>
      <c r="AM10543" s="33"/>
      <c r="AN10543" s="33"/>
      <c r="AO10543" s="33"/>
      <c r="AP10543" s="33"/>
      <c r="AQ10543" s="33"/>
      <c r="AR10543" s="33"/>
      <c r="AS10543" s="33"/>
      <c r="AT10543" s="33"/>
      <c r="AU10543" s="33"/>
      <c r="AV10543" s="33"/>
      <c r="AW10543" s="33"/>
      <c r="AX10543" s="33"/>
      <c r="AY10543" s="33"/>
    </row>
    <row r="10544" spans="1:51" s="12" customFormat="1" ht="39.950000000000003" customHeight="1">
      <c r="A10544" s="3"/>
      <c r="B10544" s="16"/>
      <c r="C10544" s="33"/>
      <c r="D10544" s="33"/>
      <c r="E10544" s="33"/>
      <c r="F10544" s="33"/>
      <c r="G10544" s="33"/>
      <c r="H10544" s="33"/>
      <c r="I10544" s="33"/>
      <c r="J10544" s="33"/>
      <c r="K10544" s="33"/>
      <c r="L10544" s="33"/>
      <c r="M10544" s="33"/>
      <c r="N10544" s="33"/>
      <c r="O10544" s="33"/>
      <c r="P10544" s="33"/>
      <c r="Q10544" s="33"/>
      <c r="R10544" s="33"/>
      <c r="S10544" s="33"/>
      <c r="T10544" s="33"/>
      <c r="U10544" s="33"/>
      <c r="V10544" s="33"/>
      <c r="W10544" s="33"/>
      <c r="X10544" s="33"/>
      <c r="Y10544" s="33"/>
      <c r="Z10544" s="33"/>
      <c r="AA10544" s="33"/>
      <c r="AB10544" s="33"/>
      <c r="AC10544" s="33"/>
      <c r="AD10544" s="33"/>
      <c r="AE10544" s="33"/>
      <c r="AF10544" s="33"/>
      <c r="AG10544" s="35"/>
      <c r="AH10544" s="32"/>
      <c r="AI10544" s="33"/>
      <c r="AJ10544" s="33"/>
      <c r="AK10544" s="33"/>
      <c r="AL10544" s="33"/>
      <c r="AM10544" s="33"/>
      <c r="AN10544" s="33"/>
      <c r="AO10544" s="33"/>
      <c r="AP10544" s="33"/>
      <c r="AQ10544" s="33"/>
      <c r="AR10544" s="33"/>
      <c r="AS10544" s="33"/>
      <c r="AT10544" s="33"/>
      <c r="AU10544" s="33"/>
      <c r="AV10544" s="33"/>
      <c r="AW10544" s="33"/>
      <c r="AX10544" s="33"/>
      <c r="AY10544" s="33"/>
    </row>
    <row r="10545" spans="1:51" s="12" customFormat="1" ht="39.950000000000003" customHeight="1">
      <c r="A10545" s="3"/>
      <c r="B10545" s="16"/>
      <c r="C10545" s="33"/>
      <c r="D10545" s="33"/>
      <c r="E10545" s="33"/>
      <c r="F10545" s="33"/>
      <c r="G10545" s="33"/>
      <c r="H10545" s="33"/>
      <c r="I10545" s="33"/>
      <c r="J10545" s="33"/>
      <c r="K10545" s="33"/>
      <c r="L10545" s="33"/>
      <c r="M10545" s="33"/>
      <c r="N10545" s="33"/>
      <c r="O10545" s="33"/>
      <c r="P10545" s="33"/>
      <c r="Q10545" s="33"/>
      <c r="R10545" s="33"/>
      <c r="S10545" s="33"/>
      <c r="T10545" s="33"/>
      <c r="U10545" s="33"/>
      <c r="V10545" s="33"/>
      <c r="W10545" s="33"/>
      <c r="X10545" s="33"/>
      <c r="Y10545" s="33"/>
      <c r="Z10545" s="33"/>
      <c r="AA10545" s="33"/>
      <c r="AB10545" s="33"/>
      <c r="AC10545" s="33"/>
      <c r="AD10545" s="33"/>
      <c r="AE10545" s="33"/>
      <c r="AF10545" s="33"/>
      <c r="AG10545" s="35"/>
      <c r="AH10545" s="32"/>
      <c r="AI10545" s="33"/>
      <c r="AJ10545" s="33"/>
      <c r="AK10545" s="33"/>
      <c r="AL10545" s="33"/>
      <c r="AM10545" s="33"/>
      <c r="AN10545" s="33"/>
      <c r="AO10545" s="33"/>
      <c r="AP10545" s="33"/>
      <c r="AQ10545" s="33"/>
      <c r="AR10545" s="33"/>
      <c r="AS10545" s="33"/>
      <c r="AT10545" s="33"/>
      <c r="AU10545" s="33"/>
      <c r="AV10545" s="33"/>
      <c r="AW10545" s="33"/>
      <c r="AX10545" s="33"/>
      <c r="AY10545" s="33"/>
    </row>
    <row r="10546" spans="1:51" s="12" customFormat="1" ht="39.950000000000003" customHeight="1">
      <c r="A10546" s="3"/>
      <c r="B10546" s="16"/>
      <c r="C10546" s="33"/>
      <c r="D10546" s="33"/>
      <c r="E10546" s="33"/>
      <c r="F10546" s="33"/>
      <c r="G10546" s="33"/>
      <c r="H10546" s="33"/>
      <c r="I10546" s="33"/>
      <c r="J10546" s="33"/>
      <c r="K10546" s="33"/>
      <c r="L10546" s="33"/>
      <c r="M10546" s="33"/>
      <c r="N10546" s="33"/>
      <c r="O10546" s="33"/>
      <c r="P10546" s="33"/>
      <c r="Q10546" s="33"/>
      <c r="R10546" s="33"/>
      <c r="S10546" s="33"/>
      <c r="T10546" s="33"/>
      <c r="U10546" s="33"/>
      <c r="V10546" s="33"/>
      <c r="W10546" s="33"/>
      <c r="X10546" s="33"/>
      <c r="Y10546" s="33"/>
      <c r="Z10546" s="33"/>
      <c r="AA10546" s="33"/>
      <c r="AB10546" s="33"/>
      <c r="AC10546" s="33"/>
      <c r="AD10546" s="33"/>
      <c r="AE10546" s="33"/>
      <c r="AF10546" s="33"/>
      <c r="AG10546" s="35"/>
      <c r="AH10546" s="32"/>
      <c r="AI10546" s="33"/>
      <c r="AJ10546" s="33"/>
      <c r="AK10546" s="33"/>
      <c r="AL10546" s="33"/>
      <c r="AM10546" s="33"/>
      <c r="AN10546" s="33"/>
      <c r="AO10546" s="33"/>
      <c r="AP10546" s="33"/>
      <c r="AQ10546" s="33"/>
      <c r="AR10546" s="33"/>
      <c r="AS10546" s="33"/>
      <c r="AT10546" s="33"/>
      <c r="AU10546" s="33"/>
      <c r="AV10546" s="33"/>
      <c r="AW10546" s="33"/>
      <c r="AX10546" s="33"/>
      <c r="AY10546" s="33"/>
    </row>
    <row r="10547" spans="1:51" s="12" customFormat="1" ht="39.950000000000003" customHeight="1">
      <c r="A10547" s="3"/>
      <c r="B10547" s="16"/>
      <c r="C10547" s="33"/>
      <c r="D10547" s="33"/>
      <c r="E10547" s="33"/>
      <c r="F10547" s="33"/>
      <c r="G10547" s="33"/>
      <c r="H10547" s="33"/>
      <c r="I10547" s="33"/>
      <c r="J10547" s="33"/>
      <c r="K10547" s="33"/>
      <c r="L10547" s="33"/>
      <c r="M10547" s="33"/>
      <c r="N10547" s="33"/>
      <c r="O10547" s="33"/>
      <c r="P10547" s="33"/>
      <c r="Q10547" s="33"/>
      <c r="R10547" s="33"/>
      <c r="S10547" s="33"/>
      <c r="T10547" s="33"/>
      <c r="U10547" s="33"/>
      <c r="V10547" s="33"/>
      <c r="W10547" s="33"/>
      <c r="X10547" s="33"/>
      <c r="Y10547" s="33"/>
      <c r="Z10547" s="33"/>
      <c r="AA10547" s="33"/>
      <c r="AB10547" s="33"/>
      <c r="AC10547" s="33"/>
      <c r="AD10547" s="33"/>
      <c r="AE10547" s="33"/>
      <c r="AF10547" s="33"/>
      <c r="AG10547" s="35"/>
      <c r="AH10547" s="32"/>
      <c r="AI10547" s="33"/>
      <c r="AJ10547" s="33"/>
      <c r="AK10547" s="33"/>
      <c r="AL10547" s="33"/>
      <c r="AM10547" s="33"/>
      <c r="AN10547" s="33"/>
      <c r="AO10547" s="33"/>
      <c r="AP10547" s="33"/>
      <c r="AQ10547" s="33"/>
      <c r="AR10547" s="33"/>
      <c r="AS10547" s="33"/>
      <c r="AT10547" s="33"/>
      <c r="AU10547" s="33"/>
      <c r="AV10547" s="33"/>
      <c r="AW10547" s="33"/>
      <c r="AX10547" s="33"/>
      <c r="AY10547" s="33"/>
    </row>
    <row r="10548" spans="1:51" s="12" customFormat="1" ht="39.950000000000003" customHeight="1">
      <c r="A10548" s="3"/>
      <c r="B10548" s="16"/>
      <c r="C10548" s="33"/>
      <c r="D10548" s="33"/>
      <c r="E10548" s="33"/>
      <c r="F10548" s="33"/>
      <c r="G10548" s="33"/>
      <c r="H10548" s="33"/>
      <c r="I10548" s="33"/>
      <c r="J10548" s="33"/>
      <c r="K10548" s="33"/>
      <c r="L10548" s="33"/>
      <c r="M10548" s="33"/>
      <c r="N10548" s="33"/>
      <c r="O10548" s="33"/>
      <c r="P10548" s="33"/>
      <c r="Q10548" s="33"/>
      <c r="R10548" s="33"/>
      <c r="S10548" s="33"/>
      <c r="T10548" s="33"/>
      <c r="U10548" s="33"/>
      <c r="V10548" s="33"/>
      <c r="W10548" s="33"/>
      <c r="X10548" s="33"/>
      <c r="Y10548" s="33"/>
      <c r="Z10548" s="33"/>
      <c r="AA10548" s="33"/>
      <c r="AB10548" s="33"/>
      <c r="AC10548" s="33"/>
      <c r="AD10548" s="33"/>
      <c r="AE10548" s="33"/>
      <c r="AF10548" s="33"/>
      <c r="AG10548" s="35"/>
      <c r="AH10548" s="32"/>
      <c r="AI10548" s="33"/>
      <c r="AJ10548" s="33"/>
      <c r="AK10548" s="33"/>
      <c r="AL10548" s="33"/>
      <c r="AM10548" s="33"/>
      <c r="AN10548" s="33"/>
      <c r="AO10548" s="33"/>
      <c r="AP10548" s="33"/>
      <c r="AQ10548" s="33"/>
      <c r="AR10548" s="33"/>
      <c r="AS10548" s="33"/>
      <c r="AT10548" s="33"/>
      <c r="AU10548" s="33"/>
      <c r="AV10548" s="33"/>
      <c r="AW10548" s="33"/>
      <c r="AX10548" s="33"/>
      <c r="AY10548" s="33"/>
    </row>
    <row r="10549" spans="1:51" s="12" customFormat="1" ht="39.950000000000003" customHeight="1">
      <c r="A10549" s="3"/>
      <c r="B10549" s="16"/>
      <c r="C10549" s="33"/>
      <c r="D10549" s="33"/>
      <c r="E10549" s="33"/>
      <c r="F10549" s="33"/>
      <c r="G10549" s="33"/>
      <c r="H10549" s="33"/>
      <c r="I10549" s="33"/>
      <c r="J10549" s="33"/>
      <c r="K10549" s="33"/>
      <c r="L10549" s="33"/>
      <c r="M10549" s="33"/>
      <c r="N10549" s="33"/>
      <c r="O10549" s="33"/>
      <c r="P10549" s="33"/>
      <c r="Q10549" s="33"/>
      <c r="R10549" s="33"/>
      <c r="S10549" s="33"/>
      <c r="T10549" s="33"/>
      <c r="U10549" s="33"/>
      <c r="V10549" s="33"/>
      <c r="W10549" s="33"/>
      <c r="X10549" s="33"/>
      <c r="Y10549" s="33"/>
      <c r="Z10549" s="33"/>
      <c r="AA10549" s="33"/>
      <c r="AB10549" s="33"/>
      <c r="AC10549" s="33"/>
      <c r="AD10549" s="33"/>
      <c r="AE10549" s="33"/>
      <c r="AF10549" s="33"/>
      <c r="AG10549" s="35"/>
      <c r="AH10549" s="32"/>
      <c r="AI10549" s="33"/>
      <c r="AJ10549" s="33"/>
      <c r="AK10549" s="33"/>
      <c r="AL10549" s="33"/>
      <c r="AM10549" s="33"/>
      <c r="AN10549" s="33"/>
      <c r="AO10549" s="33"/>
      <c r="AP10549" s="33"/>
      <c r="AQ10549" s="33"/>
      <c r="AR10549" s="33"/>
      <c r="AS10549" s="33"/>
      <c r="AT10549" s="33"/>
      <c r="AU10549" s="33"/>
      <c r="AV10549" s="33"/>
      <c r="AW10549" s="33"/>
      <c r="AX10549" s="33"/>
      <c r="AY10549" s="33"/>
    </row>
    <row r="10550" spans="1:51" s="12" customFormat="1" ht="39.950000000000003" customHeight="1">
      <c r="A10550" s="3"/>
      <c r="B10550" s="16"/>
      <c r="C10550" s="33"/>
      <c r="D10550" s="33"/>
      <c r="E10550" s="33"/>
      <c r="F10550" s="33"/>
      <c r="G10550" s="33"/>
      <c r="H10550" s="33"/>
      <c r="I10550" s="33"/>
      <c r="J10550" s="33"/>
      <c r="K10550" s="33"/>
      <c r="L10550" s="33"/>
      <c r="M10550" s="33"/>
      <c r="N10550" s="33"/>
      <c r="O10550" s="33"/>
      <c r="P10550" s="33"/>
      <c r="Q10550" s="33"/>
      <c r="R10550" s="33"/>
      <c r="S10550" s="33"/>
      <c r="T10550" s="33"/>
      <c r="U10550" s="33"/>
      <c r="V10550" s="33"/>
      <c r="W10550" s="33"/>
      <c r="X10550" s="33"/>
      <c r="Y10550" s="33"/>
      <c r="Z10550" s="33"/>
      <c r="AA10550" s="33"/>
      <c r="AB10550" s="33"/>
      <c r="AC10550" s="33"/>
      <c r="AD10550" s="33"/>
      <c r="AE10550" s="33"/>
      <c r="AF10550" s="33"/>
      <c r="AG10550" s="35"/>
      <c r="AH10550" s="32"/>
      <c r="AI10550" s="33"/>
      <c r="AJ10550" s="33"/>
      <c r="AK10550" s="33"/>
      <c r="AL10550" s="33"/>
      <c r="AM10550" s="33"/>
      <c r="AN10550" s="33"/>
      <c r="AO10550" s="33"/>
      <c r="AP10550" s="33"/>
      <c r="AQ10550" s="33"/>
      <c r="AR10550" s="33"/>
      <c r="AS10550" s="33"/>
      <c r="AT10550" s="33"/>
      <c r="AU10550" s="33"/>
      <c r="AV10550" s="33"/>
      <c r="AW10550" s="33"/>
      <c r="AX10550" s="33"/>
      <c r="AY10550" s="33"/>
    </row>
    <row r="10551" spans="1:51" s="12" customFormat="1" ht="39.950000000000003" customHeight="1">
      <c r="A10551" s="3"/>
      <c r="B10551" s="16"/>
      <c r="C10551" s="33"/>
      <c r="D10551" s="33"/>
      <c r="E10551" s="33"/>
      <c r="F10551" s="33"/>
      <c r="G10551" s="33"/>
      <c r="H10551" s="33"/>
      <c r="I10551" s="33"/>
      <c r="J10551" s="33"/>
      <c r="K10551" s="33"/>
      <c r="L10551" s="33"/>
      <c r="M10551" s="33"/>
      <c r="N10551" s="33"/>
      <c r="O10551" s="33"/>
      <c r="P10551" s="33"/>
      <c r="Q10551" s="33"/>
      <c r="R10551" s="33"/>
      <c r="S10551" s="33"/>
      <c r="T10551" s="33"/>
      <c r="U10551" s="33"/>
      <c r="V10551" s="33"/>
      <c r="W10551" s="33"/>
      <c r="X10551" s="33"/>
      <c r="Y10551" s="33"/>
      <c r="Z10551" s="33"/>
      <c r="AA10551" s="33"/>
      <c r="AB10551" s="33"/>
      <c r="AC10551" s="33"/>
      <c r="AD10551" s="33"/>
      <c r="AE10551" s="33"/>
      <c r="AF10551" s="33"/>
      <c r="AG10551" s="35"/>
      <c r="AH10551" s="32"/>
      <c r="AI10551" s="33"/>
      <c r="AJ10551" s="33"/>
      <c r="AK10551" s="33"/>
      <c r="AL10551" s="33"/>
      <c r="AM10551" s="33"/>
      <c r="AN10551" s="33"/>
      <c r="AO10551" s="33"/>
      <c r="AP10551" s="33"/>
      <c r="AQ10551" s="33"/>
      <c r="AR10551" s="33"/>
      <c r="AS10551" s="33"/>
      <c r="AT10551" s="33"/>
      <c r="AU10551" s="33"/>
      <c r="AV10551" s="33"/>
      <c r="AW10551" s="33"/>
      <c r="AX10551" s="33"/>
      <c r="AY10551" s="33"/>
    </row>
    <row r="10552" spans="1:51" s="12" customFormat="1" ht="39.950000000000003" customHeight="1">
      <c r="A10552" s="3"/>
      <c r="B10552" s="16"/>
      <c r="C10552" s="33"/>
      <c r="D10552" s="33"/>
      <c r="E10552" s="33"/>
      <c r="F10552" s="33"/>
      <c r="G10552" s="33"/>
      <c r="H10552" s="33"/>
      <c r="I10552" s="33"/>
      <c r="J10552" s="33"/>
      <c r="K10552" s="33"/>
      <c r="L10552" s="33"/>
      <c r="M10552" s="33"/>
      <c r="N10552" s="33"/>
      <c r="O10552" s="33"/>
      <c r="P10552" s="33"/>
      <c r="Q10552" s="33"/>
      <c r="R10552" s="33"/>
      <c r="S10552" s="33"/>
      <c r="T10552" s="33"/>
      <c r="U10552" s="33"/>
      <c r="V10552" s="33"/>
      <c r="W10552" s="33"/>
      <c r="X10552" s="33"/>
      <c r="Y10552" s="33"/>
      <c r="Z10552" s="33"/>
      <c r="AA10552" s="33"/>
      <c r="AB10552" s="33"/>
      <c r="AC10552" s="33"/>
      <c r="AD10552" s="33"/>
      <c r="AE10552" s="33"/>
      <c r="AF10552" s="33"/>
      <c r="AG10552" s="35"/>
      <c r="AH10552" s="32"/>
      <c r="AI10552" s="33"/>
      <c r="AJ10552" s="33"/>
      <c r="AK10552" s="33"/>
      <c r="AL10552" s="33"/>
      <c r="AM10552" s="33"/>
      <c r="AN10552" s="33"/>
      <c r="AO10552" s="33"/>
      <c r="AP10552" s="33"/>
      <c r="AQ10552" s="33"/>
      <c r="AR10552" s="33"/>
      <c r="AS10552" s="33"/>
      <c r="AT10552" s="33"/>
      <c r="AU10552" s="33"/>
      <c r="AV10552" s="33"/>
      <c r="AW10552" s="33"/>
      <c r="AX10552" s="33"/>
      <c r="AY10552" s="33"/>
    </row>
    <row r="10553" spans="1:51" s="12" customFormat="1" ht="39.950000000000003" customHeight="1">
      <c r="A10553" s="3"/>
      <c r="B10553" s="16"/>
      <c r="C10553" s="33"/>
      <c r="D10553" s="33"/>
      <c r="E10553" s="33"/>
      <c r="F10553" s="33"/>
      <c r="G10553" s="33"/>
      <c r="H10553" s="33"/>
      <c r="I10553" s="33"/>
      <c r="J10553" s="33"/>
      <c r="K10553" s="33"/>
      <c r="L10553" s="33"/>
      <c r="M10553" s="33"/>
      <c r="N10553" s="33"/>
      <c r="O10553" s="33"/>
      <c r="P10553" s="33"/>
      <c r="Q10553" s="33"/>
      <c r="R10553" s="33"/>
      <c r="S10553" s="33"/>
      <c r="T10553" s="33"/>
      <c r="U10553" s="33"/>
      <c r="V10553" s="33"/>
      <c r="W10553" s="33"/>
      <c r="X10553" s="33"/>
      <c r="Y10553" s="33"/>
      <c r="Z10553" s="33"/>
      <c r="AA10553" s="33"/>
      <c r="AB10553" s="33"/>
      <c r="AC10553" s="33"/>
      <c r="AD10553" s="33"/>
      <c r="AE10553" s="33"/>
      <c r="AF10553" s="33"/>
      <c r="AG10553" s="35"/>
      <c r="AH10553" s="32"/>
      <c r="AI10553" s="33"/>
      <c r="AJ10553" s="33"/>
      <c r="AK10553" s="33"/>
      <c r="AL10553" s="33"/>
      <c r="AM10553" s="33"/>
      <c r="AN10553" s="33"/>
      <c r="AO10553" s="33"/>
      <c r="AP10553" s="33"/>
      <c r="AQ10553" s="33"/>
      <c r="AR10553" s="33"/>
      <c r="AS10553" s="33"/>
      <c r="AT10553" s="33"/>
      <c r="AU10553" s="33"/>
      <c r="AV10553" s="33"/>
      <c r="AW10553" s="33"/>
      <c r="AX10553" s="33"/>
      <c r="AY10553" s="33"/>
    </row>
    <row r="10554" spans="1:51" s="12" customFormat="1" ht="39.950000000000003" customHeight="1">
      <c r="A10554" s="3"/>
      <c r="B10554" s="16"/>
      <c r="C10554" s="33"/>
      <c r="D10554" s="33"/>
      <c r="E10554" s="33"/>
      <c r="F10554" s="33"/>
      <c r="G10554" s="33"/>
      <c r="H10554" s="33"/>
      <c r="I10554" s="33"/>
      <c r="J10554" s="33"/>
      <c r="K10554" s="33"/>
      <c r="L10554" s="33"/>
      <c r="M10554" s="33"/>
      <c r="N10554" s="33"/>
      <c r="O10554" s="33"/>
      <c r="P10554" s="33"/>
      <c r="Q10554" s="33"/>
      <c r="R10554" s="33"/>
      <c r="S10554" s="33"/>
      <c r="T10554" s="33"/>
      <c r="U10554" s="33"/>
      <c r="V10554" s="33"/>
      <c r="W10554" s="33"/>
      <c r="X10554" s="33"/>
      <c r="Y10554" s="33"/>
      <c r="Z10554" s="33"/>
      <c r="AA10554" s="33"/>
      <c r="AB10554" s="33"/>
      <c r="AC10554" s="33"/>
      <c r="AD10554" s="33"/>
      <c r="AE10554" s="33"/>
      <c r="AF10554" s="33"/>
      <c r="AG10554" s="35"/>
      <c r="AH10554" s="32"/>
      <c r="AI10554" s="33"/>
      <c r="AJ10554" s="33"/>
      <c r="AK10554" s="33"/>
      <c r="AL10554" s="33"/>
      <c r="AM10554" s="33"/>
      <c r="AN10554" s="33"/>
      <c r="AO10554" s="33"/>
      <c r="AP10554" s="33"/>
      <c r="AQ10554" s="33"/>
      <c r="AR10554" s="33"/>
      <c r="AS10554" s="33"/>
      <c r="AT10554" s="33"/>
      <c r="AU10554" s="33"/>
      <c r="AV10554" s="33"/>
      <c r="AW10554" s="33"/>
      <c r="AX10554" s="33"/>
      <c r="AY10554" s="33"/>
    </row>
    <row r="10555" spans="1:51" s="12" customFormat="1" ht="39.950000000000003" customHeight="1">
      <c r="A10555" s="3"/>
      <c r="B10555" s="16"/>
      <c r="C10555" s="33"/>
      <c r="D10555" s="33"/>
      <c r="E10555" s="33"/>
      <c r="F10555" s="33"/>
      <c r="G10555" s="33"/>
      <c r="H10555" s="33"/>
      <c r="I10555" s="33"/>
      <c r="J10555" s="33"/>
      <c r="K10555" s="33"/>
      <c r="L10555" s="33"/>
      <c r="M10555" s="33"/>
      <c r="N10555" s="33"/>
      <c r="O10555" s="33"/>
      <c r="P10555" s="33"/>
      <c r="Q10555" s="33"/>
      <c r="R10555" s="33"/>
      <c r="S10555" s="33"/>
      <c r="T10555" s="33"/>
      <c r="U10555" s="33"/>
      <c r="V10555" s="33"/>
      <c r="W10555" s="33"/>
      <c r="X10555" s="33"/>
      <c r="Y10555" s="33"/>
      <c r="Z10555" s="33"/>
      <c r="AA10555" s="33"/>
      <c r="AB10555" s="33"/>
      <c r="AC10555" s="33"/>
      <c r="AD10555" s="33"/>
      <c r="AE10555" s="33"/>
      <c r="AF10555" s="33"/>
      <c r="AG10555" s="35"/>
      <c r="AH10555" s="32"/>
      <c r="AI10555" s="33"/>
      <c r="AJ10555" s="33"/>
      <c r="AK10555" s="33"/>
      <c r="AL10555" s="33"/>
      <c r="AM10555" s="33"/>
      <c r="AN10555" s="33"/>
      <c r="AO10555" s="33"/>
      <c r="AP10555" s="33"/>
      <c r="AQ10555" s="33"/>
      <c r="AR10555" s="33"/>
      <c r="AS10555" s="33"/>
      <c r="AT10555" s="33"/>
      <c r="AU10555" s="33"/>
      <c r="AV10555" s="33"/>
      <c r="AW10555" s="33"/>
      <c r="AX10555" s="33"/>
      <c r="AY10555" s="33"/>
    </row>
    <row r="10556" spans="1:51" s="12" customFormat="1" ht="39.950000000000003" customHeight="1">
      <c r="A10556" s="3"/>
      <c r="B10556" s="16"/>
      <c r="C10556" s="33"/>
      <c r="D10556" s="33"/>
      <c r="E10556" s="33"/>
      <c r="F10556" s="33"/>
      <c r="G10556" s="33"/>
      <c r="H10556" s="33"/>
      <c r="I10556" s="33"/>
      <c r="J10556" s="33"/>
      <c r="K10556" s="33"/>
      <c r="L10556" s="33"/>
      <c r="M10556" s="33"/>
      <c r="N10556" s="33"/>
      <c r="O10556" s="33"/>
      <c r="P10556" s="33"/>
      <c r="Q10556" s="33"/>
      <c r="R10556" s="33"/>
      <c r="S10556" s="33"/>
      <c r="T10556" s="33"/>
      <c r="U10556" s="33"/>
      <c r="V10556" s="33"/>
      <c r="W10556" s="33"/>
      <c r="X10556" s="33"/>
      <c r="Y10556" s="33"/>
      <c r="Z10556" s="33"/>
      <c r="AA10556" s="33"/>
      <c r="AB10556" s="33"/>
      <c r="AC10556" s="33"/>
      <c r="AD10556" s="33"/>
      <c r="AE10556" s="33"/>
      <c r="AF10556" s="33"/>
      <c r="AG10556" s="35"/>
      <c r="AH10556" s="32"/>
      <c r="AI10556" s="33"/>
      <c r="AJ10556" s="33"/>
      <c r="AK10556" s="33"/>
      <c r="AL10556" s="33"/>
      <c r="AM10556" s="33"/>
      <c r="AN10556" s="33"/>
      <c r="AO10556" s="33"/>
      <c r="AP10556" s="33"/>
      <c r="AQ10556" s="33"/>
      <c r="AR10556" s="33"/>
      <c r="AS10556" s="33"/>
      <c r="AT10556" s="33"/>
      <c r="AU10556" s="33"/>
      <c r="AV10556" s="33"/>
      <c r="AW10556" s="33"/>
      <c r="AX10556" s="33"/>
      <c r="AY10556" s="33"/>
    </row>
    <row r="10557" spans="1:51" s="12" customFormat="1" ht="39.950000000000003" customHeight="1">
      <c r="A10557" s="3"/>
      <c r="B10557" s="16"/>
      <c r="C10557" s="33"/>
      <c r="D10557" s="33"/>
      <c r="E10557" s="33"/>
      <c r="F10557" s="33"/>
      <c r="G10557" s="33"/>
      <c r="H10557" s="33"/>
      <c r="I10557" s="33"/>
      <c r="J10557" s="33"/>
      <c r="K10557" s="33"/>
      <c r="L10557" s="33"/>
      <c r="M10557" s="33"/>
      <c r="N10557" s="33"/>
      <c r="O10557" s="33"/>
      <c r="P10557" s="33"/>
      <c r="Q10557" s="33"/>
      <c r="R10557" s="33"/>
      <c r="S10557" s="33"/>
      <c r="T10557" s="33"/>
      <c r="U10557" s="33"/>
      <c r="V10557" s="33"/>
      <c r="W10557" s="33"/>
      <c r="X10557" s="33"/>
      <c r="Y10557" s="33"/>
      <c r="Z10557" s="33"/>
      <c r="AA10557" s="33"/>
      <c r="AB10557" s="33"/>
      <c r="AC10557" s="33"/>
      <c r="AD10557" s="33"/>
      <c r="AE10557" s="33"/>
      <c r="AF10557" s="33"/>
      <c r="AG10557" s="35"/>
      <c r="AH10557" s="32"/>
      <c r="AI10557" s="33"/>
      <c r="AJ10557" s="33"/>
      <c r="AK10557" s="33"/>
      <c r="AL10557" s="33"/>
      <c r="AM10557" s="33"/>
      <c r="AN10557" s="33"/>
      <c r="AO10557" s="33"/>
      <c r="AP10557" s="33"/>
      <c r="AQ10557" s="33"/>
      <c r="AR10557" s="33"/>
      <c r="AS10557" s="33"/>
      <c r="AT10557" s="33"/>
      <c r="AU10557" s="33"/>
      <c r="AV10557" s="33"/>
      <c r="AW10557" s="33"/>
      <c r="AX10557" s="33"/>
      <c r="AY10557" s="33"/>
    </row>
    <row r="10558" spans="1:51" s="12" customFormat="1" ht="39.950000000000003" customHeight="1">
      <c r="A10558" s="3"/>
      <c r="B10558" s="16"/>
      <c r="C10558" s="33"/>
      <c r="D10558" s="33"/>
      <c r="E10558" s="33"/>
      <c r="F10558" s="33"/>
      <c r="G10558" s="33"/>
      <c r="H10558" s="33"/>
      <c r="I10558" s="33"/>
      <c r="J10558" s="33"/>
      <c r="K10558" s="33"/>
      <c r="L10558" s="33"/>
      <c r="M10558" s="33"/>
      <c r="N10558" s="33"/>
      <c r="O10558" s="33"/>
      <c r="P10558" s="33"/>
      <c r="Q10558" s="33"/>
      <c r="R10558" s="33"/>
      <c r="S10558" s="33"/>
      <c r="T10558" s="33"/>
      <c r="U10558" s="33"/>
      <c r="V10558" s="33"/>
      <c r="W10558" s="33"/>
      <c r="X10558" s="33"/>
      <c r="Y10558" s="33"/>
      <c r="Z10558" s="33"/>
      <c r="AA10558" s="33"/>
      <c r="AB10558" s="33"/>
      <c r="AC10558" s="33"/>
      <c r="AD10558" s="33"/>
      <c r="AE10558" s="33"/>
      <c r="AF10558" s="33"/>
      <c r="AG10558" s="35"/>
      <c r="AH10558" s="32"/>
      <c r="AI10558" s="33"/>
      <c r="AJ10558" s="33"/>
      <c r="AK10558" s="33"/>
      <c r="AL10558" s="33"/>
      <c r="AM10558" s="33"/>
      <c r="AN10558" s="33"/>
      <c r="AO10558" s="33"/>
      <c r="AP10558" s="33"/>
      <c r="AQ10558" s="33"/>
      <c r="AR10558" s="33"/>
      <c r="AS10558" s="33"/>
      <c r="AT10558" s="33"/>
      <c r="AU10558" s="33"/>
      <c r="AV10558" s="33"/>
      <c r="AW10558" s="33"/>
      <c r="AX10558" s="33"/>
      <c r="AY10558" s="33"/>
    </row>
    <row r="10559" spans="1:51" s="12" customFormat="1" ht="39.950000000000003" customHeight="1">
      <c r="A10559" s="3"/>
      <c r="B10559" s="16"/>
      <c r="C10559" s="33"/>
      <c r="D10559" s="33"/>
      <c r="E10559" s="33"/>
      <c r="F10559" s="33"/>
      <c r="G10559" s="33"/>
      <c r="H10559" s="33"/>
      <c r="I10559" s="33"/>
      <c r="J10559" s="33"/>
      <c r="K10559" s="33"/>
      <c r="L10559" s="33"/>
      <c r="M10559" s="33"/>
      <c r="N10559" s="33"/>
      <c r="O10559" s="33"/>
      <c r="P10559" s="33"/>
      <c r="Q10559" s="33"/>
      <c r="R10559" s="33"/>
      <c r="S10559" s="33"/>
      <c r="T10559" s="33"/>
      <c r="U10559" s="33"/>
      <c r="V10559" s="33"/>
      <c r="W10559" s="33"/>
      <c r="X10559" s="33"/>
      <c r="Y10559" s="33"/>
      <c r="Z10559" s="33"/>
      <c r="AA10559" s="33"/>
      <c r="AB10559" s="33"/>
      <c r="AC10559" s="33"/>
      <c r="AD10559" s="33"/>
      <c r="AE10559" s="33"/>
      <c r="AF10559" s="33"/>
      <c r="AG10559" s="35"/>
      <c r="AH10559" s="32"/>
      <c r="AI10559" s="33"/>
      <c r="AJ10559" s="33"/>
      <c r="AK10559" s="33"/>
      <c r="AL10559" s="33"/>
      <c r="AM10559" s="33"/>
      <c r="AN10559" s="33"/>
      <c r="AO10559" s="33"/>
      <c r="AP10559" s="33"/>
      <c r="AQ10559" s="33"/>
      <c r="AR10559" s="33"/>
      <c r="AS10559" s="33"/>
      <c r="AT10559" s="33"/>
      <c r="AU10559" s="33"/>
      <c r="AV10559" s="33"/>
      <c r="AW10559" s="33"/>
      <c r="AX10559" s="33"/>
      <c r="AY10559" s="33"/>
    </row>
    <row r="10560" spans="1:51" s="12" customFormat="1" ht="39.950000000000003" customHeight="1">
      <c r="A10560" s="3"/>
      <c r="B10560" s="16"/>
      <c r="C10560" s="33"/>
      <c r="D10560" s="33"/>
      <c r="E10560" s="33"/>
      <c r="F10560" s="33"/>
      <c r="G10560" s="33"/>
      <c r="H10560" s="33"/>
      <c r="I10560" s="33"/>
      <c r="J10560" s="33"/>
      <c r="K10560" s="33"/>
      <c r="L10560" s="33"/>
      <c r="M10560" s="33"/>
      <c r="N10560" s="33"/>
      <c r="O10560" s="33"/>
      <c r="P10560" s="33"/>
      <c r="Q10560" s="33"/>
      <c r="R10560" s="33"/>
      <c r="S10560" s="33"/>
      <c r="T10560" s="33"/>
      <c r="U10560" s="33"/>
      <c r="V10560" s="33"/>
      <c r="W10560" s="33"/>
      <c r="X10560" s="33"/>
      <c r="Y10560" s="33"/>
      <c r="Z10560" s="33"/>
      <c r="AA10560" s="33"/>
      <c r="AB10560" s="33"/>
      <c r="AC10560" s="33"/>
      <c r="AD10560" s="33"/>
      <c r="AE10560" s="33"/>
      <c r="AF10560" s="33"/>
      <c r="AG10560" s="35"/>
      <c r="AH10560" s="32"/>
      <c r="AI10560" s="33"/>
      <c r="AJ10560" s="33"/>
      <c r="AK10560" s="33"/>
      <c r="AL10560" s="33"/>
      <c r="AM10560" s="33"/>
      <c r="AN10560" s="33"/>
      <c r="AO10560" s="33"/>
      <c r="AP10560" s="33"/>
      <c r="AQ10560" s="33"/>
      <c r="AR10560" s="33"/>
      <c r="AS10560" s="33"/>
      <c r="AT10560" s="33"/>
      <c r="AU10560" s="33"/>
      <c r="AV10560" s="33"/>
      <c r="AW10560" s="33"/>
      <c r="AX10560" s="33"/>
      <c r="AY10560" s="33"/>
    </row>
    <row r="10561" spans="1:51" s="12" customFormat="1" ht="39.950000000000003" customHeight="1">
      <c r="A10561" s="3"/>
      <c r="B10561" s="16"/>
      <c r="C10561" s="33"/>
      <c r="D10561" s="33"/>
      <c r="E10561" s="33"/>
      <c r="F10561" s="33"/>
      <c r="G10561" s="33"/>
      <c r="H10561" s="33"/>
      <c r="I10561" s="33"/>
      <c r="J10561" s="33"/>
      <c r="K10561" s="33"/>
      <c r="L10561" s="33"/>
      <c r="M10561" s="33"/>
      <c r="N10561" s="33"/>
      <c r="O10561" s="33"/>
      <c r="P10561" s="33"/>
      <c r="Q10561" s="33"/>
      <c r="R10561" s="33"/>
      <c r="S10561" s="33"/>
      <c r="T10561" s="33"/>
      <c r="U10561" s="33"/>
      <c r="V10561" s="33"/>
      <c r="W10561" s="33"/>
      <c r="X10561" s="33"/>
      <c r="Y10561" s="33"/>
      <c r="Z10561" s="33"/>
      <c r="AA10561" s="33"/>
      <c r="AB10561" s="33"/>
      <c r="AC10561" s="33"/>
      <c r="AD10561" s="33"/>
      <c r="AE10561" s="33"/>
      <c r="AF10561" s="33"/>
      <c r="AG10561" s="35"/>
      <c r="AH10561" s="32"/>
      <c r="AI10561" s="33"/>
      <c r="AJ10561" s="33"/>
      <c r="AK10561" s="33"/>
      <c r="AL10561" s="33"/>
      <c r="AM10561" s="33"/>
      <c r="AN10561" s="33"/>
      <c r="AO10561" s="33"/>
      <c r="AP10561" s="33"/>
      <c r="AQ10561" s="33"/>
      <c r="AR10561" s="33"/>
      <c r="AS10561" s="33"/>
      <c r="AT10561" s="33"/>
      <c r="AU10561" s="33"/>
      <c r="AV10561" s="33"/>
      <c r="AW10561" s="33"/>
      <c r="AX10561" s="33"/>
      <c r="AY10561" s="33"/>
    </row>
    <row r="10562" spans="1:51" s="12" customFormat="1" ht="39.950000000000003" customHeight="1">
      <c r="A10562" s="3"/>
      <c r="B10562" s="16"/>
      <c r="C10562" s="33"/>
      <c r="D10562" s="33"/>
      <c r="E10562" s="33"/>
      <c r="F10562" s="33"/>
      <c r="G10562" s="33"/>
      <c r="H10562" s="33"/>
      <c r="I10562" s="33"/>
      <c r="J10562" s="33"/>
      <c r="K10562" s="33"/>
      <c r="L10562" s="33"/>
      <c r="M10562" s="33"/>
      <c r="N10562" s="33"/>
      <c r="O10562" s="33"/>
      <c r="P10562" s="33"/>
      <c r="Q10562" s="33"/>
      <c r="R10562" s="33"/>
      <c r="S10562" s="33"/>
      <c r="T10562" s="33"/>
      <c r="U10562" s="33"/>
      <c r="V10562" s="33"/>
      <c r="W10562" s="33"/>
      <c r="X10562" s="33"/>
      <c r="Y10562" s="33"/>
      <c r="Z10562" s="33"/>
      <c r="AA10562" s="33"/>
      <c r="AB10562" s="33"/>
      <c r="AC10562" s="33"/>
      <c r="AD10562" s="33"/>
      <c r="AE10562" s="33"/>
      <c r="AF10562" s="33"/>
      <c r="AG10562" s="35"/>
      <c r="AH10562" s="32"/>
      <c r="AI10562" s="33"/>
      <c r="AJ10562" s="33"/>
      <c r="AK10562" s="33"/>
      <c r="AL10562" s="33"/>
      <c r="AM10562" s="33"/>
      <c r="AN10562" s="33"/>
      <c r="AO10562" s="33"/>
      <c r="AP10562" s="33"/>
      <c r="AQ10562" s="33"/>
      <c r="AR10562" s="33"/>
      <c r="AS10562" s="33"/>
      <c r="AT10562" s="33"/>
      <c r="AU10562" s="33"/>
      <c r="AV10562" s="33"/>
      <c r="AW10562" s="33"/>
      <c r="AX10562" s="33"/>
      <c r="AY10562" s="33"/>
    </row>
    <row r="10563" spans="1:51" s="12" customFormat="1" ht="39.950000000000003" customHeight="1">
      <c r="A10563" s="3"/>
      <c r="B10563" s="16"/>
      <c r="C10563" s="33"/>
      <c r="D10563" s="33"/>
      <c r="E10563" s="33"/>
      <c r="F10563" s="33"/>
      <c r="G10563" s="33"/>
      <c r="H10563" s="33"/>
      <c r="I10563" s="33"/>
      <c r="J10563" s="33"/>
      <c r="K10563" s="33"/>
      <c r="L10563" s="33"/>
      <c r="M10563" s="33"/>
      <c r="N10563" s="33"/>
      <c r="O10563" s="33"/>
      <c r="P10563" s="33"/>
      <c r="Q10563" s="33"/>
      <c r="R10563" s="33"/>
      <c r="S10563" s="33"/>
      <c r="T10563" s="33"/>
      <c r="U10563" s="33"/>
      <c r="V10563" s="33"/>
      <c r="W10563" s="33"/>
      <c r="X10563" s="33"/>
      <c r="Y10563" s="33"/>
      <c r="Z10563" s="33"/>
      <c r="AA10563" s="33"/>
      <c r="AB10563" s="33"/>
      <c r="AC10563" s="33"/>
      <c r="AD10563" s="33"/>
      <c r="AE10563" s="33"/>
      <c r="AF10563" s="33"/>
      <c r="AG10563" s="35"/>
      <c r="AH10563" s="32"/>
      <c r="AI10563" s="33"/>
      <c r="AJ10563" s="33"/>
      <c r="AK10563" s="33"/>
      <c r="AL10563" s="33"/>
      <c r="AM10563" s="33"/>
      <c r="AN10563" s="33"/>
      <c r="AO10563" s="33"/>
      <c r="AP10563" s="33"/>
      <c r="AQ10563" s="33"/>
      <c r="AR10563" s="33"/>
      <c r="AS10563" s="33"/>
      <c r="AT10563" s="33"/>
      <c r="AU10563" s="33"/>
      <c r="AV10563" s="33"/>
      <c r="AW10563" s="33"/>
      <c r="AX10563" s="33"/>
      <c r="AY10563" s="33"/>
    </row>
    <row r="10564" spans="1:51" s="12" customFormat="1" ht="39.950000000000003" customHeight="1">
      <c r="A10564" s="3"/>
      <c r="B10564" s="16"/>
      <c r="C10564" s="33"/>
      <c r="D10564" s="33"/>
      <c r="E10564" s="33"/>
      <c r="F10564" s="33"/>
      <c r="G10564" s="33"/>
      <c r="H10564" s="33"/>
      <c r="I10564" s="33"/>
      <c r="J10564" s="33"/>
      <c r="K10564" s="33"/>
      <c r="L10564" s="33"/>
      <c r="M10564" s="33"/>
      <c r="N10564" s="33"/>
      <c r="O10564" s="33"/>
      <c r="P10564" s="33"/>
      <c r="Q10564" s="33"/>
      <c r="R10564" s="33"/>
      <c r="S10564" s="33"/>
      <c r="T10564" s="33"/>
      <c r="U10564" s="33"/>
      <c r="V10564" s="33"/>
      <c r="W10564" s="33"/>
      <c r="X10564" s="33"/>
      <c r="Y10564" s="33"/>
      <c r="Z10564" s="33"/>
      <c r="AA10564" s="33"/>
      <c r="AB10564" s="33"/>
      <c r="AC10564" s="33"/>
      <c r="AD10564" s="33"/>
      <c r="AE10564" s="33"/>
      <c r="AF10564" s="33"/>
      <c r="AG10564" s="35"/>
      <c r="AH10564" s="32"/>
      <c r="AI10564" s="33"/>
      <c r="AJ10564" s="33"/>
      <c r="AK10564" s="33"/>
      <c r="AL10564" s="33"/>
      <c r="AM10564" s="33"/>
      <c r="AN10564" s="33"/>
      <c r="AO10564" s="33"/>
      <c r="AP10564" s="33"/>
      <c r="AQ10564" s="33"/>
      <c r="AR10564" s="33"/>
      <c r="AS10564" s="33"/>
      <c r="AT10564" s="33"/>
      <c r="AU10564" s="33"/>
      <c r="AV10564" s="33"/>
      <c r="AW10564" s="33"/>
      <c r="AX10564" s="33"/>
      <c r="AY10564" s="33"/>
    </row>
    <row r="10565" spans="1:51" s="12" customFormat="1" ht="39.950000000000003" customHeight="1">
      <c r="A10565" s="3"/>
      <c r="B10565" s="16"/>
      <c r="C10565" s="33"/>
      <c r="D10565" s="33"/>
      <c r="E10565" s="33"/>
      <c r="F10565" s="33"/>
      <c r="G10565" s="33"/>
      <c r="H10565" s="33"/>
      <c r="I10565" s="33"/>
      <c r="J10565" s="33"/>
      <c r="K10565" s="33"/>
      <c r="L10565" s="33"/>
      <c r="M10565" s="33"/>
      <c r="N10565" s="33"/>
      <c r="O10565" s="33"/>
      <c r="P10565" s="33"/>
      <c r="Q10565" s="33"/>
      <c r="R10565" s="33"/>
      <c r="S10565" s="33"/>
      <c r="T10565" s="33"/>
      <c r="U10565" s="33"/>
      <c r="V10565" s="33"/>
      <c r="W10565" s="33"/>
      <c r="X10565" s="33"/>
      <c r="Y10565" s="33"/>
      <c r="Z10565" s="33"/>
      <c r="AA10565" s="33"/>
      <c r="AB10565" s="33"/>
      <c r="AC10565" s="33"/>
      <c r="AD10565" s="33"/>
      <c r="AE10565" s="33"/>
      <c r="AF10565" s="33"/>
      <c r="AG10565" s="35"/>
      <c r="AH10565" s="32"/>
      <c r="AI10565" s="33"/>
      <c r="AJ10565" s="33"/>
      <c r="AK10565" s="33"/>
      <c r="AL10565" s="33"/>
      <c r="AM10565" s="33"/>
      <c r="AN10565" s="33"/>
      <c r="AO10565" s="33"/>
      <c r="AP10565" s="33"/>
      <c r="AQ10565" s="33"/>
      <c r="AR10565" s="33"/>
      <c r="AS10565" s="33"/>
      <c r="AT10565" s="33"/>
      <c r="AU10565" s="33"/>
      <c r="AV10565" s="33"/>
      <c r="AW10565" s="33"/>
      <c r="AX10565" s="33"/>
      <c r="AY10565" s="33"/>
    </row>
    <row r="10566" spans="1:51" s="12" customFormat="1" ht="39.950000000000003" customHeight="1">
      <c r="A10566" s="3"/>
      <c r="B10566" s="16"/>
      <c r="C10566" s="33"/>
      <c r="D10566" s="33"/>
      <c r="E10566" s="33"/>
      <c r="F10566" s="33"/>
      <c r="G10566" s="33"/>
      <c r="H10566" s="33"/>
      <c r="I10566" s="33"/>
      <c r="J10566" s="33"/>
      <c r="K10566" s="33"/>
      <c r="L10566" s="33"/>
      <c r="M10566" s="33"/>
      <c r="N10566" s="33"/>
      <c r="O10566" s="33"/>
      <c r="P10566" s="33"/>
      <c r="Q10566" s="33"/>
      <c r="R10566" s="33"/>
      <c r="S10566" s="33"/>
      <c r="T10566" s="33"/>
      <c r="U10566" s="33"/>
      <c r="V10566" s="33"/>
      <c r="W10566" s="33"/>
      <c r="X10566" s="33"/>
      <c r="Y10566" s="33"/>
      <c r="Z10566" s="33"/>
      <c r="AA10566" s="33"/>
      <c r="AB10566" s="33"/>
      <c r="AC10566" s="33"/>
      <c r="AD10566" s="33"/>
      <c r="AE10566" s="33"/>
      <c r="AF10566" s="33"/>
      <c r="AG10566" s="35"/>
      <c r="AH10566" s="32"/>
      <c r="AI10566" s="33"/>
      <c r="AJ10566" s="33"/>
      <c r="AK10566" s="33"/>
      <c r="AL10566" s="33"/>
      <c r="AM10566" s="33"/>
      <c r="AN10566" s="33"/>
      <c r="AO10566" s="33"/>
      <c r="AP10566" s="33"/>
      <c r="AQ10566" s="33"/>
      <c r="AR10566" s="33"/>
      <c r="AS10566" s="33"/>
      <c r="AT10566" s="33"/>
      <c r="AU10566" s="33"/>
      <c r="AV10566" s="33"/>
      <c r="AW10566" s="33"/>
      <c r="AX10566" s="33"/>
      <c r="AY10566" s="33"/>
    </row>
    <row r="10567" spans="1:51" s="12" customFormat="1" ht="39.950000000000003" customHeight="1">
      <c r="A10567" s="3"/>
      <c r="B10567" s="16"/>
      <c r="C10567" s="33"/>
      <c r="D10567" s="33"/>
      <c r="E10567" s="33"/>
      <c r="F10567" s="33"/>
      <c r="G10567" s="33"/>
      <c r="H10567" s="33"/>
      <c r="I10567" s="33"/>
      <c r="J10567" s="33"/>
      <c r="K10567" s="33"/>
      <c r="L10567" s="33"/>
      <c r="M10567" s="33"/>
      <c r="N10567" s="33"/>
      <c r="O10567" s="33"/>
      <c r="P10567" s="33"/>
      <c r="Q10567" s="33"/>
      <c r="R10567" s="33"/>
      <c r="S10567" s="33"/>
      <c r="T10567" s="33"/>
      <c r="U10567" s="33"/>
      <c r="V10567" s="33"/>
      <c r="W10567" s="33"/>
      <c r="X10567" s="33"/>
      <c r="Y10567" s="33"/>
      <c r="Z10567" s="33"/>
      <c r="AA10567" s="33"/>
      <c r="AB10567" s="33"/>
      <c r="AC10567" s="33"/>
      <c r="AD10567" s="33"/>
      <c r="AE10567" s="33"/>
      <c r="AF10567" s="33"/>
      <c r="AG10567" s="35"/>
      <c r="AH10567" s="32"/>
      <c r="AI10567" s="33"/>
      <c r="AJ10567" s="33"/>
      <c r="AK10567" s="33"/>
      <c r="AL10567" s="33"/>
      <c r="AM10567" s="33"/>
      <c r="AN10567" s="33"/>
      <c r="AO10567" s="33"/>
      <c r="AP10567" s="33"/>
      <c r="AQ10567" s="33"/>
      <c r="AR10567" s="33"/>
      <c r="AS10567" s="33"/>
      <c r="AT10567" s="33"/>
      <c r="AU10567" s="33"/>
      <c r="AV10567" s="33"/>
      <c r="AW10567" s="33"/>
      <c r="AX10567" s="33"/>
      <c r="AY10567" s="33"/>
    </row>
    <row r="10568" spans="1:51" s="12" customFormat="1" ht="39.950000000000003" customHeight="1">
      <c r="A10568" s="3"/>
      <c r="B10568" s="16"/>
      <c r="C10568" s="33"/>
      <c r="D10568" s="33"/>
      <c r="E10568" s="33"/>
      <c r="F10568" s="33"/>
      <c r="G10568" s="33"/>
      <c r="H10568" s="33"/>
      <c r="I10568" s="33"/>
      <c r="J10568" s="33"/>
      <c r="K10568" s="33"/>
      <c r="L10568" s="33"/>
      <c r="M10568" s="33"/>
      <c r="N10568" s="33"/>
      <c r="O10568" s="33"/>
      <c r="P10568" s="33"/>
      <c r="Q10568" s="33"/>
      <c r="R10568" s="33"/>
      <c r="S10568" s="33"/>
      <c r="T10568" s="33"/>
      <c r="U10568" s="33"/>
      <c r="V10568" s="33"/>
      <c r="W10568" s="33"/>
      <c r="X10568" s="33"/>
      <c r="Y10568" s="33"/>
      <c r="Z10568" s="33"/>
      <c r="AA10568" s="33"/>
      <c r="AB10568" s="33"/>
      <c r="AC10568" s="33"/>
      <c r="AD10568" s="33"/>
      <c r="AE10568" s="33"/>
      <c r="AF10568" s="33"/>
      <c r="AG10568" s="35"/>
      <c r="AH10568" s="32"/>
      <c r="AI10568" s="33"/>
      <c r="AJ10568" s="33"/>
      <c r="AK10568" s="33"/>
      <c r="AL10568" s="33"/>
      <c r="AM10568" s="33"/>
      <c r="AN10568" s="33"/>
      <c r="AO10568" s="33"/>
      <c r="AP10568" s="33"/>
      <c r="AQ10568" s="33"/>
      <c r="AR10568" s="33"/>
      <c r="AS10568" s="33"/>
      <c r="AT10568" s="33"/>
      <c r="AU10568" s="33"/>
      <c r="AV10568" s="33"/>
      <c r="AW10568" s="33"/>
      <c r="AX10568" s="33"/>
      <c r="AY10568" s="33"/>
    </row>
    <row r="10569" spans="1:51" s="12" customFormat="1" ht="39.950000000000003" customHeight="1">
      <c r="A10569" s="3"/>
      <c r="B10569" s="16"/>
      <c r="C10569" s="33"/>
      <c r="D10569" s="33"/>
      <c r="E10569" s="33"/>
      <c r="F10569" s="33"/>
      <c r="G10569" s="33"/>
      <c r="H10569" s="33"/>
      <c r="I10569" s="33"/>
      <c r="J10569" s="33"/>
      <c r="K10569" s="33"/>
      <c r="L10569" s="33"/>
      <c r="M10569" s="33"/>
      <c r="N10569" s="33"/>
      <c r="O10569" s="33"/>
      <c r="P10569" s="33"/>
      <c r="Q10569" s="33"/>
      <c r="R10569" s="33"/>
      <c r="S10569" s="33"/>
      <c r="T10569" s="33"/>
      <c r="U10569" s="33"/>
      <c r="V10569" s="33"/>
      <c r="W10569" s="33"/>
      <c r="X10569" s="33"/>
      <c r="Y10569" s="33"/>
      <c r="Z10569" s="33"/>
      <c r="AA10569" s="33"/>
      <c r="AB10569" s="33"/>
      <c r="AC10569" s="33"/>
      <c r="AD10569" s="33"/>
      <c r="AE10569" s="33"/>
      <c r="AF10569" s="33"/>
      <c r="AG10569" s="35"/>
      <c r="AH10569" s="32"/>
      <c r="AI10569" s="33"/>
      <c r="AJ10569" s="33"/>
      <c r="AK10569" s="33"/>
      <c r="AL10569" s="33"/>
      <c r="AM10569" s="33"/>
      <c r="AN10569" s="33"/>
      <c r="AO10569" s="33"/>
      <c r="AP10569" s="33"/>
      <c r="AQ10569" s="33"/>
      <c r="AR10569" s="33"/>
      <c r="AS10569" s="33"/>
      <c r="AT10569" s="33"/>
      <c r="AU10569" s="33"/>
      <c r="AV10569" s="33"/>
      <c r="AW10569" s="33"/>
      <c r="AX10569" s="33"/>
      <c r="AY10569" s="33"/>
    </row>
    <row r="10570" spans="1:51" s="12" customFormat="1" ht="39.950000000000003" customHeight="1">
      <c r="A10570" s="3"/>
      <c r="B10570" s="16"/>
      <c r="C10570" s="33"/>
      <c r="D10570" s="33"/>
      <c r="E10570" s="33"/>
      <c r="F10570" s="33"/>
      <c r="G10570" s="33"/>
      <c r="H10570" s="33"/>
      <c r="I10570" s="33"/>
      <c r="J10570" s="33"/>
      <c r="K10570" s="33"/>
      <c r="L10570" s="33"/>
      <c r="M10570" s="33"/>
      <c r="N10570" s="33"/>
      <c r="O10570" s="33"/>
      <c r="P10570" s="33"/>
      <c r="Q10570" s="33"/>
      <c r="R10570" s="33"/>
      <c r="S10570" s="33"/>
      <c r="T10570" s="33"/>
      <c r="U10570" s="33"/>
      <c r="V10570" s="33"/>
      <c r="W10570" s="33"/>
      <c r="X10570" s="33"/>
      <c r="Y10570" s="33"/>
      <c r="Z10570" s="33"/>
      <c r="AA10570" s="33"/>
      <c r="AB10570" s="33"/>
      <c r="AC10570" s="33"/>
      <c r="AD10570" s="33"/>
      <c r="AE10570" s="33"/>
      <c r="AF10570" s="33"/>
      <c r="AG10570" s="35"/>
      <c r="AH10570" s="32"/>
      <c r="AI10570" s="33"/>
      <c r="AJ10570" s="33"/>
      <c r="AK10570" s="33"/>
      <c r="AL10570" s="33"/>
      <c r="AM10570" s="33"/>
      <c r="AN10570" s="33"/>
      <c r="AO10570" s="33"/>
      <c r="AP10570" s="33"/>
      <c r="AQ10570" s="33"/>
      <c r="AR10570" s="33"/>
      <c r="AS10570" s="33"/>
      <c r="AT10570" s="33"/>
      <c r="AU10570" s="33"/>
      <c r="AV10570" s="33"/>
      <c r="AW10570" s="33"/>
      <c r="AX10570" s="33"/>
      <c r="AY10570" s="33"/>
    </row>
    <row r="10571" spans="1:51" s="12" customFormat="1" ht="39.950000000000003" customHeight="1">
      <c r="A10571" s="3"/>
      <c r="B10571" s="16"/>
      <c r="C10571" s="33"/>
      <c r="D10571" s="33"/>
      <c r="E10571" s="33"/>
      <c r="F10571" s="33"/>
      <c r="G10571" s="33"/>
      <c r="H10571" s="33"/>
      <c r="I10571" s="33"/>
      <c r="J10571" s="33"/>
      <c r="K10571" s="33"/>
      <c r="L10571" s="33"/>
      <c r="M10571" s="33"/>
      <c r="N10571" s="33"/>
      <c r="O10571" s="33"/>
      <c r="P10571" s="33"/>
      <c r="Q10571" s="33"/>
      <c r="R10571" s="33"/>
      <c r="S10571" s="33"/>
      <c r="T10571" s="33"/>
      <c r="U10571" s="33"/>
      <c r="V10571" s="33"/>
      <c r="W10571" s="33"/>
      <c r="X10571" s="33"/>
      <c r="Y10571" s="33"/>
      <c r="Z10571" s="33"/>
      <c r="AA10571" s="33"/>
      <c r="AB10571" s="33"/>
      <c r="AC10571" s="33"/>
      <c r="AD10571" s="33"/>
      <c r="AE10571" s="33"/>
      <c r="AF10571" s="33"/>
      <c r="AG10571" s="35"/>
      <c r="AH10571" s="32"/>
      <c r="AI10571" s="33"/>
      <c r="AJ10571" s="33"/>
      <c r="AK10571" s="33"/>
      <c r="AL10571" s="33"/>
      <c r="AM10571" s="33"/>
      <c r="AN10571" s="33"/>
      <c r="AO10571" s="33"/>
      <c r="AP10571" s="33"/>
      <c r="AQ10571" s="33"/>
      <c r="AR10571" s="33"/>
      <c r="AS10571" s="33"/>
      <c r="AT10571" s="33"/>
      <c r="AU10571" s="33"/>
      <c r="AV10571" s="33"/>
      <c r="AW10571" s="33"/>
      <c r="AX10571" s="33"/>
      <c r="AY10571" s="33"/>
    </row>
    <row r="10572" spans="1:51" s="12" customFormat="1" ht="39.950000000000003" customHeight="1">
      <c r="A10572" s="3"/>
      <c r="B10572" s="16"/>
      <c r="C10572" s="33"/>
      <c r="D10572" s="33"/>
      <c r="E10572" s="33"/>
      <c r="F10572" s="33"/>
      <c r="G10572" s="33"/>
      <c r="H10572" s="33"/>
      <c r="I10572" s="33"/>
      <c r="J10572" s="33"/>
      <c r="K10572" s="33"/>
      <c r="L10572" s="33"/>
      <c r="M10572" s="33"/>
      <c r="N10572" s="33"/>
      <c r="O10572" s="33"/>
      <c r="P10572" s="33"/>
      <c r="Q10572" s="33"/>
      <c r="R10572" s="33"/>
      <c r="S10572" s="33"/>
      <c r="T10572" s="33"/>
      <c r="U10572" s="33"/>
      <c r="V10572" s="33"/>
      <c r="W10572" s="33"/>
      <c r="X10572" s="33"/>
      <c r="Y10572" s="33"/>
      <c r="Z10572" s="33"/>
      <c r="AA10572" s="33"/>
      <c r="AB10572" s="33"/>
      <c r="AC10572" s="33"/>
      <c r="AD10572" s="33"/>
      <c r="AE10572" s="33"/>
      <c r="AF10572" s="33"/>
      <c r="AG10572" s="35"/>
      <c r="AH10572" s="32"/>
      <c r="AI10572" s="33"/>
      <c r="AJ10572" s="33"/>
      <c r="AK10572" s="33"/>
      <c r="AL10572" s="33"/>
      <c r="AM10572" s="33"/>
      <c r="AN10572" s="33"/>
      <c r="AO10572" s="33"/>
      <c r="AP10572" s="33"/>
      <c r="AQ10572" s="33"/>
      <c r="AR10572" s="33"/>
      <c r="AS10572" s="33"/>
      <c r="AT10572" s="33"/>
      <c r="AU10572" s="33"/>
      <c r="AV10572" s="33"/>
      <c r="AW10572" s="33"/>
      <c r="AX10572" s="33"/>
      <c r="AY10572" s="33"/>
    </row>
    <row r="10573" spans="1:51" s="12" customFormat="1" ht="39.950000000000003" customHeight="1">
      <c r="A10573" s="3"/>
      <c r="B10573" s="16"/>
      <c r="C10573" s="33"/>
      <c r="D10573" s="33"/>
      <c r="E10573" s="33"/>
      <c r="F10573" s="33"/>
      <c r="G10573" s="33"/>
      <c r="H10573" s="33"/>
      <c r="I10573" s="33"/>
      <c r="J10573" s="33"/>
      <c r="K10573" s="33"/>
      <c r="L10573" s="33"/>
      <c r="M10573" s="33"/>
      <c r="N10573" s="33"/>
      <c r="O10573" s="33"/>
      <c r="P10573" s="33"/>
      <c r="Q10573" s="33"/>
      <c r="R10573" s="33"/>
      <c r="S10573" s="33"/>
      <c r="T10573" s="33"/>
      <c r="U10573" s="33"/>
      <c r="V10573" s="33"/>
      <c r="W10573" s="33"/>
      <c r="X10573" s="33"/>
      <c r="Y10573" s="33"/>
      <c r="Z10573" s="33"/>
      <c r="AA10573" s="33"/>
      <c r="AB10573" s="33"/>
      <c r="AC10573" s="33"/>
      <c r="AD10573" s="33"/>
      <c r="AE10573" s="33"/>
      <c r="AF10573" s="33"/>
      <c r="AG10573" s="35"/>
      <c r="AH10573" s="32"/>
      <c r="AI10573" s="33"/>
      <c r="AJ10573" s="33"/>
      <c r="AK10573" s="33"/>
      <c r="AL10573" s="33"/>
      <c r="AM10573" s="33"/>
      <c r="AN10573" s="33"/>
      <c r="AO10573" s="33"/>
      <c r="AP10573" s="33"/>
      <c r="AQ10573" s="33"/>
      <c r="AR10573" s="33"/>
      <c r="AS10573" s="33"/>
      <c r="AT10573" s="33"/>
      <c r="AU10573" s="33"/>
      <c r="AV10573" s="33"/>
      <c r="AW10573" s="33"/>
      <c r="AX10573" s="33"/>
      <c r="AY10573" s="33"/>
    </row>
    <row r="10574" spans="1:51" s="12" customFormat="1" ht="39.950000000000003" customHeight="1">
      <c r="A10574" s="3"/>
      <c r="B10574" s="16"/>
      <c r="C10574" s="33"/>
      <c r="D10574" s="33"/>
      <c r="E10574" s="33"/>
      <c r="F10574" s="33"/>
      <c r="G10574" s="33"/>
      <c r="H10574" s="33"/>
      <c r="I10574" s="33"/>
      <c r="J10574" s="33"/>
      <c r="K10574" s="33"/>
      <c r="L10574" s="33"/>
      <c r="M10574" s="33"/>
      <c r="N10574" s="33"/>
      <c r="O10574" s="33"/>
      <c r="P10574" s="33"/>
      <c r="Q10574" s="33"/>
      <c r="R10574" s="33"/>
      <c r="S10574" s="33"/>
      <c r="T10574" s="33"/>
      <c r="U10574" s="33"/>
      <c r="V10574" s="33"/>
      <c r="W10574" s="33"/>
      <c r="X10574" s="33"/>
      <c r="Y10574" s="33"/>
      <c r="Z10574" s="33"/>
      <c r="AA10574" s="33"/>
      <c r="AB10574" s="33"/>
      <c r="AC10574" s="33"/>
      <c r="AD10574" s="33"/>
      <c r="AE10574" s="33"/>
      <c r="AF10574" s="33"/>
      <c r="AG10574" s="35"/>
      <c r="AH10574" s="32"/>
      <c r="AI10574" s="33"/>
      <c r="AJ10574" s="33"/>
      <c r="AK10574" s="33"/>
      <c r="AL10574" s="33"/>
      <c r="AM10574" s="33"/>
      <c r="AN10574" s="33"/>
      <c r="AO10574" s="33"/>
      <c r="AP10574" s="33"/>
      <c r="AQ10574" s="33"/>
      <c r="AR10574" s="33"/>
      <c r="AS10574" s="33"/>
      <c r="AT10574" s="33"/>
      <c r="AU10574" s="33"/>
      <c r="AV10574" s="33"/>
      <c r="AW10574" s="33"/>
      <c r="AX10574" s="33"/>
      <c r="AY10574" s="33"/>
    </row>
    <row r="10575" spans="1:51" s="12" customFormat="1" ht="39.950000000000003" customHeight="1">
      <c r="A10575" s="3"/>
      <c r="B10575" s="16"/>
      <c r="C10575" s="33"/>
      <c r="D10575" s="33"/>
      <c r="E10575" s="33"/>
      <c r="F10575" s="33"/>
      <c r="G10575" s="33"/>
      <c r="H10575" s="33"/>
      <c r="I10575" s="33"/>
      <c r="J10575" s="33"/>
      <c r="K10575" s="33"/>
      <c r="L10575" s="33"/>
      <c r="M10575" s="33"/>
      <c r="N10575" s="33"/>
      <c r="O10575" s="33"/>
      <c r="P10575" s="33"/>
      <c r="Q10575" s="33"/>
      <c r="R10575" s="33"/>
      <c r="S10575" s="33"/>
      <c r="T10575" s="33"/>
      <c r="U10575" s="33"/>
      <c r="V10575" s="33"/>
      <c r="W10575" s="33"/>
      <c r="X10575" s="33"/>
      <c r="Y10575" s="33"/>
      <c r="Z10575" s="33"/>
      <c r="AA10575" s="33"/>
      <c r="AB10575" s="33"/>
      <c r="AC10575" s="33"/>
      <c r="AD10575" s="33"/>
      <c r="AE10575" s="33"/>
      <c r="AF10575" s="33"/>
      <c r="AG10575" s="35"/>
      <c r="AH10575" s="32"/>
      <c r="AI10575" s="33"/>
      <c r="AJ10575" s="33"/>
      <c r="AK10575" s="33"/>
      <c r="AL10575" s="33"/>
      <c r="AM10575" s="33"/>
      <c r="AN10575" s="33"/>
      <c r="AO10575" s="33"/>
      <c r="AP10575" s="33"/>
      <c r="AQ10575" s="33"/>
      <c r="AR10575" s="33"/>
      <c r="AS10575" s="33"/>
      <c r="AT10575" s="33"/>
      <c r="AU10575" s="33"/>
      <c r="AV10575" s="33"/>
      <c r="AW10575" s="33"/>
      <c r="AX10575" s="33"/>
      <c r="AY10575" s="33"/>
    </row>
    <row r="10576" spans="1:51" s="12" customFormat="1" ht="39.950000000000003" customHeight="1">
      <c r="A10576" s="3"/>
      <c r="B10576" s="16"/>
      <c r="C10576" s="33"/>
      <c r="D10576" s="33"/>
      <c r="E10576" s="33"/>
      <c r="F10576" s="33"/>
      <c r="G10576" s="33"/>
      <c r="H10576" s="33"/>
      <c r="I10576" s="33"/>
      <c r="J10576" s="33"/>
      <c r="K10576" s="33"/>
      <c r="L10576" s="33"/>
      <c r="M10576" s="33"/>
      <c r="N10576" s="33"/>
      <c r="O10576" s="33"/>
      <c r="P10576" s="33"/>
      <c r="Q10576" s="33"/>
      <c r="R10576" s="33"/>
      <c r="S10576" s="33"/>
      <c r="T10576" s="33"/>
      <c r="U10576" s="33"/>
      <c r="V10576" s="33"/>
      <c r="W10576" s="33"/>
      <c r="X10576" s="33"/>
      <c r="Y10576" s="33"/>
      <c r="Z10576" s="33"/>
      <c r="AA10576" s="33"/>
      <c r="AB10576" s="33"/>
      <c r="AC10576" s="33"/>
      <c r="AD10576" s="33"/>
      <c r="AE10576" s="33"/>
      <c r="AF10576" s="33"/>
      <c r="AG10576" s="35"/>
      <c r="AH10576" s="32"/>
      <c r="AI10576" s="33"/>
      <c r="AJ10576" s="33"/>
      <c r="AK10576" s="33"/>
      <c r="AL10576" s="33"/>
      <c r="AM10576" s="33"/>
      <c r="AN10576" s="33"/>
      <c r="AO10576" s="33"/>
      <c r="AP10576" s="33"/>
      <c r="AQ10576" s="33"/>
      <c r="AR10576" s="33"/>
      <c r="AS10576" s="33"/>
      <c r="AT10576" s="33"/>
      <c r="AU10576" s="33"/>
      <c r="AV10576" s="33"/>
      <c r="AW10576" s="33"/>
      <c r="AX10576" s="33"/>
      <c r="AY10576" s="33"/>
    </row>
    <row r="10577" spans="1:51" s="12" customFormat="1" ht="39.950000000000003" customHeight="1">
      <c r="A10577" s="3"/>
      <c r="B10577" s="16"/>
      <c r="C10577" s="33"/>
      <c r="D10577" s="33"/>
      <c r="E10577" s="33"/>
      <c r="F10577" s="33"/>
      <c r="G10577" s="33"/>
      <c r="H10577" s="33"/>
      <c r="I10577" s="33"/>
      <c r="J10577" s="33"/>
      <c r="K10577" s="33"/>
      <c r="L10577" s="33"/>
      <c r="M10577" s="33"/>
      <c r="N10577" s="33"/>
      <c r="O10577" s="33"/>
      <c r="P10577" s="33"/>
      <c r="Q10577" s="33"/>
      <c r="R10577" s="33"/>
      <c r="S10577" s="33"/>
      <c r="T10577" s="33"/>
      <c r="U10577" s="33"/>
      <c r="V10577" s="33"/>
      <c r="W10577" s="33"/>
      <c r="X10577" s="33"/>
      <c r="Y10577" s="33"/>
      <c r="Z10577" s="33"/>
      <c r="AA10577" s="33"/>
      <c r="AB10577" s="33"/>
      <c r="AC10577" s="33"/>
      <c r="AD10577" s="33"/>
      <c r="AE10577" s="33"/>
      <c r="AF10577" s="33"/>
      <c r="AG10577" s="35"/>
      <c r="AH10577" s="32"/>
      <c r="AI10577" s="33"/>
      <c r="AJ10577" s="33"/>
      <c r="AK10577" s="33"/>
      <c r="AL10577" s="33"/>
      <c r="AM10577" s="33"/>
      <c r="AN10577" s="33"/>
      <c r="AO10577" s="33"/>
      <c r="AP10577" s="33"/>
      <c r="AQ10577" s="33"/>
      <c r="AR10577" s="33"/>
      <c r="AS10577" s="33"/>
      <c r="AT10577" s="33"/>
      <c r="AU10577" s="33"/>
      <c r="AV10577" s="33"/>
      <c r="AW10577" s="33"/>
      <c r="AX10577" s="33"/>
      <c r="AY10577" s="33"/>
    </row>
    <row r="10578" spans="1:51" s="12" customFormat="1" ht="39.950000000000003" customHeight="1">
      <c r="A10578" s="3"/>
      <c r="B10578" s="16"/>
      <c r="C10578" s="33"/>
      <c r="D10578" s="33"/>
      <c r="E10578" s="33"/>
      <c r="F10578" s="33"/>
      <c r="G10578" s="33"/>
      <c r="H10578" s="33"/>
      <c r="I10578" s="33"/>
      <c r="J10578" s="33"/>
      <c r="K10578" s="33"/>
      <c r="L10578" s="33"/>
      <c r="M10578" s="33"/>
      <c r="N10578" s="33"/>
      <c r="O10578" s="33"/>
      <c r="P10578" s="33"/>
      <c r="Q10578" s="33"/>
      <c r="R10578" s="33"/>
      <c r="S10578" s="33"/>
      <c r="T10578" s="33"/>
      <c r="U10578" s="33"/>
      <c r="V10578" s="33"/>
      <c r="W10578" s="33"/>
      <c r="X10578" s="33"/>
      <c r="Y10578" s="33"/>
      <c r="Z10578" s="33"/>
      <c r="AA10578" s="33"/>
      <c r="AB10578" s="33"/>
      <c r="AC10578" s="33"/>
      <c r="AD10578" s="33"/>
      <c r="AE10578" s="33"/>
      <c r="AF10578" s="33"/>
      <c r="AG10578" s="35"/>
      <c r="AH10578" s="32"/>
      <c r="AI10578" s="33"/>
      <c r="AJ10578" s="33"/>
      <c r="AK10578" s="33"/>
      <c r="AL10578" s="33"/>
      <c r="AM10578" s="33"/>
      <c r="AN10578" s="33"/>
      <c r="AO10578" s="33"/>
      <c r="AP10578" s="33"/>
      <c r="AQ10578" s="33"/>
      <c r="AR10578" s="33"/>
      <c r="AS10578" s="33"/>
      <c r="AT10578" s="33"/>
      <c r="AU10578" s="33"/>
      <c r="AV10578" s="33"/>
      <c r="AW10578" s="33"/>
      <c r="AX10578" s="33"/>
      <c r="AY10578" s="33"/>
    </row>
    <row r="10579" spans="1:51" s="12" customFormat="1" ht="39.950000000000003" customHeight="1">
      <c r="A10579" s="3"/>
      <c r="B10579" s="16"/>
      <c r="C10579" s="33"/>
      <c r="D10579" s="33"/>
      <c r="E10579" s="33"/>
      <c r="F10579" s="33"/>
      <c r="G10579" s="33"/>
      <c r="H10579" s="33"/>
      <c r="I10579" s="33"/>
      <c r="J10579" s="33"/>
      <c r="K10579" s="33"/>
      <c r="L10579" s="33"/>
      <c r="M10579" s="33"/>
      <c r="N10579" s="33"/>
      <c r="O10579" s="33"/>
      <c r="P10579" s="33"/>
      <c r="Q10579" s="33"/>
      <c r="R10579" s="33"/>
      <c r="S10579" s="33"/>
      <c r="T10579" s="33"/>
      <c r="U10579" s="33"/>
      <c r="V10579" s="33"/>
      <c r="W10579" s="33"/>
      <c r="X10579" s="33"/>
      <c r="Y10579" s="33"/>
      <c r="Z10579" s="33"/>
      <c r="AA10579" s="33"/>
      <c r="AB10579" s="33"/>
      <c r="AC10579" s="33"/>
      <c r="AD10579" s="33"/>
      <c r="AE10579" s="33"/>
      <c r="AF10579" s="33"/>
      <c r="AG10579" s="35"/>
      <c r="AH10579" s="32"/>
      <c r="AI10579" s="33"/>
      <c r="AJ10579" s="33"/>
      <c r="AK10579" s="33"/>
      <c r="AL10579" s="33"/>
      <c r="AM10579" s="33"/>
      <c r="AN10579" s="33"/>
      <c r="AO10579" s="33"/>
      <c r="AP10579" s="33"/>
      <c r="AQ10579" s="33"/>
      <c r="AR10579" s="33"/>
      <c r="AS10579" s="33"/>
      <c r="AT10579" s="33"/>
      <c r="AU10579" s="33"/>
      <c r="AV10579" s="33"/>
      <c r="AW10579" s="33"/>
      <c r="AX10579" s="33"/>
      <c r="AY10579" s="33"/>
    </row>
    <row r="10580" spans="1:51" s="12" customFormat="1" ht="39.950000000000003" customHeight="1">
      <c r="A10580" s="3"/>
      <c r="B10580" s="16"/>
      <c r="C10580" s="33"/>
      <c r="D10580" s="33"/>
      <c r="E10580" s="33"/>
      <c r="F10580" s="33"/>
      <c r="G10580" s="33"/>
      <c r="H10580" s="33"/>
      <c r="I10580" s="33"/>
      <c r="J10580" s="33"/>
      <c r="K10580" s="33"/>
      <c r="L10580" s="33"/>
      <c r="M10580" s="33"/>
      <c r="N10580" s="33"/>
      <c r="O10580" s="33"/>
      <c r="P10580" s="33"/>
      <c r="Q10580" s="33"/>
      <c r="R10580" s="33"/>
      <c r="S10580" s="33"/>
      <c r="T10580" s="33"/>
      <c r="U10580" s="33"/>
      <c r="V10580" s="33"/>
      <c r="W10580" s="33"/>
      <c r="X10580" s="33"/>
      <c r="Y10580" s="33"/>
      <c r="Z10580" s="33"/>
      <c r="AA10580" s="33"/>
      <c r="AB10580" s="33"/>
      <c r="AC10580" s="33"/>
      <c r="AD10580" s="33"/>
      <c r="AE10580" s="33"/>
      <c r="AF10580" s="33"/>
      <c r="AG10580" s="35"/>
      <c r="AH10580" s="32"/>
      <c r="AI10580" s="33"/>
      <c r="AJ10580" s="33"/>
      <c r="AK10580" s="33"/>
      <c r="AL10580" s="33"/>
      <c r="AM10580" s="33"/>
      <c r="AN10580" s="33"/>
      <c r="AO10580" s="33"/>
      <c r="AP10580" s="33"/>
      <c r="AQ10580" s="33"/>
      <c r="AR10580" s="33"/>
      <c r="AS10580" s="33"/>
      <c r="AT10580" s="33"/>
      <c r="AU10580" s="33"/>
      <c r="AV10580" s="33"/>
      <c r="AW10580" s="33"/>
      <c r="AX10580" s="33"/>
      <c r="AY10580" s="33"/>
    </row>
    <row r="10581" spans="1:51" s="12" customFormat="1" ht="39.950000000000003" customHeight="1">
      <c r="A10581" s="3"/>
      <c r="B10581" s="16"/>
      <c r="C10581" s="33"/>
      <c r="D10581" s="33"/>
      <c r="E10581" s="33"/>
      <c r="F10581" s="33"/>
      <c r="G10581" s="33"/>
      <c r="H10581" s="33"/>
      <c r="I10581" s="33"/>
      <c r="J10581" s="33"/>
      <c r="K10581" s="33"/>
      <c r="L10581" s="33"/>
      <c r="M10581" s="33"/>
      <c r="N10581" s="33"/>
      <c r="O10581" s="33"/>
      <c r="P10581" s="33"/>
      <c r="Q10581" s="33"/>
      <c r="R10581" s="33"/>
      <c r="S10581" s="33"/>
      <c r="T10581" s="33"/>
      <c r="U10581" s="33"/>
      <c r="V10581" s="33"/>
      <c r="W10581" s="33"/>
      <c r="X10581" s="33"/>
      <c r="Y10581" s="33"/>
      <c r="Z10581" s="33"/>
      <c r="AA10581" s="33"/>
      <c r="AB10581" s="33"/>
      <c r="AC10581" s="33"/>
      <c r="AD10581" s="33"/>
      <c r="AE10581" s="33"/>
      <c r="AF10581" s="33"/>
      <c r="AG10581" s="35"/>
      <c r="AH10581" s="32"/>
      <c r="AI10581" s="33"/>
      <c r="AJ10581" s="33"/>
      <c r="AK10581" s="33"/>
      <c r="AL10581" s="33"/>
      <c r="AM10581" s="33"/>
      <c r="AN10581" s="33"/>
      <c r="AO10581" s="33"/>
      <c r="AP10581" s="33"/>
      <c r="AQ10581" s="33"/>
      <c r="AR10581" s="33"/>
      <c r="AS10581" s="33"/>
      <c r="AT10581" s="33"/>
      <c r="AU10581" s="33"/>
      <c r="AV10581" s="33"/>
      <c r="AW10581" s="33"/>
      <c r="AX10581" s="33"/>
      <c r="AY10581" s="33"/>
    </row>
    <row r="10582" spans="1:51" s="12" customFormat="1" ht="39.950000000000003" customHeight="1">
      <c r="A10582" s="3"/>
      <c r="B10582" s="16"/>
      <c r="C10582" s="33"/>
      <c r="D10582" s="33"/>
      <c r="E10582" s="33"/>
      <c r="F10582" s="33"/>
      <c r="G10582" s="33"/>
      <c r="H10582" s="33"/>
      <c r="I10582" s="33"/>
      <c r="J10582" s="33"/>
      <c r="K10582" s="33"/>
      <c r="L10582" s="33"/>
      <c r="M10582" s="33"/>
      <c r="N10582" s="33"/>
      <c r="O10582" s="33"/>
      <c r="P10582" s="33"/>
      <c r="Q10582" s="33"/>
      <c r="R10582" s="33"/>
      <c r="S10582" s="33"/>
      <c r="T10582" s="33"/>
      <c r="U10582" s="33"/>
      <c r="V10582" s="33"/>
      <c r="W10582" s="33"/>
      <c r="X10582" s="33"/>
      <c r="Y10582" s="33"/>
      <c r="Z10582" s="33"/>
      <c r="AA10582" s="33"/>
      <c r="AB10582" s="33"/>
      <c r="AC10582" s="33"/>
      <c r="AD10582" s="33"/>
      <c r="AE10582" s="33"/>
      <c r="AF10582" s="33"/>
      <c r="AG10582" s="35"/>
      <c r="AH10582" s="32"/>
      <c r="AI10582" s="33"/>
      <c r="AJ10582" s="33"/>
      <c r="AK10582" s="33"/>
      <c r="AL10582" s="33"/>
      <c r="AM10582" s="33"/>
      <c r="AN10582" s="33"/>
      <c r="AO10582" s="33"/>
      <c r="AP10582" s="33"/>
      <c r="AQ10582" s="33"/>
      <c r="AR10582" s="33"/>
      <c r="AS10582" s="33"/>
      <c r="AT10582" s="33"/>
      <c r="AU10582" s="33"/>
      <c r="AV10582" s="33"/>
      <c r="AW10582" s="33"/>
      <c r="AX10582" s="33"/>
      <c r="AY10582" s="33"/>
    </row>
    <row r="10583" spans="1:51" s="12" customFormat="1" ht="39.950000000000003" customHeight="1">
      <c r="A10583" s="3"/>
      <c r="B10583" s="16"/>
      <c r="C10583" s="33"/>
      <c r="D10583" s="33"/>
      <c r="E10583" s="33"/>
      <c r="F10583" s="33"/>
      <c r="G10583" s="33"/>
      <c r="H10583" s="33"/>
      <c r="I10583" s="33"/>
      <c r="J10583" s="33"/>
      <c r="K10583" s="33"/>
      <c r="L10583" s="33"/>
      <c r="M10583" s="33"/>
      <c r="N10583" s="33"/>
      <c r="O10583" s="33"/>
      <c r="P10583" s="33"/>
      <c r="Q10583" s="33"/>
      <c r="R10583" s="33"/>
      <c r="S10583" s="33"/>
      <c r="T10583" s="33"/>
      <c r="U10583" s="33"/>
      <c r="V10583" s="33"/>
      <c r="W10583" s="33"/>
      <c r="X10583" s="33"/>
      <c r="Y10583" s="33"/>
      <c r="Z10583" s="33"/>
      <c r="AA10583" s="33"/>
      <c r="AB10583" s="33"/>
      <c r="AC10583" s="33"/>
      <c r="AD10583" s="33"/>
      <c r="AE10583" s="33"/>
      <c r="AF10583" s="33"/>
      <c r="AG10583" s="35"/>
      <c r="AH10583" s="32"/>
      <c r="AI10583" s="33"/>
      <c r="AJ10583" s="33"/>
      <c r="AK10583" s="33"/>
      <c r="AL10583" s="33"/>
      <c r="AM10583" s="33"/>
      <c r="AN10583" s="33"/>
      <c r="AO10583" s="33"/>
      <c r="AP10583" s="33"/>
      <c r="AQ10583" s="33"/>
      <c r="AR10583" s="33"/>
      <c r="AS10583" s="33"/>
      <c r="AT10583" s="33"/>
      <c r="AU10583" s="33"/>
      <c r="AV10583" s="33"/>
      <c r="AW10583" s="33"/>
      <c r="AX10583" s="33"/>
      <c r="AY10583" s="33"/>
    </row>
    <row r="10584" spans="1:51" s="12" customFormat="1" ht="39.950000000000003" customHeight="1">
      <c r="A10584" s="3"/>
      <c r="B10584" s="16"/>
      <c r="C10584" s="33"/>
      <c r="D10584" s="33"/>
      <c r="E10584" s="33"/>
      <c r="F10584" s="33"/>
      <c r="G10584" s="33"/>
      <c r="H10584" s="33"/>
      <c r="I10584" s="33"/>
      <c r="J10584" s="33"/>
      <c r="K10584" s="33"/>
      <c r="L10584" s="33"/>
      <c r="M10584" s="33"/>
      <c r="N10584" s="33"/>
      <c r="O10584" s="33"/>
      <c r="P10584" s="33"/>
      <c r="Q10584" s="33"/>
      <c r="R10584" s="33"/>
      <c r="S10584" s="33"/>
      <c r="T10584" s="33"/>
      <c r="U10584" s="33"/>
      <c r="V10584" s="33"/>
      <c r="W10584" s="33"/>
      <c r="X10584" s="33"/>
      <c r="Y10584" s="33"/>
      <c r="Z10584" s="33"/>
      <c r="AA10584" s="33"/>
      <c r="AB10584" s="33"/>
      <c r="AC10584" s="33"/>
      <c r="AD10584" s="33"/>
      <c r="AE10584" s="33"/>
      <c r="AF10584" s="33"/>
      <c r="AG10584" s="35"/>
      <c r="AH10584" s="32"/>
      <c r="AI10584" s="33"/>
      <c r="AJ10584" s="33"/>
      <c r="AK10584" s="33"/>
      <c r="AL10584" s="33"/>
      <c r="AM10584" s="33"/>
      <c r="AN10584" s="33"/>
      <c r="AO10584" s="33"/>
      <c r="AP10584" s="33"/>
      <c r="AQ10584" s="33"/>
      <c r="AR10584" s="33"/>
      <c r="AS10584" s="33"/>
      <c r="AT10584" s="33"/>
      <c r="AU10584" s="33"/>
      <c r="AV10584" s="33"/>
      <c r="AW10584" s="33"/>
      <c r="AX10584" s="33"/>
      <c r="AY10584" s="33"/>
    </row>
    <row r="10585" spans="1:51" s="12" customFormat="1" ht="39.950000000000003" customHeight="1">
      <c r="A10585" s="3"/>
      <c r="B10585" s="16"/>
      <c r="C10585" s="33"/>
      <c r="D10585" s="33"/>
      <c r="E10585" s="33"/>
      <c r="F10585" s="33"/>
      <c r="G10585" s="33"/>
      <c r="H10585" s="33"/>
      <c r="I10585" s="33"/>
      <c r="J10585" s="33"/>
      <c r="K10585" s="33"/>
      <c r="L10585" s="33"/>
      <c r="M10585" s="33"/>
      <c r="N10585" s="33"/>
      <c r="O10585" s="33"/>
      <c r="P10585" s="33"/>
      <c r="Q10585" s="33"/>
      <c r="R10585" s="33"/>
      <c r="S10585" s="33"/>
      <c r="T10585" s="33"/>
      <c r="U10585" s="33"/>
      <c r="V10585" s="33"/>
      <c r="W10585" s="33"/>
      <c r="X10585" s="33"/>
      <c r="Y10585" s="33"/>
      <c r="Z10585" s="33"/>
      <c r="AA10585" s="33"/>
      <c r="AB10585" s="33"/>
      <c r="AC10585" s="33"/>
      <c r="AD10585" s="33"/>
      <c r="AE10585" s="33"/>
      <c r="AF10585" s="33"/>
      <c r="AG10585" s="35"/>
      <c r="AH10585" s="32"/>
      <c r="AI10585" s="33"/>
      <c r="AJ10585" s="33"/>
      <c r="AK10585" s="33"/>
      <c r="AL10585" s="33"/>
      <c r="AM10585" s="33"/>
      <c r="AN10585" s="33"/>
      <c r="AO10585" s="33"/>
      <c r="AP10585" s="33"/>
      <c r="AQ10585" s="33"/>
      <c r="AR10585" s="33"/>
      <c r="AS10585" s="33"/>
      <c r="AT10585" s="33"/>
      <c r="AU10585" s="33"/>
      <c r="AV10585" s="33"/>
      <c r="AW10585" s="33"/>
      <c r="AX10585" s="33"/>
      <c r="AY10585" s="33"/>
    </row>
    <row r="10586" spans="1:51" s="12" customFormat="1" ht="39.950000000000003" customHeight="1">
      <c r="A10586" s="3"/>
      <c r="B10586" s="16"/>
      <c r="C10586" s="33"/>
      <c r="D10586" s="33"/>
      <c r="E10586" s="33"/>
      <c r="F10586" s="33"/>
      <c r="G10586" s="33"/>
      <c r="H10586" s="33"/>
      <c r="I10586" s="33"/>
      <c r="J10586" s="33"/>
      <c r="K10586" s="33"/>
      <c r="L10586" s="33"/>
      <c r="M10586" s="33"/>
      <c r="N10586" s="33"/>
      <c r="O10586" s="33"/>
      <c r="P10586" s="33"/>
      <c r="Q10586" s="33"/>
      <c r="R10586" s="33"/>
      <c r="S10586" s="33"/>
      <c r="T10586" s="33"/>
      <c r="U10586" s="33"/>
      <c r="V10586" s="33"/>
      <c r="W10586" s="33"/>
      <c r="X10586" s="33"/>
      <c r="Y10586" s="33"/>
      <c r="Z10586" s="33"/>
      <c r="AA10586" s="33"/>
      <c r="AB10586" s="33"/>
      <c r="AC10586" s="33"/>
      <c r="AD10586" s="33"/>
      <c r="AE10586" s="33"/>
      <c r="AF10586" s="33"/>
      <c r="AG10586" s="35"/>
      <c r="AH10586" s="32"/>
      <c r="AI10586" s="33"/>
      <c r="AJ10586" s="33"/>
      <c r="AK10586" s="33"/>
      <c r="AL10586" s="33"/>
      <c r="AM10586" s="33"/>
      <c r="AN10586" s="33"/>
      <c r="AO10586" s="33"/>
      <c r="AP10586" s="33"/>
      <c r="AQ10586" s="33"/>
      <c r="AR10586" s="33"/>
      <c r="AS10586" s="33"/>
      <c r="AT10586" s="33"/>
      <c r="AU10586" s="33"/>
      <c r="AV10586" s="33"/>
      <c r="AW10586" s="33"/>
      <c r="AX10586" s="33"/>
      <c r="AY10586" s="33"/>
    </row>
    <row r="10587" spans="1:51" s="12" customFormat="1" ht="39.950000000000003" customHeight="1">
      <c r="A10587" s="3"/>
      <c r="B10587" s="16"/>
      <c r="C10587" s="33"/>
      <c r="D10587" s="33"/>
      <c r="E10587" s="33"/>
      <c r="F10587" s="33"/>
      <c r="G10587" s="33"/>
      <c r="H10587" s="33"/>
      <c r="I10587" s="33"/>
      <c r="J10587" s="33"/>
      <c r="K10587" s="33"/>
      <c r="L10587" s="33"/>
      <c r="M10587" s="33"/>
      <c r="N10587" s="33"/>
      <c r="O10587" s="33"/>
      <c r="P10587" s="33"/>
      <c r="Q10587" s="33"/>
      <c r="R10587" s="33"/>
      <c r="S10587" s="33"/>
      <c r="T10587" s="33"/>
      <c r="U10587" s="33"/>
      <c r="V10587" s="33"/>
      <c r="W10587" s="33"/>
      <c r="X10587" s="33"/>
      <c r="Y10587" s="33"/>
      <c r="Z10587" s="33"/>
      <c r="AA10587" s="33"/>
      <c r="AB10587" s="33"/>
      <c r="AC10587" s="33"/>
      <c r="AD10587" s="33"/>
      <c r="AE10587" s="33"/>
      <c r="AF10587" s="33"/>
      <c r="AG10587" s="35"/>
      <c r="AH10587" s="32"/>
      <c r="AI10587" s="33"/>
      <c r="AJ10587" s="33"/>
      <c r="AK10587" s="33"/>
      <c r="AL10587" s="33"/>
      <c r="AM10587" s="33"/>
      <c r="AN10587" s="33"/>
      <c r="AO10587" s="33"/>
      <c r="AP10587" s="33"/>
      <c r="AQ10587" s="33"/>
      <c r="AR10587" s="33"/>
      <c r="AS10587" s="33"/>
      <c r="AT10587" s="33"/>
      <c r="AU10587" s="33"/>
      <c r="AV10587" s="33"/>
      <c r="AW10587" s="33"/>
      <c r="AX10587" s="33"/>
      <c r="AY10587" s="33"/>
    </row>
    <row r="10588" spans="1:51" s="12" customFormat="1" ht="39.950000000000003" customHeight="1">
      <c r="A10588" s="3"/>
      <c r="B10588" s="16"/>
      <c r="C10588" s="33"/>
      <c r="D10588" s="33"/>
      <c r="E10588" s="33"/>
      <c r="F10588" s="33"/>
      <c r="G10588" s="33"/>
      <c r="H10588" s="33"/>
      <c r="I10588" s="33"/>
      <c r="J10588" s="33"/>
      <c r="K10588" s="33"/>
      <c r="L10588" s="33"/>
      <c r="M10588" s="33"/>
      <c r="N10588" s="33"/>
      <c r="O10588" s="33"/>
      <c r="P10588" s="33"/>
      <c r="Q10588" s="33"/>
      <c r="R10588" s="33"/>
      <c r="S10588" s="33"/>
      <c r="T10588" s="33"/>
      <c r="U10588" s="33"/>
      <c r="V10588" s="33"/>
      <c r="W10588" s="33"/>
      <c r="X10588" s="33"/>
      <c r="Y10588" s="33"/>
      <c r="Z10588" s="33"/>
      <c r="AA10588" s="33"/>
      <c r="AB10588" s="33"/>
      <c r="AC10588" s="33"/>
      <c r="AD10588" s="33"/>
      <c r="AE10588" s="33"/>
      <c r="AF10588" s="33"/>
      <c r="AG10588" s="35"/>
      <c r="AH10588" s="32"/>
      <c r="AI10588" s="33"/>
      <c r="AJ10588" s="33"/>
      <c r="AK10588" s="33"/>
      <c r="AL10588" s="33"/>
      <c r="AM10588" s="33"/>
      <c r="AN10588" s="33"/>
      <c r="AO10588" s="33"/>
      <c r="AP10588" s="33"/>
      <c r="AQ10588" s="33"/>
      <c r="AR10588" s="33"/>
      <c r="AS10588" s="33"/>
      <c r="AT10588" s="33"/>
      <c r="AU10588" s="33"/>
      <c r="AV10588" s="33"/>
      <c r="AW10588" s="33"/>
      <c r="AX10588" s="33"/>
      <c r="AY10588" s="33"/>
    </row>
    <row r="10589" spans="1:51" s="12" customFormat="1" ht="39.950000000000003" customHeight="1">
      <c r="A10589" s="3"/>
      <c r="B10589" s="16"/>
      <c r="C10589" s="33"/>
      <c r="D10589" s="33"/>
      <c r="E10589" s="33"/>
      <c r="F10589" s="33"/>
      <c r="G10589" s="33"/>
      <c r="H10589" s="33"/>
      <c r="I10589" s="33"/>
      <c r="J10589" s="33"/>
      <c r="K10589" s="33"/>
      <c r="L10589" s="33"/>
      <c r="M10589" s="33"/>
      <c r="N10589" s="33"/>
      <c r="O10589" s="33"/>
      <c r="P10589" s="33"/>
      <c r="Q10589" s="33"/>
      <c r="R10589" s="33"/>
      <c r="S10589" s="33"/>
      <c r="T10589" s="33"/>
      <c r="U10589" s="33"/>
      <c r="V10589" s="33"/>
      <c r="W10589" s="33"/>
      <c r="X10589" s="33"/>
      <c r="Y10589" s="33"/>
      <c r="Z10589" s="33"/>
      <c r="AA10589" s="33"/>
      <c r="AB10589" s="33"/>
      <c r="AC10589" s="33"/>
      <c r="AD10589" s="33"/>
      <c r="AE10589" s="33"/>
      <c r="AF10589" s="33"/>
      <c r="AG10589" s="35"/>
      <c r="AH10589" s="32"/>
      <c r="AI10589" s="33"/>
      <c r="AJ10589" s="33"/>
      <c r="AK10589" s="33"/>
      <c r="AL10589" s="33"/>
      <c r="AM10589" s="33"/>
      <c r="AN10589" s="33"/>
      <c r="AO10589" s="33"/>
      <c r="AP10589" s="33"/>
      <c r="AQ10589" s="33"/>
      <c r="AR10589" s="33"/>
      <c r="AS10589" s="33"/>
      <c r="AT10589" s="33"/>
      <c r="AU10589" s="33"/>
      <c r="AV10589" s="33"/>
      <c r="AW10589" s="33"/>
      <c r="AX10589" s="33"/>
      <c r="AY10589" s="33"/>
    </row>
    <row r="10590" spans="1:51" s="12" customFormat="1" ht="39.950000000000003" customHeight="1">
      <c r="A10590" s="3"/>
      <c r="B10590" s="16"/>
      <c r="C10590" s="33"/>
      <c r="D10590" s="33"/>
      <c r="E10590" s="33"/>
      <c r="F10590" s="33"/>
      <c r="G10590" s="33"/>
      <c r="H10590" s="33"/>
      <c r="I10590" s="33"/>
      <c r="J10590" s="33"/>
      <c r="K10590" s="33"/>
      <c r="L10590" s="33"/>
      <c r="M10590" s="33"/>
      <c r="N10590" s="33"/>
      <c r="O10590" s="33"/>
      <c r="P10590" s="33"/>
      <c r="Q10590" s="33"/>
      <c r="R10590" s="33"/>
      <c r="S10590" s="33"/>
      <c r="T10590" s="33"/>
      <c r="U10590" s="33"/>
      <c r="V10590" s="33"/>
      <c r="W10590" s="33"/>
      <c r="X10590" s="33"/>
      <c r="Y10590" s="33"/>
      <c r="Z10590" s="33"/>
      <c r="AA10590" s="33"/>
      <c r="AB10590" s="33"/>
      <c r="AC10590" s="33"/>
      <c r="AD10590" s="33"/>
      <c r="AE10590" s="33"/>
      <c r="AF10590" s="33"/>
      <c r="AG10590" s="35"/>
      <c r="AH10590" s="32"/>
      <c r="AI10590" s="33"/>
      <c r="AJ10590" s="33"/>
      <c r="AK10590" s="33"/>
      <c r="AL10590" s="33"/>
      <c r="AM10590" s="33"/>
      <c r="AN10590" s="33"/>
      <c r="AO10590" s="33"/>
      <c r="AP10590" s="33"/>
      <c r="AQ10590" s="33"/>
      <c r="AR10590" s="33"/>
      <c r="AS10590" s="33"/>
      <c r="AT10590" s="33"/>
      <c r="AU10590" s="33"/>
      <c r="AV10590" s="33"/>
      <c r="AW10590" s="33"/>
      <c r="AX10590" s="33"/>
      <c r="AY10590" s="33"/>
    </row>
    <row r="10591" spans="1:51" s="12" customFormat="1" ht="39.950000000000003" customHeight="1">
      <c r="A10591" s="3"/>
      <c r="B10591" s="16"/>
      <c r="C10591" s="33"/>
      <c r="D10591" s="33"/>
      <c r="E10591" s="33"/>
      <c r="F10591" s="33"/>
      <c r="G10591" s="33"/>
      <c r="H10591" s="33"/>
      <c r="I10591" s="33"/>
      <c r="J10591" s="33"/>
      <c r="K10591" s="33"/>
      <c r="L10591" s="33"/>
      <c r="M10591" s="33"/>
      <c r="N10591" s="33"/>
      <c r="O10591" s="33"/>
      <c r="P10591" s="33"/>
      <c r="Q10591" s="33"/>
      <c r="R10591" s="33"/>
      <c r="S10591" s="33"/>
      <c r="T10591" s="33"/>
      <c r="U10591" s="33"/>
      <c r="V10591" s="33"/>
      <c r="W10591" s="33"/>
      <c r="X10591" s="33"/>
      <c r="Y10591" s="33"/>
      <c r="Z10591" s="33"/>
      <c r="AA10591" s="33"/>
      <c r="AB10591" s="33"/>
      <c r="AC10591" s="33"/>
      <c r="AD10591" s="33"/>
      <c r="AE10591" s="33"/>
      <c r="AF10591" s="33"/>
      <c r="AG10591" s="35"/>
      <c r="AH10591" s="32"/>
      <c r="AI10591" s="33"/>
      <c r="AJ10591" s="33"/>
      <c r="AK10591" s="33"/>
      <c r="AL10591" s="33"/>
      <c r="AM10591" s="33"/>
      <c r="AN10591" s="33"/>
      <c r="AO10591" s="33"/>
      <c r="AP10591" s="33"/>
      <c r="AQ10591" s="33"/>
      <c r="AR10591" s="33"/>
      <c r="AS10591" s="33"/>
      <c r="AT10591" s="33"/>
      <c r="AU10591" s="33"/>
      <c r="AV10591" s="33"/>
      <c r="AW10591" s="33"/>
      <c r="AX10591" s="33"/>
      <c r="AY10591" s="33"/>
    </row>
    <row r="10592" spans="1:51" s="12" customFormat="1" ht="39.950000000000003" customHeight="1">
      <c r="A10592" s="3"/>
      <c r="B10592" s="16"/>
      <c r="C10592" s="33"/>
      <c r="D10592" s="33"/>
      <c r="E10592" s="33"/>
      <c r="F10592" s="33"/>
      <c r="G10592" s="33"/>
      <c r="H10592" s="33"/>
      <c r="I10592" s="33"/>
      <c r="J10592" s="33"/>
      <c r="K10592" s="33"/>
      <c r="L10592" s="33"/>
      <c r="M10592" s="33"/>
      <c r="N10592" s="33"/>
      <c r="O10592" s="33"/>
      <c r="P10592" s="33"/>
      <c r="Q10592" s="33"/>
      <c r="R10592" s="33"/>
      <c r="S10592" s="33"/>
      <c r="T10592" s="33"/>
      <c r="U10592" s="33"/>
      <c r="V10592" s="33"/>
      <c r="W10592" s="33"/>
      <c r="X10592" s="33"/>
      <c r="Y10592" s="33"/>
      <c r="Z10592" s="33"/>
      <c r="AA10592" s="33"/>
      <c r="AB10592" s="33"/>
      <c r="AC10592" s="33"/>
      <c r="AD10592" s="33"/>
      <c r="AE10592" s="33"/>
      <c r="AF10592" s="33"/>
      <c r="AG10592" s="35"/>
      <c r="AH10592" s="32"/>
      <c r="AI10592" s="33"/>
      <c r="AJ10592" s="33"/>
      <c r="AK10592" s="33"/>
      <c r="AL10592" s="33"/>
      <c r="AM10592" s="33"/>
      <c r="AN10592" s="33"/>
      <c r="AO10592" s="33"/>
      <c r="AP10592" s="33"/>
      <c r="AQ10592" s="33"/>
      <c r="AR10592" s="33"/>
      <c r="AS10592" s="33"/>
      <c r="AT10592" s="33"/>
      <c r="AU10592" s="33"/>
      <c r="AV10592" s="33"/>
      <c r="AW10592" s="33"/>
      <c r="AX10592" s="33"/>
      <c r="AY10592" s="33"/>
    </row>
    <row r="10593" spans="1:51" s="12" customFormat="1" ht="39.950000000000003" customHeight="1">
      <c r="A10593" s="3"/>
      <c r="B10593" s="16"/>
      <c r="C10593" s="33"/>
      <c r="D10593" s="33"/>
      <c r="E10593" s="33"/>
      <c r="F10593" s="33"/>
      <c r="G10593" s="33"/>
      <c r="H10593" s="33"/>
      <c r="I10593" s="33"/>
      <c r="J10593" s="33"/>
      <c r="K10593" s="33"/>
      <c r="L10593" s="33"/>
      <c r="M10593" s="33"/>
      <c r="N10593" s="33"/>
      <c r="O10593" s="33"/>
      <c r="P10593" s="33"/>
      <c r="Q10593" s="33"/>
      <c r="R10593" s="33"/>
      <c r="S10593" s="33"/>
      <c r="T10593" s="33"/>
      <c r="U10593" s="33"/>
      <c r="V10593" s="33"/>
      <c r="W10593" s="33"/>
      <c r="X10593" s="33"/>
      <c r="Y10593" s="33"/>
      <c r="Z10593" s="33"/>
      <c r="AA10593" s="33"/>
      <c r="AB10593" s="33"/>
      <c r="AC10593" s="33"/>
      <c r="AD10593" s="33"/>
      <c r="AE10593" s="33"/>
      <c r="AF10593" s="33"/>
      <c r="AG10593" s="35"/>
      <c r="AH10593" s="32"/>
      <c r="AI10593" s="33"/>
      <c r="AJ10593" s="33"/>
      <c r="AK10593" s="33"/>
      <c r="AL10593" s="33"/>
      <c r="AM10593" s="33"/>
      <c r="AN10593" s="33"/>
      <c r="AO10593" s="33"/>
      <c r="AP10593" s="33"/>
      <c r="AQ10593" s="33"/>
      <c r="AR10593" s="33"/>
      <c r="AS10593" s="33"/>
      <c r="AT10593" s="33"/>
      <c r="AU10593" s="33"/>
      <c r="AV10593" s="33"/>
      <c r="AW10593" s="33"/>
      <c r="AX10593" s="33"/>
      <c r="AY10593" s="33"/>
    </row>
    <row r="10594" spans="1:51" s="12" customFormat="1" ht="39.950000000000003" customHeight="1">
      <c r="A10594" s="3"/>
      <c r="B10594" s="16"/>
      <c r="C10594" s="33"/>
      <c r="D10594" s="33"/>
      <c r="E10594" s="33"/>
      <c r="F10594" s="33"/>
      <c r="G10594" s="33"/>
      <c r="H10594" s="33"/>
      <c r="I10594" s="33"/>
      <c r="J10594" s="33"/>
      <c r="K10594" s="33"/>
      <c r="L10594" s="33"/>
      <c r="M10594" s="33"/>
      <c r="N10594" s="33"/>
      <c r="O10594" s="33"/>
      <c r="P10594" s="33"/>
      <c r="Q10594" s="33"/>
      <c r="R10594" s="33"/>
      <c r="S10594" s="33"/>
      <c r="T10594" s="33"/>
      <c r="U10594" s="33"/>
      <c r="V10594" s="33"/>
      <c r="W10594" s="33"/>
      <c r="X10594" s="33"/>
      <c r="Y10594" s="33"/>
      <c r="Z10594" s="33"/>
      <c r="AA10594" s="33"/>
      <c r="AB10594" s="33"/>
      <c r="AC10594" s="33"/>
      <c r="AD10594" s="33"/>
      <c r="AE10594" s="33"/>
      <c r="AF10594" s="33"/>
      <c r="AG10594" s="35"/>
      <c r="AH10594" s="32"/>
      <c r="AI10594" s="33"/>
      <c r="AJ10594" s="33"/>
      <c r="AK10594" s="33"/>
      <c r="AL10594" s="33"/>
      <c r="AM10594" s="33"/>
      <c r="AN10594" s="33"/>
      <c r="AO10594" s="33"/>
      <c r="AP10594" s="33"/>
      <c r="AQ10594" s="33"/>
      <c r="AR10594" s="33"/>
      <c r="AS10594" s="33"/>
      <c r="AT10594" s="33"/>
      <c r="AU10594" s="33"/>
      <c r="AV10594" s="33"/>
      <c r="AW10594" s="33"/>
      <c r="AX10594" s="33"/>
      <c r="AY10594" s="33"/>
    </row>
    <row r="10595" spans="1:51" s="12" customFormat="1" ht="39.950000000000003" customHeight="1">
      <c r="A10595" s="3"/>
      <c r="B10595" s="16"/>
      <c r="C10595" s="33"/>
      <c r="D10595" s="33"/>
      <c r="E10595" s="33"/>
      <c r="F10595" s="33"/>
      <c r="G10595" s="33"/>
      <c r="H10595" s="33"/>
      <c r="I10595" s="33"/>
      <c r="J10595" s="33"/>
      <c r="K10595" s="33"/>
      <c r="L10595" s="33"/>
      <c r="M10595" s="33"/>
      <c r="N10595" s="33"/>
      <c r="O10595" s="33"/>
      <c r="P10595" s="33"/>
      <c r="Q10595" s="33"/>
      <c r="R10595" s="33"/>
      <c r="S10595" s="33"/>
      <c r="T10595" s="33"/>
      <c r="U10595" s="33"/>
      <c r="V10595" s="33"/>
      <c r="W10595" s="33"/>
      <c r="X10595" s="33"/>
      <c r="Y10595" s="33"/>
      <c r="Z10595" s="33"/>
      <c r="AA10595" s="33"/>
      <c r="AB10595" s="33"/>
      <c r="AC10595" s="33"/>
      <c r="AD10595" s="33"/>
      <c r="AE10595" s="33"/>
      <c r="AF10595" s="33"/>
      <c r="AG10595" s="35"/>
      <c r="AH10595" s="32"/>
      <c r="AI10595" s="33"/>
      <c r="AJ10595" s="33"/>
      <c r="AK10595" s="33"/>
      <c r="AL10595" s="33"/>
      <c r="AM10595" s="33"/>
      <c r="AN10595" s="33"/>
      <c r="AO10595" s="33"/>
      <c r="AP10595" s="33"/>
      <c r="AQ10595" s="33"/>
      <c r="AR10595" s="33"/>
      <c r="AS10595" s="33"/>
      <c r="AT10595" s="33"/>
      <c r="AU10595" s="33"/>
      <c r="AV10595" s="33"/>
      <c r="AW10595" s="33"/>
      <c r="AX10595" s="33"/>
      <c r="AY10595" s="33"/>
    </row>
    <row r="10596" spans="1:51" s="12" customFormat="1" ht="39.950000000000003" customHeight="1">
      <c r="A10596" s="3"/>
      <c r="B10596" s="16"/>
      <c r="C10596" s="33"/>
      <c r="D10596" s="33"/>
      <c r="E10596" s="33"/>
      <c r="F10596" s="33"/>
      <c r="G10596" s="33"/>
      <c r="H10596" s="33"/>
      <c r="I10596" s="33"/>
      <c r="J10596" s="33"/>
      <c r="K10596" s="33"/>
      <c r="L10596" s="33"/>
      <c r="M10596" s="33"/>
      <c r="N10596" s="33"/>
      <c r="O10596" s="33"/>
      <c r="P10596" s="33"/>
      <c r="Q10596" s="33"/>
      <c r="R10596" s="33"/>
      <c r="S10596" s="33"/>
      <c r="T10596" s="33"/>
      <c r="U10596" s="33"/>
      <c r="V10596" s="33"/>
      <c r="W10596" s="33"/>
      <c r="X10596" s="33"/>
      <c r="Y10596" s="33"/>
      <c r="Z10596" s="33"/>
      <c r="AA10596" s="33"/>
      <c r="AB10596" s="33"/>
      <c r="AC10596" s="33"/>
      <c r="AD10596" s="33"/>
      <c r="AE10596" s="33"/>
      <c r="AF10596" s="33"/>
      <c r="AG10596" s="35"/>
      <c r="AH10596" s="32"/>
      <c r="AI10596" s="33"/>
      <c r="AJ10596" s="33"/>
      <c r="AK10596" s="33"/>
      <c r="AL10596" s="33"/>
      <c r="AM10596" s="33"/>
      <c r="AN10596" s="33"/>
      <c r="AO10596" s="33"/>
      <c r="AP10596" s="33"/>
      <c r="AQ10596" s="33"/>
      <c r="AR10596" s="33"/>
      <c r="AS10596" s="33"/>
      <c r="AT10596" s="33"/>
      <c r="AU10596" s="33"/>
      <c r="AV10596" s="33"/>
      <c r="AW10596" s="33"/>
      <c r="AX10596" s="33"/>
      <c r="AY10596" s="33"/>
    </row>
    <row r="10597" spans="1:51" s="12" customFormat="1" ht="39.950000000000003" customHeight="1">
      <c r="A10597" s="3"/>
      <c r="B10597" s="16"/>
      <c r="C10597" s="33"/>
      <c r="D10597" s="33"/>
      <c r="E10597" s="33"/>
      <c r="F10597" s="33"/>
      <c r="G10597" s="33"/>
      <c r="H10597" s="33"/>
      <c r="I10597" s="33"/>
      <c r="J10597" s="33"/>
      <c r="K10597" s="33"/>
      <c r="L10597" s="33"/>
      <c r="M10597" s="33"/>
      <c r="N10597" s="33"/>
      <c r="O10597" s="33"/>
      <c r="P10597" s="33"/>
      <c r="Q10597" s="33"/>
      <c r="R10597" s="33"/>
      <c r="S10597" s="33"/>
      <c r="T10597" s="33"/>
      <c r="U10597" s="33"/>
      <c r="V10597" s="33"/>
      <c r="W10597" s="33"/>
      <c r="X10597" s="33"/>
      <c r="Y10597" s="33"/>
      <c r="Z10597" s="33"/>
      <c r="AA10597" s="33"/>
      <c r="AB10597" s="33"/>
      <c r="AC10597" s="33"/>
      <c r="AD10597" s="33"/>
      <c r="AE10597" s="33"/>
      <c r="AF10597" s="33"/>
      <c r="AG10597" s="35"/>
      <c r="AH10597" s="32"/>
      <c r="AI10597" s="33"/>
      <c r="AJ10597" s="33"/>
      <c r="AK10597" s="33"/>
      <c r="AL10597" s="33"/>
      <c r="AM10597" s="33"/>
      <c r="AN10597" s="33"/>
      <c r="AO10597" s="33"/>
      <c r="AP10597" s="33"/>
      <c r="AQ10597" s="33"/>
      <c r="AR10597" s="33"/>
      <c r="AS10597" s="33"/>
      <c r="AT10597" s="33"/>
      <c r="AU10597" s="33"/>
      <c r="AV10597" s="33"/>
      <c r="AW10597" s="33"/>
      <c r="AX10597" s="33"/>
      <c r="AY10597" s="33"/>
    </row>
    <row r="10598" spans="1:51" s="12" customFormat="1" ht="39.950000000000003" customHeight="1">
      <c r="A10598" s="3"/>
      <c r="B10598" s="16"/>
      <c r="C10598" s="33"/>
      <c r="D10598" s="33"/>
      <c r="E10598" s="33"/>
      <c r="F10598" s="33"/>
      <c r="G10598" s="33"/>
      <c r="H10598" s="33"/>
      <c r="I10598" s="33"/>
      <c r="J10598" s="33"/>
      <c r="K10598" s="33"/>
      <c r="L10598" s="33"/>
      <c r="M10598" s="33"/>
      <c r="N10598" s="33"/>
      <c r="O10598" s="33"/>
      <c r="P10598" s="33"/>
      <c r="Q10598" s="33"/>
      <c r="R10598" s="33"/>
      <c r="S10598" s="33"/>
      <c r="T10598" s="33"/>
      <c r="U10598" s="33"/>
      <c r="V10598" s="33"/>
      <c r="W10598" s="33"/>
      <c r="X10598" s="33"/>
      <c r="Y10598" s="33"/>
      <c r="Z10598" s="33"/>
      <c r="AA10598" s="33"/>
      <c r="AB10598" s="33"/>
      <c r="AC10598" s="33"/>
      <c r="AD10598" s="33"/>
      <c r="AE10598" s="33"/>
      <c r="AF10598" s="33"/>
      <c r="AG10598" s="35"/>
      <c r="AH10598" s="32"/>
      <c r="AI10598" s="33"/>
      <c r="AJ10598" s="33"/>
      <c r="AK10598" s="33"/>
      <c r="AL10598" s="33"/>
      <c r="AM10598" s="33"/>
      <c r="AN10598" s="33"/>
      <c r="AO10598" s="33"/>
      <c r="AP10598" s="33"/>
      <c r="AQ10598" s="33"/>
      <c r="AR10598" s="33"/>
      <c r="AS10598" s="33"/>
      <c r="AT10598" s="33"/>
      <c r="AU10598" s="33"/>
      <c r="AV10598" s="33"/>
      <c r="AW10598" s="33"/>
      <c r="AX10598" s="33"/>
      <c r="AY10598" s="33"/>
    </row>
    <row r="10599" spans="1:51" s="12" customFormat="1" ht="39.950000000000003" customHeight="1">
      <c r="A10599" s="3"/>
      <c r="B10599" s="16"/>
      <c r="C10599" s="33"/>
      <c r="D10599" s="33"/>
      <c r="E10599" s="33"/>
      <c r="F10599" s="33"/>
      <c r="G10599" s="33"/>
      <c r="H10599" s="33"/>
      <c r="I10599" s="33"/>
      <c r="J10599" s="33"/>
      <c r="K10599" s="33"/>
      <c r="L10599" s="33"/>
      <c r="M10599" s="33"/>
      <c r="N10599" s="33"/>
      <c r="O10599" s="33"/>
      <c r="P10599" s="33"/>
      <c r="Q10599" s="33"/>
      <c r="R10599" s="33"/>
      <c r="S10599" s="33"/>
      <c r="T10599" s="33"/>
      <c r="U10599" s="33"/>
      <c r="V10599" s="33"/>
      <c r="W10599" s="33"/>
      <c r="X10599" s="33"/>
      <c r="Y10599" s="33"/>
      <c r="Z10599" s="33"/>
      <c r="AA10599" s="33"/>
      <c r="AB10599" s="33"/>
      <c r="AC10599" s="33"/>
      <c r="AD10599" s="33"/>
      <c r="AE10599" s="33"/>
      <c r="AF10599" s="33"/>
      <c r="AG10599" s="35"/>
      <c r="AH10599" s="32"/>
      <c r="AI10599" s="33"/>
      <c r="AJ10599" s="33"/>
      <c r="AK10599" s="33"/>
      <c r="AL10599" s="33"/>
      <c r="AM10599" s="33"/>
      <c r="AN10599" s="33"/>
      <c r="AO10599" s="33"/>
      <c r="AP10599" s="33"/>
      <c r="AQ10599" s="33"/>
      <c r="AR10599" s="33"/>
      <c r="AS10599" s="33"/>
      <c r="AT10599" s="33"/>
      <c r="AU10599" s="33"/>
      <c r="AV10599" s="33"/>
      <c r="AW10599" s="33"/>
      <c r="AX10599" s="33"/>
      <c r="AY10599" s="33"/>
    </row>
    <row r="10600" spans="1:51" s="12" customFormat="1" ht="39.950000000000003" customHeight="1">
      <c r="A10600" s="3"/>
      <c r="B10600" s="16"/>
      <c r="C10600" s="33"/>
      <c r="D10600" s="33"/>
      <c r="E10600" s="33"/>
      <c r="F10600" s="33"/>
      <c r="G10600" s="33"/>
      <c r="H10600" s="33"/>
      <c r="I10600" s="33"/>
      <c r="J10600" s="33"/>
      <c r="K10600" s="33"/>
      <c r="L10600" s="33"/>
      <c r="M10600" s="33"/>
      <c r="N10600" s="33"/>
      <c r="O10600" s="33"/>
      <c r="P10600" s="33"/>
      <c r="Q10600" s="33"/>
      <c r="R10600" s="33"/>
      <c r="S10600" s="33"/>
      <c r="T10600" s="33"/>
      <c r="U10600" s="33"/>
      <c r="V10600" s="33"/>
      <c r="W10600" s="33"/>
      <c r="X10600" s="33"/>
      <c r="Y10600" s="33"/>
      <c r="Z10600" s="33"/>
      <c r="AA10600" s="33"/>
      <c r="AB10600" s="33"/>
      <c r="AC10600" s="33"/>
      <c r="AD10600" s="33"/>
      <c r="AE10600" s="33"/>
      <c r="AF10600" s="33"/>
      <c r="AG10600" s="35"/>
      <c r="AH10600" s="32"/>
      <c r="AI10600" s="33"/>
      <c r="AJ10600" s="33"/>
      <c r="AK10600" s="33"/>
      <c r="AL10600" s="33"/>
      <c r="AM10600" s="33"/>
      <c r="AN10600" s="33"/>
      <c r="AO10600" s="33"/>
      <c r="AP10600" s="33"/>
      <c r="AQ10600" s="33"/>
      <c r="AR10600" s="33"/>
      <c r="AS10600" s="33"/>
      <c r="AT10600" s="33"/>
      <c r="AU10600" s="33"/>
      <c r="AV10600" s="33"/>
      <c r="AW10600" s="33"/>
      <c r="AX10600" s="33"/>
      <c r="AY10600" s="33"/>
    </row>
    <row r="10601" spans="1:51" s="12" customFormat="1" ht="39.950000000000003" customHeight="1">
      <c r="A10601" s="3"/>
      <c r="B10601" s="16"/>
      <c r="C10601" s="33"/>
      <c r="D10601" s="33"/>
      <c r="E10601" s="33"/>
      <c r="F10601" s="33"/>
      <c r="G10601" s="33"/>
      <c r="H10601" s="33"/>
      <c r="I10601" s="33"/>
      <c r="J10601" s="33"/>
      <c r="K10601" s="33"/>
      <c r="L10601" s="33"/>
      <c r="M10601" s="33"/>
      <c r="N10601" s="33"/>
      <c r="O10601" s="33"/>
      <c r="P10601" s="33"/>
      <c r="Q10601" s="33"/>
      <c r="R10601" s="33"/>
      <c r="S10601" s="33"/>
      <c r="T10601" s="33"/>
      <c r="U10601" s="33"/>
      <c r="V10601" s="33"/>
      <c r="W10601" s="33"/>
      <c r="X10601" s="33"/>
      <c r="Y10601" s="33"/>
      <c r="Z10601" s="33"/>
      <c r="AA10601" s="33"/>
      <c r="AB10601" s="33"/>
      <c r="AC10601" s="33"/>
      <c r="AD10601" s="33"/>
      <c r="AE10601" s="33"/>
      <c r="AF10601" s="33"/>
      <c r="AG10601" s="35"/>
      <c r="AH10601" s="32"/>
      <c r="AI10601" s="33"/>
      <c r="AJ10601" s="33"/>
      <c r="AK10601" s="33"/>
      <c r="AL10601" s="33"/>
      <c r="AM10601" s="33"/>
      <c r="AN10601" s="33"/>
      <c r="AO10601" s="33"/>
      <c r="AP10601" s="33"/>
      <c r="AQ10601" s="33"/>
      <c r="AR10601" s="33"/>
      <c r="AS10601" s="33"/>
      <c r="AT10601" s="33"/>
      <c r="AU10601" s="33"/>
      <c r="AV10601" s="33"/>
      <c r="AW10601" s="33"/>
      <c r="AX10601" s="33"/>
      <c r="AY10601" s="33"/>
    </row>
    <row r="10602" spans="1:51" s="12" customFormat="1" ht="39.950000000000003" customHeight="1">
      <c r="A10602" s="3"/>
      <c r="B10602" s="16"/>
      <c r="C10602" s="33"/>
      <c r="D10602" s="33"/>
      <c r="E10602" s="33"/>
      <c r="F10602" s="33"/>
      <c r="G10602" s="33"/>
      <c r="H10602" s="33"/>
      <c r="I10602" s="33"/>
      <c r="J10602" s="33"/>
      <c r="K10602" s="33"/>
      <c r="L10602" s="33"/>
      <c r="M10602" s="33"/>
      <c r="N10602" s="33"/>
      <c r="O10602" s="33"/>
      <c r="P10602" s="33"/>
      <c r="Q10602" s="33"/>
      <c r="R10602" s="33"/>
      <c r="S10602" s="33"/>
      <c r="T10602" s="33"/>
      <c r="U10602" s="33"/>
      <c r="V10602" s="33"/>
      <c r="W10602" s="33"/>
      <c r="X10602" s="33"/>
      <c r="Y10602" s="33"/>
      <c r="Z10602" s="33"/>
      <c r="AA10602" s="33"/>
      <c r="AB10602" s="33"/>
      <c r="AC10602" s="33"/>
      <c r="AD10602" s="33"/>
      <c r="AE10602" s="33"/>
      <c r="AF10602" s="33"/>
      <c r="AG10602" s="35"/>
      <c r="AH10602" s="32"/>
      <c r="AI10602" s="33"/>
      <c r="AJ10602" s="33"/>
      <c r="AK10602" s="33"/>
      <c r="AL10602" s="33"/>
      <c r="AM10602" s="33"/>
      <c r="AN10602" s="33"/>
      <c r="AO10602" s="33"/>
      <c r="AP10602" s="33"/>
      <c r="AQ10602" s="33"/>
      <c r="AR10602" s="33"/>
      <c r="AS10602" s="33"/>
      <c r="AT10602" s="33"/>
      <c r="AU10602" s="33"/>
      <c r="AV10602" s="33"/>
      <c r="AW10602" s="33"/>
      <c r="AX10602" s="33"/>
      <c r="AY10602" s="33"/>
    </row>
    <row r="10603" spans="1:51" s="12" customFormat="1" ht="39.950000000000003" customHeight="1">
      <c r="A10603" s="3"/>
      <c r="B10603" s="16"/>
      <c r="C10603" s="33"/>
      <c r="D10603" s="33"/>
      <c r="E10603" s="33"/>
      <c r="F10603" s="33"/>
      <c r="G10603" s="33"/>
      <c r="H10603" s="33"/>
      <c r="I10603" s="33"/>
      <c r="J10603" s="33"/>
      <c r="K10603" s="33"/>
      <c r="L10603" s="33"/>
      <c r="M10603" s="33"/>
      <c r="N10603" s="33"/>
      <c r="O10603" s="33"/>
      <c r="P10603" s="33"/>
      <c r="Q10603" s="33"/>
      <c r="R10603" s="33"/>
      <c r="S10603" s="33"/>
      <c r="T10603" s="33"/>
      <c r="U10603" s="33"/>
      <c r="V10603" s="33"/>
      <c r="W10603" s="33"/>
      <c r="X10603" s="33"/>
      <c r="Y10603" s="33"/>
      <c r="Z10603" s="33"/>
      <c r="AA10603" s="33"/>
      <c r="AB10603" s="33"/>
      <c r="AC10603" s="33"/>
      <c r="AD10603" s="33"/>
      <c r="AE10603" s="33"/>
      <c r="AF10603" s="33"/>
      <c r="AG10603" s="35"/>
      <c r="AH10603" s="32"/>
      <c r="AI10603" s="33"/>
      <c r="AJ10603" s="33"/>
      <c r="AK10603" s="33"/>
      <c r="AL10603" s="33"/>
      <c r="AM10603" s="33"/>
      <c r="AN10603" s="33"/>
      <c r="AO10603" s="33"/>
      <c r="AP10603" s="33"/>
      <c r="AQ10603" s="33"/>
      <c r="AR10603" s="33"/>
      <c r="AS10603" s="33"/>
      <c r="AT10603" s="33"/>
      <c r="AU10603" s="33"/>
      <c r="AV10603" s="33"/>
      <c r="AW10603" s="33"/>
      <c r="AX10603" s="33"/>
      <c r="AY10603" s="33"/>
    </row>
    <row r="10604" spans="1:51" s="12" customFormat="1" ht="39.950000000000003" customHeight="1">
      <c r="A10604" s="3"/>
      <c r="B10604" s="16"/>
      <c r="C10604" s="33"/>
      <c r="D10604" s="33"/>
      <c r="E10604" s="33"/>
      <c r="F10604" s="33"/>
      <c r="G10604" s="33"/>
      <c r="H10604" s="33"/>
      <c r="I10604" s="33"/>
      <c r="J10604" s="33"/>
      <c r="K10604" s="33"/>
      <c r="L10604" s="33"/>
      <c r="M10604" s="33"/>
      <c r="N10604" s="33"/>
      <c r="O10604" s="33"/>
      <c r="P10604" s="33"/>
      <c r="Q10604" s="33"/>
      <c r="R10604" s="33"/>
      <c r="S10604" s="33"/>
      <c r="T10604" s="33"/>
      <c r="U10604" s="33"/>
      <c r="V10604" s="33"/>
      <c r="W10604" s="33"/>
      <c r="X10604" s="33"/>
      <c r="Y10604" s="33"/>
      <c r="Z10604" s="33"/>
      <c r="AA10604" s="33"/>
      <c r="AB10604" s="33"/>
      <c r="AC10604" s="33"/>
      <c r="AD10604" s="33"/>
      <c r="AE10604" s="33"/>
      <c r="AF10604" s="33"/>
      <c r="AG10604" s="35"/>
      <c r="AH10604" s="32"/>
      <c r="AI10604" s="33"/>
      <c r="AJ10604" s="33"/>
      <c r="AK10604" s="33"/>
      <c r="AL10604" s="33"/>
      <c r="AM10604" s="33"/>
      <c r="AN10604" s="33"/>
      <c r="AO10604" s="33"/>
      <c r="AP10604" s="33"/>
      <c r="AQ10604" s="33"/>
      <c r="AR10604" s="33"/>
      <c r="AS10604" s="33"/>
      <c r="AT10604" s="33"/>
      <c r="AU10604" s="33"/>
      <c r="AV10604" s="33"/>
      <c r="AW10604" s="33"/>
      <c r="AX10604" s="33"/>
      <c r="AY10604" s="33"/>
    </row>
    <row r="10605" spans="1:51" s="12" customFormat="1" ht="39.950000000000003" customHeight="1">
      <c r="A10605" s="3"/>
      <c r="B10605" s="16"/>
      <c r="C10605" s="33"/>
      <c r="D10605" s="33"/>
      <c r="E10605" s="33"/>
      <c r="F10605" s="33"/>
      <c r="G10605" s="33"/>
      <c r="H10605" s="33"/>
      <c r="I10605" s="33"/>
      <c r="J10605" s="33"/>
      <c r="K10605" s="33"/>
      <c r="L10605" s="33"/>
      <c r="M10605" s="33"/>
      <c r="N10605" s="33"/>
      <c r="O10605" s="33"/>
      <c r="P10605" s="33"/>
      <c r="Q10605" s="33"/>
      <c r="R10605" s="33"/>
      <c r="S10605" s="33"/>
      <c r="T10605" s="33"/>
      <c r="U10605" s="33"/>
      <c r="V10605" s="33"/>
      <c r="W10605" s="33"/>
      <c r="X10605" s="33"/>
      <c r="Y10605" s="33"/>
      <c r="Z10605" s="33"/>
      <c r="AA10605" s="33"/>
      <c r="AB10605" s="33"/>
      <c r="AC10605" s="33"/>
      <c r="AD10605" s="33"/>
      <c r="AE10605" s="33"/>
      <c r="AF10605" s="33"/>
      <c r="AG10605" s="35"/>
      <c r="AH10605" s="32"/>
      <c r="AI10605" s="33"/>
      <c r="AJ10605" s="33"/>
      <c r="AK10605" s="33"/>
      <c r="AL10605" s="33"/>
      <c r="AM10605" s="33"/>
      <c r="AN10605" s="33"/>
      <c r="AO10605" s="33"/>
      <c r="AP10605" s="33"/>
      <c r="AQ10605" s="33"/>
      <c r="AR10605" s="33"/>
      <c r="AS10605" s="33"/>
      <c r="AT10605" s="33"/>
      <c r="AU10605" s="33"/>
      <c r="AV10605" s="33"/>
      <c r="AW10605" s="33"/>
      <c r="AX10605" s="33"/>
      <c r="AY10605" s="33"/>
    </row>
    <row r="10606" spans="1:51" s="12" customFormat="1" ht="39.950000000000003" customHeight="1">
      <c r="A10606" s="3"/>
      <c r="B10606" s="16"/>
      <c r="C10606" s="33"/>
      <c r="D10606" s="33"/>
      <c r="E10606" s="33"/>
      <c r="F10606" s="33"/>
      <c r="G10606" s="33"/>
      <c r="H10606" s="33"/>
      <c r="I10606" s="33"/>
      <c r="J10606" s="33"/>
      <c r="K10606" s="33"/>
      <c r="L10606" s="33"/>
      <c r="M10606" s="33"/>
      <c r="N10606" s="33"/>
      <c r="O10606" s="33"/>
      <c r="P10606" s="33"/>
      <c r="Q10606" s="33"/>
      <c r="R10606" s="33"/>
      <c r="S10606" s="33"/>
      <c r="T10606" s="33"/>
      <c r="U10606" s="33"/>
      <c r="V10606" s="33"/>
      <c r="W10606" s="33"/>
      <c r="X10606" s="33"/>
      <c r="Y10606" s="33"/>
      <c r="Z10606" s="33"/>
      <c r="AA10606" s="33"/>
      <c r="AB10606" s="33"/>
      <c r="AC10606" s="33"/>
      <c r="AD10606" s="33"/>
      <c r="AE10606" s="33"/>
      <c r="AF10606" s="33"/>
      <c r="AG10606" s="35"/>
      <c r="AH10606" s="32"/>
      <c r="AI10606" s="33"/>
      <c r="AJ10606" s="33"/>
      <c r="AK10606" s="33"/>
      <c r="AL10606" s="33"/>
      <c r="AM10606" s="33"/>
      <c r="AN10606" s="33"/>
      <c r="AO10606" s="33"/>
      <c r="AP10606" s="33"/>
      <c r="AQ10606" s="33"/>
      <c r="AR10606" s="33"/>
      <c r="AS10606" s="33"/>
      <c r="AT10606" s="33"/>
      <c r="AU10606" s="33"/>
      <c r="AV10606" s="33"/>
      <c r="AW10606" s="33"/>
      <c r="AX10606" s="33"/>
      <c r="AY10606" s="33"/>
    </row>
    <row r="10607" spans="1:51" s="12" customFormat="1" ht="39.950000000000003" customHeight="1">
      <c r="A10607" s="3"/>
      <c r="B10607" s="16"/>
      <c r="C10607" s="33"/>
      <c r="D10607" s="33"/>
      <c r="E10607" s="33"/>
      <c r="F10607" s="33"/>
      <c r="G10607" s="33"/>
      <c r="H10607" s="33"/>
      <c r="I10607" s="33"/>
      <c r="J10607" s="33"/>
      <c r="K10607" s="33"/>
      <c r="L10607" s="33"/>
      <c r="M10607" s="33"/>
      <c r="N10607" s="33"/>
      <c r="O10607" s="33"/>
      <c r="P10607" s="33"/>
      <c r="Q10607" s="33"/>
      <c r="R10607" s="33"/>
      <c r="S10607" s="33"/>
      <c r="T10607" s="33"/>
      <c r="U10607" s="33"/>
      <c r="V10607" s="33"/>
      <c r="W10607" s="33"/>
      <c r="X10607" s="33"/>
      <c r="Y10607" s="33"/>
      <c r="Z10607" s="33"/>
      <c r="AA10607" s="33"/>
      <c r="AB10607" s="33"/>
      <c r="AC10607" s="33"/>
      <c r="AD10607" s="33"/>
      <c r="AE10607" s="33"/>
      <c r="AF10607" s="33"/>
      <c r="AG10607" s="35"/>
      <c r="AH10607" s="32"/>
      <c r="AI10607" s="33"/>
      <c r="AJ10607" s="33"/>
      <c r="AK10607" s="33"/>
      <c r="AL10607" s="33"/>
      <c r="AM10607" s="33"/>
      <c r="AN10607" s="33"/>
      <c r="AO10607" s="33"/>
      <c r="AP10607" s="33"/>
      <c r="AQ10607" s="33"/>
      <c r="AR10607" s="33"/>
      <c r="AS10607" s="33"/>
      <c r="AT10607" s="33"/>
      <c r="AU10607" s="33"/>
      <c r="AV10607" s="33"/>
      <c r="AW10607" s="33"/>
      <c r="AX10607" s="33"/>
      <c r="AY10607" s="33"/>
    </row>
    <row r="10608" spans="1:51" s="12" customFormat="1" ht="39.950000000000003" customHeight="1">
      <c r="A10608" s="3"/>
      <c r="B10608" s="16"/>
      <c r="C10608" s="33"/>
      <c r="D10608" s="33"/>
      <c r="E10608" s="33"/>
      <c r="F10608" s="33"/>
      <c r="G10608" s="33"/>
      <c r="H10608" s="33"/>
      <c r="I10608" s="33"/>
      <c r="J10608" s="33"/>
      <c r="K10608" s="33"/>
      <c r="L10608" s="33"/>
      <c r="M10608" s="33"/>
      <c r="N10608" s="33"/>
      <c r="O10608" s="33"/>
      <c r="P10608" s="33"/>
      <c r="Q10608" s="33"/>
      <c r="R10608" s="33"/>
      <c r="S10608" s="33"/>
      <c r="T10608" s="33"/>
      <c r="U10608" s="33"/>
      <c r="V10608" s="33"/>
      <c r="W10608" s="33"/>
      <c r="X10608" s="33"/>
      <c r="Y10608" s="33"/>
      <c r="Z10608" s="33"/>
      <c r="AA10608" s="33"/>
      <c r="AB10608" s="33"/>
      <c r="AC10608" s="33"/>
      <c r="AD10608" s="33"/>
      <c r="AE10608" s="33"/>
      <c r="AF10608" s="33"/>
      <c r="AG10608" s="35"/>
      <c r="AH10608" s="32"/>
      <c r="AI10608" s="33"/>
      <c r="AJ10608" s="33"/>
      <c r="AK10608" s="33"/>
      <c r="AL10608" s="33"/>
      <c r="AM10608" s="33"/>
      <c r="AN10608" s="33"/>
      <c r="AO10608" s="33"/>
      <c r="AP10608" s="33"/>
      <c r="AQ10608" s="33"/>
      <c r="AR10608" s="33"/>
      <c r="AS10608" s="33"/>
      <c r="AT10608" s="33"/>
      <c r="AU10608" s="33"/>
      <c r="AV10608" s="33"/>
      <c r="AW10608" s="33"/>
      <c r="AX10608" s="33"/>
      <c r="AY10608" s="33"/>
    </row>
    <row r="10609" spans="1:51" s="12" customFormat="1" ht="39.950000000000003" customHeight="1">
      <c r="A10609" s="3"/>
      <c r="B10609" s="16"/>
      <c r="C10609" s="33"/>
      <c r="D10609" s="33"/>
      <c r="E10609" s="33"/>
      <c r="F10609" s="33"/>
      <c r="G10609" s="33"/>
      <c r="H10609" s="33"/>
      <c r="I10609" s="33"/>
      <c r="J10609" s="33"/>
      <c r="K10609" s="33"/>
      <c r="L10609" s="33"/>
      <c r="M10609" s="33"/>
      <c r="N10609" s="33"/>
      <c r="O10609" s="33"/>
      <c r="P10609" s="33"/>
      <c r="Q10609" s="33"/>
      <c r="R10609" s="33"/>
      <c r="S10609" s="33"/>
      <c r="T10609" s="33"/>
      <c r="U10609" s="33"/>
      <c r="V10609" s="33"/>
      <c r="W10609" s="33"/>
      <c r="X10609" s="33"/>
      <c r="Y10609" s="33"/>
      <c r="Z10609" s="33"/>
      <c r="AA10609" s="33"/>
      <c r="AB10609" s="33"/>
      <c r="AC10609" s="33"/>
      <c r="AD10609" s="33"/>
      <c r="AE10609" s="33"/>
      <c r="AF10609" s="33"/>
      <c r="AG10609" s="35"/>
      <c r="AH10609" s="32"/>
      <c r="AI10609" s="33"/>
      <c r="AJ10609" s="33"/>
      <c r="AK10609" s="33"/>
      <c r="AL10609" s="33"/>
      <c r="AM10609" s="33"/>
      <c r="AN10609" s="33"/>
      <c r="AO10609" s="33"/>
      <c r="AP10609" s="33"/>
      <c r="AQ10609" s="33"/>
      <c r="AR10609" s="33"/>
      <c r="AS10609" s="33"/>
      <c r="AT10609" s="33"/>
      <c r="AU10609" s="33"/>
      <c r="AV10609" s="33"/>
      <c r="AW10609" s="33"/>
      <c r="AX10609" s="33"/>
      <c r="AY10609" s="33"/>
    </row>
    <row r="10610" spans="1:51" s="12" customFormat="1" ht="39.950000000000003" customHeight="1">
      <c r="A10610" s="3"/>
      <c r="B10610" s="16"/>
      <c r="C10610" s="33"/>
      <c r="D10610" s="33"/>
      <c r="E10610" s="33"/>
      <c r="F10610" s="33"/>
      <c r="G10610" s="33"/>
      <c r="H10610" s="33"/>
      <c r="I10610" s="33"/>
      <c r="J10610" s="33"/>
      <c r="K10610" s="33"/>
      <c r="L10610" s="33"/>
      <c r="M10610" s="33"/>
      <c r="N10610" s="33"/>
      <c r="O10610" s="33"/>
      <c r="P10610" s="33"/>
      <c r="Q10610" s="33"/>
      <c r="R10610" s="33"/>
      <c r="S10610" s="33"/>
      <c r="T10610" s="33"/>
      <c r="U10610" s="33"/>
      <c r="V10610" s="33"/>
      <c r="W10610" s="33"/>
      <c r="X10610" s="33"/>
      <c r="Y10610" s="33"/>
      <c r="Z10610" s="33"/>
      <c r="AA10610" s="33"/>
      <c r="AB10610" s="33"/>
      <c r="AC10610" s="33"/>
      <c r="AD10610" s="33"/>
      <c r="AE10610" s="33"/>
      <c r="AF10610" s="33"/>
      <c r="AG10610" s="35"/>
      <c r="AH10610" s="32"/>
      <c r="AI10610" s="33"/>
      <c r="AJ10610" s="33"/>
      <c r="AK10610" s="33"/>
      <c r="AL10610" s="33"/>
      <c r="AM10610" s="33"/>
      <c r="AN10610" s="33"/>
      <c r="AO10610" s="33"/>
      <c r="AP10610" s="33"/>
      <c r="AQ10610" s="33"/>
      <c r="AR10610" s="33"/>
      <c r="AS10610" s="33"/>
      <c r="AT10610" s="33"/>
      <c r="AU10610" s="33"/>
      <c r="AV10610" s="33"/>
      <c r="AW10610" s="33"/>
      <c r="AX10610" s="33"/>
      <c r="AY10610" s="33"/>
    </row>
    <row r="10611" spans="1:51" s="12" customFormat="1" ht="39.950000000000003" customHeight="1">
      <c r="A10611" s="3"/>
      <c r="B10611" s="16"/>
      <c r="C10611" s="33"/>
      <c r="D10611" s="33"/>
      <c r="E10611" s="33"/>
      <c r="F10611" s="33"/>
      <c r="G10611" s="33"/>
      <c r="H10611" s="33"/>
      <c r="I10611" s="33"/>
      <c r="J10611" s="33"/>
      <c r="K10611" s="33"/>
      <c r="L10611" s="33"/>
      <c r="M10611" s="33"/>
      <c r="N10611" s="33"/>
      <c r="O10611" s="33"/>
      <c r="P10611" s="33"/>
      <c r="Q10611" s="33"/>
      <c r="R10611" s="33"/>
      <c r="S10611" s="33"/>
      <c r="T10611" s="33"/>
      <c r="U10611" s="33"/>
      <c r="V10611" s="33"/>
      <c r="W10611" s="33"/>
      <c r="X10611" s="33"/>
      <c r="Y10611" s="33"/>
      <c r="Z10611" s="33"/>
      <c r="AA10611" s="33"/>
      <c r="AB10611" s="33"/>
      <c r="AC10611" s="33"/>
      <c r="AD10611" s="33"/>
      <c r="AE10611" s="33"/>
      <c r="AF10611" s="33"/>
      <c r="AG10611" s="35"/>
      <c r="AH10611" s="32"/>
      <c r="AI10611" s="33"/>
      <c r="AJ10611" s="33"/>
      <c r="AK10611" s="33"/>
      <c r="AL10611" s="33"/>
      <c r="AM10611" s="33"/>
      <c r="AN10611" s="33"/>
      <c r="AO10611" s="33"/>
      <c r="AP10611" s="33"/>
      <c r="AQ10611" s="33"/>
      <c r="AR10611" s="33"/>
      <c r="AS10611" s="33"/>
      <c r="AT10611" s="33"/>
      <c r="AU10611" s="33"/>
      <c r="AV10611" s="33"/>
      <c r="AW10611" s="33"/>
      <c r="AX10611" s="33"/>
      <c r="AY10611" s="33"/>
    </row>
    <row r="10612" spans="1:51" s="12" customFormat="1" ht="39.950000000000003" customHeight="1">
      <c r="A10612" s="3"/>
      <c r="B10612" s="16"/>
      <c r="C10612" s="33"/>
      <c r="D10612" s="33"/>
      <c r="E10612" s="33"/>
      <c r="F10612" s="33"/>
      <c r="G10612" s="33"/>
      <c r="H10612" s="33"/>
      <c r="I10612" s="33"/>
      <c r="J10612" s="33"/>
      <c r="K10612" s="33"/>
      <c r="L10612" s="33"/>
      <c r="M10612" s="33"/>
      <c r="N10612" s="33"/>
      <c r="O10612" s="33"/>
      <c r="P10612" s="33"/>
      <c r="Q10612" s="33"/>
      <c r="R10612" s="33"/>
      <c r="S10612" s="33"/>
      <c r="T10612" s="33"/>
      <c r="U10612" s="33"/>
      <c r="V10612" s="33"/>
      <c r="W10612" s="33"/>
      <c r="X10612" s="33"/>
      <c r="Y10612" s="33"/>
      <c r="Z10612" s="33"/>
      <c r="AA10612" s="33"/>
      <c r="AB10612" s="33"/>
      <c r="AC10612" s="33"/>
      <c r="AD10612" s="33"/>
      <c r="AE10612" s="33"/>
      <c r="AF10612" s="33"/>
      <c r="AG10612" s="35"/>
      <c r="AH10612" s="32"/>
      <c r="AI10612" s="33"/>
      <c r="AJ10612" s="33"/>
      <c r="AK10612" s="33"/>
      <c r="AL10612" s="33"/>
      <c r="AM10612" s="33"/>
      <c r="AN10612" s="33"/>
      <c r="AO10612" s="33"/>
      <c r="AP10612" s="33"/>
      <c r="AQ10612" s="33"/>
      <c r="AR10612" s="33"/>
      <c r="AS10612" s="33"/>
      <c r="AT10612" s="33"/>
      <c r="AU10612" s="33"/>
      <c r="AV10612" s="33"/>
      <c r="AW10612" s="33"/>
      <c r="AX10612" s="33"/>
      <c r="AY10612" s="33"/>
    </row>
    <row r="10613" spans="1:51" s="12" customFormat="1" ht="39.950000000000003" customHeight="1">
      <c r="A10613" s="3"/>
      <c r="B10613" s="16"/>
      <c r="C10613" s="33"/>
      <c r="D10613" s="33"/>
      <c r="E10613" s="33"/>
      <c r="F10613" s="33"/>
      <c r="G10613" s="33"/>
      <c r="H10613" s="33"/>
      <c r="I10613" s="33"/>
      <c r="J10613" s="33"/>
      <c r="K10613" s="33"/>
      <c r="L10613" s="33"/>
      <c r="M10613" s="33"/>
      <c r="N10613" s="33"/>
      <c r="O10613" s="33"/>
      <c r="P10613" s="33"/>
      <c r="Q10613" s="33"/>
      <c r="R10613" s="33"/>
      <c r="S10613" s="33"/>
      <c r="T10613" s="33"/>
      <c r="U10613" s="33"/>
      <c r="V10613" s="33"/>
      <c r="W10613" s="33"/>
      <c r="X10613" s="33"/>
      <c r="Y10613" s="33"/>
      <c r="Z10613" s="33"/>
      <c r="AA10613" s="33"/>
      <c r="AB10613" s="33"/>
      <c r="AC10613" s="33"/>
      <c r="AD10613" s="33"/>
      <c r="AE10613" s="33"/>
      <c r="AF10613" s="33"/>
      <c r="AG10613" s="35"/>
      <c r="AH10613" s="32"/>
      <c r="AI10613" s="33"/>
      <c r="AJ10613" s="33"/>
      <c r="AK10613" s="33"/>
      <c r="AL10613" s="33"/>
      <c r="AM10613" s="33"/>
      <c r="AN10613" s="33"/>
      <c r="AO10613" s="33"/>
      <c r="AP10613" s="33"/>
      <c r="AQ10613" s="33"/>
      <c r="AR10613" s="33"/>
      <c r="AS10613" s="33"/>
      <c r="AT10613" s="33"/>
      <c r="AU10613" s="33"/>
      <c r="AV10613" s="33"/>
      <c r="AW10613" s="33"/>
      <c r="AX10613" s="33"/>
      <c r="AY10613" s="33"/>
    </row>
    <row r="10614" spans="1:51" s="12" customFormat="1" ht="39.950000000000003" customHeight="1">
      <c r="A10614" s="3"/>
      <c r="B10614" s="16"/>
      <c r="C10614" s="33"/>
      <c r="D10614" s="33"/>
      <c r="E10614" s="33"/>
      <c r="F10614" s="33"/>
      <c r="G10614" s="33"/>
      <c r="H10614" s="33"/>
      <c r="I10614" s="33"/>
      <c r="J10614" s="33"/>
      <c r="K10614" s="33"/>
      <c r="L10614" s="33"/>
      <c r="M10614" s="33"/>
      <c r="N10614" s="33"/>
      <c r="O10614" s="33"/>
      <c r="P10614" s="33"/>
      <c r="Q10614" s="33"/>
      <c r="R10614" s="33"/>
      <c r="S10614" s="33"/>
      <c r="T10614" s="33"/>
      <c r="U10614" s="33"/>
      <c r="V10614" s="33"/>
      <c r="W10614" s="33"/>
      <c r="X10614" s="33"/>
      <c r="Y10614" s="33"/>
      <c r="Z10614" s="33"/>
      <c r="AA10614" s="33"/>
      <c r="AB10614" s="33"/>
      <c r="AC10614" s="33"/>
      <c r="AD10614" s="33"/>
      <c r="AE10614" s="33"/>
      <c r="AF10614" s="33"/>
      <c r="AG10614" s="35"/>
      <c r="AH10614" s="32"/>
      <c r="AI10614" s="33"/>
      <c r="AJ10614" s="33"/>
      <c r="AK10614" s="33"/>
      <c r="AL10614" s="33"/>
      <c r="AM10614" s="33"/>
      <c r="AN10614" s="33"/>
      <c r="AO10614" s="33"/>
      <c r="AP10614" s="33"/>
      <c r="AQ10614" s="33"/>
      <c r="AR10614" s="33"/>
      <c r="AS10614" s="33"/>
      <c r="AT10614" s="33"/>
      <c r="AU10614" s="33"/>
      <c r="AV10614" s="33"/>
      <c r="AW10614" s="33"/>
      <c r="AX10614" s="33"/>
      <c r="AY10614" s="33"/>
    </row>
    <row r="10615" spans="1:51" s="12" customFormat="1" ht="39.950000000000003" customHeight="1">
      <c r="A10615" s="3"/>
      <c r="B10615" s="16"/>
      <c r="C10615" s="33"/>
      <c r="D10615" s="33"/>
      <c r="E10615" s="33"/>
      <c r="F10615" s="33"/>
      <c r="G10615" s="33"/>
      <c r="H10615" s="33"/>
      <c r="I10615" s="33"/>
      <c r="J10615" s="33"/>
      <c r="K10615" s="33"/>
      <c r="L10615" s="33"/>
      <c r="M10615" s="33"/>
      <c r="N10615" s="33"/>
      <c r="O10615" s="33"/>
      <c r="P10615" s="33"/>
      <c r="Q10615" s="33"/>
      <c r="R10615" s="33"/>
      <c r="S10615" s="33"/>
      <c r="T10615" s="33"/>
      <c r="U10615" s="33"/>
      <c r="V10615" s="33"/>
      <c r="W10615" s="33"/>
      <c r="X10615" s="33"/>
      <c r="Y10615" s="33"/>
      <c r="Z10615" s="33"/>
      <c r="AA10615" s="33"/>
      <c r="AB10615" s="33"/>
      <c r="AC10615" s="33"/>
      <c r="AD10615" s="33"/>
      <c r="AE10615" s="33"/>
      <c r="AF10615" s="33"/>
      <c r="AG10615" s="35"/>
      <c r="AH10615" s="32"/>
      <c r="AI10615" s="33"/>
      <c r="AJ10615" s="33"/>
      <c r="AK10615" s="33"/>
      <c r="AL10615" s="33"/>
      <c r="AM10615" s="33"/>
      <c r="AN10615" s="33"/>
      <c r="AO10615" s="33"/>
      <c r="AP10615" s="33"/>
      <c r="AQ10615" s="33"/>
      <c r="AR10615" s="33"/>
      <c r="AS10615" s="33"/>
      <c r="AT10615" s="33"/>
      <c r="AU10615" s="33"/>
      <c r="AV10615" s="33"/>
      <c r="AW10615" s="33"/>
      <c r="AX10615" s="33"/>
      <c r="AY10615" s="33"/>
    </row>
    <row r="10616" spans="1:51" s="12" customFormat="1" ht="39.950000000000003" customHeight="1">
      <c r="A10616" s="3"/>
      <c r="B10616" s="16"/>
      <c r="C10616" s="33"/>
      <c r="D10616" s="33"/>
      <c r="E10616" s="33"/>
      <c r="F10616" s="33"/>
      <c r="G10616" s="33"/>
      <c r="H10616" s="33"/>
      <c r="I10616" s="33"/>
      <c r="J10616" s="33"/>
      <c r="K10616" s="33"/>
      <c r="L10616" s="33"/>
      <c r="M10616" s="33"/>
      <c r="N10616" s="33"/>
      <c r="O10616" s="33"/>
      <c r="P10616" s="33"/>
      <c r="Q10616" s="33"/>
      <c r="R10616" s="33"/>
      <c r="S10616" s="33"/>
      <c r="T10616" s="33"/>
      <c r="U10616" s="33"/>
      <c r="V10616" s="33"/>
      <c r="W10616" s="33"/>
      <c r="X10616" s="33"/>
      <c r="Y10616" s="33"/>
      <c r="Z10616" s="33"/>
      <c r="AA10616" s="33"/>
      <c r="AB10616" s="33"/>
      <c r="AC10616" s="33"/>
      <c r="AD10616" s="33"/>
      <c r="AE10616" s="33"/>
      <c r="AF10616" s="33"/>
      <c r="AG10616" s="35"/>
      <c r="AH10616" s="32"/>
      <c r="AI10616" s="33"/>
      <c r="AJ10616" s="33"/>
      <c r="AK10616" s="33"/>
      <c r="AL10616" s="33"/>
      <c r="AM10616" s="33"/>
      <c r="AN10616" s="33"/>
      <c r="AO10616" s="33"/>
      <c r="AP10616" s="33"/>
      <c r="AQ10616" s="33"/>
      <c r="AR10616" s="33"/>
      <c r="AS10616" s="33"/>
      <c r="AT10616" s="33"/>
      <c r="AU10616" s="33"/>
      <c r="AV10616" s="33"/>
      <c r="AW10616" s="33"/>
      <c r="AX10616" s="33"/>
      <c r="AY10616" s="33"/>
    </row>
    <row r="10617" spans="1:51" s="12" customFormat="1" ht="39.950000000000003" customHeight="1">
      <c r="A10617" s="3"/>
      <c r="B10617" s="16"/>
      <c r="C10617" s="33"/>
      <c r="D10617" s="33"/>
      <c r="E10617" s="33"/>
      <c r="F10617" s="33"/>
      <c r="G10617" s="33"/>
      <c r="H10617" s="33"/>
      <c r="I10617" s="33"/>
      <c r="J10617" s="33"/>
      <c r="K10617" s="33"/>
      <c r="L10617" s="33"/>
      <c r="M10617" s="33"/>
      <c r="N10617" s="33"/>
      <c r="O10617" s="33"/>
      <c r="P10617" s="33"/>
      <c r="Q10617" s="33"/>
      <c r="R10617" s="33"/>
      <c r="S10617" s="33"/>
      <c r="T10617" s="33"/>
      <c r="U10617" s="33"/>
      <c r="V10617" s="33"/>
      <c r="W10617" s="33"/>
      <c r="X10617" s="33"/>
      <c r="Y10617" s="33"/>
      <c r="Z10617" s="33"/>
      <c r="AA10617" s="33"/>
      <c r="AB10617" s="33"/>
      <c r="AC10617" s="33"/>
      <c r="AD10617" s="33"/>
      <c r="AE10617" s="33"/>
      <c r="AF10617" s="33"/>
      <c r="AG10617" s="35"/>
      <c r="AH10617" s="32"/>
      <c r="AI10617" s="33"/>
      <c r="AJ10617" s="33"/>
      <c r="AK10617" s="33"/>
      <c r="AL10617" s="33"/>
      <c r="AM10617" s="33"/>
      <c r="AN10617" s="33"/>
      <c r="AO10617" s="33"/>
      <c r="AP10617" s="33"/>
      <c r="AQ10617" s="33"/>
      <c r="AR10617" s="33"/>
      <c r="AS10617" s="33"/>
      <c r="AT10617" s="33"/>
      <c r="AU10617" s="33"/>
      <c r="AV10617" s="33"/>
      <c r="AW10617" s="33"/>
      <c r="AX10617" s="33"/>
      <c r="AY10617" s="33"/>
    </row>
    <row r="10618" spans="1:51" s="12" customFormat="1" ht="39.950000000000003" customHeight="1">
      <c r="A10618" s="3"/>
      <c r="B10618" s="16"/>
      <c r="C10618" s="33"/>
      <c r="D10618" s="33"/>
      <c r="E10618" s="33"/>
      <c r="F10618" s="33"/>
      <c r="G10618" s="33"/>
      <c r="H10618" s="33"/>
      <c r="I10618" s="33"/>
      <c r="J10618" s="33"/>
      <c r="K10618" s="33"/>
      <c r="L10618" s="33"/>
      <c r="M10618" s="33"/>
      <c r="N10618" s="33"/>
      <c r="O10618" s="33"/>
      <c r="P10618" s="33"/>
      <c r="Q10618" s="33"/>
      <c r="R10618" s="33"/>
      <c r="S10618" s="33"/>
      <c r="T10618" s="33"/>
      <c r="U10618" s="33"/>
      <c r="V10618" s="33"/>
      <c r="W10618" s="33"/>
      <c r="X10618" s="33"/>
      <c r="Y10618" s="33"/>
      <c r="Z10618" s="33"/>
      <c r="AA10618" s="33"/>
      <c r="AB10618" s="33"/>
      <c r="AC10618" s="33"/>
      <c r="AD10618" s="33"/>
      <c r="AE10618" s="33"/>
      <c r="AF10618" s="33"/>
      <c r="AG10618" s="35"/>
      <c r="AH10618" s="32"/>
      <c r="AI10618" s="33"/>
      <c r="AJ10618" s="33"/>
      <c r="AK10618" s="33"/>
      <c r="AL10618" s="33"/>
      <c r="AM10618" s="33"/>
      <c r="AN10618" s="33"/>
      <c r="AO10618" s="33"/>
      <c r="AP10618" s="33"/>
      <c r="AQ10618" s="33"/>
      <c r="AR10618" s="33"/>
      <c r="AS10618" s="33"/>
      <c r="AT10618" s="33"/>
      <c r="AU10618" s="33"/>
      <c r="AV10618" s="33"/>
      <c r="AW10618" s="33"/>
      <c r="AX10618" s="33"/>
      <c r="AY10618" s="33"/>
    </row>
    <row r="10619" spans="1:51" s="12" customFormat="1" ht="39.950000000000003" customHeight="1">
      <c r="A10619" s="3"/>
      <c r="B10619" s="16"/>
      <c r="C10619" s="33"/>
      <c r="D10619" s="33"/>
      <c r="E10619" s="33"/>
      <c r="F10619" s="33"/>
      <c r="G10619" s="33"/>
      <c r="H10619" s="33"/>
      <c r="I10619" s="33"/>
      <c r="J10619" s="33"/>
      <c r="K10619" s="33"/>
      <c r="L10619" s="33"/>
      <c r="M10619" s="33"/>
      <c r="N10619" s="33"/>
      <c r="O10619" s="33"/>
      <c r="P10619" s="33"/>
      <c r="Q10619" s="33"/>
      <c r="R10619" s="33"/>
      <c r="S10619" s="33"/>
      <c r="T10619" s="33"/>
      <c r="U10619" s="33"/>
      <c r="V10619" s="33"/>
      <c r="W10619" s="33"/>
      <c r="X10619" s="33"/>
      <c r="Y10619" s="33"/>
      <c r="Z10619" s="33"/>
      <c r="AA10619" s="33"/>
      <c r="AB10619" s="33"/>
      <c r="AC10619" s="33"/>
      <c r="AD10619" s="33"/>
      <c r="AE10619" s="33"/>
      <c r="AF10619" s="33"/>
      <c r="AG10619" s="35"/>
      <c r="AH10619" s="32"/>
      <c r="AI10619" s="33"/>
      <c r="AJ10619" s="33"/>
      <c r="AK10619" s="33"/>
      <c r="AL10619" s="33"/>
      <c r="AM10619" s="33"/>
      <c r="AN10619" s="33"/>
      <c r="AO10619" s="33"/>
      <c r="AP10619" s="33"/>
      <c r="AQ10619" s="33"/>
      <c r="AR10619" s="33"/>
      <c r="AS10619" s="33"/>
      <c r="AT10619" s="33"/>
      <c r="AU10619" s="33"/>
      <c r="AV10619" s="33"/>
      <c r="AW10619" s="33"/>
      <c r="AX10619" s="33"/>
      <c r="AY10619" s="33"/>
    </row>
    <row r="10620" spans="1:51" s="12" customFormat="1" ht="39.950000000000003" customHeight="1">
      <c r="A10620" s="3"/>
      <c r="B10620" s="16"/>
      <c r="C10620" s="33"/>
      <c r="D10620" s="33"/>
      <c r="E10620" s="33"/>
      <c r="F10620" s="33"/>
      <c r="G10620" s="33"/>
      <c r="H10620" s="33"/>
      <c r="I10620" s="33"/>
      <c r="J10620" s="33"/>
      <c r="K10620" s="33"/>
      <c r="L10620" s="33"/>
      <c r="M10620" s="33"/>
      <c r="N10620" s="33"/>
      <c r="O10620" s="33"/>
      <c r="P10620" s="33"/>
      <c r="Q10620" s="33"/>
      <c r="R10620" s="33"/>
      <c r="S10620" s="33"/>
      <c r="T10620" s="33"/>
      <c r="U10620" s="33"/>
      <c r="V10620" s="33"/>
      <c r="W10620" s="33"/>
      <c r="X10620" s="33"/>
      <c r="Y10620" s="33"/>
      <c r="Z10620" s="33"/>
      <c r="AA10620" s="33"/>
      <c r="AB10620" s="33"/>
      <c r="AC10620" s="33"/>
      <c r="AD10620" s="33"/>
      <c r="AE10620" s="33"/>
      <c r="AF10620" s="33"/>
      <c r="AG10620" s="35"/>
      <c r="AH10620" s="32"/>
      <c r="AI10620" s="33"/>
      <c r="AJ10620" s="33"/>
      <c r="AK10620" s="33"/>
      <c r="AL10620" s="33"/>
      <c r="AM10620" s="33"/>
      <c r="AN10620" s="33"/>
      <c r="AO10620" s="33"/>
      <c r="AP10620" s="33"/>
      <c r="AQ10620" s="33"/>
      <c r="AR10620" s="33"/>
      <c r="AS10620" s="33"/>
      <c r="AT10620" s="33"/>
      <c r="AU10620" s="33"/>
      <c r="AV10620" s="33"/>
      <c r="AW10620" s="33"/>
      <c r="AX10620" s="33"/>
      <c r="AY10620" s="33"/>
    </row>
    <row r="10621" spans="1:51" s="12" customFormat="1" ht="39.950000000000003" customHeight="1">
      <c r="A10621" s="3"/>
      <c r="B10621" s="16"/>
      <c r="C10621" s="33"/>
      <c r="D10621" s="33"/>
      <c r="E10621" s="33"/>
      <c r="F10621" s="33"/>
      <c r="G10621" s="33"/>
      <c r="H10621" s="33"/>
      <c r="I10621" s="33"/>
      <c r="J10621" s="33"/>
      <c r="K10621" s="33"/>
      <c r="L10621" s="33"/>
      <c r="M10621" s="33"/>
      <c r="N10621" s="33"/>
      <c r="O10621" s="33"/>
      <c r="P10621" s="33"/>
      <c r="Q10621" s="33"/>
      <c r="R10621" s="33"/>
      <c r="S10621" s="33"/>
      <c r="T10621" s="33"/>
      <c r="U10621" s="33"/>
      <c r="V10621" s="33"/>
      <c r="W10621" s="33"/>
      <c r="X10621" s="33"/>
      <c r="Y10621" s="33"/>
      <c r="Z10621" s="33"/>
      <c r="AA10621" s="33"/>
      <c r="AB10621" s="33"/>
      <c r="AC10621" s="33"/>
      <c r="AD10621" s="33"/>
      <c r="AE10621" s="33"/>
      <c r="AF10621" s="33"/>
      <c r="AG10621" s="35"/>
      <c r="AH10621" s="32"/>
      <c r="AI10621" s="33"/>
      <c r="AJ10621" s="33"/>
      <c r="AK10621" s="33"/>
      <c r="AL10621" s="33"/>
      <c r="AM10621" s="33"/>
      <c r="AN10621" s="33"/>
      <c r="AO10621" s="33"/>
      <c r="AP10621" s="33"/>
      <c r="AQ10621" s="33"/>
      <c r="AR10621" s="33"/>
      <c r="AS10621" s="33"/>
      <c r="AT10621" s="33"/>
      <c r="AU10621" s="33"/>
      <c r="AV10621" s="33"/>
      <c r="AW10621" s="33"/>
      <c r="AX10621" s="33"/>
      <c r="AY10621" s="33"/>
    </row>
    <row r="10622" spans="1:51" s="12" customFormat="1" ht="39.950000000000003" customHeight="1">
      <c r="A10622" s="3"/>
      <c r="B10622" s="16"/>
      <c r="C10622" s="33"/>
      <c r="D10622" s="33"/>
      <c r="E10622" s="33"/>
      <c r="F10622" s="33"/>
      <c r="G10622" s="33"/>
      <c r="H10622" s="33"/>
      <c r="I10622" s="33"/>
      <c r="J10622" s="33"/>
      <c r="K10622" s="33"/>
      <c r="L10622" s="33"/>
      <c r="M10622" s="33"/>
      <c r="N10622" s="33"/>
      <c r="O10622" s="33"/>
      <c r="P10622" s="33"/>
      <c r="Q10622" s="33"/>
      <c r="R10622" s="33"/>
      <c r="S10622" s="33"/>
      <c r="T10622" s="33"/>
      <c r="U10622" s="33"/>
      <c r="V10622" s="33"/>
      <c r="W10622" s="33"/>
      <c r="X10622" s="33"/>
      <c r="Y10622" s="33"/>
      <c r="Z10622" s="33"/>
      <c r="AA10622" s="33"/>
      <c r="AB10622" s="33"/>
      <c r="AC10622" s="33"/>
      <c r="AD10622" s="33"/>
      <c r="AE10622" s="33"/>
      <c r="AF10622" s="33"/>
      <c r="AG10622" s="35"/>
      <c r="AH10622" s="32"/>
      <c r="AI10622" s="33"/>
      <c r="AJ10622" s="33"/>
      <c r="AK10622" s="33"/>
      <c r="AL10622" s="33"/>
      <c r="AM10622" s="33"/>
      <c r="AN10622" s="33"/>
      <c r="AO10622" s="33"/>
      <c r="AP10622" s="33"/>
      <c r="AQ10622" s="33"/>
      <c r="AR10622" s="33"/>
      <c r="AS10622" s="33"/>
      <c r="AT10622" s="33"/>
      <c r="AU10622" s="33"/>
      <c r="AV10622" s="33"/>
      <c r="AW10622" s="33"/>
      <c r="AX10622" s="33"/>
      <c r="AY10622" s="33"/>
    </row>
    <row r="10623" spans="1:51" s="12" customFormat="1" ht="39.950000000000003" customHeight="1">
      <c r="A10623" s="3"/>
      <c r="B10623" s="16"/>
      <c r="C10623" s="33"/>
      <c r="D10623" s="33"/>
      <c r="E10623" s="33"/>
      <c r="F10623" s="33"/>
      <c r="G10623" s="33"/>
      <c r="H10623" s="33"/>
      <c r="I10623" s="33"/>
      <c r="J10623" s="33"/>
      <c r="K10623" s="33"/>
      <c r="L10623" s="33"/>
      <c r="M10623" s="33"/>
      <c r="N10623" s="33"/>
      <c r="O10623" s="33"/>
      <c r="P10623" s="33"/>
      <c r="Q10623" s="33"/>
      <c r="R10623" s="33"/>
      <c r="S10623" s="33"/>
      <c r="T10623" s="33"/>
      <c r="U10623" s="33"/>
      <c r="V10623" s="33"/>
      <c r="W10623" s="33"/>
      <c r="X10623" s="33"/>
      <c r="Y10623" s="33"/>
      <c r="Z10623" s="33"/>
      <c r="AA10623" s="33"/>
      <c r="AB10623" s="33"/>
      <c r="AC10623" s="33"/>
      <c r="AD10623" s="33"/>
      <c r="AE10623" s="33"/>
      <c r="AF10623" s="33"/>
      <c r="AG10623" s="35"/>
      <c r="AH10623" s="32"/>
      <c r="AI10623" s="33"/>
      <c r="AJ10623" s="33"/>
      <c r="AK10623" s="33"/>
      <c r="AL10623" s="33"/>
      <c r="AM10623" s="33"/>
      <c r="AN10623" s="33"/>
      <c r="AO10623" s="33"/>
      <c r="AP10623" s="33"/>
      <c r="AQ10623" s="33"/>
      <c r="AR10623" s="33"/>
      <c r="AS10623" s="33"/>
      <c r="AT10623" s="33"/>
      <c r="AU10623" s="33"/>
      <c r="AV10623" s="33"/>
      <c r="AW10623" s="33"/>
      <c r="AX10623" s="33"/>
      <c r="AY10623" s="33"/>
    </row>
    <row r="10624" spans="1:51" s="12" customFormat="1" ht="39.950000000000003" customHeight="1">
      <c r="A10624" s="3"/>
      <c r="B10624" s="16"/>
      <c r="C10624" s="33"/>
      <c r="D10624" s="33"/>
      <c r="E10624" s="33"/>
      <c r="F10624" s="33"/>
      <c r="G10624" s="33"/>
      <c r="H10624" s="33"/>
      <c r="I10624" s="33"/>
      <c r="J10624" s="33"/>
      <c r="K10624" s="33"/>
      <c r="L10624" s="33"/>
      <c r="M10624" s="33"/>
      <c r="N10624" s="33"/>
      <c r="O10624" s="33"/>
      <c r="P10624" s="33"/>
      <c r="Q10624" s="33"/>
      <c r="R10624" s="33"/>
      <c r="S10624" s="33"/>
      <c r="T10624" s="33"/>
      <c r="U10624" s="33"/>
      <c r="V10624" s="33"/>
      <c r="W10624" s="33"/>
      <c r="X10624" s="33"/>
      <c r="Y10624" s="33"/>
      <c r="Z10624" s="33"/>
      <c r="AA10624" s="33"/>
      <c r="AB10624" s="33"/>
      <c r="AC10624" s="33"/>
      <c r="AD10624" s="33"/>
      <c r="AE10624" s="33"/>
      <c r="AF10624" s="33"/>
      <c r="AG10624" s="35"/>
      <c r="AH10624" s="32"/>
      <c r="AI10624" s="33"/>
      <c r="AJ10624" s="33"/>
      <c r="AK10624" s="33"/>
      <c r="AL10624" s="33"/>
      <c r="AM10624" s="33"/>
      <c r="AN10624" s="33"/>
      <c r="AO10624" s="33"/>
      <c r="AP10624" s="33"/>
      <c r="AQ10624" s="33"/>
      <c r="AR10624" s="33"/>
      <c r="AS10624" s="33"/>
      <c r="AT10624" s="33"/>
      <c r="AU10624" s="33"/>
      <c r="AV10624" s="33"/>
      <c r="AW10624" s="33"/>
      <c r="AX10624" s="33"/>
      <c r="AY10624" s="33"/>
    </row>
    <row r="10625" spans="1:51" s="12" customFormat="1" ht="39.950000000000003" customHeight="1">
      <c r="A10625" s="3"/>
      <c r="B10625" s="16"/>
      <c r="C10625" s="33"/>
      <c r="D10625" s="33"/>
      <c r="E10625" s="33"/>
      <c r="F10625" s="33"/>
      <c r="G10625" s="33"/>
      <c r="H10625" s="33"/>
      <c r="I10625" s="33"/>
      <c r="J10625" s="33"/>
      <c r="K10625" s="33"/>
      <c r="L10625" s="33"/>
      <c r="M10625" s="33"/>
      <c r="N10625" s="33"/>
      <c r="O10625" s="33"/>
      <c r="P10625" s="33"/>
      <c r="Q10625" s="33"/>
      <c r="R10625" s="33"/>
      <c r="S10625" s="33"/>
      <c r="T10625" s="33"/>
      <c r="U10625" s="33"/>
      <c r="V10625" s="33"/>
      <c r="W10625" s="33"/>
      <c r="X10625" s="33"/>
      <c r="Y10625" s="33"/>
      <c r="Z10625" s="33"/>
      <c r="AA10625" s="33"/>
      <c r="AB10625" s="33"/>
      <c r="AC10625" s="33"/>
      <c r="AD10625" s="33"/>
      <c r="AE10625" s="33"/>
      <c r="AF10625" s="33"/>
      <c r="AG10625" s="35"/>
      <c r="AH10625" s="32"/>
      <c r="AI10625" s="33"/>
      <c r="AJ10625" s="33"/>
      <c r="AK10625" s="33"/>
      <c r="AL10625" s="33"/>
      <c r="AM10625" s="33"/>
      <c r="AN10625" s="33"/>
      <c r="AO10625" s="33"/>
      <c r="AP10625" s="33"/>
      <c r="AQ10625" s="33"/>
      <c r="AR10625" s="33"/>
      <c r="AS10625" s="33"/>
      <c r="AT10625" s="33"/>
      <c r="AU10625" s="33"/>
      <c r="AV10625" s="33"/>
      <c r="AW10625" s="33"/>
      <c r="AX10625" s="33"/>
      <c r="AY10625" s="33"/>
    </row>
    <row r="10626" spans="1:51" s="12" customFormat="1" ht="39.950000000000003" customHeight="1">
      <c r="A10626" s="3"/>
      <c r="B10626" s="16"/>
      <c r="C10626" s="33"/>
      <c r="D10626" s="33"/>
      <c r="E10626" s="33"/>
      <c r="F10626" s="33"/>
      <c r="G10626" s="33"/>
      <c r="H10626" s="33"/>
      <c r="I10626" s="33"/>
      <c r="J10626" s="33"/>
      <c r="K10626" s="33"/>
      <c r="L10626" s="33"/>
      <c r="M10626" s="33"/>
      <c r="N10626" s="33"/>
      <c r="O10626" s="33"/>
      <c r="P10626" s="33"/>
      <c r="Q10626" s="33"/>
      <c r="R10626" s="33"/>
      <c r="S10626" s="33"/>
      <c r="T10626" s="33"/>
      <c r="U10626" s="33"/>
      <c r="V10626" s="33"/>
      <c r="W10626" s="33"/>
      <c r="X10626" s="33"/>
      <c r="Y10626" s="33"/>
      <c r="Z10626" s="33"/>
      <c r="AA10626" s="33"/>
      <c r="AB10626" s="33"/>
      <c r="AC10626" s="33"/>
      <c r="AD10626" s="33"/>
      <c r="AE10626" s="33"/>
      <c r="AF10626" s="33"/>
      <c r="AG10626" s="35"/>
      <c r="AH10626" s="32"/>
      <c r="AI10626" s="33"/>
      <c r="AJ10626" s="33"/>
      <c r="AK10626" s="33"/>
      <c r="AL10626" s="33"/>
      <c r="AM10626" s="33"/>
      <c r="AN10626" s="33"/>
      <c r="AO10626" s="33"/>
      <c r="AP10626" s="33"/>
      <c r="AQ10626" s="33"/>
      <c r="AR10626" s="33"/>
      <c r="AS10626" s="33"/>
      <c r="AT10626" s="33"/>
      <c r="AU10626" s="33"/>
      <c r="AV10626" s="33"/>
      <c r="AW10626" s="33"/>
      <c r="AX10626" s="33"/>
      <c r="AY10626" s="33"/>
    </row>
    <row r="10627" spans="1:51" s="12" customFormat="1" ht="39.950000000000003" customHeight="1">
      <c r="A10627" s="3"/>
      <c r="B10627" s="16"/>
      <c r="C10627" s="33"/>
      <c r="D10627" s="33"/>
      <c r="E10627" s="33"/>
      <c r="F10627" s="33"/>
      <c r="G10627" s="33"/>
      <c r="H10627" s="33"/>
      <c r="I10627" s="33"/>
      <c r="J10627" s="33"/>
      <c r="K10627" s="33"/>
      <c r="L10627" s="33"/>
      <c r="M10627" s="33"/>
      <c r="N10627" s="33"/>
      <c r="O10627" s="33"/>
      <c r="P10627" s="33"/>
      <c r="Q10627" s="33"/>
      <c r="R10627" s="33"/>
      <c r="S10627" s="33"/>
      <c r="T10627" s="33"/>
      <c r="U10627" s="33"/>
      <c r="V10627" s="33"/>
      <c r="W10627" s="33"/>
      <c r="X10627" s="33"/>
      <c r="Y10627" s="33"/>
      <c r="Z10627" s="33"/>
      <c r="AA10627" s="33"/>
      <c r="AB10627" s="33"/>
      <c r="AC10627" s="33"/>
      <c r="AD10627" s="33"/>
      <c r="AE10627" s="33"/>
      <c r="AF10627" s="33"/>
      <c r="AG10627" s="35"/>
      <c r="AH10627" s="32"/>
      <c r="AI10627" s="33"/>
      <c r="AJ10627" s="33"/>
      <c r="AK10627" s="33"/>
      <c r="AL10627" s="33"/>
      <c r="AM10627" s="33"/>
      <c r="AN10627" s="33"/>
      <c r="AO10627" s="33"/>
      <c r="AP10627" s="33"/>
      <c r="AQ10627" s="33"/>
      <c r="AR10627" s="33"/>
      <c r="AS10627" s="33"/>
      <c r="AT10627" s="33"/>
      <c r="AU10627" s="33"/>
      <c r="AV10627" s="33"/>
      <c r="AW10627" s="33"/>
      <c r="AX10627" s="33"/>
      <c r="AY10627" s="33"/>
    </row>
    <row r="10628" spans="1:51" s="12" customFormat="1" ht="39.950000000000003" customHeight="1">
      <c r="A10628" s="3"/>
      <c r="B10628" s="16"/>
      <c r="C10628" s="33"/>
      <c r="D10628" s="33"/>
      <c r="E10628" s="33"/>
      <c r="F10628" s="33"/>
      <c r="G10628" s="33"/>
      <c r="H10628" s="33"/>
      <c r="I10628" s="33"/>
      <c r="J10628" s="33"/>
      <c r="K10628" s="33"/>
      <c r="L10628" s="33"/>
      <c r="M10628" s="33"/>
      <c r="N10628" s="33"/>
      <c r="O10628" s="33"/>
      <c r="P10628" s="33"/>
      <c r="Q10628" s="33"/>
      <c r="R10628" s="33"/>
      <c r="S10628" s="33"/>
      <c r="T10628" s="33"/>
      <c r="U10628" s="33"/>
      <c r="V10628" s="33"/>
      <c r="W10628" s="33"/>
      <c r="X10628" s="33"/>
      <c r="Y10628" s="33"/>
      <c r="Z10628" s="33"/>
      <c r="AA10628" s="33"/>
      <c r="AB10628" s="33"/>
      <c r="AC10628" s="33"/>
      <c r="AD10628" s="33"/>
      <c r="AE10628" s="33"/>
      <c r="AF10628" s="33"/>
      <c r="AG10628" s="35"/>
      <c r="AH10628" s="32"/>
      <c r="AI10628" s="33"/>
      <c r="AJ10628" s="33"/>
      <c r="AK10628" s="33"/>
      <c r="AL10628" s="33"/>
      <c r="AM10628" s="33"/>
      <c r="AN10628" s="33"/>
      <c r="AO10628" s="33"/>
      <c r="AP10628" s="33"/>
      <c r="AQ10628" s="33"/>
      <c r="AR10628" s="33"/>
      <c r="AS10628" s="33"/>
      <c r="AT10628" s="33"/>
      <c r="AU10628" s="33"/>
      <c r="AV10628" s="33"/>
      <c r="AW10628" s="33"/>
      <c r="AX10628" s="33"/>
      <c r="AY10628" s="33"/>
    </row>
    <row r="10629" spans="1:51" s="12" customFormat="1" ht="39.950000000000003" customHeight="1">
      <c r="A10629" s="3"/>
      <c r="B10629" s="16"/>
      <c r="C10629" s="33"/>
      <c r="D10629" s="33"/>
      <c r="E10629" s="33"/>
      <c r="F10629" s="33"/>
      <c r="G10629" s="33"/>
      <c r="H10629" s="33"/>
      <c r="I10629" s="33"/>
      <c r="J10629" s="33"/>
      <c r="K10629" s="33"/>
      <c r="L10629" s="33"/>
      <c r="M10629" s="33"/>
      <c r="N10629" s="33"/>
      <c r="O10629" s="33"/>
      <c r="P10629" s="33"/>
      <c r="Q10629" s="33"/>
      <c r="R10629" s="33"/>
      <c r="S10629" s="33"/>
      <c r="T10629" s="33"/>
      <c r="U10629" s="33"/>
      <c r="V10629" s="33"/>
      <c r="W10629" s="33"/>
      <c r="X10629" s="33"/>
      <c r="Y10629" s="33"/>
      <c r="Z10629" s="33"/>
      <c r="AA10629" s="33"/>
      <c r="AB10629" s="33"/>
      <c r="AC10629" s="33"/>
      <c r="AD10629" s="33"/>
      <c r="AE10629" s="33"/>
      <c r="AF10629" s="33"/>
      <c r="AG10629" s="35"/>
      <c r="AH10629" s="32"/>
      <c r="AI10629" s="33"/>
      <c r="AJ10629" s="33"/>
      <c r="AK10629" s="33"/>
      <c r="AL10629" s="33"/>
      <c r="AM10629" s="33"/>
      <c r="AN10629" s="33"/>
      <c r="AO10629" s="33"/>
      <c r="AP10629" s="33"/>
      <c r="AQ10629" s="33"/>
      <c r="AR10629" s="33"/>
      <c r="AS10629" s="33"/>
      <c r="AT10629" s="33"/>
      <c r="AU10629" s="33"/>
      <c r="AV10629" s="33"/>
      <c r="AW10629" s="33"/>
      <c r="AX10629" s="33"/>
      <c r="AY10629" s="33"/>
    </row>
    <row r="10630" spans="1:51" s="12" customFormat="1" ht="39.950000000000003" customHeight="1">
      <c r="A10630" s="3"/>
      <c r="B10630" s="16"/>
      <c r="C10630" s="33"/>
      <c r="D10630" s="33"/>
      <c r="E10630" s="33"/>
      <c r="F10630" s="33"/>
      <c r="G10630" s="33"/>
      <c r="H10630" s="33"/>
      <c r="I10630" s="33"/>
      <c r="J10630" s="33"/>
      <c r="K10630" s="33"/>
      <c r="L10630" s="33"/>
      <c r="M10630" s="33"/>
      <c r="N10630" s="33"/>
      <c r="O10630" s="33"/>
      <c r="P10630" s="33"/>
      <c r="Q10630" s="33"/>
      <c r="R10630" s="33"/>
      <c r="S10630" s="33"/>
      <c r="T10630" s="33"/>
      <c r="U10630" s="33"/>
      <c r="V10630" s="33"/>
      <c r="W10630" s="33"/>
      <c r="X10630" s="33"/>
      <c r="Y10630" s="33"/>
      <c r="Z10630" s="33"/>
      <c r="AA10630" s="33"/>
      <c r="AB10630" s="33"/>
      <c r="AC10630" s="33"/>
      <c r="AD10630" s="33"/>
      <c r="AE10630" s="33"/>
      <c r="AF10630" s="33"/>
      <c r="AG10630" s="35"/>
      <c r="AH10630" s="32"/>
      <c r="AI10630" s="33"/>
      <c r="AJ10630" s="33"/>
      <c r="AK10630" s="33"/>
      <c r="AL10630" s="33"/>
      <c r="AM10630" s="33"/>
      <c r="AN10630" s="33"/>
      <c r="AO10630" s="33"/>
      <c r="AP10630" s="33"/>
      <c r="AQ10630" s="33"/>
      <c r="AR10630" s="33"/>
      <c r="AS10630" s="33"/>
      <c r="AT10630" s="33"/>
      <c r="AU10630" s="33"/>
      <c r="AV10630" s="33"/>
      <c r="AW10630" s="33"/>
      <c r="AX10630" s="33"/>
      <c r="AY10630" s="33"/>
    </row>
    <row r="10631" spans="1:51" s="12" customFormat="1" ht="39.950000000000003" customHeight="1">
      <c r="A10631" s="3"/>
      <c r="B10631" s="16"/>
      <c r="C10631" s="33"/>
      <c r="D10631" s="33"/>
      <c r="E10631" s="33"/>
      <c r="F10631" s="33"/>
      <c r="G10631" s="33"/>
      <c r="H10631" s="33"/>
      <c r="I10631" s="33"/>
      <c r="J10631" s="33"/>
      <c r="K10631" s="33"/>
      <c r="L10631" s="33"/>
      <c r="M10631" s="33"/>
      <c r="N10631" s="33"/>
      <c r="O10631" s="33"/>
      <c r="P10631" s="33"/>
      <c r="Q10631" s="33"/>
      <c r="R10631" s="33"/>
      <c r="S10631" s="33"/>
      <c r="T10631" s="33"/>
      <c r="U10631" s="33"/>
      <c r="V10631" s="33"/>
      <c r="W10631" s="33"/>
      <c r="X10631" s="33"/>
      <c r="Y10631" s="33"/>
      <c r="Z10631" s="33"/>
      <c r="AA10631" s="33"/>
      <c r="AB10631" s="33"/>
      <c r="AC10631" s="33"/>
      <c r="AD10631" s="33"/>
      <c r="AE10631" s="33"/>
      <c r="AF10631" s="33"/>
      <c r="AG10631" s="35"/>
      <c r="AH10631" s="32"/>
      <c r="AI10631" s="33"/>
      <c r="AJ10631" s="33"/>
      <c r="AK10631" s="33"/>
      <c r="AL10631" s="33"/>
      <c r="AM10631" s="33"/>
      <c r="AN10631" s="33"/>
      <c r="AO10631" s="33"/>
      <c r="AP10631" s="33"/>
      <c r="AQ10631" s="33"/>
      <c r="AR10631" s="33"/>
      <c r="AS10631" s="33"/>
      <c r="AT10631" s="33"/>
      <c r="AU10631" s="33"/>
      <c r="AV10631" s="33"/>
      <c r="AW10631" s="33"/>
      <c r="AX10631" s="33"/>
      <c r="AY10631" s="33"/>
    </row>
    <row r="10632" spans="1:51" s="12" customFormat="1" ht="39.950000000000003" customHeight="1">
      <c r="A10632" s="3"/>
      <c r="B10632" s="16"/>
      <c r="C10632" s="33"/>
      <c r="D10632" s="33"/>
      <c r="E10632" s="33"/>
      <c r="F10632" s="33"/>
      <c r="G10632" s="33"/>
      <c r="H10632" s="33"/>
      <c r="I10632" s="33"/>
      <c r="J10632" s="33"/>
      <c r="K10632" s="33"/>
      <c r="L10632" s="33"/>
      <c r="M10632" s="33"/>
      <c r="N10632" s="33"/>
      <c r="O10632" s="33"/>
      <c r="P10632" s="33"/>
      <c r="Q10632" s="33"/>
      <c r="R10632" s="33"/>
      <c r="S10632" s="33"/>
      <c r="T10632" s="33"/>
      <c r="U10632" s="33"/>
      <c r="V10632" s="33"/>
      <c r="W10632" s="33"/>
      <c r="X10632" s="33"/>
      <c r="Y10632" s="33"/>
      <c r="Z10632" s="33"/>
      <c r="AA10632" s="33"/>
      <c r="AB10632" s="33"/>
      <c r="AC10632" s="33"/>
      <c r="AD10632" s="33"/>
      <c r="AE10632" s="33"/>
      <c r="AF10632" s="33"/>
      <c r="AG10632" s="35"/>
      <c r="AH10632" s="32"/>
      <c r="AI10632" s="33"/>
      <c r="AJ10632" s="33"/>
      <c r="AK10632" s="33"/>
      <c r="AL10632" s="33"/>
      <c r="AM10632" s="33"/>
      <c r="AN10632" s="33"/>
      <c r="AO10632" s="33"/>
      <c r="AP10632" s="33"/>
      <c r="AQ10632" s="33"/>
      <c r="AR10632" s="33"/>
      <c r="AS10632" s="33"/>
      <c r="AT10632" s="33"/>
      <c r="AU10632" s="33"/>
      <c r="AV10632" s="33"/>
      <c r="AW10632" s="33"/>
      <c r="AX10632" s="33"/>
      <c r="AY10632" s="33"/>
    </row>
    <row r="10633" spans="1:51" s="12" customFormat="1" ht="39.950000000000003" customHeight="1">
      <c r="A10633" s="3"/>
      <c r="B10633" s="16"/>
      <c r="C10633" s="33"/>
      <c r="D10633" s="33"/>
      <c r="E10633" s="33"/>
      <c r="F10633" s="33"/>
      <c r="G10633" s="33"/>
      <c r="H10633" s="33"/>
      <c r="I10633" s="33"/>
      <c r="J10633" s="33"/>
      <c r="K10633" s="33"/>
      <c r="L10633" s="33"/>
      <c r="M10633" s="33"/>
      <c r="N10633" s="33"/>
      <c r="O10633" s="33"/>
      <c r="P10633" s="33"/>
      <c r="Q10633" s="33"/>
      <c r="R10633" s="33"/>
      <c r="S10633" s="33"/>
      <c r="T10633" s="33"/>
      <c r="U10633" s="33"/>
      <c r="V10633" s="33"/>
      <c r="W10633" s="33"/>
      <c r="X10633" s="33"/>
      <c r="Y10633" s="33"/>
      <c r="Z10633" s="33"/>
      <c r="AA10633" s="33"/>
      <c r="AB10633" s="33"/>
      <c r="AC10633" s="33"/>
      <c r="AD10633" s="33"/>
      <c r="AE10633" s="33"/>
      <c r="AF10633" s="33"/>
      <c r="AG10633" s="35"/>
      <c r="AH10633" s="32"/>
      <c r="AI10633" s="33"/>
      <c r="AJ10633" s="33"/>
      <c r="AK10633" s="33"/>
      <c r="AL10633" s="33"/>
      <c r="AM10633" s="33"/>
      <c r="AN10633" s="33"/>
      <c r="AO10633" s="33"/>
      <c r="AP10633" s="33"/>
      <c r="AQ10633" s="33"/>
      <c r="AR10633" s="33"/>
      <c r="AS10633" s="33"/>
      <c r="AT10633" s="33"/>
      <c r="AU10633" s="33"/>
      <c r="AV10633" s="33"/>
      <c r="AW10633" s="33"/>
      <c r="AX10633" s="33"/>
      <c r="AY10633" s="33"/>
    </row>
    <row r="10634" spans="1:51" s="12" customFormat="1" ht="39.950000000000003" customHeight="1">
      <c r="A10634" s="3"/>
      <c r="B10634" s="16"/>
      <c r="C10634" s="33"/>
      <c r="D10634" s="33"/>
      <c r="E10634" s="33"/>
      <c r="F10634" s="33"/>
      <c r="G10634" s="33"/>
      <c r="H10634" s="33"/>
      <c r="I10634" s="33"/>
      <c r="J10634" s="33"/>
      <c r="K10634" s="33"/>
      <c r="L10634" s="33"/>
      <c r="M10634" s="33"/>
      <c r="N10634" s="33"/>
      <c r="O10634" s="33"/>
      <c r="P10634" s="33"/>
      <c r="Q10634" s="33"/>
      <c r="R10634" s="33"/>
      <c r="S10634" s="33"/>
      <c r="T10634" s="33"/>
      <c r="U10634" s="33"/>
      <c r="V10634" s="33"/>
      <c r="W10634" s="33"/>
      <c r="X10634" s="33"/>
      <c r="Y10634" s="33"/>
      <c r="Z10634" s="33"/>
      <c r="AA10634" s="33"/>
      <c r="AB10634" s="33"/>
      <c r="AC10634" s="33"/>
      <c r="AD10634" s="33"/>
      <c r="AE10634" s="33"/>
      <c r="AF10634" s="33"/>
      <c r="AG10634" s="35"/>
      <c r="AH10634" s="32"/>
      <c r="AI10634" s="33"/>
      <c r="AJ10634" s="33"/>
      <c r="AK10634" s="33"/>
      <c r="AL10634" s="33"/>
      <c r="AM10634" s="33"/>
      <c r="AN10634" s="33"/>
      <c r="AO10634" s="33"/>
      <c r="AP10634" s="33"/>
      <c r="AQ10634" s="33"/>
      <c r="AR10634" s="33"/>
      <c r="AS10634" s="33"/>
      <c r="AT10634" s="33"/>
      <c r="AU10634" s="33"/>
      <c r="AV10634" s="33"/>
      <c r="AW10634" s="33"/>
      <c r="AX10634" s="33"/>
      <c r="AY10634" s="33"/>
    </row>
    <row r="10635" spans="1:51" s="12" customFormat="1" ht="39.950000000000003" customHeight="1">
      <c r="A10635" s="3"/>
      <c r="B10635" s="16"/>
      <c r="C10635" s="33"/>
      <c r="D10635" s="33"/>
      <c r="E10635" s="33"/>
      <c r="F10635" s="33"/>
      <c r="G10635" s="33"/>
      <c r="H10635" s="33"/>
      <c r="I10635" s="33"/>
      <c r="J10635" s="33"/>
      <c r="K10635" s="33"/>
      <c r="L10635" s="33"/>
      <c r="M10635" s="33"/>
      <c r="N10635" s="33"/>
      <c r="O10635" s="33"/>
      <c r="P10635" s="33"/>
      <c r="Q10635" s="33"/>
      <c r="R10635" s="33"/>
      <c r="S10635" s="33"/>
      <c r="T10635" s="33"/>
      <c r="U10635" s="33"/>
      <c r="V10635" s="33"/>
      <c r="W10635" s="33"/>
      <c r="X10635" s="33"/>
      <c r="Y10635" s="33"/>
      <c r="Z10635" s="33"/>
      <c r="AA10635" s="33"/>
      <c r="AB10635" s="33"/>
      <c r="AC10635" s="33"/>
      <c r="AD10635" s="33"/>
      <c r="AE10635" s="33"/>
      <c r="AF10635" s="33"/>
      <c r="AG10635" s="35"/>
      <c r="AH10635" s="32"/>
      <c r="AI10635" s="33"/>
      <c r="AJ10635" s="33"/>
      <c r="AK10635" s="33"/>
      <c r="AL10635" s="33"/>
      <c r="AM10635" s="33"/>
      <c r="AN10635" s="33"/>
      <c r="AO10635" s="33"/>
      <c r="AP10635" s="33"/>
      <c r="AQ10635" s="33"/>
      <c r="AR10635" s="33"/>
      <c r="AS10635" s="33"/>
      <c r="AT10635" s="33"/>
      <c r="AU10635" s="33"/>
      <c r="AV10635" s="33"/>
      <c r="AW10635" s="33"/>
      <c r="AX10635" s="33"/>
      <c r="AY10635" s="33"/>
    </row>
    <row r="10636" spans="1:51" s="12" customFormat="1" ht="39.950000000000003" customHeight="1">
      <c r="A10636" s="3"/>
      <c r="B10636" s="16"/>
      <c r="C10636" s="33"/>
      <c r="D10636" s="33"/>
      <c r="E10636" s="33"/>
      <c r="F10636" s="33"/>
      <c r="G10636" s="33"/>
      <c r="H10636" s="33"/>
      <c r="I10636" s="33"/>
      <c r="J10636" s="33"/>
      <c r="K10636" s="33"/>
      <c r="L10636" s="33"/>
      <c r="M10636" s="33"/>
      <c r="N10636" s="33"/>
      <c r="O10636" s="33"/>
      <c r="P10636" s="33"/>
      <c r="Q10636" s="33"/>
      <c r="R10636" s="33"/>
      <c r="S10636" s="33"/>
      <c r="T10636" s="33"/>
      <c r="U10636" s="33"/>
      <c r="V10636" s="33"/>
      <c r="W10636" s="33"/>
      <c r="X10636" s="33"/>
      <c r="Y10636" s="33"/>
      <c r="Z10636" s="33"/>
      <c r="AA10636" s="33"/>
      <c r="AB10636" s="33"/>
      <c r="AC10636" s="33"/>
      <c r="AD10636" s="33"/>
      <c r="AE10636" s="33"/>
      <c r="AF10636" s="33"/>
      <c r="AG10636" s="35"/>
      <c r="AH10636" s="32"/>
      <c r="AI10636" s="33"/>
      <c r="AJ10636" s="33"/>
      <c r="AK10636" s="33"/>
      <c r="AL10636" s="33"/>
      <c r="AM10636" s="33"/>
      <c r="AN10636" s="33"/>
      <c r="AO10636" s="33"/>
      <c r="AP10636" s="33"/>
      <c r="AQ10636" s="33"/>
      <c r="AR10636" s="33"/>
      <c r="AS10636" s="33"/>
      <c r="AT10636" s="33"/>
      <c r="AU10636" s="33"/>
      <c r="AV10636" s="33"/>
      <c r="AW10636" s="33"/>
      <c r="AX10636" s="33"/>
      <c r="AY10636" s="33"/>
    </row>
    <row r="10637" spans="1:51" s="12" customFormat="1" ht="39.950000000000003" customHeight="1">
      <c r="A10637" s="3"/>
      <c r="B10637" s="16"/>
      <c r="C10637" s="33"/>
      <c r="D10637" s="33"/>
      <c r="E10637" s="33"/>
      <c r="F10637" s="33"/>
      <c r="G10637" s="33"/>
      <c r="H10637" s="33"/>
      <c r="I10637" s="33"/>
      <c r="J10637" s="33"/>
      <c r="K10637" s="33"/>
      <c r="L10637" s="33"/>
      <c r="M10637" s="33"/>
      <c r="N10637" s="33"/>
      <c r="O10637" s="33"/>
      <c r="P10637" s="33"/>
      <c r="Q10637" s="33"/>
      <c r="R10637" s="33"/>
      <c r="S10637" s="33"/>
      <c r="T10637" s="33"/>
      <c r="U10637" s="33"/>
      <c r="V10637" s="33"/>
      <c r="W10637" s="33"/>
      <c r="X10637" s="33"/>
      <c r="Y10637" s="33"/>
      <c r="Z10637" s="33"/>
      <c r="AA10637" s="33"/>
      <c r="AB10637" s="33"/>
      <c r="AC10637" s="33"/>
      <c r="AD10637" s="33"/>
      <c r="AE10637" s="33"/>
      <c r="AF10637" s="33"/>
      <c r="AG10637" s="35"/>
      <c r="AH10637" s="32"/>
      <c r="AI10637" s="33"/>
      <c r="AJ10637" s="33"/>
      <c r="AK10637" s="33"/>
      <c r="AL10637" s="33"/>
      <c r="AM10637" s="33"/>
      <c r="AN10637" s="33"/>
      <c r="AO10637" s="33"/>
      <c r="AP10637" s="33"/>
      <c r="AQ10637" s="33"/>
      <c r="AR10637" s="33"/>
      <c r="AS10637" s="33"/>
      <c r="AT10637" s="33"/>
      <c r="AU10637" s="33"/>
      <c r="AV10637" s="33"/>
      <c r="AW10637" s="33"/>
      <c r="AX10637" s="33"/>
      <c r="AY10637" s="33"/>
    </row>
    <row r="10638" spans="1:51" s="12" customFormat="1" ht="39.950000000000003" customHeight="1">
      <c r="A10638" s="3"/>
      <c r="B10638" s="16"/>
      <c r="C10638" s="33"/>
      <c r="D10638" s="33"/>
      <c r="E10638" s="33"/>
      <c r="F10638" s="33"/>
      <c r="G10638" s="33"/>
      <c r="H10638" s="33"/>
      <c r="I10638" s="33"/>
      <c r="J10638" s="33"/>
      <c r="K10638" s="33"/>
      <c r="L10638" s="33"/>
      <c r="M10638" s="33"/>
      <c r="N10638" s="33"/>
      <c r="O10638" s="33"/>
      <c r="P10638" s="33"/>
      <c r="Q10638" s="33"/>
      <c r="R10638" s="33"/>
      <c r="S10638" s="33"/>
      <c r="T10638" s="33"/>
      <c r="U10638" s="33"/>
      <c r="V10638" s="33"/>
      <c r="W10638" s="33"/>
      <c r="X10638" s="33"/>
      <c r="Y10638" s="33"/>
      <c r="Z10638" s="33"/>
      <c r="AA10638" s="33"/>
      <c r="AB10638" s="33"/>
      <c r="AC10638" s="33"/>
      <c r="AD10638" s="33"/>
      <c r="AE10638" s="33"/>
      <c r="AF10638" s="33"/>
      <c r="AG10638" s="35"/>
      <c r="AH10638" s="32"/>
      <c r="AI10638" s="33"/>
      <c r="AJ10638" s="33"/>
      <c r="AK10638" s="33"/>
      <c r="AL10638" s="33"/>
      <c r="AM10638" s="33"/>
      <c r="AN10638" s="33"/>
      <c r="AO10638" s="33"/>
      <c r="AP10638" s="33"/>
      <c r="AQ10638" s="33"/>
      <c r="AR10638" s="33"/>
      <c r="AS10638" s="33"/>
      <c r="AT10638" s="33"/>
      <c r="AU10638" s="33"/>
      <c r="AV10638" s="33"/>
      <c r="AW10638" s="33"/>
      <c r="AX10638" s="33"/>
      <c r="AY10638" s="33"/>
    </row>
    <row r="10639" spans="1:51" s="12" customFormat="1" ht="39.950000000000003" customHeight="1">
      <c r="A10639" s="3"/>
      <c r="B10639" s="16"/>
      <c r="C10639" s="33"/>
      <c r="D10639" s="33"/>
      <c r="E10639" s="33"/>
      <c r="F10639" s="33"/>
      <c r="G10639" s="33"/>
      <c r="H10639" s="33"/>
      <c r="I10639" s="33"/>
      <c r="J10639" s="33"/>
      <c r="K10639" s="33"/>
      <c r="L10639" s="33"/>
      <c r="M10639" s="33"/>
      <c r="N10639" s="33"/>
      <c r="O10639" s="33"/>
      <c r="P10639" s="33"/>
      <c r="Q10639" s="33"/>
      <c r="R10639" s="33"/>
      <c r="S10639" s="33"/>
      <c r="T10639" s="33"/>
      <c r="U10639" s="33"/>
      <c r="V10639" s="33"/>
      <c r="W10639" s="33"/>
      <c r="X10639" s="33"/>
      <c r="Y10639" s="33"/>
      <c r="Z10639" s="33"/>
      <c r="AA10639" s="33"/>
      <c r="AB10639" s="33"/>
      <c r="AC10639" s="33"/>
      <c r="AD10639" s="33"/>
      <c r="AE10639" s="33"/>
      <c r="AF10639" s="33"/>
      <c r="AG10639" s="35"/>
      <c r="AH10639" s="32"/>
      <c r="AI10639" s="33"/>
      <c r="AJ10639" s="33"/>
      <c r="AK10639" s="33"/>
      <c r="AL10639" s="33"/>
      <c r="AM10639" s="33"/>
      <c r="AN10639" s="33"/>
      <c r="AO10639" s="33"/>
      <c r="AP10639" s="33"/>
      <c r="AQ10639" s="33"/>
      <c r="AR10639" s="33"/>
      <c r="AS10639" s="33"/>
      <c r="AT10639" s="33"/>
      <c r="AU10639" s="33"/>
      <c r="AV10639" s="33"/>
      <c r="AW10639" s="33"/>
      <c r="AX10639" s="33"/>
      <c r="AY10639" s="33"/>
    </row>
    <row r="10640" spans="1:51" s="12" customFormat="1" ht="39.950000000000003" customHeight="1">
      <c r="A10640" s="3"/>
      <c r="B10640" s="16"/>
      <c r="C10640" s="33"/>
      <c r="D10640" s="33"/>
      <c r="E10640" s="33"/>
      <c r="F10640" s="33"/>
      <c r="G10640" s="33"/>
      <c r="H10640" s="33"/>
      <c r="I10640" s="33"/>
      <c r="J10640" s="33"/>
      <c r="K10640" s="33"/>
      <c r="L10640" s="33"/>
      <c r="M10640" s="33"/>
      <c r="N10640" s="33"/>
      <c r="O10640" s="33"/>
      <c r="P10640" s="33"/>
      <c r="Q10640" s="33"/>
      <c r="R10640" s="33"/>
      <c r="S10640" s="33"/>
      <c r="T10640" s="33"/>
      <c r="U10640" s="33"/>
      <c r="V10640" s="33"/>
      <c r="W10640" s="33"/>
      <c r="X10640" s="33"/>
      <c r="Y10640" s="33"/>
      <c r="Z10640" s="33"/>
      <c r="AA10640" s="33"/>
      <c r="AB10640" s="33"/>
      <c r="AC10640" s="33"/>
      <c r="AD10640" s="33"/>
      <c r="AE10640" s="33"/>
      <c r="AF10640" s="33"/>
      <c r="AG10640" s="35"/>
      <c r="AH10640" s="32"/>
      <c r="AI10640" s="33"/>
      <c r="AJ10640" s="33"/>
      <c r="AK10640" s="33"/>
      <c r="AL10640" s="33"/>
      <c r="AM10640" s="33"/>
      <c r="AN10640" s="33"/>
      <c r="AO10640" s="33"/>
      <c r="AP10640" s="33"/>
      <c r="AQ10640" s="33"/>
      <c r="AR10640" s="33"/>
      <c r="AS10640" s="33"/>
      <c r="AT10640" s="33"/>
      <c r="AU10640" s="33"/>
      <c r="AV10640" s="33"/>
      <c r="AW10640" s="33"/>
      <c r="AX10640" s="33"/>
      <c r="AY10640" s="33"/>
    </row>
    <row r="10641" spans="1:51" s="12" customFormat="1" ht="39.950000000000003" customHeight="1">
      <c r="A10641" s="3"/>
      <c r="B10641" s="16"/>
      <c r="C10641" s="33"/>
      <c r="D10641" s="33"/>
      <c r="E10641" s="33"/>
      <c r="F10641" s="33"/>
      <c r="G10641" s="33"/>
      <c r="H10641" s="33"/>
      <c r="I10641" s="33"/>
      <c r="J10641" s="33"/>
      <c r="K10641" s="33"/>
      <c r="L10641" s="33"/>
      <c r="M10641" s="33"/>
      <c r="N10641" s="33"/>
      <c r="O10641" s="33"/>
      <c r="P10641" s="33"/>
      <c r="Q10641" s="33"/>
      <c r="R10641" s="33"/>
      <c r="S10641" s="33"/>
      <c r="T10641" s="33"/>
      <c r="U10641" s="33"/>
      <c r="V10641" s="33"/>
      <c r="W10641" s="33"/>
      <c r="X10641" s="33"/>
      <c r="Y10641" s="33"/>
      <c r="Z10641" s="33"/>
      <c r="AA10641" s="33"/>
      <c r="AB10641" s="33"/>
      <c r="AC10641" s="33"/>
      <c r="AD10641" s="33"/>
      <c r="AE10641" s="33"/>
      <c r="AF10641" s="33"/>
      <c r="AG10641" s="35"/>
      <c r="AH10641" s="32"/>
      <c r="AI10641" s="33"/>
      <c r="AJ10641" s="33"/>
      <c r="AK10641" s="33"/>
      <c r="AL10641" s="33"/>
      <c r="AM10641" s="33"/>
      <c r="AN10641" s="33"/>
      <c r="AO10641" s="33"/>
      <c r="AP10641" s="33"/>
      <c r="AQ10641" s="33"/>
      <c r="AR10641" s="33"/>
      <c r="AS10641" s="33"/>
      <c r="AT10641" s="33"/>
      <c r="AU10641" s="33"/>
      <c r="AV10641" s="33"/>
      <c r="AW10641" s="33"/>
      <c r="AX10641" s="33"/>
      <c r="AY10641" s="33"/>
    </row>
    <row r="10642" spans="1:51" s="12" customFormat="1" ht="39.950000000000003" customHeight="1">
      <c r="A10642" s="3"/>
      <c r="B10642" s="16"/>
      <c r="C10642" s="33"/>
      <c r="D10642" s="33"/>
      <c r="E10642" s="33"/>
      <c r="F10642" s="33"/>
      <c r="G10642" s="33"/>
      <c r="H10642" s="33"/>
      <c r="I10642" s="33"/>
      <c r="J10642" s="33"/>
      <c r="K10642" s="33"/>
      <c r="L10642" s="33"/>
      <c r="M10642" s="33"/>
      <c r="N10642" s="33"/>
      <c r="O10642" s="33"/>
      <c r="P10642" s="33"/>
      <c r="Q10642" s="33"/>
      <c r="R10642" s="33"/>
      <c r="S10642" s="33"/>
      <c r="T10642" s="33"/>
      <c r="U10642" s="33"/>
      <c r="V10642" s="33"/>
      <c r="W10642" s="33"/>
      <c r="X10642" s="33"/>
      <c r="Y10642" s="33"/>
      <c r="Z10642" s="33"/>
      <c r="AA10642" s="33"/>
      <c r="AB10642" s="33"/>
      <c r="AC10642" s="33"/>
      <c r="AD10642" s="33"/>
      <c r="AE10642" s="33"/>
      <c r="AF10642" s="33"/>
      <c r="AG10642" s="35"/>
      <c r="AH10642" s="32"/>
      <c r="AI10642" s="33"/>
      <c r="AJ10642" s="33"/>
      <c r="AK10642" s="33"/>
      <c r="AL10642" s="33"/>
      <c r="AM10642" s="33"/>
      <c r="AN10642" s="33"/>
      <c r="AO10642" s="33"/>
      <c r="AP10642" s="33"/>
      <c r="AQ10642" s="33"/>
      <c r="AR10642" s="33"/>
      <c r="AS10642" s="33"/>
      <c r="AT10642" s="33"/>
      <c r="AU10642" s="33"/>
      <c r="AV10642" s="33"/>
      <c r="AW10642" s="33"/>
      <c r="AX10642" s="33"/>
      <c r="AY10642" s="33"/>
    </row>
    <row r="10643" spans="1:51" s="12" customFormat="1" ht="39.950000000000003" customHeight="1">
      <c r="A10643" s="3"/>
      <c r="B10643" s="16"/>
      <c r="C10643" s="33"/>
      <c r="D10643" s="33"/>
      <c r="E10643" s="33"/>
      <c r="F10643" s="33"/>
      <c r="G10643" s="33"/>
      <c r="H10643" s="33"/>
      <c r="I10643" s="33"/>
      <c r="J10643" s="33"/>
      <c r="K10643" s="33"/>
      <c r="L10643" s="33"/>
      <c r="M10643" s="33"/>
      <c r="N10643" s="33"/>
      <c r="O10643" s="33"/>
      <c r="P10643" s="33"/>
      <c r="Q10643" s="33"/>
      <c r="R10643" s="33"/>
      <c r="S10643" s="33"/>
      <c r="T10643" s="33"/>
      <c r="U10643" s="33"/>
      <c r="V10643" s="33"/>
      <c r="W10643" s="33"/>
      <c r="X10643" s="33"/>
      <c r="Y10643" s="33"/>
      <c r="Z10643" s="33"/>
      <c r="AA10643" s="33"/>
      <c r="AB10643" s="33"/>
      <c r="AC10643" s="33"/>
      <c r="AD10643" s="33"/>
      <c r="AE10643" s="33"/>
      <c r="AF10643" s="33"/>
      <c r="AG10643" s="35"/>
      <c r="AH10643" s="32"/>
      <c r="AI10643" s="33"/>
      <c r="AJ10643" s="33"/>
      <c r="AK10643" s="33"/>
      <c r="AL10643" s="33"/>
      <c r="AM10643" s="33"/>
      <c r="AN10643" s="33"/>
      <c r="AO10643" s="33"/>
      <c r="AP10643" s="33"/>
      <c r="AQ10643" s="33"/>
      <c r="AR10643" s="33"/>
      <c r="AS10643" s="33"/>
      <c r="AT10643" s="33"/>
      <c r="AU10643" s="33"/>
      <c r="AV10643" s="33"/>
      <c r="AW10643" s="33"/>
      <c r="AX10643" s="33"/>
      <c r="AY10643" s="33"/>
    </row>
    <row r="10644" spans="1:51" s="12" customFormat="1" ht="39.950000000000003" customHeight="1">
      <c r="A10644" s="3"/>
      <c r="B10644" s="16"/>
      <c r="C10644" s="33"/>
      <c r="D10644" s="33"/>
      <c r="E10644" s="33"/>
      <c r="F10644" s="33"/>
      <c r="G10644" s="33"/>
      <c r="H10644" s="33"/>
      <c r="I10644" s="33"/>
      <c r="J10644" s="33"/>
      <c r="K10644" s="33"/>
      <c r="L10644" s="33"/>
      <c r="M10644" s="33"/>
      <c r="N10644" s="33"/>
      <c r="O10644" s="33"/>
      <c r="P10644" s="33"/>
      <c r="Q10644" s="33"/>
      <c r="R10644" s="33"/>
      <c r="S10644" s="33"/>
      <c r="T10644" s="33"/>
      <c r="U10644" s="33"/>
      <c r="V10644" s="33"/>
      <c r="W10644" s="33"/>
      <c r="X10644" s="33"/>
      <c r="Y10644" s="33"/>
      <c r="Z10644" s="33"/>
      <c r="AA10644" s="33"/>
      <c r="AB10644" s="33"/>
      <c r="AC10644" s="33"/>
      <c r="AD10644" s="33"/>
      <c r="AE10644" s="33"/>
      <c r="AF10644" s="33"/>
      <c r="AG10644" s="35"/>
      <c r="AH10644" s="32"/>
      <c r="AI10644" s="33"/>
      <c r="AJ10644" s="33"/>
      <c r="AK10644" s="33"/>
      <c r="AL10644" s="33"/>
      <c r="AM10644" s="33"/>
      <c r="AN10644" s="33"/>
      <c r="AO10644" s="33"/>
      <c r="AP10644" s="33"/>
      <c r="AQ10644" s="33"/>
      <c r="AR10644" s="33"/>
      <c r="AS10644" s="33"/>
      <c r="AT10644" s="33"/>
      <c r="AU10644" s="33"/>
      <c r="AV10644" s="33"/>
      <c r="AW10644" s="33"/>
      <c r="AX10644" s="33"/>
      <c r="AY10644" s="33"/>
    </row>
    <row r="10645" spans="1:51" s="12" customFormat="1" ht="39.950000000000003" customHeight="1">
      <c r="A10645" s="3"/>
      <c r="B10645" s="16"/>
      <c r="C10645" s="33"/>
      <c r="D10645" s="33"/>
      <c r="E10645" s="33"/>
      <c r="F10645" s="33"/>
      <c r="G10645" s="33"/>
      <c r="H10645" s="33"/>
      <c r="I10645" s="33"/>
      <c r="J10645" s="33"/>
      <c r="K10645" s="33"/>
      <c r="L10645" s="33"/>
      <c r="M10645" s="33"/>
      <c r="N10645" s="33"/>
      <c r="O10645" s="33"/>
      <c r="P10645" s="33"/>
      <c r="Q10645" s="33"/>
      <c r="R10645" s="33"/>
      <c r="S10645" s="33"/>
      <c r="T10645" s="33"/>
      <c r="U10645" s="33"/>
      <c r="V10645" s="33"/>
      <c r="W10645" s="33"/>
      <c r="X10645" s="33"/>
      <c r="Y10645" s="33"/>
      <c r="Z10645" s="33"/>
      <c r="AA10645" s="33"/>
      <c r="AB10645" s="33"/>
      <c r="AC10645" s="33"/>
      <c r="AD10645" s="33"/>
      <c r="AE10645" s="33"/>
      <c r="AF10645" s="33"/>
      <c r="AG10645" s="35"/>
      <c r="AH10645" s="32"/>
      <c r="AI10645" s="33"/>
      <c r="AJ10645" s="33"/>
      <c r="AK10645" s="33"/>
      <c r="AL10645" s="33"/>
      <c r="AM10645" s="33"/>
      <c r="AN10645" s="33"/>
      <c r="AO10645" s="33"/>
      <c r="AP10645" s="33"/>
      <c r="AQ10645" s="33"/>
      <c r="AR10645" s="33"/>
      <c r="AS10645" s="33"/>
      <c r="AT10645" s="33"/>
      <c r="AU10645" s="33"/>
      <c r="AV10645" s="33"/>
      <c r="AW10645" s="33"/>
      <c r="AX10645" s="33"/>
      <c r="AY10645" s="33"/>
    </row>
    <row r="10646" spans="1:51" s="12" customFormat="1" ht="39.950000000000003" customHeight="1">
      <c r="A10646" s="3"/>
      <c r="B10646" s="16"/>
      <c r="C10646" s="33"/>
      <c r="D10646" s="33"/>
      <c r="E10646" s="33"/>
      <c r="F10646" s="33"/>
      <c r="G10646" s="33"/>
      <c r="H10646" s="33"/>
      <c r="I10646" s="33"/>
      <c r="J10646" s="33"/>
      <c r="K10646" s="33"/>
      <c r="L10646" s="33"/>
      <c r="M10646" s="33"/>
      <c r="N10646" s="33"/>
      <c r="O10646" s="33"/>
      <c r="P10646" s="33"/>
      <c r="Q10646" s="33"/>
      <c r="R10646" s="33"/>
      <c r="S10646" s="33"/>
      <c r="T10646" s="33"/>
      <c r="U10646" s="33"/>
      <c r="V10646" s="33"/>
      <c r="W10646" s="33"/>
      <c r="X10646" s="33"/>
      <c r="Y10646" s="33"/>
      <c r="Z10646" s="33"/>
      <c r="AA10646" s="33"/>
      <c r="AB10646" s="33"/>
      <c r="AC10646" s="33"/>
      <c r="AD10646" s="33"/>
      <c r="AE10646" s="33"/>
      <c r="AF10646" s="33"/>
      <c r="AG10646" s="35"/>
      <c r="AH10646" s="32"/>
      <c r="AI10646" s="33"/>
      <c r="AJ10646" s="33"/>
      <c r="AK10646" s="33"/>
      <c r="AL10646" s="33"/>
      <c r="AM10646" s="33"/>
      <c r="AN10646" s="33"/>
      <c r="AO10646" s="33"/>
      <c r="AP10646" s="33"/>
      <c r="AQ10646" s="33"/>
      <c r="AR10646" s="33"/>
      <c r="AS10646" s="33"/>
      <c r="AT10646" s="33"/>
      <c r="AU10646" s="33"/>
      <c r="AV10646" s="33"/>
      <c r="AW10646" s="33"/>
      <c r="AX10646" s="33"/>
      <c r="AY10646" s="33"/>
    </row>
    <row r="10647" spans="1:51" s="12" customFormat="1" ht="39.950000000000003" customHeight="1">
      <c r="A10647" s="3"/>
      <c r="B10647" s="16"/>
      <c r="C10647" s="33"/>
      <c r="D10647" s="33"/>
      <c r="E10647" s="33"/>
      <c r="F10647" s="33"/>
      <c r="G10647" s="33"/>
      <c r="H10647" s="33"/>
      <c r="I10647" s="33"/>
      <c r="J10647" s="33"/>
      <c r="K10647" s="33"/>
      <c r="L10647" s="33"/>
      <c r="M10647" s="33"/>
      <c r="N10647" s="33"/>
      <c r="O10647" s="33"/>
      <c r="P10647" s="33"/>
      <c r="Q10647" s="33"/>
      <c r="R10647" s="33"/>
      <c r="S10647" s="33"/>
      <c r="T10647" s="33"/>
      <c r="U10647" s="33"/>
      <c r="V10647" s="33"/>
      <c r="W10647" s="33"/>
      <c r="X10647" s="33"/>
      <c r="Y10647" s="33"/>
      <c r="Z10647" s="33"/>
      <c r="AA10647" s="33"/>
      <c r="AB10647" s="33"/>
      <c r="AC10647" s="33"/>
      <c r="AD10647" s="33"/>
      <c r="AE10647" s="33"/>
      <c r="AF10647" s="33"/>
      <c r="AG10647" s="35"/>
      <c r="AH10647" s="32"/>
      <c r="AI10647" s="33"/>
      <c r="AJ10647" s="33"/>
      <c r="AK10647" s="33"/>
      <c r="AL10647" s="33"/>
      <c r="AM10647" s="33"/>
      <c r="AN10647" s="33"/>
      <c r="AO10647" s="33"/>
      <c r="AP10647" s="33"/>
      <c r="AQ10647" s="33"/>
      <c r="AR10647" s="33"/>
      <c r="AS10647" s="33"/>
      <c r="AT10647" s="33"/>
      <c r="AU10647" s="33"/>
      <c r="AV10647" s="33"/>
      <c r="AW10647" s="33"/>
      <c r="AX10647" s="33"/>
      <c r="AY10647" s="33"/>
    </row>
    <row r="10648" spans="1:51" s="12" customFormat="1" ht="39.950000000000003" customHeight="1">
      <c r="A10648" s="3"/>
      <c r="B10648" s="16"/>
      <c r="C10648" s="33"/>
      <c r="D10648" s="33"/>
      <c r="E10648" s="33"/>
      <c r="F10648" s="33"/>
      <c r="G10648" s="33"/>
      <c r="H10648" s="33"/>
      <c r="I10648" s="33"/>
      <c r="J10648" s="33"/>
      <c r="K10648" s="33"/>
      <c r="L10648" s="33"/>
      <c r="M10648" s="33"/>
      <c r="N10648" s="33"/>
      <c r="O10648" s="33"/>
      <c r="P10648" s="33"/>
      <c r="Q10648" s="33"/>
      <c r="R10648" s="33"/>
      <c r="S10648" s="33"/>
      <c r="T10648" s="33"/>
      <c r="U10648" s="33"/>
      <c r="V10648" s="33"/>
      <c r="W10648" s="33"/>
      <c r="X10648" s="33"/>
      <c r="Y10648" s="33"/>
      <c r="Z10648" s="33"/>
      <c r="AA10648" s="33"/>
      <c r="AB10648" s="33"/>
      <c r="AC10648" s="33"/>
      <c r="AD10648" s="33"/>
      <c r="AE10648" s="33"/>
      <c r="AF10648" s="33"/>
      <c r="AG10648" s="35"/>
      <c r="AH10648" s="32"/>
      <c r="AI10648" s="33"/>
      <c r="AJ10648" s="33"/>
      <c r="AK10648" s="33"/>
      <c r="AL10648" s="33"/>
      <c r="AM10648" s="33"/>
      <c r="AN10648" s="33"/>
      <c r="AO10648" s="33"/>
      <c r="AP10648" s="33"/>
      <c r="AQ10648" s="33"/>
      <c r="AR10648" s="33"/>
      <c r="AS10648" s="33"/>
      <c r="AT10648" s="33"/>
      <c r="AU10648" s="33"/>
      <c r="AV10648" s="33"/>
      <c r="AW10648" s="33"/>
      <c r="AX10648" s="33"/>
      <c r="AY10648" s="33"/>
    </row>
    <row r="10649" spans="1:51" s="12" customFormat="1" ht="39.950000000000003" customHeight="1">
      <c r="A10649" s="3"/>
      <c r="B10649" s="16"/>
      <c r="C10649" s="33"/>
      <c r="D10649" s="33"/>
      <c r="E10649" s="33"/>
      <c r="F10649" s="33"/>
      <c r="G10649" s="33"/>
      <c r="H10649" s="33"/>
      <c r="I10649" s="33"/>
      <c r="J10649" s="33"/>
      <c r="K10649" s="33"/>
      <c r="L10649" s="33"/>
      <c r="M10649" s="33"/>
      <c r="N10649" s="33"/>
      <c r="O10649" s="33"/>
      <c r="P10649" s="33"/>
      <c r="Q10649" s="33"/>
      <c r="R10649" s="33"/>
      <c r="S10649" s="33"/>
      <c r="T10649" s="33"/>
      <c r="U10649" s="33"/>
      <c r="V10649" s="33"/>
      <c r="W10649" s="33"/>
      <c r="X10649" s="33"/>
      <c r="Y10649" s="33"/>
      <c r="Z10649" s="33"/>
      <c r="AA10649" s="33"/>
      <c r="AB10649" s="33"/>
      <c r="AC10649" s="33"/>
      <c r="AD10649" s="33"/>
      <c r="AE10649" s="33"/>
      <c r="AF10649" s="33"/>
      <c r="AG10649" s="35"/>
      <c r="AH10649" s="32"/>
      <c r="AI10649" s="33"/>
      <c r="AJ10649" s="33"/>
      <c r="AK10649" s="33"/>
      <c r="AL10649" s="33"/>
      <c r="AM10649" s="33"/>
      <c r="AN10649" s="33"/>
      <c r="AO10649" s="33"/>
      <c r="AP10649" s="33"/>
      <c r="AQ10649" s="33"/>
      <c r="AR10649" s="33"/>
      <c r="AS10649" s="33"/>
      <c r="AT10649" s="33"/>
      <c r="AU10649" s="33"/>
      <c r="AV10649" s="33"/>
      <c r="AW10649" s="33"/>
      <c r="AX10649" s="33"/>
      <c r="AY10649" s="33"/>
    </row>
    <row r="10650" spans="1:51" s="12" customFormat="1" ht="39.950000000000003" customHeight="1">
      <c r="A10650" s="3"/>
      <c r="B10650" s="16"/>
      <c r="C10650" s="33"/>
      <c r="D10650" s="33"/>
      <c r="E10650" s="33"/>
      <c r="F10650" s="33"/>
      <c r="G10650" s="33"/>
      <c r="H10650" s="33"/>
      <c r="I10650" s="33"/>
      <c r="J10650" s="33"/>
      <c r="K10650" s="33"/>
      <c r="L10650" s="33"/>
      <c r="M10650" s="33"/>
      <c r="N10650" s="33"/>
      <c r="O10650" s="33"/>
      <c r="P10650" s="33"/>
      <c r="Q10650" s="33"/>
      <c r="R10650" s="33"/>
      <c r="S10650" s="33"/>
      <c r="T10650" s="33"/>
      <c r="U10650" s="33"/>
      <c r="V10650" s="33"/>
      <c r="W10650" s="33"/>
      <c r="X10650" s="33"/>
      <c r="Y10650" s="33"/>
      <c r="Z10650" s="33"/>
      <c r="AA10650" s="33"/>
      <c r="AB10650" s="33"/>
      <c r="AC10650" s="33"/>
      <c r="AD10650" s="33"/>
      <c r="AE10650" s="33"/>
      <c r="AF10650" s="33"/>
      <c r="AG10650" s="35"/>
      <c r="AH10650" s="32"/>
      <c r="AI10650" s="33"/>
      <c r="AJ10650" s="33"/>
      <c r="AK10650" s="33"/>
      <c r="AL10650" s="33"/>
      <c r="AM10650" s="33"/>
      <c r="AN10650" s="33"/>
      <c r="AO10650" s="33"/>
      <c r="AP10650" s="33"/>
      <c r="AQ10650" s="33"/>
      <c r="AR10650" s="33"/>
      <c r="AS10650" s="33"/>
      <c r="AT10650" s="33"/>
      <c r="AU10650" s="33"/>
      <c r="AV10650" s="33"/>
      <c r="AW10650" s="33"/>
      <c r="AX10650" s="33"/>
      <c r="AY10650" s="33"/>
    </row>
    <row r="10651" spans="1:51" s="12" customFormat="1" ht="39.950000000000003" customHeight="1">
      <c r="A10651" s="3"/>
      <c r="B10651" s="16"/>
      <c r="C10651" s="33"/>
      <c r="D10651" s="33"/>
      <c r="E10651" s="33"/>
      <c r="F10651" s="33"/>
      <c r="G10651" s="33"/>
      <c r="H10651" s="33"/>
      <c r="I10651" s="33"/>
      <c r="J10651" s="33"/>
      <c r="K10651" s="33"/>
      <c r="L10651" s="33"/>
      <c r="M10651" s="33"/>
      <c r="N10651" s="33"/>
      <c r="O10651" s="33"/>
      <c r="P10651" s="33"/>
      <c r="Q10651" s="33"/>
      <c r="R10651" s="33"/>
      <c r="S10651" s="33"/>
      <c r="T10651" s="33"/>
      <c r="U10651" s="33"/>
      <c r="V10651" s="33"/>
      <c r="W10651" s="33"/>
      <c r="X10651" s="33"/>
      <c r="Y10651" s="33"/>
      <c r="Z10651" s="33"/>
      <c r="AA10651" s="33"/>
      <c r="AB10651" s="33"/>
      <c r="AC10651" s="33"/>
      <c r="AD10651" s="33"/>
      <c r="AE10651" s="33"/>
      <c r="AF10651" s="33"/>
      <c r="AG10651" s="35"/>
      <c r="AH10651" s="32"/>
      <c r="AI10651" s="33"/>
      <c r="AJ10651" s="33"/>
      <c r="AK10651" s="33"/>
      <c r="AL10651" s="33"/>
      <c r="AM10651" s="33"/>
      <c r="AN10651" s="33"/>
      <c r="AO10651" s="33"/>
      <c r="AP10651" s="33"/>
      <c r="AQ10651" s="33"/>
      <c r="AR10651" s="33"/>
      <c r="AS10651" s="33"/>
      <c r="AT10651" s="33"/>
      <c r="AU10651" s="33"/>
      <c r="AV10651" s="33"/>
      <c r="AW10651" s="33"/>
      <c r="AX10651" s="33"/>
      <c r="AY10651" s="33"/>
    </row>
    <row r="10652" spans="1:51" s="12" customFormat="1" ht="39.950000000000003" customHeight="1">
      <c r="A10652" s="3"/>
      <c r="B10652" s="16"/>
      <c r="C10652" s="33"/>
      <c r="D10652" s="33"/>
      <c r="E10652" s="33"/>
      <c r="F10652" s="33"/>
      <c r="G10652" s="33"/>
      <c r="H10652" s="33"/>
      <c r="I10652" s="33"/>
      <c r="J10652" s="33"/>
      <c r="K10652" s="33"/>
      <c r="L10652" s="33"/>
      <c r="M10652" s="33"/>
      <c r="N10652" s="33"/>
      <c r="O10652" s="33"/>
      <c r="P10652" s="33"/>
      <c r="Q10652" s="33"/>
      <c r="R10652" s="33"/>
      <c r="S10652" s="33"/>
      <c r="T10652" s="33"/>
      <c r="U10652" s="33"/>
      <c r="V10652" s="33"/>
      <c r="W10652" s="33"/>
      <c r="X10652" s="33"/>
      <c r="Y10652" s="33"/>
      <c r="Z10652" s="33"/>
      <c r="AA10652" s="33"/>
      <c r="AB10652" s="33"/>
      <c r="AC10652" s="33"/>
      <c r="AD10652" s="33"/>
      <c r="AE10652" s="33"/>
      <c r="AF10652" s="33"/>
      <c r="AG10652" s="35"/>
      <c r="AH10652" s="32"/>
      <c r="AI10652" s="33"/>
      <c r="AJ10652" s="33"/>
      <c r="AK10652" s="33"/>
      <c r="AL10652" s="33"/>
      <c r="AM10652" s="33"/>
      <c r="AN10652" s="33"/>
      <c r="AO10652" s="33"/>
      <c r="AP10652" s="33"/>
      <c r="AQ10652" s="33"/>
      <c r="AR10652" s="33"/>
      <c r="AS10652" s="33"/>
      <c r="AT10652" s="33"/>
      <c r="AU10652" s="33"/>
      <c r="AV10652" s="33"/>
      <c r="AW10652" s="33"/>
      <c r="AX10652" s="33"/>
      <c r="AY10652" s="33"/>
    </row>
    <row r="10653" spans="1:51" s="12" customFormat="1" ht="39.950000000000003" customHeight="1">
      <c r="A10653" s="3"/>
      <c r="B10653" s="16"/>
      <c r="C10653" s="33"/>
      <c r="D10653" s="33"/>
      <c r="E10653" s="33"/>
      <c r="F10653" s="33"/>
      <c r="G10653" s="33"/>
      <c r="H10653" s="33"/>
      <c r="I10653" s="33"/>
      <c r="J10653" s="33"/>
      <c r="K10653" s="33"/>
      <c r="L10653" s="33"/>
      <c r="M10653" s="33"/>
      <c r="N10653" s="33"/>
      <c r="O10653" s="33"/>
      <c r="P10653" s="33"/>
      <c r="Q10653" s="33"/>
      <c r="R10653" s="33"/>
      <c r="S10653" s="33"/>
      <c r="T10653" s="33"/>
      <c r="U10653" s="33"/>
      <c r="V10653" s="33"/>
      <c r="W10653" s="33"/>
      <c r="X10653" s="33"/>
      <c r="Y10653" s="33"/>
      <c r="Z10653" s="33"/>
      <c r="AA10653" s="33"/>
      <c r="AB10653" s="33"/>
      <c r="AC10653" s="33"/>
      <c r="AD10653" s="33"/>
      <c r="AE10653" s="33"/>
      <c r="AF10653" s="33"/>
      <c r="AG10653" s="35"/>
      <c r="AH10653" s="32"/>
      <c r="AI10653" s="33"/>
      <c r="AJ10653" s="33"/>
      <c r="AK10653" s="33"/>
      <c r="AL10653" s="33"/>
      <c r="AM10653" s="33"/>
      <c r="AN10653" s="33"/>
      <c r="AO10653" s="33"/>
      <c r="AP10653" s="33"/>
      <c r="AQ10653" s="33"/>
      <c r="AR10653" s="33"/>
      <c r="AS10653" s="33"/>
      <c r="AT10653" s="33"/>
      <c r="AU10653" s="33"/>
      <c r="AV10653" s="33"/>
      <c r="AW10653" s="33"/>
      <c r="AX10653" s="33"/>
      <c r="AY10653" s="33"/>
    </row>
    <row r="10654" spans="1:51" s="12" customFormat="1" ht="39.950000000000003" customHeight="1">
      <c r="A10654" s="3"/>
      <c r="B10654" s="16"/>
      <c r="C10654" s="33"/>
      <c r="D10654" s="33"/>
      <c r="E10654" s="33"/>
      <c r="F10654" s="33"/>
      <c r="G10654" s="33"/>
      <c r="H10654" s="33"/>
      <c r="I10654" s="33"/>
      <c r="J10654" s="33"/>
      <c r="K10654" s="33"/>
      <c r="L10654" s="33"/>
      <c r="M10654" s="33"/>
      <c r="N10654" s="33"/>
      <c r="O10654" s="33"/>
      <c r="P10654" s="33"/>
      <c r="Q10654" s="33"/>
      <c r="R10654" s="33"/>
      <c r="S10654" s="33"/>
      <c r="T10654" s="33"/>
      <c r="U10654" s="33"/>
      <c r="V10654" s="33"/>
      <c r="W10654" s="33"/>
      <c r="X10654" s="33"/>
      <c r="Y10654" s="33"/>
      <c r="Z10654" s="33"/>
      <c r="AA10654" s="33"/>
      <c r="AB10654" s="33"/>
      <c r="AC10654" s="33"/>
      <c r="AD10654" s="33"/>
      <c r="AE10654" s="33"/>
      <c r="AF10654" s="33"/>
      <c r="AG10654" s="35"/>
      <c r="AH10654" s="32"/>
      <c r="AI10654" s="33"/>
      <c r="AJ10654" s="33"/>
      <c r="AK10654" s="33"/>
      <c r="AL10654" s="33"/>
      <c r="AM10654" s="33"/>
      <c r="AN10654" s="33"/>
      <c r="AO10654" s="33"/>
      <c r="AP10654" s="33"/>
      <c r="AQ10654" s="33"/>
      <c r="AR10654" s="33"/>
      <c r="AS10654" s="33"/>
      <c r="AT10654" s="33"/>
      <c r="AU10654" s="33"/>
      <c r="AV10654" s="33"/>
      <c r="AW10654" s="33"/>
      <c r="AX10654" s="33"/>
      <c r="AY10654" s="33"/>
    </row>
    <row r="10655" spans="1:51" s="12" customFormat="1" ht="39.950000000000003" customHeight="1">
      <c r="A10655" s="3"/>
      <c r="B10655" s="16"/>
      <c r="C10655" s="33"/>
      <c r="D10655" s="33"/>
      <c r="E10655" s="33"/>
      <c r="F10655" s="33"/>
      <c r="G10655" s="33"/>
      <c r="H10655" s="33"/>
      <c r="I10655" s="33"/>
      <c r="J10655" s="33"/>
      <c r="K10655" s="33"/>
      <c r="L10655" s="33"/>
      <c r="M10655" s="33"/>
      <c r="N10655" s="33"/>
      <c r="O10655" s="33"/>
      <c r="P10655" s="33"/>
      <c r="Q10655" s="33"/>
      <c r="R10655" s="33"/>
      <c r="S10655" s="33"/>
      <c r="T10655" s="33"/>
      <c r="U10655" s="33"/>
      <c r="V10655" s="33"/>
      <c r="W10655" s="33"/>
      <c r="X10655" s="33"/>
      <c r="Y10655" s="33"/>
      <c r="Z10655" s="33"/>
      <c r="AA10655" s="33"/>
      <c r="AB10655" s="33"/>
      <c r="AC10655" s="33"/>
      <c r="AD10655" s="33"/>
      <c r="AE10655" s="33"/>
      <c r="AF10655" s="33"/>
      <c r="AG10655" s="35"/>
      <c r="AH10655" s="32"/>
      <c r="AI10655" s="33"/>
      <c r="AJ10655" s="33"/>
      <c r="AK10655" s="33"/>
      <c r="AL10655" s="33"/>
      <c r="AM10655" s="33"/>
      <c r="AN10655" s="33"/>
      <c r="AO10655" s="33"/>
      <c r="AP10655" s="33"/>
      <c r="AQ10655" s="33"/>
      <c r="AR10655" s="33"/>
      <c r="AS10655" s="33"/>
      <c r="AT10655" s="33"/>
      <c r="AU10655" s="33"/>
      <c r="AV10655" s="33"/>
      <c r="AW10655" s="33"/>
      <c r="AX10655" s="33"/>
      <c r="AY10655" s="33"/>
    </row>
    <row r="10656" spans="1:51" s="12" customFormat="1" ht="39.950000000000003" customHeight="1">
      <c r="A10656" s="3"/>
      <c r="B10656" s="16"/>
      <c r="C10656" s="33"/>
      <c r="D10656" s="33"/>
      <c r="E10656" s="33"/>
      <c r="F10656" s="33"/>
      <c r="G10656" s="33"/>
      <c r="H10656" s="33"/>
      <c r="I10656" s="33"/>
      <c r="J10656" s="33"/>
      <c r="K10656" s="33"/>
      <c r="L10656" s="33"/>
      <c r="M10656" s="33"/>
      <c r="N10656" s="33"/>
      <c r="O10656" s="33"/>
      <c r="P10656" s="33"/>
      <c r="Q10656" s="33"/>
      <c r="R10656" s="33"/>
      <c r="S10656" s="33"/>
      <c r="T10656" s="33"/>
      <c r="U10656" s="33"/>
      <c r="V10656" s="33"/>
      <c r="W10656" s="33"/>
      <c r="X10656" s="33"/>
      <c r="Y10656" s="33"/>
      <c r="Z10656" s="33"/>
      <c r="AA10656" s="33"/>
      <c r="AB10656" s="33"/>
      <c r="AC10656" s="33"/>
      <c r="AD10656" s="33"/>
      <c r="AE10656" s="33"/>
      <c r="AF10656" s="33"/>
      <c r="AG10656" s="35"/>
      <c r="AH10656" s="32"/>
      <c r="AI10656" s="33"/>
      <c r="AJ10656" s="33"/>
      <c r="AK10656" s="33"/>
      <c r="AL10656" s="33"/>
      <c r="AM10656" s="33"/>
      <c r="AN10656" s="33"/>
      <c r="AO10656" s="33"/>
      <c r="AP10656" s="33"/>
      <c r="AQ10656" s="33"/>
      <c r="AR10656" s="33"/>
      <c r="AS10656" s="33"/>
      <c r="AT10656" s="33"/>
      <c r="AU10656" s="33"/>
      <c r="AV10656" s="33"/>
      <c r="AW10656" s="33"/>
      <c r="AX10656" s="33"/>
      <c r="AY10656" s="33"/>
    </row>
    <row r="10657" spans="1:51" s="12" customFormat="1" ht="39.950000000000003" customHeight="1">
      <c r="A10657" s="3"/>
      <c r="B10657" s="16"/>
      <c r="C10657" s="33"/>
      <c r="D10657" s="33"/>
      <c r="E10657" s="33"/>
      <c r="F10657" s="33"/>
      <c r="G10657" s="33"/>
      <c r="H10657" s="33"/>
      <c r="I10657" s="33"/>
      <c r="J10657" s="33"/>
      <c r="K10657" s="33"/>
      <c r="L10657" s="33"/>
      <c r="M10657" s="33"/>
      <c r="N10657" s="33"/>
      <c r="O10657" s="33"/>
      <c r="P10657" s="33"/>
      <c r="Q10657" s="33"/>
      <c r="R10657" s="33"/>
      <c r="S10657" s="33"/>
      <c r="T10657" s="33"/>
      <c r="U10657" s="33"/>
      <c r="V10657" s="33"/>
      <c r="W10657" s="33"/>
      <c r="X10657" s="33"/>
      <c r="Y10657" s="33"/>
      <c r="Z10657" s="33"/>
      <c r="AA10657" s="33"/>
      <c r="AB10657" s="33"/>
      <c r="AC10657" s="33"/>
      <c r="AD10657" s="33"/>
      <c r="AE10657" s="33"/>
      <c r="AF10657" s="33"/>
      <c r="AG10657" s="35"/>
      <c r="AH10657" s="32"/>
      <c r="AI10657" s="33"/>
      <c r="AJ10657" s="33"/>
      <c r="AK10657" s="33"/>
      <c r="AL10657" s="33"/>
      <c r="AM10657" s="33"/>
      <c r="AN10657" s="33"/>
      <c r="AO10657" s="33"/>
      <c r="AP10657" s="33"/>
      <c r="AQ10657" s="33"/>
      <c r="AR10657" s="33"/>
      <c r="AS10657" s="33"/>
      <c r="AT10657" s="33"/>
      <c r="AU10657" s="33"/>
      <c r="AV10657" s="33"/>
      <c r="AW10657" s="33"/>
      <c r="AX10657" s="33"/>
      <c r="AY10657" s="33"/>
    </row>
    <row r="10658" spans="1:51" s="12" customFormat="1" ht="39.950000000000003" customHeight="1">
      <c r="A10658" s="3"/>
      <c r="B10658" s="16"/>
      <c r="C10658" s="33"/>
      <c r="D10658" s="33"/>
      <c r="E10658" s="33"/>
      <c r="F10658" s="33"/>
      <c r="G10658" s="33"/>
      <c r="H10658" s="33"/>
      <c r="I10658" s="33"/>
      <c r="J10658" s="33"/>
      <c r="K10658" s="33"/>
      <c r="L10658" s="33"/>
      <c r="M10658" s="33"/>
      <c r="N10658" s="33"/>
      <c r="O10658" s="33"/>
      <c r="P10658" s="33"/>
      <c r="Q10658" s="33"/>
      <c r="R10658" s="33"/>
      <c r="S10658" s="33"/>
      <c r="T10658" s="33"/>
      <c r="U10658" s="33"/>
      <c r="V10658" s="33"/>
      <c r="W10658" s="33"/>
      <c r="X10658" s="33"/>
      <c r="Y10658" s="33"/>
      <c r="Z10658" s="33"/>
      <c r="AA10658" s="33"/>
      <c r="AB10658" s="33"/>
      <c r="AC10658" s="33"/>
      <c r="AD10658" s="33"/>
      <c r="AE10658" s="33"/>
      <c r="AF10658" s="33"/>
      <c r="AG10658" s="35"/>
      <c r="AH10658" s="32"/>
      <c r="AI10658" s="33"/>
      <c r="AJ10658" s="33"/>
      <c r="AK10658" s="33"/>
      <c r="AL10658" s="33"/>
      <c r="AM10658" s="33"/>
      <c r="AN10658" s="33"/>
      <c r="AO10658" s="33"/>
      <c r="AP10658" s="33"/>
      <c r="AQ10658" s="33"/>
      <c r="AR10658" s="33"/>
      <c r="AS10658" s="33"/>
      <c r="AT10658" s="33"/>
      <c r="AU10658" s="33"/>
      <c r="AV10658" s="33"/>
      <c r="AW10658" s="33"/>
      <c r="AX10658" s="33"/>
      <c r="AY10658" s="33"/>
    </row>
    <row r="10659" spans="1:51" s="12" customFormat="1" ht="39.950000000000003" customHeight="1">
      <c r="A10659" s="3"/>
      <c r="B10659" s="16"/>
      <c r="C10659" s="33"/>
      <c r="D10659" s="33"/>
      <c r="E10659" s="33"/>
      <c r="F10659" s="33"/>
      <c r="G10659" s="33"/>
      <c r="H10659" s="33"/>
      <c r="I10659" s="33"/>
      <c r="J10659" s="33"/>
      <c r="K10659" s="33"/>
      <c r="L10659" s="33"/>
      <c r="M10659" s="33"/>
      <c r="N10659" s="33"/>
      <c r="O10659" s="33"/>
      <c r="P10659" s="33"/>
      <c r="Q10659" s="33"/>
      <c r="R10659" s="33"/>
      <c r="S10659" s="33"/>
      <c r="T10659" s="33"/>
      <c r="U10659" s="33"/>
      <c r="V10659" s="33"/>
      <c r="W10659" s="33"/>
      <c r="X10659" s="33"/>
      <c r="Y10659" s="33"/>
      <c r="Z10659" s="33"/>
      <c r="AA10659" s="33"/>
      <c r="AB10659" s="33"/>
      <c r="AC10659" s="33"/>
      <c r="AD10659" s="33"/>
      <c r="AE10659" s="33"/>
      <c r="AF10659" s="33"/>
      <c r="AG10659" s="35"/>
      <c r="AH10659" s="32"/>
      <c r="AI10659" s="33"/>
      <c r="AJ10659" s="33"/>
      <c r="AK10659" s="33"/>
      <c r="AL10659" s="33"/>
      <c r="AM10659" s="33"/>
      <c r="AN10659" s="33"/>
      <c r="AO10659" s="33"/>
      <c r="AP10659" s="33"/>
      <c r="AQ10659" s="33"/>
      <c r="AR10659" s="33"/>
      <c r="AS10659" s="33"/>
      <c r="AT10659" s="33"/>
      <c r="AU10659" s="33"/>
      <c r="AV10659" s="33"/>
      <c r="AW10659" s="33"/>
      <c r="AX10659" s="33"/>
      <c r="AY10659" s="33"/>
    </row>
    <row r="10660" spans="1:51" s="12" customFormat="1" ht="39.950000000000003" customHeight="1">
      <c r="A10660" s="3"/>
      <c r="B10660" s="16"/>
      <c r="C10660" s="33"/>
      <c r="D10660" s="33"/>
      <c r="E10660" s="33"/>
      <c r="F10660" s="33"/>
      <c r="G10660" s="33"/>
      <c r="H10660" s="33"/>
      <c r="I10660" s="33"/>
      <c r="J10660" s="33"/>
      <c r="K10660" s="33"/>
      <c r="L10660" s="33"/>
      <c r="M10660" s="33"/>
      <c r="N10660" s="33"/>
      <c r="O10660" s="33"/>
      <c r="P10660" s="33"/>
      <c r="Q10660" s="33"/>
      <c r="R10660" s="33"/>
      <c r="S10660" s="33"/>
      <c r="T10660" s="33"/>
      <c r="U10660" s="33"/>
      <c r="V10660" s="33"/>
      <c r="W10660" s="33"/>
      <c r="X10660" s="33"/>
      <c r="Y10660" s="33"/>
      <c r="Z10660" s="33"/>
      <c r="AA10660" s="33"/>
      <c r="AB10660" s="33"/>
      <c r="AC10660" s="33"/>
      <c r="AD10660" s="33"/>
      <c r="AE10660" s="33"/>
      <c r="AF10660" s="33"/>
      <c r="AG10660" s="35"/>
      <c r="AH10660" s="32"/>
      <c r="AI10660" s="33"/>
      <c r="AJ10660" s="33"/>
      <c r="AK10660" s="33"/>
      <c r="AL10660" s="33"/>
      <c r="AM10660" s="33"/>
      <c r="AN10660" s="33"/>
      <c r="AO10660" s="33"/>
      <c r="AP10660" s="33"/>
      <c r="AQ10660" s="33"/>
      <c r="AR10660" s="33"/>
      <c r="AS10660" s="33"/>
      <c r="AT10660" s="33"/>
      <c r="AU10660" s="33"/>
      <c r="AV10660" s="33"/>
      <c r="AW10660" s="33"/>
      <c r="AX10660" s="33"/>
      <c r="AY10660" s="33"/>
    </row>
    <row r="10661" spans="1:51" s="12" customFormat="1" ht="39.950000000000003" customHeight="1">
      <c r="A10661" s="3"/>
      <c r="B10661" s="16"/>
      <c r="C10661" s="33"/>
      <c r="D10661" s="33"/>
      <c r="E10661" s="33"/>
      <c r="F10661" s="33"/>
      <c r="G10661" s="33"/>
      <c r="H10661" s="33"/>
      <c r="I10661" s="33"/>
      <c r="J10661" s="33"/>
      <c r="K10661" s="33"/>
      <c r="L10661" s="33"/>
      <c r="M10661" s="33"/>
      <c r="N10661" s="33"/>
      <c r="O10661" s="33"/>
      <c r="P10661" s="33"/>
      <c r="Q10661" s="33"/>
      <c r="R10661" s="33"/>
      <c r="S10661" s="33"/>
      <c r="T10661" s="33"/>
      <c r="U10661" s="33"/>
      <c r="V10661" s="33"/>
      <c r="W10661" s="33"/>
      <c r="X10661" s="33"/>
      <c r="Y10661" s="33"/>
      <c r="Z10661" s="33"/>
      <c r="AA10661" s="33"/>
      <c r="AB10661" s="33"/>
      <c r="AC10661" s="33"/>
      <c r="AD10661" s="33"/>
      <c r="AE10661" s="33"/>
      <c r="AF10661" s="33"/>
      <c r="AG10661" s="35"/>
      <c r="AH10661" s="32"/>
      <c r="AI10661" s="33"/>
      <c r="AJ10661" s="33"/>
      <c r="AK10661" s="33"/>
      <c r="AL10661" s="33"/>
      <c r="AM10661" s="33"/>
      <c r="AN10661" s="33"/>
      <c r="AO10661" s="33"/>
      <c r="AP10661" s="33"/>
      <c r="AQ10661" s="33"/>
      <c r="AR10661" s="33"/>
      <c r="AS10661" s="33"/>
      <c r="AT10661" s="33"/>
      <c r="AU10661" s="33"/>
      <c r="AV10661" s="33"/>
      <c r="AW10661" s="33"/>
      <c r="AX10661" s="33"/>
      <c r="AY10661" s="33"/>
    </row>
    <row r="10662" spans="1:51" s="12" customFormat="1" ht="39.950000000000003" customHeight="1">
      <c r="A10662" s="3"/>
      <c r="B10662" s="16"/>
      <c r="C10662" s="33"/>
      <c r="D10662" s="33"/>
      <c r="E10662" s="33"/>
      <c r="F10662" s="33"/>
      <c r="G10662" s="33"/>
      <c r="H10662" s="33"/>
      <c r="I10662" s="33"/>
      <c r="J10662" s="33"/>
      <c r="K10662" s="33"/>
      <c r="L10662" s="33"/>
      <c r="M10662" s="33"/>
      <c r="N10662" s="33"/>
      <c r="O10662" s="33"/>
      <c r="P10662" s="33"/>
      <c r="Q10662" s="33"/>
      <c r="R10662" s="33"/>
      <c r="S10662" s="33"/>
      <c r="T10662" s="33"/>
      <c r="U10662" s="33"/>
      <c r="V10662" s="33"/>
      <c r="W10662" s="33"/>
      <c r="X10662" s="33"/>
      <c r="Y10662" s="33"/>
      <c r="Z10662" s="33"/>
      <c r="AA10662" s="33"/>
      <c r="AB10662" s="33"/>
      <c r="AC10662" s="33"/>
      <c r="AD10662" s="33"/>
      <c r="AE10662" s="33"/>
      <c r="AF10662" s="33"/>
      <c r="AG10662" s="35"/>
      <c r="AH10662" s="32"/>
      <c r="AI10662" s="33"/>
      <c r="AJ10662" s="33"/>
      <c r="AK10662" s="33"/>
      <c r="AL10662" s="33"/>
      <c r="AM10662" s="33"/>
      <c r="AN10662" s="33"/>
      <c r="AO10662" s="33"/>
      <c r="AP10662" s="33"/>
      <c r="AQ10662" s="33"/>
      <c r="AR10662" s="33"/>
      <c r="AS10662" s="33"/>
      <c r="AT10662" s="33"/>
      <c r="AU10662" s="33"/>
      <c r="AV10662" s="33"/>
      <c r="AW10662" s="33"/>
      <c r="AX10662" s="33"/>
      <c r="AY10662" s="33"/>
    </row>
    <row r="10663" spans="1:51" s="12" customFormat="1" ht="39.950000000000003" customHeight="1">
      <c r="A10663" s="3"/>
      <c r="B10663" s="16"/>
      <c r="C10663" s="33"/>
      <c r="D10663" s="33"/>
      <c r="E10663" s="33"/>
      <c r="F10663" s="33"/>
      <c r="G10663" s="33"/>
      <c r="H10663" s="33"/>
      <c r="I10663" s="33"/>
      <c r="J10663" s="33"/>
      <c r="K10663" s="33"/>
      <c r="L10663" s="33"/>
      <c r="M10663" s="33"/>
      <c r="N10663" s="33"/>
      <c r="O10663" s="33"/>
      <c r="P10663" s="33"/>
      <c r="Q10663" s="33"/>
      <c r="R10663" s="33"/>
      <c r="S10663" s="33"/>
      <c r="T10663" s="33"/>
      <c r="U10663" s="33"/>
      <c r="V10663" s="33"/>
      <c r="W10663" s="33"/>
      <c r="X10663" s="33"/>
      <c r="Y10663" s="33"/>
      <c r="Z10663" s="33"/>
      <c r="AA10663" s="33"/>
      <c r="AB10663" s="33"/>
      <c r="AC10663" s="33"/>
      <c r="AD10663" s="33"/>
      <c r="AE10663" s="33"/>
      <c r="AF10663" s="33"/>
      <c r="AG10663" s="35"/>
      <c r="AH10663" s="32"/>
      <c r="AI10663" s="33"/>
      <c r="AJ10663" s="33"/>
      <c r="AK10663" s="33"/>
      <c r="AL10663" s="33"/>
      <c r="AM10663" s="33"/>
      <c r="AN10663" s="33"/>
      <c r="AO10663" s="33"/>
      <c r="AP10663" s="33"/>
      <c r="AQ10663" s="33"/>
      <c r="AR10663" s="33"/>
      <c r="AS10663" s="33"/>
      <c r="AT10663" s="33"/>
      <c r="AU10663" s="33"/>
      <c r="AV10663" s="33"/>
      <c r="AW10663" s="33"/>
      <c r="AX10663" s="33"/>
      <c r="AY10663" s="33"/>
    </row>
    <row r="10664" spans="1:51" s="12" customFormat="1" ht="39.950000000000003" customHeight="1">
      <c r="A10664" s="3"/>
      <c r="B10664" s="16"/>
      <c r="C10664" s="33"/>
      <c r="D10664" s="33"/>
      <c r="E10664" s="33"/>
      <c r="F10664" s="33"/>
      <c r="G10664" s="33"/>
      <c r="H10664" s="33"/>
      <c r="I10664" s="33"/>
      <c r="J10664" s="33"/>
      <c r="K10664" s="33"/>
      <c r="L10664" s="33"/>
      <c r="M10664" s="33"/>
      <c r="N10664" s="33"/>
      <c r="O10664" s="33"/>
      <c r="P10664" s="33"/>
      <c r="Q10664" s="33"/>
      <c r="R10664" s="33"/>
      <c r="S10664" s="33"/>
      <c r="T10664" s="33"/>
      <c r="U10664" s="33"/>
      <c r="V10664" s="33"/>
      <c r="W10664" s="33"/>
      <c r="X10664" s="33"/>
      <c r="Y10664" s="33"/>
      <c r="Z10664" s="33"/>
      <c r="AA10664" s="33"/>
      <c r="AB10664" s="33"/>
      <c r="AC10664" s="33"/>
      <c r="AD10664" s="33"/>
      <c r="AE10664" s="33"/>
      <c r="AF10664" s="33"/>
      <c r="AG10664" s="35"/>
      <c r="AH10664" s="32"/>
      <c r="AI10664" s="33"/>
      <c r="AJ10664" s="33"/>
      <c r="AK10664" s="33"/>
      <c r="AL10664" s="33"/>
      <c r="AM10664" s="33"/>
      <c r="AN10664" s="33"/>
      <c r="AO10664" s="33"/>
      <c r="AP10664" s="33"/>
      <c r="AQ10664" s="33"/>
      <c r="AR10664" s="33"/>
      <c r="AS10664" s="33"/>
      <c r="AT10664" s="33"/>
      <c r="AU10664" s="33"/>
      <c r="AV10664" s="33"/>
      <c r="AW10664" s="33"/>
      <c r="AX10664" s="33"/>
      <c r="AY10664" s="33"/>
    </row>
    <row r="10665" spans="1:51" s="12" customFormat="1" ht="39.950000000000003" customHeight="1">
      <c r="A10665" s="3"/>
      <c r="B10665" s="16"/>
      <c r="C10665" s="33"/>
      <c r="D10665" s="33"/>
      <c r="E10665" s="33"/>
      <c r="F10665" s="33"/>
      <c r="G10665" s="33"/>
      <c r="H10665" s="33"/>
      <c r="I10665" s="33"/>
      <c r="J10665" s="33"/>
      <c r="K10665" s="33"/>
      <c r="L10665" s="33"/>
      <c r="M10665" s="33"/>
      <c r="N10665" s="33"/>
      <c r="O10665" s="33"/>
      <c r="P10665" s="33"/>
      <c r="Q10665" s="33"/>
      <c r="R10665" s="33"/>
      <c r="S10665" s="33"/>
      <c r="T10665" s="33"/>
      <c r="U10665" s="33"/>
      <c r="V10665" s="33"/>
      <c r="W10665" s="33"/>
      <c r="X10665" s="33"/>
      <c r="Y10665" s="33"/>
      <c r="Z10665" s="33"/>
      <c r="AA10665" s="33"/>
      <c r="AB10665" s="33"/>
      <c r="AC10665" s="33"/>
      <c r="AD10665" s="33"/>
      <c r="AE10665" s="33"/>
      <c r="AF10665" s="33"/>
      <c r="AG10665" s="35"/>
      <c r="AH10665" s="32"/>
      <c r="AI10665" s="33"/>
      <c r="AJ10665" s="33"/>
      <c r="AK10665" s="33"/>
      <c r="AL10665" s="33"/>
      <c r="AM10665" s="33"/>
      <c r="AN10665" s="33"/>
      <c r="AO10665" s="33"/>
      <c r="AP10665" s="33"/>
      <c r="AQ10665" s="33"/>
      <c r="AR10665" s="33"/>
      <c r="AS10665" s="33"/>
      <c r="AT10665" s="33"/>
      <c r="AU10665" s="33"/>
      <c r="AV10665" s="33"/>
      <c r="AW10665" s="33"/>
      <c r="AX10665" s="33"/>
      <c r="AY10665" s="33"/>
    </row>
    <row r="10666" spans="1:51" s="12" customFormat="1" ht="39.950000000000003" customHeight="1">
      <c r="A10666" s="3"/>
      <c r="B10666" s="16"/>
      <c r="C10666" s="33"/>
      <c r="D10666" s="33"/>
      <c r="E10666" s="33"/>
      <c r="F10666" s="33"/>
      <c r="G10666" s="33"/>
      <c r="H10666" s="33"/>
      <c r="I10666" s="33"/>
      <c r="J10666" s="33"/>
      <c r="K10666" s="33"/>
      <c r="L10666" s="33"/>
      <c r="M10666" s="33"/>
      <c r="N10666" s="33"/>
      <c r="O10666" s="33"/>
      <c r="P10666" s="33"/>
      <c r="Q10666" s="33"/>
      <c r="R10666" s="33"/>
      <c r="S10666" s="33"/>
      <c r="T10666" s="33"/>
      <c r="U10666" s="33"/>
      <c r="V10666" s="33"/>
      <c r="W10666" s="33"/>
      <c r="X10666" s="33"/>
      <c r="Y10666" s="33"/>
      <c r="Z10666" s="33"/>
      <c r="AA10666" s="33"/>
      <c r="AB10666" s="33"/>
      <c r="AC10666" s="33"/>
      <c r="AD10666" s="33"/>
      <c r="AE10666" s="33"/>
      <c r="AF10666" s="33"/>
      <c r="AG10666" s="35"/>
      <c r="AH10666" s="32"/>
      <c r="AI10666" s="33"/>
      <c r="AJ10666" s="33"/>
      <c r="AK10666" s="33"/>
      <c r="AL10666" s="33"/>
      <c r="AM10666" s="33"/>
      <c r="AN10666" s="33"/>
      <c r="AO10666" s="33"/>
      <c r="AP10666" s="33"/>
      <c r="AQ10666" s="33"/>
      <c r="AR10666" s="33"/>
      <c r="AS10666" s="33"/>
      <c r="AT10666" s="33"/>
      <c r="AU10666" s="33"/>
      <c r="AV10666" s="33"/>
      <c r="AW10666" s="33"/>
      <c r="AX10666" s="33"/>
      <c r="AY10666" s="33"/>
    </row>
    <row r="10667" spans="1:51" s="12" customFormat="1" ht="39.950000000000003" customHeight="1">
      <c r="A10667" s="3"/>
      <c r="B10667" s="16"/>
      <c r="C10667" s="33"/>
      <c r="D10667" s="33"/>
      <c r="E10667" s="33"/>
      <c r="F10667" s="33"/>
      <c r="G10667" s="33"/>
      <c r="H10667" s="33"/>
      <c r="I10667" s="33"/>
      <c r="J10667" s="33"/>
      <c r="K10667" s="33"/>
      <c r="L10667" s="33"/>
      <c r="M10667" s="33"/>
      <c r="N10667" s="33"/>
      <c r="O10667" s="33"/>
      <c r="P10667" s="33"/>
      <c r="Q10667" s="33"/>
      <c r="R10667" s="33"/>
      <c r="S10667" s="33"/>
      <c r="T10667" s="33"/>
      <c r="U10667" s="33"/>
      <c r="V10667" s="33"/>
      <c r="W10667" s="33"/>
      <c r="X10667" s="33"/>
      <c r="Y10667" s="33"/>
      <c r="Z10667" s="33"/>
      <c r="AA10667" s="33"/>
      <c r="AB10667" s="33"/>
      <c r="AC10667" s="33"/>
      <c r="AD10667" s="33"/>
      <c r="AE10667" s="33"/>
      <c r="AF10667" s="33"/>
      <c r="AG10667" s="35"/>
      <c r="AH10667" s="32"/>
      <c r="AI10667" s="33"/>
      <c r="AJ10667" s="33"/>
      <c r="AK10667" s="33"/>
      <c r="AL10667" s="33"/>
      <c r="AM10667" s="33"/>
      <c r="AN10667" s="33"/>
      <c r="AO10667" s="33"/>
      <c r="AP10667" s="33"/>
      <c r="AQ10667" s="33"/>
      <c r="AR10667" s="33"/>
      <c r="AS10667" s="33"/>
      <c r="AT10667" s="33"/>
      <c r="AU10667" s="33"/>
      <c r="AV10667" s="33"/>
      <c r="AW10667" s="33"/>
      <c r="AX10667" s="33"/>
      <c r="AY10667" s="33"/>
    </row>
    <row r="10668" spans="1:51" s="12" customFormat="1" ht="39.950000000000003" customHeight="1">
      <c r="A10668" s="3"/>
      <c r="B10668" s="16"/>
      <c r="C10668" s="33"/>
      <c r="D10668" s="33"/>
      <c r="E10668" s="33"/>
      <c r="F10668" s="33"/>
      <c r="G10668" s="33"/>
      <c r="H10668" s="33"/>
      <c r="I10668" s="33"/>
      <c r="J10668" s="33"/>
      <c r="K10668" s="33"/>
      <c r="L10668" s="33"/>
      <c r="M10668" s="33"/>
      <c r="N10668" s="33"/>
      <c r="O10668" s="33"/>
      <c r="P10668" s="33"/>
      <c r="Q10668" s="33"/>
      <c r="R10668" s="33"/>
      <c r="S10668" s="33"/>
      <c r="T10668" s="33"/>
      <c r="U10668" s="33"/>
      <c r="V10668" s="33"/>
      <c r="W10668" s="33"/>
      <c r="X10668" s="33"/>
      <c r="Y10668" s="33"/>
      <c r="Z10668" s="33"/>
      <c r="AA10668" s="33"/>
      <c r="AB10668" s="33"/>
      <c r="AC10668" s="33"/>
      <c r="AD10668" s="33"/>
      <c r="AE10668" s="33"/>
      <c r="AF10668" s="33"/>
      <c r="AG10668" s="35"/>
      <c r="AH10668" s="32"/>
      <c r="AI10668" s="33"/>
      <c r="AJ10668" s="33"/>
      <c r="AK10668" s="33"/>
      <c r="AL10668" s="33"/>
      <c r="AM10668" s="33"/>
      <c r="AN10668" s="33"/>
      <c r="AO10668" s="33"/>
      <c r="AP10668" s="33"/>
      <c r="AQ10668" s="33"/>
      <c r="AR10668" s="33"/>
      <c r="AS10668" s="33"/>
      <c r="AT10668" s="33"/>
      <c r="AU10668" s="33"/>
      <c r="AV10668" s="33"/>
      <c r="AW10668" s="33"/>
      <c r="AX10668" s="33"/>
      <c r="AY10668" s="33"/>
    </row>
    <row r="10669" spans="1:51" s="12" customFormat="1" ht="39.950000000000003" customHeight="1">
      <c r="A10669" s="3"/>
      <c r="B10669" s="16"/>
      <c r="C10669" s="33"/>
      <c r="D10669" s="33"/>
      <c r="E10669" s="33"/>
      <c r="F10669" s="33"/>
      <c r="G10669" s="33"/>
      <c r="H10669" s="33"/>
      <c r="I10669" s="33"/>
      <c r="J10669" s="33"/>
      <c r="K10669" s="33"/>
      <c r="L10669" s="33"/>
      <c r="M10669" s="33"/>
      <c r="N10669" s="33"/>
      <c r="O10669" s="33"/>
      <c r="P10669" s="33"/>
      <c r="Q10669" s="33"/>
      <c r="R10669" s="33"/>
      <c r="S10669" s="33"/>
      <c r="T10669" s="33"/>
      <c r="U10669" s="33"/>
      <c r="V10669" s="33"/>
      <c r="W10669" s="33"/>
      <c r="X10669" s="33"/>
      <c r="Y10669" s="33"/>
      <c r="Z10669" s="33"/>
      <c r="AA10669" s="33"/>
      <c r="AB10669" s="33"/>
      <c r="AC10669" s="33"/>
      <c r="AD10669" s="33"/>
      <c r="AE10669" s="33"/>
      <c r="AF10669" s="33"/>
      <c r="AG10669" s="35"/>
      <c r="AH10669" s="32"/>
      <c r="AI10669" s="33"/>
      <c r="AJ10669" s="33"/>
      <c r="AK10669" s="33"/>
      <c r="AL10669" s="33"/>
      <c r="AM10669" s="33"/>
      <c r="AN10669" s="33"/>
      <c r="AO10669" s="33"/>
      <c r="AP10669" s="33"/>
      <c r="AQ10669" s="33"/>
      <c r="AR10669" s="33"/>
      <c r="AS10669" s="33"/>
      <c r="AT10669" s="33"/>
      <c r="AU10669" s="33"/>
      <c r="AV10669" s="33"/>
      <c r="AW10669" s="33"/>
      <c r="AX10669" s="33"/>
      <c r="AY10669" s="33"/>
    </row>
    <row r="10670" spans="1:51" s="12" customFormat="1" ht="39.950000000000003" customHeight="1">
      <c r="A10670" s="3"/>
      <c r="B10670" s="16"/>
      <c r="C10670" s="33"/>
      <c r="D10670" s="33"/>
      <c r="E10670" s="33"/>
      <c r="F10670" s="33"/>
      <c r="G10670" s="33"/>
      <c r="H10670" s="33"/>
      <c r="I10670" s="33"/>
      <c r="J10670" s="33"/>
      <c r="K10670" s="33"/>
      <c r="L10670" s="33"/>
      <c r="M10670" s="33"/>
      <c r="N10670" s="33"/>
      <c r="O10670" s="33"/>
      <c r="P10670" s="33"/>
      <c r="Q10670" s="33"/>
      <c r="R10670" s="33"/>
      <c r="S10670" s="33"/>
      <c r="T10670" s="33"/>
      <c r="U10670" s="33"/>
      <c r="V10670" s="33"/>
      <c r="W10670" s="33"/>
      <c r="X10670" s="33"/>
      <c r="Y10670" s="33"/>
      <c r="Z10670" s="33"/>
      <c r="AA10670" s="33"/>
      <c r="AB10670" s="33"/>
      <c r="AC10670" s="33"/>
      <c r="AD10670" s="33"/>
      <c r="AE10670" s="33"/>
      <c r="AF10670" s="33"/>
      <c r="AG10670" s="35"/>
      <c r="AH10670" s="32"/>
      <c r="AI10670" s="33"/>
      <c r="AJ10670" s="33"/>
      <c r="AK10670" s="33"/>
      <c r="AL10670" s="33"/>
      <c r="AM10670" s="33"/>
      <c r="AN10670" s="33"/>
      <c r="AO10670" s="33"/>
      <c r="AP10670" s="33"/>
      <c r="AQ10670" s="33"/>
      <c r="AR10670" s="33"/>
      <c r="AS10670" s="33"/>
      <c r="AT10670" s="33"/>
      <c r="AU10670" s="33"/>
      <c r="AV10670" s="33"/>
      <c r="AW10670" s="33"/>
      <c r="AX10670" s="33"/>
      <c r="AY10670" s="33"/>
    </row>
    <row r="10671" spans="1:51" s="12" customFormat="1" ht="39.950000000000003" customHeight="1">
      <c r="A10671" s="3"/>
      <c r="B10671" s="16"/>
      <c r="C10671" s="33"/>
      <c r="D10671" s="33"/>
      <c r="E10671" s="33"/>
      <c r="F10671" s="33"/>
      <c r="G10671" s="33"/>
      <c r="H10671" s="33"/>
      <c r="I10671" s="33"/>
      <c r="J10671" s="33"/>
      <c r="K10671" s="33"/>
      <c r="L10671" s="33"/>
      <c r="M10671" s="33"/>
      <c r="N10671" s="33"/>
      <c r="O10671" s="33"/>
      <c r="P10671" s="33"/>
      <c r="Q10671" s="33"/>
      <c r="R10671" s="33"/>
      <c r="S10671" s="33"/>
      <c r="T10671" s="33"/>
      <c r="U10671" s="33"/>
      <c r="V10671" s="33"/>
      <c r="W10671" s="33"/>
      <c r="X10671" s="33"/>
      <c r="Y10671" s="33"/>
      <c r="Z10671" s="33"/>
      <c r="AA10671" s="33"/>
      <c r="AB10671" s="33"/>
      <c r="AC10671" s="33"/>
      <c r="AD10671" s="33"/>
      <c r="AE10671" s="33"/>
      <c r="AF10671" s="33"/>
      <c r="AG10671" s="35"/>
      <c r="AH10671" s="32"/>
      <c r="AI10671" s="33"/>
      <c r="AJ10671" s="33"/>
      <c r="AK10671" s="33"/>
      <c r="AL10671" s="33"/>
      <c r="AM10671" s="33"/>
      <c r="AN10671" s="33"/>
      <c r="AO10671" s="33"/>
      <c r="AP10671" s="33"/>
      <c r="AQ10671" s="33"/>
      <c r="AR10671" s="33"/>
      <c r="AS10671" s="33"/>
      <c r="AT10671" s="33"/>
      <c r="AU10671" s="33"/>
      <c r="AV10671" s="33"/>
      <c r="AW10671" s="33"/>
      <c r="AX10671" s="33"/>
      <c r="AY10671" s="33"/>
    </row>
    <row r="10672" spans="1:51" s="12" customFormat="1" ht="39.950000000000003" customHeight="1">
      <c r="A10672" s="3"/>
      <c r="B10672" s="16"/>
      <c r="C10672" s="33"/>
      <c r="D10672" s="33"/>
      <c r="E10672" s="33"/>
      <c r="F10672" s="33"/>
      <c r="G10672" s="33"/>
      <c r="H10672" s="33"/>
      <c r="I10672" s="33"/>
      <c r="J10672" s="33"/>
      <c r="K10672" s="33"/>
      <c r="L10672" s="33"/>
      <c r="M10672" s="33"/>
      <c r="N10672" s="33"/>
      <c r="O10672" s="33"/>
      <c r="P10672" s="33"/>
      <c r="Q10672" s="33"/>
      <c r="R10672" s="33"/>
      <c r="S10672" s="33"/>
      <c r="T10672" s="33"/>
      <c r="U10672" s="33"/>
      <c r="V10672" s="33"/>
      <c r="W10672" s="33"/>
      <c r="X10672" s="33"/>
      <c r="Y10672" s="33"/>
      <c r="Z10672" s="33"/>
      <c r="AA10672" s="33"/>
      <c r="AB10672" s="33"/>
      <c r="AC10672" s="33"/>
      <c r="AD10672" s="33"/>
      <c r="AE10672" s="33"/>
      <c r="AF10672" s="33"/>
      <c r="AG10672" s="35"/>
      <c r="AH10672" s="32"/>
      <c r="AI10672" s="33"/>
      <c r="AJ10672" s="33"/>
      <c r="AK10672" s="33"/>
      <c r="AL10672" s="33"/>
      <c r="AM10672" s="33"/>
      <c r="AN10672" s="33"/>
      <c r="AO10672" s="33"/>
      <c r="AP10672" s="33"/>
      <c r="AQ10672" s="33"/>
      <c r="AR10672" s="33"/>
      <c r="AS10672" s="33"/>
      <c r="AT10672" s="33"/>
      <c r="AU10672" s="33"/>
      <c r="AV10672" s="33"/>
      <c r="AW10672" s="33"/>
      <c r="AX10672" s="33"/>
      <c r="AY10672" s="33"/>
    </row>
    <row r="10673" spans="1:51" s="12" customFormat="1" ht="39.950000000000003" customHeight="1">
      <c r="A10673" s="3"/>
      <c r="B10673" s="16"/>
      <c r="C10673" s="33"/>
      <c r="D10673" s="33"/>
      <c r="E10673" s="33"/>
      <c r="F10673" s="33"/>
      <c r="G10673" s="33"/>
      <c r="H10673" s="33"/>
      <c r="I10673" s="33"/>
      <c r="J10673" s="33"/>
      <c r="K10673" s="33"/>
      <c r="L10673" s="33"/>
      <c r="M10673" s="33"/>
      <c r="N10673" s="33"/>
      <c r="O10673" s="33"/>
      <c r="P10673" s="33"/>
      <c r="Q10673" s="33"/>
      <c r="R10673" s="33"/>
      <c r="S10673" s="33"/>
      <c r="T10673" s="33"/>
      <c r="U10673" s="33"/>
      <c r="V10673" s="33"/>
      <c r="W10673" s="33"/>
      <c r="X10673" s="33"/>
      <c r="Y10673" s="33"/>
      <c r="Z10673" s="33"/>
      <c r="AA10673" s="33"/>
      <c r="AB10673" s="33"/>
      <c r="AC10673" s="33"/>
      <c r="AD10673" s="33"/>
      <c r="AE10673" s="33"/>
      <c r="AF10673" s="33"/>
      <c r="AG10673" s="35"/>
      <c r="AH10673" s="32"/>
      <c r="AI10673" s="33"/>
      <c r="AJ10673" s="33"/>
      <c r="AK10673" s="33"/>
      <c r="AL10673" s="33"/>
      <c r="AM10673" s="33"/>
      <c r="AN10673" s="33"/>
      <c r="AO10673" s="33"/>
      <c r="AP10673" s="33"/>
      <c r="AQ10673" s="33"/>
      <c r="AR10673" s="33"/>
      <c r="AS10673" s="33"/>
      <c r="AT10673" s="33"/>
      <c r="AU10673" s="33"/>
      <c r="AV10673" s="33"/>
      <c r="AW10673" s="33"/>
      <c r="AX10673" s="33"/>
      <c r="AY10673" s="33"/>
    </row>
    <row r="10674" spans="1:51" s="12" customFormat="1" ht="39.950000000000003" customHeight="1">
      <c r="A10674" s="3"/>
      <c r="B10674" s="16"/>
      <c r="C10674" s="33"/>
      <c r="D10674" s="33"/>
      <c r="E10674" s="33"/>
      <c r="F10674" s="33"/>
      <c r="G10674" s="33"/>
      <c r="H10674" s="33"/>
      <c r="I10674" s="33"/>
      <c r="J10674" s="33"/>
      <c r="K10674" s="33"/>
      <c r="L10674" s="33"/>
      <c r="M10674" s="33"/>
      <c r="N10674" s="33"/>
      <c r="O10674" s="33"/>
      <c r="P10674" s="33"/>
      <c r="Q10674" s="33"/>
      <c r="R10674" s="33"/>
      <c r="S10674" s="33"/>
      <c r="T10674" s="33"/>
      <c r="U10674" s="33"/>
      <c r="V10674" s="33"/>
      <c r="W10674" s="33"/>
      <c r="X10674" s="33"/>
      <c r="Y10674" s="33"/>
      <c r="Z10674" s="33"/>
      <c r="AA10674" s="33"/>
      <c r="AB10674" s="33"/>
      <c r="AC10674" s="33"/>
      <c r="AD10674" s="33"/>
      <c r="AE10674" s="33"/>
      <c r="AF10674" s="33"/>
      <c r="AG10674" s="35"/>
      <c r="AH10674" s="32"/>
      <c r="AI10674" s="33"/>
      <c r="AJ10674" s="33"/>
      <c r="AK10674" s="33"/>
      <c r="AL10674" s="33"/>
      <c r="AM10674" s="33"/>
      <c r="AN10674" s="33"/>
      <c r="AO10674" s="33"/>
      <c r="AP10674" s="33"/>
      <c r="AQ10674" s="33"/>
      <c r="AR10674" s="33"/>
      <c r="AS10674" s="33"/>
      <c r="AT10674" s="33"/>
      <c r="AU10674" s="33"/>
      <c r="AV10674" s="33"/>
      <c r="AW10674" s="33"/>
      <c r="AX10674" s="33"/>
      <c r="AY10674" s="33"/>
    </row>
    <row r="10675" spans="1:51" s="12" customFormat="1" ht="39.950000000000003" customHeight="1">
      <c r="A10675" s="3"/>
      <c r="B10675" s="16"/>
      <c r="C10675" s="33"/>
      <c r="D10675" s="33"/>
      <c r="E10675" s="33"/>
      <c r="F10675" s="33"/>
      <c r="G10675" s="33"/>
      <c r="H10675" s="33"/>
      <c r="I10675" s="33"/>
      <c r="J10675" s="33"/>
      <c r="K10675" s="33"/>
      <c r="L10675" s="33"/>
      <c r="M10675" s="33"/>
      <c r="N10675" s="33"/>
      <c r="O10675" s="33"/>
      <c r="P10675" s="33"/>
      <c r="Q10675" s="33"/>
      <c r="R10675" s="33"/>
      <c r="S10675" s="33"/>
      <c r="T10675" s="33"/>
      <c r="U10675" s="33"/>
      <c r="V10675" s="33"/>
      <c r="W10675" s="33"/>
      <c r="X10675" s="33"/>
      <c r="Y10675" s="33"/>
      <c r="Z10675" s="33"/>
      <c r="AA10675" s="33"/>
      <c r="AB10675" s="33"/>
      <c r="AC10675" s="33"/>
      <c r="AD10675" s="33"/>
      <c r="AE10675" s="33"/>
      <c r="AF10675" s="33"/>
      <c r="AG10675" s="35"/>
      <c r="AH10675" s="32"/>
      <c r="AI10675" s="33"/>
      <c r="AJ10675" s="33"/>
      <c r="AK10675" s="33"/>
      <c r="AL10675" s="33"/>
      <c r="AM10675" s="33"/>
      <c r="AN10675" s="33"/>
      <c r="AO10675" s="33"/>
      <c r="AP10675" s="33"/>
      <c r="AQ10675" s="33"/>
      <c r="AR10675" s="33"/>
      <c r="AS10675" s="33"/>
      <c r="AT10675" s="33"/>
      <c r="AU10675" s="33"/>
      <c r="AV10675" s="33"/>
      <c r="AW10675" s="33"/>
      <c r="AX10675" s="33"/>
      <c r="AY10675" s="33"/>
    </row>
    <row r="10676" spans="1:51" s="12" customFormat="1" ht="39.950000000000003" customHeight="1">
      <c r="A10676" s="3"/>
      <c r="B10676" s="16"/>
      <c r="C10676" s="33"/>
      <c r="D10676" s="33"/>
      <c r="E10676" s="33"/>
      <c r="F10676" s="33"/>
      <c r="G10676" s="33"/>
      <c r="H10676" s="33"/>
      <c r="I10676" s="33"/>
      <c r="J10676" s="33"/>
      <c r="K10676" s="33"/>
      <c r="L10676" s="33"/>
      <c r="M10676" s="33"/>
      <c r="N10676" s="33"/>
      <c r="O10676" s="33"/>
      <c r="P10676" s="33"/>
      <c r="Q10676" s="33"/>
      <c r="R10676" s="33"/>
      <c r="S10676" s="33"/>
      <c r="T10676" s="33"/>
      <c r="U10676" s="33"/>
      <c r="V10676" s="33"/>
      <c r="W10676" s="33"/>
      <c r="X10676" s="33"/>
      <c r="Y10676" s="33"/>
      <c r="Z10676" s="33"/>
      <c r="AA10676" s="33"/>
      <c r="AB10676" s="33"/>
      <c r="AC10676" s="33"/>
      <c r="AD10676" s="33"/>
      <c r="AE10676" s="33"/>
      <c r="AF10676" s="33"/>
      <c r="AG10676" s="35"/>
      <c r="AH10676" s="32"/>
      <c r="AI10676" s="33"/>
      <c r="AJ10676" s="33"/>
      <c r="AK10676" s="33"/>
      <c r="AL10676" s="33"/>
      <c r="AM10676" s="33"/>
      <c r="AN10676" s="33"/>
      <c r="AO10676" s="33"/>
      <c r="AP10676" s="33"/>
      <c r="AQ10676" s="33"/>
      <c r="AR10676" s="33"/>
      <c r="AS10676" s="33"/>
      <c r="AT10676" s="33"/>
      <c r="AU10676" s="33"/>
      <c r="AV10676" s="33"/>
      <c r="AW10676" s="33"/>
      <c r="AX10676" s="33"/>
      <c r="AY10676" s="33"/>
    </row>
    <row r="10677" spans="1:51" s="12" customFormat="1" ht="39.950000000000003" customHeight="1">
      <c r="A10677" s="3"/>
      <c r="B10677" s="16"/>
      <c r="C10677" s="33"/>
      <c r="D10677" s="33"/>
      <c r="E10677" s="33"/>
      <c r="F10677" s="33"/>
      <c r="G10677" s="33"/>
      <c r="H10677" s="33"/>
      <c r="I10677" s="33"/>
      <c r="J10677" s="33"/>
      <c r="K10677" s="33"/>
      <c r="L10677" s="33"/>
      <c r="M10677" s="33"/>
      <c r="N10677" s="33"/>
      <c r="O10677" s="33"/>
      <c r="P10677" s="33"/>
      <c r="Q10677" s="33"/>
      <c r="R10677" s="33"/>
      <c r="S10677" s="33"/>
      <c r="T10677" s="33"/>
      <c r="U10677" s="33"/>
      <c r="V10677" s="33"/>
      <c r="W10677" s="33"/>
      <c r="X10677" s="33"/>
      <c r="Y10677" s="33"/>
      <c r="Z10677" s="33"/>
      <c r="AA10677" s="33"/>
      <c r="AB10677" s="33"/>
      <c r="AC10677" s="33"/>
      <c r="AD10677" s="33"/>
      <c r="AE10677" s="33"/>
      <c r="AF10677" s="33"/>
      <c r="AG10677" s="35"/>
      <c r="AH10677" s="32"/>
      <c r="AI10677" s="33"/>
      <c r="AJ10677" s="33"/>
      <c r="AK10677" s="33"/>
      <c r="AL10677" s="33"/>
      <c r="AM10677" s="33"/>
      <c r="AN10677" s="33"/>
      <c r="AO10677" s="33"/>
      <c r="AP10677" s="33"/>
      <c r="AQ10677" s="33"/>
      <c r="AR10677" s="33"/>
      <c r="AS10677" s="33"/>
      <c r="AT10677" s="33"/>
      <c r="AU10677" s="33"/>
      <c r="AV10677" s="33"/>
      <c r="AW10677" s="33"/>
      <c r="AX10677" s="33"/>
      <c r="AY10677" s="33"/>
    </row>
    <row r="10678" spans="1:51" s="12" customFormat="1" ht="39.950000000000003" customHeight="1">
      <c r="A10678" s="3"/>
      <c r="B10678" s="16"/>
      <c r="C10678" s="33"/>
      <c r="D10678" s="33"/>
      <c r="E10678" s="33"/>
      <c r="F10678" s="33"/>
      <c r="G10678" s="33"/>
      <c r="H10678" s="33"/>
      <c r="I10678" s="33"/>
      <c r="J10678" s="33"/>
      <c r="K10678" s="33"/>
      <c r="L10678" s="33"/>
      <c r="M10678" s="33"/>
      <c r="N10678" s="33"/>
      <c r="O10678" s="33"/>
      <c r="P10678" s="33"/>
      <c r="Q10678" s="33"/>
      <c r="R10678" s="33"/>
      <c r="S10678" s="33"/>
      <c r="T10678" s="33"/>
      <c r="U10678" s="33"/>
      <c r="V10678" s="33"/>
      <c r="W10678" s="33"/>
      <c r="X10678" s="33"/>
      <c r="Y10678" s="33"/>
      <c r="Z10678" s="33"/>
      <c r="AA10678" s="33"/>
      <c r="AB10678" s="33"/>
      <c r="AC10678" s="33"/>
      <c r="AD10678" s="33"/>
      <c r="AE10678" s="33"/>
      <c r="AF10678" s="33"/>
      <c r="AG10678" s="35"/>
      <c r="AH10678" s="32"/>
      <c r="AI10678" s="33"/>
      <c r="AJ10678" s="33"/>
      <c r="AK10678" s="33"/>
      <c r="AL10678" s="33"/>
      <c r="AM10678" s="33"/>
      <c r="AN10678" s="33"/>
      <c r="AO10678" s="33"/>
      <c r="AP10678" s="33"/>
      <c r="AQ10678" s="33"/>
      <c r="AR10678" s="33"/>
      <c r="AS10678" s="33"/>
      <c r="AT10678" s="33"/>
      <c r="AU10678" s="33"/>
      <c r="AV10678" s="33"/>
      <c r="AW10678" s="33"/>
      <c r="AX10678" s="33"/>
      <c r="AY10678" s="33"/>
    </row>
    <row r="10679" spans="1:51" s="12" customFormat="1" ht="39.950000000000003" customHeight="1">
      <c r="A10679" s="3"/>
      <c r="B10679" s="16"/>
      <c r="C10679" s="33"/>
      <c r="D10679" s="33"/>
      <c r="E10679" s="33"/>
      <c r="F10679" s="33"/>
      <c r="G10679" s="33"/>
      <c r="H10679" s="33"/>
      <c r="I10679" s="33"/>
      <c r="J10679" s="33"/>
      <c r="K10679" s="33"/>
      <c r="L10679" s="33"/>
      <c r="M10679" s="33"/>
      <c r="N10679" s="33"/>
      <c r="O10679" s="33"/>
      <c r="P10679" s="33"/>
      <c r="Q10679" s="33"/>
      <c r="R10679" s="33"/>
      <c r="S10679" s="33"/>
      <c r="T10679" s="33"/>
      <c r="U10679" s="33"/>
      <c r="V10679" s="33"/>
      <c r="W10679" s="33"/>
      <c r="X10679" s="33"/>
      <c r="Y10679" s="33"/>
      <c r="Z10679" s="33"/>
      <c r="AA10679" s="33"/>
      <c r="AB10679" s="33"/>
      <c r="AC10679" s="33"/>
      <c r="AD10679" s="33"/>
      <c r="AE10679" s="33"/>
      <c r="AF10679" s="33"/>
      <c r="AG10679" s="35"/>
      <c r="AH10679" s="32"/>
      <c r="AI10679" s="33"/>
      <c r="AJ10679" s="33"/>
      <c r="AK10679" s="33"/>
      <c r="AL10679" s="33"/>
      <c r="AM10679" s="33"/>
      <c r="AN10679" s="33"/>
      <c r="AO10679" s="33"/>
      <c r="AP10679" s="33"/>
      <c r="AQ10679" s="33"/>
      <c r="AR10679" s="33"/>
      <c r="AS10679" s="33"/>
      <c r="AT10679" s="33"/>
      <c r="AU10679" s="33"/>
      <c r="AV10679" s="33"/>
      <c r="AW10679" s="33"/>
      <c r="AX10679" s="33"/>
      <c r="AY10679" s="33"/>
    </row>
    <row r="10680" spans="1:51" s="12" customFormat="1" ht="39.950000000000003" customHeight="1">
      <c r="A10680" s="3"/>
      <c r="B10680" s="16"/>
      <c r="C10680" s="33"/>
      <c r="D10680" s="33"/>
      <c r="E10680" s="33"/>
      <c r="F10680" s="33"/>
      <c r="G10680" s="33"/>
      <c r="H10680" s="33"/>
      <c r="I10680" s="33"/>
      <c r="J10680" s="33"/>
      <c r="K10680" s="33"/>
      <c r="L10680" s="33"/>
      <c r="M10680" s="33"/>
      <c r="N10680" s="33"/>
      <c r="O10680" s="33"/>
      <c r="P10680" s="33"/>
      <c r="Q10680" s="33"/>
      <c r="R10680" s="33"/>
      <c r="S10680" s="33"/>
      <c r="T10680" s="33"/>
      <c r="U10680" s="33"/>
      <c r="V10680" s="33"/>
      <c r="W10680" s="33"/>
      <c r="X10680" s="33"/>
      <c r="Y10680" s="33"/>
      <c r="Z10680" s="33"/>
      <c r="AA10680" s="33"/>
      <c r="AB10680" s="33"/>
      <c r="AC10680" s="33"/>
      <c r="AD10680" s="33"/>
      <c r="AE10680" s="33"/>
      <c r="AF10680" s="33"/>
      <c r="AG10680" s="35"/>
      <c r="AH10680" s="32"/>
      <c r="AI10680" s="33"/>
      <c r="AJ10680" s="33"/>
      <c r="AK10680" s="33"/>
      <c r="AL10680" s="33"/>
      <c r="AM10680" s="33"/>
      <c r="AN10680" s="33"/>
      <c r="AO10680" s="33"/>
      <c r="AP10680" s="33"/>
      <c r="AQ10680" s="33"/>
      <c r="AR10680" s="33"/>
      <c r="AS10680" s="33"/>
      <c r="AT10680" s="33"/>
      <c r="AU10680" s="33"/>
      <c r="AV10680" s="33"/>
      <c r="AW10680" s="33"/>
      <c r="AX10680" s="33"/>
      <c r="AY10680" s="33"/>
    </row>
    <row r="10681" spans="1:51" s="12" customFormat="1" ht="39.950000000000003" customHeight="1">
      <c r="A10681" s="3"/>
      <c r="B10681" s="16"/>
      <c r="C10681" s="33"/>
      <c r="D10681" s="33"/>
      <c r="E10681" s="33"/>
      <c r="F10681" s="33"/>
      <c r="G10681" s="33"/>
      <c r="H10681" s="33"/>
      <c r="I10681" s="33"/>
      <c r="J10681" s="33"/>
      <c r="K10681" s="33"/>
      <c r="L10681" s="33"/>
      <c r="M10681" s="33"/>
      <c r="N10681" s="33"/>
      <c r="O10681" s="33"/>
      <c r="P10681" s="33"/>
      <c r="Q10681" s="33"/>
      <c r="R10681" s="33"/>
      <c r="S10681" s="33"/>
      <c r="T10681" s="33"/>
      <c r="U10681" s="33"/>
      <c r="V10681" s="33"/>
      <c r="W10681" s="33"/>
      <c r="X10681" s="33"/>
      <c r="Y10681" s="33"/>
      <c r="Z10681" s="33"/>
      <c r="AA10681" s="33"/>
      <c r="AB10681" s="33"/>
      <c r="AC10681" s="33"/>
      <c r="AD10681" s="33"/>
      <c r="AE10681" s="33"/>
      <c r="AF10681" s="33"/>
      <c r="AG10681" s="35"/>
      <c r="AH10681" s="32"/>
      <c r="AI10681" s="33"/>
      <c r="AJ10681" s="33"/>
      <c r="AK10681" s="33"/>
      <c r="AL10681" s="33"/>
      <c r="AM10681" s="33"/>
      <c r="AN10681" s="33"/>
      <c r="AO10681" s="33"/>
      <c r="AP10681" s="33"/>
      <c r="AQ10681" s="33"/>
      <c r="AR10681" s="33"/>
      <c r="AS10681" s="33"/>
      <c r="AT10681" s="33"/>
      <c r="AU10681" s="33"/>
      <c r="AV10681" s="33"/>
      <c r="AW10681" s="33"/>
      <c r="AX10681" s="33"/>
      <c r="AY10681" s="33"/>
    </row>
    <row r="10682" spans="1:51" s="12" customFormat="1" ht="39.950000000000003" customHeight="1">
      <c r="A10682" s="3"/>
      <c r="B10682" s="16"/>
      <c r="C10682" s="33"/>
      <c r="D10682" s="33"/>
      <c r="E10682" s="33"/>
      <c r="F10682" s="33"/>
      <c r="G10682" s="33"/>
      <c r="H10682" s="33"/>
      <c r="I10682" s="33"/>
      <c r="J10682" s="33"/>
      <c r="K10682" s="33"/>
      <c r="L10682" s="33"/>
      <c r="M10682" s="33"/>
      <c r="N10682" s="33"/>
      <c r="O10682" s="33"/>
      <c r="P10682" s="33"/>
      <c r="Q10682" s="33"/>
      <c r="R10682" s="33"/>
      <c r="S10682" s="33"/>
      <c r="T10682" s="33"/>
      <c r="U10682" s="33"/>
      <c r="V10682" s="33"/>
      <c r="W10682" s="33"/>
      <c r="X10682" s="33"/>
      <c r="Y10682" s="33"/>
      <c r="Z10682" s="33"/>
      <c r="AA10682" s="33"/>
      <c r="AB10682" s="33"/>
      <c r="AC10682" s="33"/>
      <c r="AD10682" s="33"/>
      <c r="AE10682" s="33"/>
      <c r="AF10682" s="33"/>
      <c r="AG10682" s="35"/>
      <c r="AH10682" s="32"/>
      <c r="AI10682" s="33"/>
      <c r="AJ10682" s="33"/>
      <c r="AK10682" s="33"/>
      <c r="AL10682" s="33"/>
      <c r="AM10682" s="33"/>
      <c r="AN10682" s="33"/>
      <c r="AO10682" s="33"/>
      <c r="AP10682" s="33"/>
      <c r="AQ10682" s="33"/>
      <c r="AR10682" s="33"/>
      <c r="AS10682" s="33"/>
      <c r="AT10682" s="33"/>
      <c r="AU10682" s="33"/>
      <c r="AV10682" s="33"/>
      <c r="AW10682" s="33"/>
      <c r="AX10682" s="33"/>
      <c r="AY10682" s="33"/>
    </row>
    <row r="10683" spans="1:51" s="12" customFormat="1" ht="39.950000000000003" customHeight="1">
      <c r="A10683" s="3"/>
      <c r="B10683" s="16"/>
      <c r="C10683" s="33"/>
      <c r="D10683" s="33"/>
      <c r="E10683" s="33"/>
      <c r="F10683" s="33"/>
      <c r="G10683" s="33"/>
      <c r="H10683" s="33"/>
      <c r="I10683" s="33"/>
      <c r="J10683" s="33"/>
      <c r="K10683" s="33"/>
      <c r="L10683" s="33"/>
      <c r="M10683" s="33"/>
      <c r="N10683" s="33"/>
      <c r="O10683" s="33"/>
      <c r="P10683" s="33"/>
      <c r="Q10683" s="33"/>
      <c r="R10683" s="33"/>
      <c r="S10683" s="33"/>
      <c r="T10683" s="33"/>
      <c r="U10683" s="33"/>
      <c r="V10683" s="33"/>
      <c r="W10683" s="33"/>
      <c r="X10683" s="33"/>
      <c r="Y10683" s="33"/>
      <c r="Z10683" s="33"/>
      <c r="AA10683" s="33"/>
      <c r="AB10683" s="33"/>
      <c r="AC10683" s="33"/>
      <c r="AD10683" s="33"/>
      <c r="AE10683" s="33"/>
      <c r="AF10683" s="33"/>
      <c r="AG10683" s="35"/>
      <c r="AH10683" s="32"/>
      <c r="AI10683" s="33"/>
      <c r="AJ10683" s="33"/>
      <c r="AK10683" s="33"/>
      <c r="AL10683" s="33"/>
      <c r="AM10683" s="33"/>
      <c r="AN10683" s="33"/>
      <c r="AO10683" s="33"/>
      <c r="AP10683" s="33"/>
      <c r="AQ10683" s="33"/>
      <c r="AR10683" s="33"/>
      <c r="AS10683" s="33"/>
      <c r="AT10683" s="33"/>
      <c r="AU10683" s="33"/>
      <c r="AV10683" s="33"/>
      <c r="AW10683" s="33"/>
      <c r="AX10683" s="33"/>
      <c r="AY10683" s="33"/>
    </row>
    <row r="10684" spans="1:51" s="12" customFormat="1" ht="39.950000000000003" customHeight="1">
      <c r="A10684" s="3"/>
      <c r="B10684" s="16"/>
      <c r="C10684" s="33"/>
      <c r="D10684" s="33"/>
      <c r="E10684" s="33"/>
      <c r="F10684" s="33"/>
      <c r="G10684" s="33"/>
      <c r="H10684" s="33"/>
      <c r="I10684" s="33"/>
      <c r="J10684" s="33"/>
      <c r="K10684" s="33"/>
      <c r="L10684" s="33"/>
      <c r="M10684" s="33"/>
      <c r="N10684" s="33"/>
      <c r="O10684" s="33"/>
      <c r="P10684" s="33"/>
      <c r="Q10684" s="33"/>
      <c r="R10684" s="33"/>
      <c r="S10684" s="33"/>
      <c r="T10684" s="33"/>
      <c r="U10684" s="33"/>
      <c r="V10684" s="33"/>
      <c r="W10684" s="33"/>
      <c r="X10684" s="33"/>
      <c r="Y10684" s="33"/>
      <c r="Z10684" s="33"/>
      <c r="AA10684" s="33"/>
      <c r="AB10684" s="33"/>
      <c r="AC10684" s="33"/>
      <c r="AD10684" s="33"/>
      <c r="AE10684" s="33"/>
      <c r="AF10684" s="33"/>
      <c r="AG10684" s="35"/>
      <c r="AH10684" s="32"/>
      <c r="AI10684" s="33"/>
      <c r="AJ10684" s="33"/>
      <c r="AK10684" s="33"/>
      <c r="AL10684" s="33"/>
      <c r="AM10684" s="33"/>
      <c r="AN10684" s="33"/>
      <c r="AO10684" s="33"/>
      <c r="AP10684" s="33"/>
      <c r="AQ10684" s="33"/>
      <c r="AR10684" s="33"/>
      <c r="AS10684" s="33"/>
      <c r="AT10684" s="33"/>
      <c r="AU10684" s="33"/>
      <c r="AV10684" s="33"/>
      <c r="AW10684" s="33"/>
      <c r="AX10684" s="33"/>
      <c r="AY10684" s="33"/>
    </row>
    <row r="10685" spans="1:51" s="12" customFormat="1" ht="39.950000000000003" customHeight="1">
      <c r="A10685" s="3"/>
      <c r="B10685" s="16"/>
      <c r="C10685" s="33"/>
      <c r="D10685" s="33"/>
      <c r="E10685" s="33"/>
      <c r="F10685" s="33"/>
      <c r="G10685" s="33"/>
      <c r="H10685" s="33"/>
      <c r="I10685" s="33"/>
      <c r="J10685" s="33"/>
      <c r="K10685" s="33"/>
      <c r="L10685" s="33"/>
      <c r="M10685" s="33"/>
      <c r="N10685" s="33"/>
      <c r="O10685" s="33"/>
      <c r="P10685" s="33"/>
      <c r="Q10685" s="33"/>
      <c r="R10685" s="33"/>
      <c r="S10685" s="33"/>
      <c r="T10685" s="33"/>
      <c r="U10685" s="33"/>
      <c r="V10685" s="33"/>
      <c r="W10685" s="33"/>
      <c r="X10685" s="33"/>
      <c r="Y10685" s="33"/>
      <c r="Z10685" s="33"/>
      <c r="AA10685" s="33"/>
      <c r="AB10685" s="33"/>
      <c r="AC10685" s="33"/>
      <c r="AD10685" s="33"/>
      <c r="AE10685" s="33"/>
      <c r="AF10685" s="33"/>
      <c r="AG10685" s="35"/>
      <c r="AH10685" s="32"/>
      <c r="AI10685" s="33"/>
      <c r="AJ10685" s="33"/>
      <c r="AK10685" s="33"/>
      <c r="AL10685" s="33"/>
      <c r="AM10685" s="33"/>
      <c r="AN10685" s="33"/>
      <c r="AO10685" s="33"/>
      <c r="AP10685" s="33"/>
      <c r="AQ10685" s="33"/>
      <c r="AR10685" s="33"/>
      <c r="AS10685" s="33"/>
      <c r="AT10685" s="33"/>
      <c r="AU10685" s="33"/>
      <c r="AV10685" s="33"/>
      <c r="AW10685" s="33"/>
      <c r="AX10685" s="33"/>
      <c r="AY10685" s="33"/>
    </row>
    <row r="10686" spans="1:51" s="12" customFormat="1" ht="39.950000000000003" customHeight="1">
      <c r="A10686" s="3"/>
      <c r="B10686" s="16"/>
      <c r="C10686" s="33"/>
      <c r="D10686" s="33"/>
      <c r="E10686" s="33"/>
      <c r="F10686" s="33"/>
      <c r="G10686" s="33"/>
      <c r="H10686" s="33"/>
      <c r="I10686" s="33"/>
      <c r="J10686" s="33"/>
      <c r="K10686" s="33"/>
      <c r="L10686" s="33"/>
      <c r="M10686" s="33"/>
      <c r="N10686" s="33"/>
      <c r="O10686" s="33"/>
      <c r="P10686" s="33"/>
      <c r="Q10686" s="33"/>
      <c r="R10686" s="33"/>
      <c r="S10686" s="33"/>
      <c r="T10686" s="33"/>
      <c r="U10686" s="33"/>
      <c r="V10686" s="33"/>
      <c r="W10686" s="33"/>
      <c r="X10686" s="33"/>
      <c r="Y10686" s="33"/>
      <c r="Z10686" s="33"/>
      <c r="AA10686" s="33"/>
      <c r="AB10686" s="33"/>
      <c r="AC10686" s="33"/>
      <c r="AD10686" s="33"/>
      <c r="AE10686" s="33"/>
      <c r="AF10686" s="33"/>
      <c r="AG10686" s="35"/>
      <c r="AH10686" s="32"/>
      <c r="AI10686" s="33"/>
      <c r="AJ10686" s="33"/>
      <c r="AK10686" s="33"/>
      <c r="AL10686" s="33"/>
      <c r="AM10686" s="33"/>
      <c r="AN10686" s="33"/>
      <c r="AO10686" s="33"/>
      <c r="AP10686" s="33"/>
      <c r="AQ10686" s="33"/>
      <c r="AR10686" s="33"/>
      <c r="AS10686" s="33"/>
      <c r="AT10686" s="33"/>
      <c r="AU10686" s="33"/>
      <c r="AV10686" s="33"/>
      <c r="AW10686" s="33"/>
      <c r="AX10686" s="33"/>
      <c r="AY10686" s="33"/>
    </row>
    <row r="10687" spans="1:51" s="12" customFormat="1" ht="39.950000000000003" customHeight="1">
      <c r="A10687" s="3"/>
      <c r="B10687" s="16"/>
      <c r="C10687" s="33"/>
      <c r="D10687" s="33"/>
      <c r="E10687" s="33"/>
      <c r="F10687" s="33"/>
      <c r="G10687" s="33"/>
      <c r="H10687" s="33"/>
      <c r="I10687" s="33"/>
      <c r="J10687" s="33"/>
      <c r="K10687" s="33"/>
      <c r="L10687" s="33"/>
      <c r="M10687" s="33"/>
      <c r="N10687" s="33"/>
      <c r="O10687" s="33"/>
      <c r="P10687" s="33"/>
      <c r="Q10687" s="33"/>
      <c r="R10687" s="33"/>
      <c r="S10687" s="33"/>
      <c r="T10687" s="33"/>
      <c r="U10687" s="33"/>
      <c r="V10687" s="33"/>
      <c r="W10687" s="33"/>
      <c r="X10687" s="33"/>
      <c r="Y10687" s="33"/>
      <c r="Z10687" s="33"/>
      <c r="AA10687" s="33"/>
      <c r="AB10687" s="33"/>
      <c r="AC10687" s="33"/>
      <c r="AD10687" s="33"/>
      <c r="AE10687" s="33"/>
      <c r="AF10687" s="33"/>
      <c r="AG10687" s="35"/>
      <c r="AH10687" s="32"/>
      <c r="AI10687" s="33"/>
      <c r="AJ10687" s="33"/>
      <c r="AK10687" s="33"/>
      <c r="AL10687" s="33"/>
      <c r="AM10687" s="33"/>
      <c r="AN10687" s="33"/>
      <c r="AO10687" s="33"/>
      <c r="AP10687" s="33"/>
      <c r="AQ10687" s="33"/>
      <c r="AR10687" s="33"/>
      <c r="AS10687" s="33"/>
      <c r="AT10687" s="33"/>
      <c r="AU10687" s="33"/>
      <c r="AV10687" s="33"/>
      <c r="AW10687" s="33"/>
      <c r="AX10687" s="33"/>
      <c r="AY10687" s="33"/>
    </row>
    <row r="10688" spans="1:51" s="12" customFormat="1" ht="39.950000000000003" customHeight="1">
      <c r="A10688" s="3"/>
      <c r="B10688" s="16"/>
      <c r="C10688" s="33"/>
      <c r="D10688" s="33"/>
      <c r="E10688" s="33"/>
      <c r="F10688" s="33"/>
      <c r="G10688" s="33"/>
      <c r="H10688" s="33"/>
      <c r="I10688" s="33"/>
      <c r="J10688" s="33"/>
      <c r="K10688" s="33"/>
      <c r="L10688" s="33"/>
      <c r="M10688" s="33"/>
      <c r="N10688" s="33"/>
      <c r="O10688" s="33"/>
      <c r="P10688" s="33"/>
      <c r="Q10688" s="33"/>
      <c r="R10688" s="33"/>
      <c r="S10688" s="33"/>
      <c r="T10688" s="33"/>
      <c r="U10688" s="33"/>
      <c r="V10688" s="33"/>
      <c r="W10688" s="33"/>
      <c r="X10688" s="33"/>
      <c r="Y10688" s="33"/>
      <c r="Z10688" s="33"/>
      <c r="AA10688" s="33"/>
      <c r="AB10688" s="33"/>
      <c r="AC10688" s="33"/>
      <c r="AD10688" s="33"/>
      <c r="AE10688" s="33"/>
      <c r="AF10688" s="33"/>
      <c r="AG10688" s="35"/>
      <c r="AH10688" s="32"/>
      <c r="AI10688" s="33"/>
      <c r="AJ10688" s="33"/>
      <c r="AK10688" s="33"/>
      <c r="AL10688" s="33"/>
      <c r="AM10688" s="33"/>
      <c r="AN10688" s="33"/>
      <c r="AO10688" s="33"/>
      <c r="AP10688" s="33"/>
      <c r="AQ10688" s="33"/>
      <c r="AR10688" s="33"/>
      <c r="AS10688" s="33"/>
      <c r="AT10688" s="33"/>
      <c r="AU10688" s="33"/>
      <c r="AV10688" s="33"/>
      <c r="AW10688" s="33"/>
      <c r="AX10688" s="33"/>
      <c r="AY10688" s="33"/>
    </row>
    <row r="10689" spans="1:51" s="12" customFormat="1" ht="39.950000000000003" customHeight="1">
      <c r="A10689" s="3"/>
      <c r="B10689" s="16"/>
      <c r="C10689" s="33"/>
      <c r="D10689" s="33"/>
      <c r="E10689" s="33"/>
      <c r="F10689" s="33"/>
      <c r="G10689" s="33"/>
      <c r="H10689" s="33"/>
      <c r="I10689" s="33"/>
      <c r="J10689" s="33"/>
      <c r="K10689" s="33"/>
      <c r="L10689" s="33"/>
      <c r="M10689" s="33"/>
      <c r="N10689" s="33"/>
      <c r="O10689" s="33"/>
      <c r="P10689" s="33"/>
      <c r="Q10689" s="33"/>
      <c r="R10689" s="33"/>
      <c r="S10689" s="33"/>
      <c r="T10689" s="33"/>
      <c r="U10689" s="33"/>
      <c r="V10689" s="33"/>
      <c r="W10689" s="33"/>
      <c r="X10689" s="33"/>
      <c r="Y10689" s="33"/>
      <c r="Z10689" s="33"/>
      <c r="AA10689" s="33"/>
      <c r="AB10689" s="33"/>
      <c r="AC10689" s="33"/>
      <c r="AD10689" s="33"/>
      <c r="AE10689" s="33"/>
      <c r="AF10689" s="33"/>
      <c r="AG10689" s="35"/>
      <c r="AH10689" s="32"/>
      <c r="AI10689" s="33"/>
      <c r="AJ10689" s="33"/>
      <c r="AK10689" s="33"/>
      <c r="AL10689" s="33"/>
      <c r="AM10689" s="33"/>
      <c r="AN10689" s="33"/>
      <c r="AO10689" s="33"/>
      <c r="AP10689" s="33"/>
      <c r="AQ10689" s="33"/>
      <c r="AR10689" s="33"/>
      <c r="AS10689" s="33"/>
      <c r="AT10689" s="33"/>
      <c r="AU10689" s="33"/>
      <c r="AV10689" s="33"/>
      <c r="AW10689" s="33"/>
      <c r="AX10689" s="33"/>
      <c r="AY10689" s="33"/>
    </row>
    <row r="10690" spans="1:51" s="12" customFormat="1" ht="39.950000000000003" customHeight="1">
      <c r="A10690" s="3"/>
      <c r="B10690" s="16"/>
      <c r="C10690" s="33"/>
      <c r="D10690" s="33"/>
      <c r="E10690" s="33"/>
      <c r="F10690" s="33"/>
      <c r="G10690" s="33"/>
      <c r="H10690" s="33"/>
      <c r="I10690" s="33"/>
      <c r="J10690" s="33"/>
      <c r="K10690" s="33"/>
      <c r="L10690" s="33"/>
      <c r="M10690" s="33"/>
      <c r="N10690" s="33"/>
      <c r="O10690" s="33"/>
      <c r="P10690" s="33"/>
      <c r="Q10690" s="33"/>
      <c r="R10690" s="33"/>
      <c r="S10690" s="33"/>
      <c r="T10690" s="33"/>
      <c r="U10690" s="33"/>
      <c r="V10690" s="33"/>
      <c r="W10690" s="33"/>
      <c r="X10690" s="33"/>
      <c r="Y10690" s="33"/>
      <c r="Z10690" s="33"/>
      <c r="AA10690" s="33"/>
      <c r="AB10690" s="33"/>
      <c r="AC10690" s="33"/>
      <c r="AD10690" s="33"/>
      <c r="AE10690" s="33"/>
      <c r="AF10690" s="33"/>
      <c r="AG10690" s="35"/>
      <c r="AH10690" s="32"/>
      <c r="AI10690" s="33"/>
      <c r="AJ10690" s="33"/>
      <c r="AK10690" s="33"/>
      <c r="AL10690" s="33"/>
      <c r="AM10690" s="33"/>
      <c r="AN10690" s="33"/>
      <c r="AO10690" s="33"/>
      <c r="AP10690" s="33"/>
      <c r="AQ10690" s="33"/>
      <c r="AR10690" s="33"/>
      <c r="AS10690" s="33"/>
      <c r="AT10690" s="33"/>
      <c r="AU10690" s="33"/>
      <c r="AV10690" s="33"/>
      <c r="AW10690" s="33"/>
      <c r="AX10690" s="33"/>
      <c r="AY10690" s="33"/>
    </row>
    <row r="10691" spans="1:51" s="12" customFormat="1" ht="39.950000000000003" customHeight="1">
      <c r="A10691" s="3"/>
      <c r="B10691" s="16"/>
      <c r="C10691" s="33"/>
      <c r="D10691" s="33"/>
      <c r="E10691" s="33"/>
      <c r="F10691" s="33"/>
      <c r="G10691" s="33"/>
      <c r="H10691" s="33"/>
      <c r="I10691" s="33"/>
      <c r="J10691" s="33"/>
      <c r="K10691" s="33"/>
      <c r="L10691" s="33"/>
      <c r="M10691" s="33"/>
      <c r="N10691" s="33"/>
      <c r="O10691" s="33"/>
      <c r="P10691" s="33"/>
      <c r="Q10691" s="33"/>
      <c r="R10691" s="33"/>
      <c r="S10691" s="33"/>
      <c r="T10691" s="33"/>
      <c r="U10691" s="33"/>
      <c r="V10691" s="33"/>
      <c r="W10691" s="33"/>
      <c r="X10691" s="33"/>
      <c r="Y10691" s="33"/>
      <c r="Z10691" s="33"/>
      <c r="AA10691" s="33"/>
      <c r="AB10691" s="33"/>
      <c r="AC10691" s="33"/>
      <c r="AD10691" s="33"/>
      <c r="AE10691" s="33"/>
      <c r="AF10691" s="33"/>
      <c r="AG10691" s="35"/>
      <c r="AH10691" s="32"/>
      <c r="AI10691" s="33"/>
      <c r="AJ10691" s="33"/>
      <c r="AK10691" s="33"/>
      <c r="AL10691" s="33"/>
      <c r="AM10691" s="33"/>
      <c r="AN10691" s="33"/>
      <c r="AO10691" s="33"/>
      <c r="AP10691" s="33"/>
      <c r="AQ10691" s="33"/>
      <c r="AR10691" s="33"/>
      <c r="AS10691" s="33"/>
      <c r="AT10691" s="33"/>
      <c r="AU10691" s="33"/>
      <c r="AV10691" s="33"/>
      <c r="AW10691" s="33"/>
      <c r="AX10691" s="33"/>
      <c r="AY10691" s="33"/>
    </row>
    <row r="10692" spans="1:51" s="12" customFormat="1" ht="39.950000000000003" customHeight="1">
      <c r="A10692" s="3"/>
      <c r="B10692" s="16"/>
      <c r="C10692" s="33"/>
      <c r="D10692" s="33"/>
      <c r="E10692" s="33"/>
      <c r="F10692" s="33"/>
      <c r="G10692" s="33"/>
      <c r="H10692" s="33"/>
      <c r="I10692" s="33"/>
      <c r="J10692" s="33"/>
      <c r="K10692" s="33"/>
      <c r="L10692" s="33"/>
      <c r="M10692" s="33"/>
      <c r="N10692" s="33"/>
      <c r="O10692" s="33"/>
      <c r="P10692" s="33"/>
      <c r="Q10692" s="33"/>
      <c r="R10692" s="33"/>
      <c r="S10692" s="33"/>
      <c r="T10692" s="33"/>
      <c r="U10692" s="33"/>
      <c r="V10692" s="33"/>
      <c r="W10692" s="33"/>
      <c r="X10692" s="33"/>
      <c r="Y10692" s="33"/>
      <c r="Z10692" s="33"/>
      <c r="AA10692" s="33"/>
      <c r="AB10692" s="33"/>
      <c r="AC10692" s="33"/>
      <c r="AD10692" s="33"/>
      <c r="AE10692" s="33"/>
      <c r="AF10692" s="33"/>
      <c r="AG10692" s="35"/>
      <c r="AH10692" s="32"/>
      <c r="AI10692" s="33"/>
      <c r="AJ10692" s="33"/>
      <c r="AK10692" s="33"/>
      <c r="AL10692" s="33"/>
      <c r="AM10692" s="33"/>
      <c r="AN10692" s="33"/>
      <c r="AO10692" s="33"/>
      <c r="AP10692" s="33"/>
      <c r="AQ10692" s="33"/>
      <c r="AR10692" s="33"/>
      <c r="AS10692" s="33"/>
      <c r="AT10692" s="33"/>
      <c r="AU10692" s="33"/>
      <c r="AV10692" s="33"/>
      <c r="AW10692" s="33"/>
      <c r="AX10692" s="33"/>
      <c r="AY10692" s="33"/>
    </row>
    <row r="10693" spans="1:51" s="12" customFormat="1" ht="39.950000000000003" customHeight="1">
      <c r="A10693" s="3"/>
      <c r="B10693" s="16"/>
      <c r="C10693" s="33"/>
      <c r="D10693" s="33"/>
      <c r="E10693" s="33"/>
      <c r="F10693" s="33"/>
      <c r="G10693" s="33"/>
      <c r="H10693" s="33"/>
      <c r="I10693" s="33"/>
      <c r="J10693" s="33"/>
      <c r="K10693" s="33"/>
      <c r="L10693" s="33"/>
      <c r="M10693" s="33"/>
      <c r="N10693" s="33"/>
      <c r="O10693" s="33"/>
      <c r="P10693" s="33"/>
      <c r="Q10693" s="33"/>
      <c r="R10693" s="33"/>
      <c r="S10693" s="33"/>
      <c r="T10693" s="33"/>
      <c r="U10693" s="33"/>
      <c r="V10693" s="33"/>
      <c r="W10693" s="33"/>
      <c r="X10693" s="33"/>
      <c r="Y10693" s="33"/>
      <c r="Z10693" s="33"/>
      <c r="AA10693" s="33"/>
      <c r="AB10693" s="33"/>
      <c r="AC10693" s="33"/>
      <c r="AD10693" s="33"/>
      <c r="AE10693" s="33"/>
      <c r="AF10693" s="33"/>
      <c r="AG10693" s="35"/>
      <c r="AH10693" s="32"/>
      <c r="AI10693" s="33"/>
      <c r="AJ10693" s="33"/>
      <c r="AK10693" s="33"/>
      <c r="AL10693" s="33"/>
      <c r="AM10693" s="33"/>
      <c r="AN10693" s="33"/>
      <c r="AO10693" s="33"/>
      <c r="AP10693" s="33"/>
      <c r="AQ10693" s="33"/>
      <c r="AR10693" s="33"/>
      <c r="AS10693" s="33"/>
      <c r="AT10693" s="33"/>
      <c r="AU10693" s="33"/>
      <c r="AV10693" s="33"/>
      <c r="AW10693" s="33"/>
      <c r="AX10693" s="33"/>
      <c r="AY10693" s="33"/>
    </row>
    <row r="10694" spans="1:51" s="12" customFormat="1" ht="39.950000000000003" customHeight="1">
      <c r="A10694" s="3"/>
      <c r="B10694" s="16"/>
      <c r="C10694" s="33"/>
      <c r="D10694" s="33"/>
      <c r="E10694" s="33"/>
      <c r="F10694" s="33"/>
      <c r="G10694" s="33"/>
      <c r="H10694" s="33"/>
      <c r="I10694" s="33"/>
      <c r="J10694" s="33"/>
      <c r="K10694" s="33"/>
      <c r="L10694" s="33"/>
      <c r="M10694" s="33"/>
      <c r="N10694" s="33"/>
      <c r="O10694" s="33"/>
      <c r="P10694" s="33"/>
      <c r="Q10694" s="33"/>
      <c r="R10694" s="33"/>
      <c r="S10694" s="33"/>
      <c r="T10694" s="33"/>
      <c r="U10694" s="33"/>
      <c r="V10694" s="33"/>
      <c r="W10694" s="33"/>
      <c r="X10694" s="33"/>
      <c r="Y10694" s="33"/>
      <c r="Z10694" s="33"/>
      <c r="AA10694" s="33"/>
      <c r="AB10694" s="33"/>
      <c r="AC10694" s="33"/>
      <c r="AD10694" s="33"/>
      <c r="AE10694" s="33"/>
      <c r="AF10694" s="33"/>
      <c r="AG10694" s="35"/>
      <c r="AH10694" s="32"/>
      <c r="AI10694" s="33"/>
      <c r="AJ10694" s="33"/>
      <c r="AK10694" s="33"/>
      <c r="AL10694" s="33"/>
      <c r="AM10694" s="33"/>
      <c r="AN10694" s="33"/>
      <c r="AO10694" s="33"/>
      <c r="AP10694" s="33"/>
      <c r="AQ10694" s="33"/>
      <c r="AR10694" s="33"/>
      <c r="AS10694" s="33"/>
      <c r="AT10694" s="33"/>
      <c r="AU10694" s="33"/>
      <c r="AV10694" s="33"/>
      <c r="AW10694" s="33"/>
      <c r="AX10694" s="33"/>
      <c r="AY10694" s="33"/>
    </row>
    <row r="10695" spans="1:51" s="12" customFormat="1" ht="39.950000000000003" customHeight="1">
      <c r="A10695" s="3"/>
      <c r="B10695" s="16"/>
      <c r="C10695" s="33"/>
      <c r="D10695" s="33"/>
      <c r="E10695" s="33"/>
      <c r="F10695" s="33"/>
      <c r="G10695" s="33"/>
      <c r="H10695" s="33"/>
      <c r="I10695" s="33"/>
      <c r="J10695" s="33"/>
      <c r="K10695" s="33"/>
      <c r="L10695" s="33"/>
      <c r="M10695" s="33"/>
      <c r="N10695" s="33"/>
      <c r="O10695" s="33"/>
      <c r="P10695" s="33"/>
      <c r="Q10695" s="33"/>
      <c r="R10695" s="33"/>
      <c r="S10695" s="33"/>
      <c r="T10695" s="33"/>
      <c r="U10695" s="33"/>
      <c r="V10695" s="33"/>
      <c r="W10695" s="33"/>
      <c r="X10695" s="33"/>
      <c r="Y10695" s="33"/>
      <c r="Z10695" s="33"/>
      <c r="AA10695" s="33"/>
      <c r="AB10695" s="33"/>
      <c r="AC10695" s="33"/>
      <c r="AD10695" s="33"/>
      <c r="AE10695" s="33"/>
      <c r="AF10695" s="33"/>
      <c r="AG10695" s="35"/>
      <c r="AH10695" s="32"/>
      <c r="AI10695" s="33"/>
      <c r="AJ10695" s="33"/>
      <c r="AK10695" s="33"/>
      <c r="AL10695" s="33"/>
      <c r="AM10695" s="33"/>
      <c r="AN10695" s="33"/>
      <c r="AO10695" s="33"/>
      <c r="AP10695" s="33"/>
      <c r="AQ10695" s="33"/>
      <c r="AR10695" s="33"/>
      <c r="AS10695" s="33"/>
      <c r="AT10695" s="33"/>
      <c r="AU10695" s="33"/>
      <c r="AV10695" s="33"/>
      <c r="AW10695" s="33"/>
      <c r="AX10695" s="33"/>
      <c r="AY10695" s="33"/>
    </row>
    <row r="10696" spans="1:51" s="12" customFormat="1" ht="39.950000000000003" customHeight="1">
      <c r="A10696" s="3"/>
      <c r="B10696" s="16"/>
      <c r="C10696" s="33"/>
      <c r="D10696" s="33"/>
      <c r="E10696" s="33"/>
      <c r="F10696" s="33"/>
      <c r="G10696" s="33"/>
      <c r="H10696" s="33"/>
      <c r="I10696" s="33"/>
      <c r="J10696" s="33"/>
      <c r="K10696" s="33"/>
      <c r="L10696" s="33"/>
      <c r="M10696" s="33"/>
      <c r="N10696" s="33"/>
      <c r="O10696" s="33"/>
      <c r="P10696" s="33"/>
      <c r="Q10696" s="33"/>
      <c r="R10696" s="33"/>
      <c r="S10696" s="33"/>
      <c r="T10696" s="33"/>
      <c r="U10696" s="33"/>
      <c r="V10696" s="33"/>
      <c r="W10696" s="33"/>
      <c r="X10696" s="33"/>
      <c r="Y10696" s="33"/>
      <c r="Z10696" s="33"/>
      <c r="AA10696" s="33"/>
      <c r="AB10696" s="33"/>
      <c r="AC10696" s="33"/>
      <c r="AD10696" s="33"/>
      <c r="AE10696" s="33"/>
      <c r="AF10696" s="33"/>
      <c r="AG10696" s="35"/>
      <c r="AH10696" s="32"/>
      <c r="AI10696" s="33"/>
      <c r="AJ10696" s="33"/>
      <c r="AK10696" s="33"/>
      <c r="AL10696" s="33"/>
      <c r="AM10696" s="33"/>
      <c r="AN10696" s="33"/>
      <c r="AO10696" s="33"/>
      <c r="AP10696" s="33"/>
      <c r="AQ10696" s="33"/>
      <c r="AR10696" s="33"/>
      <c r="AS10696" s="33"/>
      <c r="AT10696" s="33"/>
      <c r="AU10696" s="33"/>
      <c r="AV10696" s="33"/>
      <c r="AW10696" s="33"/>
      <c r="AX10696" s="33"/>
      <c r="AY10696" s="33"/>
    </row>
    <row r="10697" spans="1:51" s="12" customFormat="1" ht="39.950000000000003" customHeight="1">
      <c r="A10697" s="3"/>
      <c r="B10697" s="16"/>
      <c r="C10697" s="33"/>
      <c r="D10697" s="33"/>
      <c r="E10697" s="33"/>
      <c r="F10697" s="33"/>
      <c r="G10697" s="33"/>
      <c r="H10697" s="33"/>
      <c r="I10697" s="33"/>
      <c r="J10697" s="33"/>
      <c r="K10697" s="33"/>
      <c r="L10697" s="33"/>
      <c r="M10697" s="33"/>
      <c r="N10697" s="33"/>
      <c r="O10697" s="33"/>
      <c r="P10697" s="33"/>
      <c r="Q10697" s="33"/>
      <c r="R10697" s="33"/>
      <c r="S10697" s="33"/>
      <c r="T10697" s="33"/>
      <c r="U10697" s="33"/>
      <c r="V10697" s="33"/>
      <c r="W10697" s="33"/>
      <c r="X10697" s="33"/>
      <c r="Y10697" s="33"/>
      <c r="Z10697" s="33"/>
      <c r="AA10697" s="33"/>
      <c r="AB10697" s="33"/>
      <c r="AC10697" s="33"/>
      <c r="AD10697" s="33"/>
      <c r="AE10697" s="33"/>
      <c r="AF10697" s="33"/>
      <c r="AG10697" s="35"/>
      <c r="AH10697" s="32"/>
      <c r="AI10697" s="33"/>
      <c r="AJ10697" s="33"/>
      <c r="AK10697" s="33"/>
      <c r="AL10697" s="33"/>
      <c r="AM10697" s="33"/>
      <c r="AN10697" s="33"/>
      <c r="AO10697" s="33"/>
      <c r="AP10697" s="33"/>
      <c r="AQ10697" s="33"/>
      <c r="AR10697" s="33"/>
      <c r="AS10697" s="33"/>
      <c r="AT10697" s="33"/>
      <c r="AU10697" s="33"/>
      <c r="AV10697" s="33"/>
      <c r="AW10697" s="33"/>
      <c r="AX10697" s="33"/>
      <c r="AY10697" s="33"/>
    </row>
    <row r="10698" spans="1:51" s="12" customFormat="1" ht="39.950000000000003" customHeight="1">
      <c r="A10698" s="3"/>
      <c r="B10698" s="16"/>
      <c r="C10698" s="33"/>
      <c r="D10698" s="33"/>
      <c r="E10698" s="33"/>
      <c r="F10698" s="33"/>
      <c r="G10698" s="33"/>
      <c r="H10698" s="33"/>
      <c r="I10698" s="33"/>
      <c r="J10698" s="33"/>
      <c r="K10698" s="33"/>
      <c r="L10698" s="33"/>
      <c r="M10698" s="33"/>
      <c r="N10698" s="33"/>
      <c r="O10698" s="33"/>
      <c r="P10698" s="33"/>
      <c r="Q10698" s="33"/>
      <c r="R10698" s="33"/>
      <c r="S10698" s="33"/>
      <c r="T10698" s="33"/>
      <c r="U10698" s="33"/>
      <c r="V10698" s="33"/>
      <c r="W10698" s="33"/>
      <c r="X10698" s="33"/>
      <c r="Y10698" s="33"/>
      <c r="Z10698" s="33"/>
      <c r="AA10698" s="33"/>
      <c r="AB10698" s="33"/>
      <c r="AC10698" s="33"/>
      <c r="AD10698" s="33"/>
      <c r="AE10698" s="33"/>
      <c r="AF10698" s="33"/>
      <c r="AG10698" s="35"/>
      <c r="AH10698" s="32"/>
      <c r="AI10698" s="33"/>
      <c r="AJ10698" s="33"/>
      <c r="AK10698" s="33"/>
      <c r="AL10698" s="33"/>
      <c r="AM10698" s="33"/>
      <c r="AN10698" s="33"/>
      <c r="AO10698" s="33"/>
      <c r="AP10698" s="33"/>
      <c r="AQ10698" s="33"/>
      <c r="AR10698" s="33"/>
      <c r="AS10698" s="33"/>
      <c r="AT10698" s="33"/>
      <c r="AU10698" s="33"/>
      <c r="AV10698" s="33"/>
      <c r="AW10698" s="33"/>
      <c r="AX10698" s="33"/>
      <c r="AY10698" s="33"/>
    </row>
    <row r="10699" spans="1:51" s="12" customFormat="1" ht="39.950000000000003" customHeight="1">
      <c r="A10699" s="3"/>
      <c r="B10699" s="16"/>
      <c r="C10699" s="33"/>
      <c r="D10699" s="33"/>
      <c r="E10699" s="33"/>
      <c r="F10699" s="33"/>
      <c r="G10699" s="33"/>
      <c r="H10699" s="33"/>
      <c r="I10699" s="33"/>
      <c r="J10699" s="33"/>
      <c r="K10699" s="33"/>
      <c r="L10699" s="33"/>
      <c r="M10699" s="33"/>
      <c r="N10699" s="33"/>
      <c r="O10699" s="33"/>
      <c r="P10699" s="33"/>
      <c r="Q10699" s="33"/>
      <c r="R10699" s="33"/>
      <c r="S10699" s="33"/>
      <c r="T10699" s="33"/>
      <c r="U10699" s="33"/>
      <c r="V10699" s="33"/>
      <c r="W10699" s="33"/>
      <c r="X10699" s="33"/>
      <c r="Y10699" s="33"/>
      <c r="Z10699" s="33"/>
      <c r="AA10699" s="33"/>
      <c r="AB10699" s="33"/>
      <c r="AC10699" s="33"/>
      <c r="AD10699" s="33"/>
      <c r="AE10699" s="33"/>
      <c r="AF10699" s="33"/>
      <c r="AG10699" s="35"/>
      <c r="AH10699" s="32"/>
      <c r="AI10699" s="33"/>
      <c r="AJ10699" s="33"/>
      <c r="AK10699" s="33"/>
      <c r="AL10699" s="33"/>
      <c r="AM10699" s="33"/>
      <c r="AN10699" s="33"/>
      <c r="AO10699" s="33"/>
      <c r="AP10699" s="33"/>
      <c r="AQ10699" s="33"/>
      <c r="AR10699" s="33"/>
      <c r="AS10699" s="33"/>
      <c r="AT10699" s="33"/>
      <c r="AU10699" s="33"/>
      <c r="AV10699" s="33"/>
      <c r="AW10699" s="33"/>
      <c r="AX10699" s="33"/>
      <c r="AY10699" s="33"/>
    </row>
    <row r="10700" spans="1:51" s="12" customFormat="1" ht="39.950000000000003" customHeight="1">
      <c r="A10700" s="3"/>
      <c r="B10700" s="16"/>
      <c r="C10700" s="33"/>
      <c r="D10700" s="33"/>
      <c r="E10700" s="33"/>
      <c r="F10700" s="33"/>
      <c r="G10700" s="33"/>
      <c r="H10700" s="33"/>
      <c r="I10700" s="33"/>
      <c r="J10700" s="33"/>
      <c r="K10700" s="33"/>
      <c r="L10700" s="33"/>
      <c r="M10700" s="33"/>
      <c r="N10700" s="33"/>
      <c r="O10700" s="33"/>
      <c r="P10700" s="33"/>
      <c r="Q10700" s="33"/>
      <c r="R10700" s="33"/>
      <c r="S10700" s="33"/>
      <c r="T10700" s="33"/>
      <c r="U10700" s="33"/>
      <c r="V10700" s="33"/>
      <c r="W10700" s="33"/>
      <c r="X10700" s="33"/>
      <c r="Y10700" s="33"/>
      <c r="Z10700" s="33"/>
      <c r="AA10700" s="33"/>
      <c r="AB10700" s="33"/>
      <c r="AC10700" s="33"/>
      <c r="AD10700" s="33"/>
      <c r="AE10700" s="33"/>
      <c r="AF10700" s="33"/>
      <c r="AG10700" s="35"/>
      <c r="AH10700" s="32"/>
      <c r="AI10700" s="33"/>
      <c r="AJ10700" s="33"/>
      <c r="AK10700" s="33"/>
      <c r="AL10700" s="33"/>
      <c r="AM10700" s="33"/>
      <c r="AN10700" s="33"/>
      <c r="AO10700" s="33"/>
      <c r="AP10700" s="33"/>
      <c r="AQ10700" s="33"/>
      <c r="AR10700" s="33"/>
      <c r="AS10700" s="33"/>
      <c r="AT10700" s="33"/>
      <c r="AU10700" s="33"/>
      <c r="AV10700" s="33"/>
      <c r="AW10700" s="33"/>
      <c r="AX10700" s="33"/>
      <c r="AY10700" s="33"/>
    </row>
    <row r="10701" spans="1:51" s="12" customFormat="1" ht="39.950000000000003" customHeight="1">
      <c r="A10701" s="3"/>
      <c r="B10701" s="16"/>
      <c r="C10701" s="33"/>
      <c r="D10701" s="33"/>
      <c r="E10701" s="33"/>
      <c r="F10701" s="33"/>
      <c r="G10701" s="33"/>
      <c r="H10701" s="33"/>
      <c r="I10701" s="33"/>
      <c r="J10701" s="33"/>
      <c r="K10701" s="33"/>
      <c r="L10701" s="33"/>
      <c r="M10701" s="33"/>
      <c r="N10701" s="33"/>
      <c r="O10701" s="33"/>
      <c r="P10701" s="33"/>
      <c r="Q10701" s="33"/>
      <c r="R10701" s="33"/>
      <c r="S10701" s="33"/>
      <c r="T10701" s="33"/>
      <c r="U10701" s="33"/>
      <c r="V10701" s="33"/>
      <c r="W10701" s="33"/>
      <c r="X10701" s="33"/>
      <c r="Y10701" s="33"/>
      <c r="Z10701" s="33"/>
      <c r="AA10701" s="33"/>
      <c r="AB10701" s="33"/>
      <c r="AC10701" s="33"/>
      <c r="AD10701" s="33"/>
      <c r="AE10701" s="33"/>
      <c r="AF10701" s="33"/>
      <c r="AG10701" s="35"/>
      <c r="AH10701" s="32"/>
      <c r="AI10701" s="33"/>
      <c r="AJ10701" s="33"/>
      <c r="AK10701" s="33"/>
      <c r="AL10701" s="33"/>
      <c r="AM10701" s="33"/>
      <c r="AN10701" s="33"/>
      <c r="AO10701" s="33"/>
      <c r="AP10701" s="33"/>
      <c r="AQ10701" s="33"/>
      <c r="AR10701" s="33"/>
      <c r="AS10701" s="33"/>
      <c r="AT10701" s="33"/>
      <c r="AU10701" s="33"/>
      <c r="AV10701" s="33"/>
      <c r="AW10701" s="33"/>
      <c r="AX10701" s="33"/>
      <c r="AY10701" s="33"/>
    </row>
    <row r="10702" spans="1:51" s="12" customFormat="1" ht="39.950000000000003" customHeight="1">
      <c r="A10702" s="3"/>
      <c r="B10702" s="16"/>
      <c r="C10702" s="33"/>
      <c r="D10702" s="33"/>
      <c r="E10702" s="33"/>
      <c r="F10702" s="33"/>
      <c r="G10702" s="33"/>
      <c r="H10702" s="33"/>
      <c r="I10702" s="33"/>
      <c r="J10702" s="33"/>
      <c r="K10702" s="33"/>
      <c r="L10702" s="33"/>
      <c r="M10702" s="33"/>
      <c r="N10702" s="33"/>
      <c r="O10702" s="33"/>
      <c r="P10702" s="33"/>
      <c r="Q10702" s="33"/>
      <c r="R10702" s="33"/>
      <c r="S10702" s="33"/>
      <c r="T10702" s="33"/>
      <c r="U10702" s="33"/>
      <c r="V10702" s="33"/>
      <c r="W10702" s="33"/>
      <c r="X10702" s="33"/>
      <c r="Y10702" s="33"/>
      <c r="Z10702" s="33"/>
      <c r="AA10702" s="33"/>
      <c r="AB10702" s="33"/>
      <c r="AC10702" s="33"/>
      <c r="AD10702" s="33"/>
      <c r="AE10702" s="33"/>
      <c r="AF10702" s="33"/>
      <c r="AG10702" s="35"/>
      <c r="AH10702" s="32"/>
      <c r="AI10702" s="33"/>
      <c r="AJ10702" s="33"/>
      <c r="AK10702" s="33"/>
      <c r="AL10702" s="33"/>
      <c r="AM10702" s="33"/>
      <c r="AN10702" s="33"/>
      <c r="AO10702" s="33"/>
      <c r="AP10702" s="33"/>
      <c r="AQ10702" s="33"/>
      <c r="AR10702" s="33"/>
      <c r="AS10702" s="33"/>
      <c r="AT10702" s="33"/>
      <c r="AU10702" s="33"/>
      <c r="AV10702" s="33"/>
      <c r="AW10702" s="33"/>
      <c r="AX10702" s="33"/>
      <c r="AY10702" s="33"/>
    </row>
    <row r="10703" spans="1:51" s="12" customFormat="1" ht="39.950000000000003" customHeight="1">
      <c r="A10703" s="3"/>
      <c r="B10703" s="16"/>
      <c r="C10703" s="33"/>
      <c r="D10703" s="33"/>
      <c r="E10703" s="33"/>
      <c r="F10703" s="33"/>
      <c r="G10703" s="33"/>
      <c r="H10703" s="33"/>
      <c r="I10703" s="33"/>
      <c r="J10703" s="33"/>
      <c r="K10703" s="33"/>
      <c r="L10703" s="33"/>
      <c r="M10703" s="33"/>
      <c r="N10703" s="33"/>
      <c r="O10703" s="33"/>
      <c r="P10703" s="33"/>
      <c r="Q10703" s="33"/>
      <c r="R10703" s="33"/>
      <c r="S10703" s="33"/>
      <c r="T10703" s="33"/>
      <c r="U10703" s="33"/>
      <c r="V10703" s="33"/>
      <c r="W10703" s="33"/>
      <c r="X10703" s="33"/>
      <c r="Y10703" s="33"/>
      <c r="Z10703" s="33"/>
      <c r="AA10703" s="33"/>
      <c r="AB10703" s="33"/>
      <c r="AC10703" s="33"/>
      <c r="AD10703" s="33"/>
      <c r="AE10703" s="33"/>
      <c r="AF10703" s="33"/>
      <c r="AG10703" s="35"/>
      <c r="AH10703" s="32"/>
      <c r="AI10703" s="33"/>
      <c r="AJ10703" s="33"/>
      <c r="AK10703" s="33"/>
      <c r="AL10703" s="33"/>
      <c r="AM10703" s="33"/>
      <c r="AN10703" s="33"/>
      <c r="AO10703" s="33"/>
      <c r="AP10703" s="33"/>
      <c r="AQ10703" s="33"/>
      <c r="AR10703" s="33"/>
      <c r="AS10703" s="33"/>
      <c r="AT10703" s="33"/>
      <c r="AU10703" s="33"/>
      <c r="AV10703" s="33"/>
      <c r="AW10703" s="33"/>
      <c r="AX10703" s="33"/>
      <c r="AY10703" s="33"/>
    </row>
    <row r="10704" spans="1:51" s="12" customFormat="1" ht="39.950000000000003" customHeight="1">
      <c r="A10704" s="3"/>
      <c r="B10704" s="16"/>
      <c r="C10704" s="33"/>
      <c r="D10704" s="33"/>
      <c r="E10704" s="33"/>
      <c r="F10704" s="33"/>
      <c r="G10704" s="33"/>
      <c r="H10704" s="33"/>
      <c r="I10704" s="33"/>
      <c r="J10704" s="33"/>
      <c r="K10704" s="33"/>
      <c r="L10704" s="33"/>
      <c r="M10704" s="33"/>
      <c r="N10704" s="33"/>
      <c r="O10704" s="33"/>
      <c r="P10704" s="33"/>
      <c r="Q10704" s="33"/>
      <c r="R10704" s="33"/>
      <c r="S10704" s="33"/>
      <c r="T10704" s="33"/>
      <c r="U10704" s="33"/>
      <c r="V10704" s="33"/>
      <c r="W10704" s="33"/>
      <c r="X10704" s="33"/>
      <c r="Y10704" s="33"/>
      <c r="Z10704" s="33"/>
      <c r="AA10704" s="33"/>
      <c r="AB10704" s="33"/>
      <c r="AC10704" s="33"/>
      <c r="AD10704" s="33"/>
      <c r="AE10704" s="33"/>
      <c r="AF10704" s="33"/>
      <c r="AG10704" s="35"/>
      <c r="AH10704" s="32"/>
      <c r="AI10704" s="33"/>
      <c r="AJ10704" s="33"/>
      <c r="AK10704" s="33"/>
      <c r="AL10704" s="33"/>
      <c r="AM10704" s="33"/>
      <c r="AN10704" s="33"/>
      <c r="AO10704" s="33"/>
      <c r="AP10704" s="33"/>
      <c r="AQ10704" s="33"/>
      <c r="AR10704" s="33"/>
      <c r="AS10704" s="33"/>
      <c r="AT10704" s="33"/>
      <c r="AU10704" s="33"/>
      <c r="AV10704" s="33"/>
      <c r="AW10704" s="33"/>
      <c r="AX10704" s="33"/>
      <c r="AY10704" s="33"/>
    </row>
    <row r="10705" spans="1:51" s="12" customFormat="1" ht="39.950000000000003" customHeight="1">
      <c r="A10705" s="3"/>
      <c r="B10705" s="16"/>
      <c r="C10705" s="33"/>
      <c r="D10705" s="33"/>
      <c r="E10705" s="33"/>
      <c r="F10705" s="33"/>
      <c r="G10705" s="33"/>
      <c r="H10705" s="33"/>
      <c r="I10705" s="33"/>
      <c r="J10705" s="33"/>
      <c r="K10705" s="33"/>
      <c r="L10705" s="33"/>
      <c r="M10705" s="33"/>
      <c r="N10705" s="33"/>
      <c r="O10705" s="33"/>
      <c r="P10705" s="33"/>
      <c r="Q10705" s="33"/>
      <c r="R10705" s="33"/>
      <c r="S10705" s="33"/>
      <c r="T10705" s="33"/>
      <c r="U10705" s="33"/>
      <c r="V10705" s="33"/>
      <c r="W10705" s="33"/>
      <c r="X10705" s="33"/>
      <c r="Y10705" s="33"/>
      <c r="Z10705" s="33"/>
      <c r="AA10705" s="33"/>
      <c r="AB10705" s="33"/>
      <c r="AC10705" s="33"/>
      <c r="AD10705" s="33"/>
      <c r="AE10705" s="33"/>
      <c r="AF10705" s="33"/>
      <c r="AG10705" s="35"/>
      <c r="AH10705" s="32"/>
      <c r="AI10705" s="33"/>
      <c r="AJ10705" s="33"/>
      <c r="AK10705" s="33"/>
      <c r="AL10705" s="33"/>
      <c r="AM10705" s="33"/>
      <c r="AN10705" s="33"/>
      <c r="AO10705" s="33"/>
      <c r="AP10705" s="33"/>
      <c r="AQ10705" s="33"/>
      <c r="AR10705" s="33"/>
      <c r="AS10705" s="33"/>
      <c r="AT10705" s="33"/>
      <c r="AU10705" s="33"/>
      <c r="AV10705" s="33"/>
      <c r="AW10705" s="33"/>
      <c r="AX10705" s="33"/>
      <c r="AY10705" s="33"/>
    </row>
    <row r="10706" spans="1:51" s="12" customFormat="1" ht="39.950000000000003" customHeight="1">
      <c r="A10706" s="3"/>
      <c r="B10706" s="16"/>
      <c r="C10706" s="33"/>
      <c r="D10706" s="33"/>
      <c r="E10706" s="33"/>
      <c r="F10706" s="33"/>
      <c r="G10706" s="33"/>
      <c r="H10706" s="33"/>
      <c r="I10706" s="33"/>
      <c r="J10706" s="33"/>
      <c r="K10706" s="33"/>
      <c r="L10706" s="33"/>
      <c r="M10706" s="33"/>
      <c r="N10706" s="33"/>
      <c r="O10706" s="33"/>
      <c r="P10706" s="33"/>
      <c r="Q10706" s="33"/>
      <c r="R10706" s="33"/>
      <c r="S10706" s="33"/>
      <c r="T10706" s="33"/>
      <c r="U10706" s="33"/>
      <c r="V10706" s="33"/>
      <c r="W10706" s="33"/>
      <c r="X10706" s="33"/>
      <c r="Y10706" s="33"/>
      <c r="Z10706" s="33"/>
      <c r="AA10706" s="33"/>
      <c r="AB10706" s="33"/>
      <c r="AC10706" s="33"/>
      <c r="AD10706" s="33"/>
      <c r="AE10706" s="33"/>
      <c r="AF10706" s="33"/>
      <c r="AG10706" s="35"/>
      <c r="AH10706" s="32"/>
      <c r="AI10706" s="33"/>
      <c r="AJ10706" s="33"/>
      <c r="AK10706" s="33"/>
      <c r="AL10706" s="33"/>
      <c r="AM10706" s="33"/>
      <c r="AN10706" s="33"/>
      <c r="AO10706" s="33"/>
      <c r="AP10706" s="33"/>
      <c r="AQ10706" s="33"/>
      <c r="AR10706" s="33"/>
      <c r="AS10706" s="33"/>
      <c r="AT10706" s="33"/>
      <c r="AU10706" s="33"/>
      <c r="AV10706" s="33"/>
      <c r="AW10706" s="33"/>
      <c r="AX10706" s="33"/>
      <c r="AY10706" s="33"/>
    </row>
    <row r="10707" spans="1:51" s="12" customFormat="1" ht="39.950000000000003" customHeight="1">
      <c r="A10707" s="3"/>
      <c r="B10707" s="16"/>
      <c r="C10707" s="33"/>
      <c r="D10707" s="33"/>
      <c r="E10707" s="33"/>
      <c r="F10707" s="33"/>
      <c r="G10707" s="33"/>
      <c r="H10707" s="33"/>
      <c r="I10707" s="33"/>
      <c r="J10707" s="33"/>
      <c r="K10707" s="33"/>
      <c r="L10707" s="33"/>
      <c r="M10707" s="33"/>
      <c r="N10707" s="33"/>
      <c r="O10707" s="33"/>
      <c r="P10707" s="33"/>
      <c r="Q10707" s="33"/>
      <c r="R10707" s="33"/>
      <c r="S10707" s="33"/>
      <c r="T10707" s="33"/>
      <c r="U10707" s="33"/>
      <c r="V10707" s="33"/>
      <c r="W10707" s="33"/>
      <c r="X10707" s="33"/>
      <c r="Y10707" s="33"/>
      <c r="Z10707" s="33"/>
      <c r="AA10707" s="33"/>
      <c r="AB10707" s="33"/>
      <c r="AC10707" s="33"/>
      <c r="AD10707" s="33"/>
      <c r="AE10707" s="33"/>
      <c r="AF10707" s="33"/>
      <c r="AG10707" s="35"/>
      <c r="AH10707" s="32"/>
      <c r="AI10707" s="33"/>
      <c r="AJ10707" s="33"/>
      <c r="AK10707" s="33"/>
      <c r="AL10707" s="33"/>
      <c r="AM10707" s="33"/>
      <c r="AN10707" s="33"/>
      <c r="AO10707" s="33"/>
      <c r="AP10707" s="33"/>
      <c r="AQ10707" s="33"/>
      <c r="AR10707" s="33"/>
      <c r="AS10707" s="33"/>
      <c r="AT10707" s="33"/>
      <c r="AU10707" s="33"/>
      <c r="AV10707" s="33"/>
      <c r="AW10707" s="33"/>
      <c r="AX10707" s="33"/>
      <c r="AY10707" s="33"/>
    </row>
    <row r="10708" spans="1:51" s="12" customFormat="1" ht="39.950000000000003" customHeight="1">
      <c r="A10708" s="3"/>
      <c r="B10708" s="16"/>
      <c r="C10708" s="33"/>
      <c r="D10708" s="33"/>
      <c r="E10708" s="33"/>
      <c r="F10708" s="33"/>
      <c r="G10708" s="33"/>
      <c r="H10708" s="33"/>
      <c r="I10708" s="33"/>
      <c r="J10708" s="33"/>
      <c r="K10708" s="33"/>
      <c r="L10708" s="33"/>
      <c r="M10708" s="33"/>
      <c r="N10708" s="33"/>
      <c r="O10708" s="33"/>
      <c r="P10708" s="33"/>
      <c r="Q10708" s="33"/>
      <c r="R10708" s="33"/>
      <c r="S10708" s="33"/>
      <c r="T10708" s="33"/>
      <c r="U10708" s="33"/>
      <c r="V10708" s="33"/>
      <c r="W10708" s="33"/>
      <c r="X10708" s="33"/>
      <c r="Y10708" s="33"/>
      <c r="Z10708" s="33"/>
      <c r="AA10708" s="33"/>
      <c r="AB10708" s="33"/>
      <c r="AC10708" s="33"/>
      <c r="AD10708" s="33"/>
      <c r="AE10708" s="33"/>
      <c r="AF10708" s="33"/>
      <c r="AG10708" s="35"/>
      <c r="AH10708" s="32"/>
      <c r="AI10708" s="33"/>
      <c r="AJ10708" s="33"/>
      <c r="AK10708" s="33"/>
      <c r="AL10708" s="33"/>
      <c r="AM10708" s="33"/>
      <c r="AN10708" s="33"/>
      <c r="AO10708" s="33"/>
      <c r="AP10708" s="33"/>
      <c r="AQ10708" s="33"/>
      <c r="AR10708" s="33"/>
      <c r="AS10708" s="33"/>
      <c r="AT10708" s="33"/>
      <c r="AU10708" s="33"/>
      <c r="AV10708" s="33"/>
      <c r="AW10708" s="33"/>
      <c r="AX10708" s="33"/>
      <c r="AY10708" s="33"/>
    </row>
    <row r="10709" spans="1:51" s="12" customFormat="1" ht="39.950000000000003" customHeight="1">
      <c r="A10709" s="3"/>
      <c r="B10709" s="16"/>
      <c r="C10709" s="33"/>
      <c r="D10709" s="33"/>
      <c r="E10709" s="33"/>
      <c r="F10709" s="33"/>
      <c r="G10709" s="33"/>
      <c r="H10709" s="33"/>
      <c r="I10709" s="33"/>
      <c r="J10709" s="33"/>
      <c r="K10709" s="33"/>
      <c r="L10709" s="33"/>
      <c r="M10709" s="33"/>
      <c r="N10709" s="33"/>
      <c r="O10709" s="33"/>
      <c r="P10709" s="33"/>
      <c r="Q10709" s="33"/>
      <c r="R10709" s="33"/>
      <c r="S10709" s="33"/>
      <c r="T10709" s="33"/>
      <c r="U10709" s="33"/>
      <c r="V10709" s="33"/>
      <c r="W10709" s="33"/>
      <c r="X10709" s="33"/>
      <c r="Y10709" s="33"/>
      <c r="Z10709" s="33"/>
      <c r="AA10709" s="33"/>
      <c r="AB10709" s="33"/>
      <c r="AC10709" s="33"/>
      <c r="AD10709" s="33"/>
      <c r="AE10709" s="33"/>
      <c r="AF10709" s="33"/>
      <c r="AG10709" s="35"/>
      <c r="AH10709" s="32"/>
      <c r="AI10709" s="33"/>
      <c r="AJ10709" s="33"/>
      <c r="AK10709" s="33"/>
      <c r="AL10709" s="33"/>
      <c r="AM10709" s="33"/>
      <c r="AN10709" s="33"/>
      <c r="AO10709" s="33"/>
      <c r="AP10709" s="33"/>
      <c r="AQ10709" s="33"/>
      <c r="AR10709" s="33"/>
      <c r="AS10709" s="33"/>
      <c r="AT10709" s="33"/>
      <c r="AU10709" s="33"/>
      <c r="AV10709" s="33"/>
      <c r="AW10709" s="33"/>
      <c r="AX10709" s="33"/>
      <c r="AY10709" s="33"/>
    </row>
    <row r="10710" spans="1:51" s="12" customFormat="1" ht="39.950000000000003" customHeight="1">
      <c r="A10710" s="3"/>
      <c r="B10710" s="16"/>
      <c r="C10710" s="33"/>
      <c r="D10710" s="33"/>
      <c r="E10710" s="33"/>
      <c r="F10710" s="33"/>
      <c r="G10710" s="33"/>
      <c r="H10710" s="33"/>
      <c r="I10710" s="33"/>
      <c r="J10710" s="33"/>
      <c r="K10710" s="33"/>
      <c r="L10710" s="33"/>
      <c r="M10710" s="33"/>
      <c r="N10710" s="33"/>
      <c r="O10710" s="33"/>
      <c r="P10710" s="33"/>
      <c r="Q10710" s="33"/>
      <c r="R10710" s="33"/>
      <c r="S10710" s="33"/>
      <c r="T10710" s="33"/>
      <c r="U10710" s="33"/>
      <c r="V10710" s="33"/>
      <c r="W10710" s="33"/>
      <c r="X10710" s="33"/>
      <c r="Y10710" s="33"/>
      <c r="Z10710" s="33"/>
      <c r="AA10710" s="33"/>
      <c r="AB10710" s="33"/>
      <c r="AC10710" s="33"/>
      <c r="AD10710" s="33"/>
      <c r="AE10710" s="33"/>
      <c r="AF10710" s="33"/>
      <c r="AG10710" s="35"/>
      <c r="AH10710" s="32"/>
      <c r="AI10710" s="33"/>
      <c r="AJ10710" s="33"/>
      <c r="AK10710" s="33"/>
      <c r="AL10710" s="33"/>
      <c r="AM10710" s="33"/>
      <c r="AN10710" s="33"/>
      <c r="AO10710" s="33"/>
      <c r="AP10710" s="33"/>
      <c r="AQ10710" s="33"/>
      <c r="AR10710" s="33"/>
      <c r="AS10710" s="33"/>
      <c r="AT10710" s="33"/>
      <c r="AU10710" s="33"/>
      <c r="AV10710" s="33"/>
      <c r="AW10710" s="33"/>
      <c r="AX10710" s="33"/>
      <c r="AY10710" s="33"/>
    </row>
    <row r="10711" spans="1:51" s="12" customFormat="1" ht="39.950000000000003" customHeight="1">
      <c r="A10711" s="3"/>
      <c r="B10711" s="16"/>
      <c r="C10711" s="33"/>
      <c r="D10711" s="33"/>
      <c r="E10711" s="33"/>
      <c r="F10711" s="33"/>
      <c r="G10711" s="33"/>
      <c r="H10711" s="33"/>
      <c r="I10711" s="33"/>
      <c r="J10711" s="33"/>
      <c r="K10711" s="33"/>
      <c r="L10711" s="33"/>
      <c r="M10711" s="33"/>
      <c r="N10711" s="33"/>
      <c r="O10711" s="33"/>
      <c r="P10711" s="33"/>
      <c r="Q10711" s="33"/>
      <c r="R10711" s="33"/>
      <c r="S10711" s="33"/>
      <c r="T10711" s="33"/>
      <c r="U10711" s="33"/>
      <c r="V10711" s="33"/>
      <c r="W10711" s="33"/>
      <c r="X10711" s="33"/>
      <c r="Y10711" s="33"/>
      <c r="Z10711" s="33"/>
      <c r="AA10711" s="33"/>
      <c r="AB10711" s="33"/>
      <c r="AC10711" s="33"/>
      <c r="AD10711" s="33"/>
      <c r="AE10711" s="33"/>
      <c r="AF10711" s="33"/>
      <c r="AG10711" s="35"/>
      <c r="AH10711" s="32"/>
      <c r="AI10711" s="33"/>
      <c r="AJ10711" s="33"/>
      <c r="AK10711" s="33"/>
      <c r="AL10711" s="33"/>
      <c r="AM10711" s="33"/>
      <c r="AN10711" s="33"/>
      <c r="AO10711" s="33"/>
      <c r="AP10711" s="33"/>
      <c r="AQ10711" s="33"/>
      <c r="AR10711" s="33"/>
      <c r="AS10711" s="33"/>
      <c r="AT10711" s="33"/>
      <c r="AU10711" s="33"/>
      <c r="AV10711" s="33"/>
      <c r="AW10711" s="33"/>
      <c r="AX10711" s="33"/>
      <c r="AY10711" s="33"/>
    </row>
    <row r="10712" spans="1:51" s="12" customFormat="1" ht="39.950000000000003" customHeight="1">
      <c r="A10712" s="3"/>
      <c r="B10712" s="16"/>
      <c r="C10712" s="33"/>
      <c r="D10712" s="33"/>
      <c r="E10712" s="33"/>
      <c r="F10712" s="33"/>
      <c r="G10712" s="33"/>
      <c r="H10712" s="33"/>
      <c r="I10712" s="33"/>
      <c r="J10712" s="33"/>
      <c r="K10712" s="33"/>
      <c r="L10712" s="33"/>
      <c r="M10712" s="33"/>
      <c r="N10712" s="33"/>
      <c r="O10712" s="33"/>
      <c r="P10712" s="33"/>
      <c r="Q10712" s="33"/>
      <c r="R10712" s="33"/>
      <c r="S10712" s="33"/>
      <c r="T10712" s="33"/>
      <c r="U10712" s="33"/>
      <c r="V10712" s="33"/>
      <c r="W10712" s="33"/>
      <c r="X10712" s="33"/>
      <c r="Y10712" s="33"/>
      <c r="Z10712" s="33"/>
      <c r="AA10712" s="33"/>
      <c r="AB10712" s="33"/>
      <c r="AC10712" s="33"/>
      <c r="AD10712" s="33"/>
      <c r="AE10712" s="33"/>
      <c r="AF10712" s="33"/>
      <c r="AG10712" s="35"/>
      <c r="AH10712" s="32"/>
      <c r="AI10712" s="33"/>
      <c r="AJ10712" s="33"/>
      <c r="AK10712" s="33"/>
      <c r="AL10712" s="33"/>
      <c r="AM10712" s="33"/>
      <c r="AN10712" s="33"/>
      <c r="AO10712" s="33"/>
      <c r="AP10712" s="33"/>
      <c r="AQ10712" s="33"/>
      <c r="AR10712" s="33"/>
      <c r="AS10712" s="33"/>
      <c r="AT10712" s="33"/>
      <c r="AU10712" s="33"/>
      <c r="AV10712" s="33"/>
      <c r="AW10712" s="33"/>
      <c r="AX10712" s="33"/>
      <c r="AY10712" s="33"/>
    </row>
    <row r="10713" spans="1:51" s="12" customFormat="1" ht="39.950000000000003" customHeight="1">
      <c r="A10713" s="3"/>
      <c r="B10713" s="16"/>
      <c r="C10713" s="33"/>
      <c r="D10713" s="33"/>
      <c r="E10713" s="33"/>
      <c r="F10713" s="33"/>
      <c r="G10713" s="33"/>
      <c r="H10713" s="33"/>
      <c r="I10713" s="33"/>
      <c r="J10713" s="33"/>
      <c r="K10713" s="33"/>
      <c r="L10713" s="33"/>
      <c r="M10713" s="33"/>
      <c r="N10713" s="33"/>
      <c r="O10713" s="33"/>
      <c r="P10713" s="33"/>
      <c r="Q10713" s="33"/>
      <c r="R10713" s="33"/>
      <c r="S10713" s="33"/>
      <c r="T10713" s="33"/>
      <c r="U10713" s="33"/>
      <c r="V10713" s="33"/>
      <c r="W10713" s="33"/>
      <c r="X10713" s="33"/>
      <c r="Y10713" s="33"/>
      <c r="Z10713" s="33"/>
      <c r="AA10713" s="33"/>
      <c r="AB10713" s="33"/>
      <c r="AC10713" s="33"/>
      <c r="AD10713" s="33"/>
      <c r="AE10713" s="33"/>
      <c r="AF10713" s="33"/>
      <c r="AG10713" s="35"/>
      <c r="AH10713" s="32"/>
      <c r="AI10713" s="33"/>
      <c r="AJ10713" s="33"/>
      <c r="AK10713" s="33"/>
      <c r="AL10713" s="33"/>
      <c r="AM10713" s="33"/>
      <c r="AN10713" s="33"/>
      <c r="AO10713" s="33"/>
      <c r="AP10713" s="33"/>
      <c r="AQ10713" s="33"/>
      <c r="AR10713" s="33"/>
      <c r="AS10713" s="33"/>
      <c r="AT10713" s="33"/>
      <c r="AU10713" s="33"/>
      <c r="AV10713" s="33"/>
      <c r="AW10713" s="33"/>
      <c r="AX10713" s="33"/>
      <c r="AY10713" s="33"/>
    </row>
    <row r="10714" spans="1:51" s="12" customFormat="1" ht="39.950000000000003" customHeight="1">
      <c r="A10714" s="3"/>
      <c r="B10714" s="16"/>
      <c r="C10714" s="33"/>
      <c r="D10714" s="33"/>
      <c r="E10714" s="33"/>
      <c r="F10714" s="33"/>
      <c r="G10714" s="33"/>
      <c r="H10714" s="33"/>
      <c r="I10714" s="33"/>
      <c r="J10714" s="33"/>
      <c r="K10714" s="33"/>
      <c r="L10714" s="33"/>
      <c r="M10714" s="33"/>
      <c r="N10714" s="33"/>
      <c r="O10714" s="33"/>
      <c r="P10714" s="33"/>
      <c r="Q10714" s="33"/>
      <c r="R10714" s="33"/>
      <c r="S10714" s="33"/>
      <c r="T10714" s="33"/>
      <c r="U10714" s="33"/>
      <c r="V10714" s="33"/>
      <c r="W10714" s="33"/>
      <c r="X10714" s="33"/>
      <c r="Y10714" s="33"/>
      <c r="Z10714" s="33"/>
      <c r="AA10714" s="33"/>
      <c r="AB10714" s="33"/>
      <c r="AC10714" s="33"/>
      <c r="AD10714" s="33"/>
      <c r="AE10714" s="33"/>
      <c r="AF10714" s="33"/>
      <c r="AG10714" s="35"/>
      <c r="AH10714" s="32"/>
      <c r="AI10714" s="33"/>
      <c r="AJ10714" s="33"/>
      <c r="AK10714" s="33"/>
      <c r="AL10714" s="33"/>
      <c r="AM10714" s="33"/>
      <c r="AN10714" s="33"/>
      <c r="AO10714" s="33"/>
      <c r="AP10714" s="33"/>
      <c r="AQ10714" s="33"/>
      <c r="AR10714" s="33"/>
      <c r="AS10714" s="33"/>
      <c r="AT10714" s="33"/>
      <c r="AU10714" s="33"/>
      <c r="AV10714" s="33"/>
      <c r="AW10714" s="33"/>
      <c r="AX10714" s="33"/>
      <c r="AY10714" s="33"/>
    </row>
    <row r="10715" spans="1:51" s="12" customFormat="1" ht="39.950000000000003" customHeight="1">
      <c r="A10715" s="3"/>
      <c r="B10715" s="16"/>
      <c r="C10715" s="33"/>
      <c r="D10715" s="33"/>
      <c r="E10715" s="33"/>
      <c r="F10715" s="33"/>
      <c r="G10715" s="33"/>
      <c r="H10715" s="33"/>
      <c r="I10715" s="33"/>
      <c r="J10715" s="33"/>
      <c r="K10715" s="33"/>
      <c r="L10715" s="33"/>
      <c r="M10715" s="33"/>
      <c r="N10715" s="33"/>
      <c r="O10715" s="33"/>
      <c r="P10715" s="33"/>
      <c r="Q10715" s="33"/>
      <c r="R10715" s="33"/>
      <c r="S10715" s="33"/>
      <c r="T10715" s="33"/>
      <c r="U10715" s="33"/>
      <c r="V10715" s="33"/>
      <c r="W10715" s="33"/>
      <c r="X10715" s="33"/>
      <c r="Y10715" s="33"/>
      <c r="Z10715" s="33"/>
      <c r="AA10715" s="33"/>
      <c r="AB10715" s="33"/>
      <c r="AC10715" s="33"/>
      <c r="AD10715" s="33"/>
      <c r="AE10715" s="33"/>
      <c r="AF10715" s="33"/>
      <c r="AG10715" s="35"/>
      <c r="AH10715" s="32"/>
      <c r="AI10715" s="33"/>
      <c r="AJ10715" s="33"/>
      <c r="AK10715" s="33"/>
      <c r="AL10715" s="33"/>
      <c r="AM10715" s="33"/>
      <c r="AN10715" s="33"/>
      <c r="AO10715" s="33"/>
      <c r="AP10715" s="33"/>
      <c r="AQ10715" s="33"/>
      <c r="AR10715" s="33"/>
      <c r="AS10715" s="33"/>
      <c r="AT10715" s="33"/>
      <c r="AU10715" s="33"/>
      <c r="AV10715" s="33"/>
      <c r="AW10715" s="33"/>
      <c r="AX10715" s="33"/>
      <c r="AY10715" s="33"/>
    </row>
    <row r="10716" spans="1:51" s="12" customFormat="1" ht="39.950000000000003" customHeight="1">
      <c r="A10716" s="3"/>
      <c r="B10716" s="16"/>
      <c r="C10716" s="33"/>
      <c r="D10716" s="33"/>
      <c r="E10716" s="33"/>
      <c r="F10716" s="33"/>
      <c r="G10716" s="33"/>
      <c r="H10716" s="33"/>
      <c r="I10716" s="33"/>
      <c r="J10716" s="33"/>
      <c r="K10716" s="33"/>
      <c r="L10716" s="33"/>
      <c r="M10716" s="33"/>
      <c r="N10716" s="33"/>
      <c r="O10716" s="33"/>
      <c r="P10716" s="33"/>
      <c r="Q10716" s="33"/>
      <c r="R10716" s="33"/>
      <c r="S10716" s="33"/>
      <c r="T10716" s="33"/>
      <c r="U10716" s="33"/>
      <c r="V10716" s="33"/>
      <c r="W10716" s="33"/>
      <c r="X10716" s="33"/>
      <c r="Y10716" s="33"/>
      <c r="Z10716" s="33"/>
      <c r="AA10716" s="33"/>
      <c r="AB10716" s="33"/>
      <c r="AC10716" s="33"/>
      <c r="AD10716" s="33"/>
      <c r="AE10716" s="33"/>
      <c r="AF10716" s="33"/>
      <c r="AG10716" s="35"/>
      <c r="AH10716" s="32"/>
      <c r="AI10716" s="33"/>
      <c r="AJ10716" s="33"/>
      <c r="AK10716" s="33"/>
      <c r="AL10716" s="33"/>
      <c r="AM10716" s="33"/>
      <c r="AN10716" s="33"/>
      <c r="AO10716" s="33"/>
      <c r="AP10716" s="33"/>
      <c r="AQ10716" s="33"/>
      <c r="AR10716" s="33"/>
      <c r="AS10716" s="33"/>
      <c r="AT10716" s="33"/>
      <c r="AU10716" s="33"/>
      <c r="AV10716" s="33"/>
      <c r="AW10716" s="33"/>
      <c r="AX10716" s="33"/>
      <c r="AY10716" s="33"/>
    </row>
    <row r="10717" spans="1:51" s="12" customFormat="1" ht="39.950000000000003" customHeight="1">
      <c r="A10717" s="3"/>
      <c r="B10717" s="16"/>
      <c r="C10717" s="33"/>
      <c r="D10717" s="33"/>
      <c r="E10717" s="33"/>
      <c r="F10717" s="33"/>
      <c r="G10717" s="33"/>
      <c r="H10717" s="33"/>
      <c r="I10717" s="33"/>
      <c r="J10717" s="33"/>
      <c r="K10717" s="33"/>
      <c r="L10717" s="33"/>
      <c r="M10717" s="33"/>
      <c r="N10717" s="33"/>
      <c r="O10717" s="33"/>
      <c r="P10717" s="33"/>
      <c r="Q10717" s="33"/>
      <c r="R10717" s="33"/>
      <c r="S10717" s="33"/>
      <c r="T10717" s="33"/>
      <c r="U10717" s="33"/>
      <c r="V10717" s="33"/>
      <c r="W10717" s="33"/>
      <c r="X10717" s="33"/>
      <c r="Y10717" s="33"/>
      <c r="Z10717" s="33"/>
      <c r="AA10717" s="33"/>
      <c r="AB10717" s="33"/>
      <c r="AC10717" s="33"/>
      <c r="AD10717" s="33"/>
      <c r="AE10717" s="33"/>
      <c r="AF10717" s="33"/>
      <c r="AG10717" s="35"/>
      <c r="AH10717" s="32"/>
      <c r="AI10717" s="33"/>
      <c r="AJ10717" s="33"/>
      <c r="AK10717" s="33"/>
      <c r="AL10717" s="33"/>
      <c r="AM10717" s="33"/>
      <c r="AN10717" s="33"/>
      <c r="AO10717" s="33"/>
      <c r="AP10717" s="33"/>
      <c r="AQ10717" s="33"/>
      <c r="AR10717" s="33"/>
      <c r="AS10717" s="33"/>
      <c r="AT10717" s="33"/>
      <c r="AU10717" s="33"/>
      <c r="AV10717" s="33"/>
      <c r="AW10717" s="33"/>
      <c r="AX10717" s="33"/>
      <c r="AY10717" s="33"/>
    </row>
    <row r="10718" spans="1:51" s="12" customFormat="1" ht="39.950000000000003" customHeight="1">
      <c r="A10718" s="3"/>
      <c r="B10718" s="16"/>
      <c r="C10718" s="33"/>
      <c r="D10718" s="33"/>
      <c r="E10718" s="33"/>
      <c r="F10718" s="33"/>
      <c r="G10718" s="33"/>
      <c r="H10718" s="33"/>
      <c r="I10718" s="33"/>
      <c r="J10718" s="33"/>
      <c r="K10718" s="33"/>
      <c r="L10718" s="33"/>
      <c r="M10718" s="33"/>
      <c r="N10718" s="33"/>
      <c r="O10718" s="33"/>
      <c r="P10718" s="33"/>
      <c r="Q10718" s="33"/>
      <c r="R10718" s="33"/>
      <c r="S10718" s="33"/>
      <c r="T10718" s="33"/>
      <c r="U10718" s="33"/>
      <c r="V10718" s="33"/>
      <c r="W10718" s="33"/>
      <c r="X10718" s="33"/>
      <c r="Y10718" s="33"/>
      <c r="Z10718" s="33"/>
      <c r="AA10718" s="33"/>
      <c r="AB10718" s="33"/>
      <c r="AC10718" s="33"/>
      <c r="AD10718" s="33"/>
      <c r="AE10718" s="33"/>
      <c r="AF10718" s="33"/>
      <c r="AG10718" s="35"/>
      <c r="AH10718" s="32"/>
      <c r="AI10718" s="33"/>
      <c r="AJ10718" s="33"/>
      <c r="AK10718" s="33"/>
      <c r="AL10718" s="33"/>
      <c r="AM10718" s="33"/>
      <c r="AN10718" s="33"/>
      <c r="AO10718" s="33"/>
      <c r="AP10718" s="33"/>
      <c r="AQ10718" s="33"/>
      <c r="AR10718" s="33"/>
      <c r="AS10718" s="33"/>
      <c r="AT10718" s="33"/>
      <c r="AU10718" s="33"/>
      <c r="AV10718" s="33"/>
      <c r="AW10718" s="33"/>
      <c r="AX10718" s="33"/>
      <c r="AY10718" s="33"/>
    </row>
    <row r="10719" spans="1:51" s="12" customFormat="1" ht="39.950000000000003" customHeight="1">
      <c r="A10719" s="3"/>
      <c r="B10719" s="16"/>
      <c r="C10719" s="33"/>
      <c r="D10719" s="33"/>
      <c r="E10719" s="33"/>
      <c r="F10719" s="33"/>
      <c r="G10719" s="33"/>
      <c r="H10719" s="33"/>
      <c r="I10719" s="33"/>
      <c r="J10719" s="33"/>
      <c r="K10719" s="33"/>
      <c r="L10719" s="33"/>
      <c r="M10719" s="33"/>
      <c r="N10719" s="33"/>
      <c r="O10719" s="33"/>
      <c r="P10719" s="33"/>
      <c r="Q10719" s="33"/>
      <c r="R10719" s="33"/>
      <c r="S10719" s="33"/>
      <c r="T10719" s="33"/>
      <c r="U10719" s="33"/>
      <c r="V10719" s="33"/>
      <c r="W10719" s="33"/>
      <c r="X10719" s="33"/>
      <c r="Y10719" s="33"/>
      <c r="Z10719" s="33"/>
      <c r="AA10719" s="33"/>
      <c r="AB10719" s="33"/>
      <c r="AC10719" s="33"/>
      <c r="AD10719" s="33"/>
      <c r="AE10719" s="33"/>
      <c r="AF10719" s="33"/>
      <c r="AG10719" s="35"/>
      <c r="AH10719" s="32"/>
      <c r="AI10719" s="33"/>
      <c r="AJ10719" s="33"/>
      <c r="AK10719" s="33"/>
      <c r="AL10719" s="33"/>
      <c r="AM10719" s="33"/>
      <c r="AN10719" s="33"/>
      <c r="AO10719" s="33"/>
      <c r="AP10719" s="33"/>
      <c r="AQ10719" s="33"/>
      <c r="AR10719" s="33"/>
      <c r="AS10719" s="33"/>
      <c r="AT10719" s="33"/>
      <c r="AU10719" s="33"/>
      <c r="AV10719" s="33"/>
      <c r="AW10719" s="33"/>
      <c r="AX10719" s="33"/>
      <c r="AY10719" s="33"/>
    </row>
    <row r="10720" spans="1:51" s="12" customFormat="1" ht="39.950000000000003" customHeight="1">
      <c r="A10720" s="3"/>
      <c r="B10720" s="16"/>
      <c r="C10720" s="33"/>
      <c r="D10720" s="33"/>
      <c r="E10720" s="33"/>
      <c r="F10720" s="33"/>
      <c r="G10720" s="33"/>
      <c r="H10720" s="33"/>
      <c r="I10720" s="33"/>
      <c r="J10720" s="33"/>
      <c r="K10720" s="33"/>
      <c r="L10720" s="33"/>
      <c r="M10720" s="33"/>
      <c r="N10720" s="33"/>
      <c r="O10720" s="33"/>
      <c r="P10720" s="33"/>
      <c r="Q10720" s="33"/>
      <c r="R10720" s="33"/>
      <c r="S10720" s="33"/>
      <c r="T10720" s="33"/>
      <c r="U10720" s="33"/>
      <c r="V10720" s="33"/>
      <c r="W10720" s="33"/>
      <c r="X10720" s="33"/>
      <c r="Y10720" s="33"/>
      <c r="Z10720" s="33"/>
      <c r="AA10720" s="33"/>
      <c r="AB10720" s="33"/>
      <c r="AC10720" s="33"/>
      <c r="AD10720" s="33"/>
      <c r="AE10720" s="33"/>
      <c r="AF10720" s="33"/>
      <c r="AG10720" s="35"/>
      <c r="AH10720" s="32"/>
      <c r="AI10720" s="33"/>
      <c r="AJ10720" s="33"/>
      <c r="AK10720" s="33"/>
      <c r="AL10720" s="33"/>
      <c r="AM10720" s="33"/>
      <c r="AN10720" s="33"/>
      <c r="AO10720" s="33"/>
      <c r="AP10720" s="33"/>
      <c r="AQ10720" s="33"/>
      <c r="AR10720" s="33"/>
      <c r="AS10720" s="33"/>
      <c r="AT10720" s="33"/>
      <c r="AU10720" s="33"/>
      <c r="AV10720" s="33"/>
      <c r="AW10720" s="33"/>
      <c r="AX10720" s="33"/>
      <c r="AY10720" s="33"/>
    </row>
    <row r="10721" spans="1:51" s="12" customFormat="1" ht="39.950000000000003" customHeight="1">
      <c r="A10721" s="3"/>
      <c r="B10721" s="16"/>
      <c r="C10721" s="33"/>
      <c r="D10721" s="33"/>
      <c r="E10721" s="33"/>
      <c r="F10721" s="33"/>
      <c r="G10721" s="33"/>
      <c r="H10721" s="33"/>
      <c r="I10721" s="33"/>
      <c r="J10721" s="33"/>
      <c r="K10721" s="33"/>
      <c r="L10721" s="33"/>
      <c r="M10721" s="33"/>
      <c r="N10721" s="33"/>
      <c r="O10721" s="33"/>
      <c r="P10721" s="33"/>
      <c r="Q10721" s="33"/>
      <c r="R10721" s="33"/>
      <c r="S10721" s="33"/>
      <c r="T10721" s="33"/>
      <c r="U10721" s="33"/>
      <c r="V10721" s="33"/>
      <c r="W10721" s="33"/>
      <c r="X10721" s="33"/>
      <c r="Y10721" s="33"/>
      <c r="Z10721" s="33"/>
      <c r="AA10721" s="33"/>
      <c r="AB10721" s="33"/>
      <c r="AC10721" s="33"/>
      <c r="AD10721" s="33"/>
      <c r="AE10721" s="33"/>
      <c r="AF10721" s="33"/>
      <c r="AG10721" s="35"/>
      <c r="AH10721" s="32"/>
      <c r="AI10721" s="33"/>
      <c r="AJ10721" s="33"/>
      <c r="AK10721" s="33"/>
      <c r="AL10721" s="33"/>
      <c r="AM10721" s="33"/>
      <c r="AN10721" s="33"/>
      <c r="AO10721" s="33"/>
      <c r="AP10721" s="33"/>
      <c r="AQ10721" s="33"/>
      <c r="AR10721" s="33"/>
      <c r="AS10721" s="33"/>
      <c r="AT10721" s="33"/>
      <c r="AU10721" s="33"/>
      <c r="AV10721" s="33"/>
      <c r="AW10721" s="33"/>
      <c r="AX10721" s="33"/>
      <c r="AY10721" s="33"/>
    </row>
    <row r="10722" spans="1:51" s="12" customFormat="1" ht="39.950000000000003" customHeight="1">
      <c r="A10722" s="3"/>
      <c r="B10722" s="16"/>
      <c r="C10722" s="33"/>
      <c r="D10722" s="33"/>
      <c r="E10722" s="33"/>
      <c r="F10722" s="33"/>
      <c r="G10722" s="33"/>
      <c r="H10722" s="33"/>
      <c r="I10722" s="33"/>
      <c r="J10722" s="33"/>
      <c r="K10722" s="33"/>
      <c r="L10722" s="33"/>
      <c r="M10722" s="33"/>
      <c r="N10722" s="33"/>
      <c r="O10722" s="33"/>
      <c r="P10722" s="33"/>
      <c r="Q10722" s="33"/>
      <c r="R10722" s="33"/>
      <c r="S10722" s="33"/>
      <c r="T10722" s="33"/>
      <c r="U10722" s="33"/>
      <c r="V10722" s="33"/>
      <c r="W10722" s="33"/>
      <c r="X10722" s="33"/>
      <c r="Y10722" s="33"/>
      <c r="Z10722" s="33"/>
      <c r="AA10722" s="33"/>
      <c r="AB10722" s="33"/>
      <c r="AC10722" s="33"/>
      <c r="AD10722" s="33"/>
      <c r="AE10722" s="33"/>
      <c r="AF10722" s="33"/>
      <c r="AG10722" s="35"/>
      <c r="AH10722" s="32"/>
      <c r="AI10722" s="33"/>
      <c r="AJ10722" s="33"/>
      <c r="AK10722" s="33"/>
      <c r="AL10722" s="33"/>
      <c r="AM10722" s="33"/>
      <c r="AN10722" s="33"/>
      <c r="AO10722" s="33"/>
      <c r="AP10722" s="33"/>
      <c r="AQ10722" s="33"/>
      <c r="AR10722" s="33"/>
      <c r="AS10722" s="33"/>
      <c r="AT10722" s="33"/>
      <c r="AU10722" s="33"/>
      <c r="AV10722" s="33"/>
      <c r="AW10722" s="33"/>
      <c r="AX10722" s="33"/>
      <c r="AY10722" s="33"/>
    </row>
    <row r="10723" spans="1:51" s="12" customFormat="1" ht="39.950000000000003" customHeight="1">
      <c r="A10723" s="3"/>
      <c r="B10723" s="16"/>
      <c r="C10723" s="33"/>
      <c r="D10723" s="33"/>
      <c r="E10723" s="33"/>
      <c r="F10723" s="33"/>
      <c r="G10723" s="33"/>
      <c r="H10723" s="33"/>
      <c r="I10723" s="33"/>
      <c r="J10723" s="33"/>
      <c r="K10723" s="33"/>
      <c r="L10723" s="33"/>
      <c r="M10723" s="33"/>
      <c r="N10723" s="33"/>
      <c r="O10723" s="33"/>
      <c r="P10723" s="33"/>
      <c r="Q10723" s="33"/>
      <c r="R10723" s="33"/>
      <c r="S10723" s="33"/>
      <c r="T10723" s="33"/>
      <c r="U10723" s="33"/>
      <c r="V10723" s="33"/>
      <c r="W10723" s="33"/>
      <c r="X10723" s="33"/>
      <c r="Y10723" s="33"/>
      <c r="Z10723" s="33"/>
      <c r="AA10723" s="33"/>
      <c r="AB10723" s="33"/>
      <c r="AC10723" s="33"/>
      <c r="AD10723" s="33"/>
      <c r="AE10723" s="33"/>
      <c r="AF10723" s="33"/>
      <c r="AG10723" s="35"/>
      <c r="AH10723" s="32"/>
      <c r="AI10723" s="33"/>
      <c r="AJ10723" s="33"/>
      <c r="AK10723" s="33"/>
      <c r="AL10723" s="33"/>
      <c r="AM10723" s="33"/>
      <c r="AN10723" s="33"/>
      <c r="AO10723" s="33"/>
      <c r="AP10723" s="33"/>
      <c r="AQ10723" s="33"/>
      <c r="AR10723" s="33"/>
      <c r="AS10723" s="33"/>
      <c r="AT10723" s="33"/>
      <c r="AU10723" s="33"/>
      <c r="AV10723" s="33"/>
      <c r="AW10723" s="33"/>
      <c r="AX10723" s="33"/>
      <c r="AY10723" s="33"/>
    </row>
    <row r="10724" spans="1:51" s="12" customFormat="1" ht="39.950000000000003" customHeight="1">
      <c r="A10724" s="3"/>
      <c r="B10724" s="16"/>
      <c r="C10724" s="33"/>
      <c r="D10724" s="33"/>
      <c r="E10724" s="33"/>
      <c r="F10724" s="33"/>
      <c r="G10724" s="33"/>
      <c r="H10724" s="33"/>
      <c r="I10724" s="33"/>
      <c r="J10724" s="33"/>
      <c r="K10724" s="33"/>
      <c r="L10724" s="33"/>
      <c r="M10724" s="33"/>
      <c r="N10724" s="33"/>
      <c r="O10724" s="33"/>
      <c r="P10724" s="33"/>
      <c r="Q10724" s="33"/>
      <c r="R10724" s="33"/>
      <c r="S10724" s="33"/>
      <c r="T10724" s="33"/>
      <c r="U10724" s="33"/>
      <c r="V10724" s="33"/>
      <c r="W10724" s="33"/>
      <c r="X10724" s="33"/>
      <c r="Y10724" s="33"/>
      <c r="Z10724" s="33"/>
      <c r="AA10724" s="33"/>
      <c r="AB10724" s="33"/>
      <c r="AC10724" s="33"/>
      <c r="AD10724" s="33"/>
      <c r="AE10724" s="33"/>
      <c r="AF10724" s="33"/>
      <c r="AG10724" s="35"/>
      <c r="AH10724" s="32"/>
      <c r="AI10724" s="33"/>
      <c r="AJ10724" s="33"/>
      <c r="AK10724" s="33"/>
      <c r="AL10724" s="33"/>
      <c r="AM10724" s="33"/>
      <c r="AN10724" s="33"/>
      <c r="AO10724" s="33"/>
      <c r="AP10724" s="33"/>
      <c r="AQ10724" s="33"/>
      <c r="AR10724" s="33"/>
      <c r="AS10724" s="33"/>
      <c r="AT10724" s="33"/>
      <c r="AU10724" s="33"/>
      <c r="AV10724" s="33"/>
      <c r="AW10724" s="33"/>
      <c r="AX10724" s="33"/>
      <c r="AY10724" s="33"/>
    </row>
    <row r="10725" spans="1:51" s="12" customFormat="1" ht="39.950000000000003" customHeight="1">
      <c r="A10725" s="3"/>
      <c r="B10725" s="16"/>
      <c r="C10725" s="33"/>
      <c r="D10725" s="33"/>
      <c r="E10725" s="33"/>
      <c r="F10725" s="33"/>
      <c r="G10725" s="33"/>
      <c r="H10725" s="33"/>
      <c r="I10725" s="33"/>
      <c r="J10725" s="33"/>
      <c r="K10725" s="33"/>
      <c r="L10725" s="33"/>
      <c r="M10725" s="33"/>
      <c r="N10725" s="33"/>
      <c r="O10725" s="33"/>
      <c r="P10725" s="33"/>
      <c r="Q10725" s="33"/>
      <c r="R10725" s="33"/>
      <c r="S10725" s="33"/>
      <c r="T10725" s="33"/>
      <c r="U10725" s="33"/>
      <c r="V10725" s="33"/>
      <c r="W10725" s="33"/>
      <c r="X10725" s="33"/>
      <c r="Y10725" s="33"/>
      <c r="Z10725" s="33"/>
      <c r="AA10725" s="33"/>
      <c r="AB10725" s="33"/>
      <c r="AC10725" s="33"/>
      <c r="AD10725" s="33"/>
      <c r="AE10725" s="33"/>
      <c r="AF10725" s="33"/>
      <c r="AG10725" s="35"/>
      <c r="AH10725" s="32"/>
      <c r="AI10725" s="33"/>
      <c r="AJ10725" s="33"/>
      <c r="AK10725" s="33"/>
      <c r="AL10725" s="33"/>
      <c r="AM10725" s="33"/>
      <c r="AN10725" s="33"/>
      <c r="AO10725" s="33"/>
      <c r="AP10725" s="33"/>
      <c r="AQ10725" s="33"/>
      <c r="AR10725" s="33"/>
      <c r="AS10725" s="33"/>
      <c r="AT10725" s="33"/>
      <c r="AU10725" s="33"/>
      <c r="AV10725" s="33"/>
      <c r="AW10725" s="33"/>
      <c r="AX10725" s="33"/>
      <c r="AY10725" s="33"/>
    </row>
    <row r="10726" spans="1:51" s="12" customFormat="1" ht="39.950000000000003" customHeight="1">
      <c r="A10726" s="3"/>
      <c r="B10726" s="16"/>
      <c r="C10726" s="33"/>
      <c r="D10726" s="33"/>
      <c r="E10726" s="33"/>
      <c r="F10726" s="33"/>
      <c r="G10726" s="33"/>
      <c r="H10726" s="33"/>
      <c r="I10726" s="33"/>
      <c r="J10726" s="33"/>
      <c r="K10726" s="33"/>
      <c r="L10726" s="33"/>
      <c r="M10726" s="33"/>
      <c r="N10726" s="33"/>
      <c r="O10726" s="33"/>
      <c r="P10726" s="33"/>
      <c r="Q10726" s="33"/>
      <c r="R10726" s="33"/>
      <c r="S10726" s="33"/>
      <c r="T10726" s="33"/>
      <c r="U10726" s="33"/>
      <c r="V10726" s="33"/>
      <c r="W10726" s="33"/>
      <c r="X10726" s="33"/>
      <c r="Y10726" s="33"/>
      <c r="Z10726" s="33"/>
      <c r="AA10726" s="33"/>
      <c r="AB10726" s="33"/>
      <c r="AC10726" s="33"/>
      <c r="AD10726" s="33"/>
      <c r="AE10726" s="33"/>
      <c r="AF10726" s="33"/>
      <c r="AG10726" s="35"/>
      <c r="AH10726" s="32"/>
      <c r="AI10726" s="33"/>
      <c r="AJ10726" s="33"/>
      <c r="AK10726" s="33"/>
      <c r="AL10726" s="33"/>
      <c r="AM10726" s="33"/>
      <c r="AN10726" s="33"/>
      <c r="AO10726" s="33"/>
      <c r="AP10726" s="33"/>
      <c r="AQ10726" s="33"/>
      <c r="AR10726" s="33"/>
      <c r="AS10726" s="33"/>
      <c r="AT10726" s="33"/>
      <c r="AU10726" s="33"/>
      <c r="AV10726" s="33"/>
      <c r="AW10726" s="33"/>
      <c r="AX10726" s="33"/>
      <c r="AY10726" s="33"/>
    </row>
    <row r="10727" spans="1:51" s="12" customFormat="1" ht="39.950000000000003" customHeight="1">
      <c r="A10727" s="3"/>
      <c r="B10727" s="16"/>
      <c r="C10727" s="33"/>
      <c r="D10727" s="33"/>
      <c r="E10727" s="33"/>
      <c r="F10727" s="33"/>
      <c r="G10727" s="33"/>
      <c r="H10727" s="33"/>
      <c r="I10727" s="33"/>
      <c r="J10727" s="33"/>
      <c r="K10727" s="33"/>
      <c r="L10727" s="33"/>
      <c r="M10727" s="33"/>
      <c r="N10727" s="33"/>
      <c r="O10727" s="33"/>
      <c r="P10727" s="33"/>
      <c r="Q10727" s="33"/>
      <c r="R10727" s="33"/>
      <c r="S10727" s="33"/>
      <c r="T10727" s="33"/>
      <c r="U10727" s="33"/>
      <c r="V10727" s="33"/>
      <c r="W10727" s="33"/>
      <c r="X10727" s="33"/>
      <c r="Y10727" s="33"/>
      <c r="Z10727" s="33"/>
      <c r="AA10727" s="33"/>
      <c r="AB10727" s="33"/>
      <c r="AC10727" s="33"/>
      <c r="AD10727" s="33"/>
      <c r="AE10727" s="33"/>
      <c r="AF10727" s="33"/>
      <c r="AG10727" s="35"/>
      <c r="AH10727" s="32"/>
      <c r="AI10727" s="33"/>
      <c r="AJ10727" s="33"/>
      <c r="AK10727" s="33"/>
      <c r="AL10727" s="33"/>
      <c r="AM10727" s="33"/>
      <c r="AN10727" s="33"/>
      <c r="AO10727" s="33"/>
      <c r="AP10727" s="33"/>
      <c r="AQ10727" s="33"/>
      <c r="AR10727" s="33"/>
      <c r="AS10727" s="33"/>
      <c r="AT10727" s="33"/>
      <c r="AU10727" s="33"/>
      <c r="AV10727" s="33"/>
      <c r="AW10727" s="33"/>
      <c r="AX10727" s="33"/>
      <c r="AY10727" s="33"/>
    </row>
    <row r="10728" spans="1:51" s="12" customFormat="1" ht="39.950000000000003" customHeight="1">
      <c r="A10728" s="3"/>
      <c r="B10728" s="16"/>
      <c r="C10728" s="33"/>
      <c r="D10728" s="33"/>
      <c r="E10728" s="33"/>
      <c r="F10728" s="33"/>
      <c r="G10728" s="33"/>
      <c r="H10728" s="33"/>
      <c r="I10728" s="33"/>
      <c r="J10728" s="33"/>
      <c r="K10728" s="33"/>
      <c r="L10728" s="33"/>
      <c r="M10728" s="33"/>
      <c r="N10728" s="33"/>
      <c r="O10728" s="33"/>
      <c r="P10728" s="33"/>
      <c r="Q10728" s="33"/>
      <c r="R10728" s="33"/>
      <c r="S10728" s="33"/>
      <c r="T10728" s="33"/>
      <c r="U10728" s="33"/>
      <c r="V10728" s="33"/>
      <c r="W10728" s="33"/>
      <c r="X10728" s="33"/>
      <c r="Y10728" s="33"/>
      <c r="Z10728" s="33"/>
      <c r="AA10728" s="33"/>
      <c r="AB10728" s="33"/>
      <c r="AC10728" s="33"/>
      <c r="AD10728" s="33"/>
      <c r="AE10728" s="33"/>
      <c r="AF10728" s="33"/>
      <c r="AG10728" s="35"/>
      <c r="AH10728" s="32"/>
      <c r="AI10728" s="33"/>
      <c r="AJ10728" s="33"/>
      <c r="AK10728" s="33"/>
      <c r="AL10728" s="33"/>
      <c r="AM10728" s="33"/>
      <c r="AN10728" s="33"/>
      <c r="AO10728" s="33"/>
      <c r="AP10728" s="33"/>
      <c r="AQ10728" s="33"/>
      <c r="AR10728" s="33"/>
      <c r="AS10728" s="33"/>
      <c r="AT10728" s="33"/>
      <c r="AU10728" s="33"/>
      <c r="AV10728" s="33"/>
      <c r="AW10728" s="33"/>
      <c r="AX10728" s="33"/>
      <c r="AY10728" s="33"/>
    </row>
    <row r="10729" spans="1:51" s="12" customFormat="1" ht="39.950000000000003" customHeight="1">
      <c r="A10729" s="3"/>
      <c r="B10729" s="16"/>
      <c r="C10729" s="33"/>
      <c r="D10729" s="33"/>
      <c r="E10729" s="33"/>
      <c r="F10729" s="33"/>
      <c r="G10729" s="33"/>
      <c r="H10729" s="33"/>
      <c r="I10729" s="33"/>
      <c r="J10729" s="33"/>
      <c r="K10729" s="33"/>
      <c r="L10729" s="33"/>
      <c r="M10729" s="33"/>
      <c r="N10729" s="33"/>
      <c r="O10729" s="33"/>
      <c r="P10729" s="33"/>
      <c r="Q10729" s="33"/>
      <c r="R10729" s="33"/>
      <c r="S10729" s="33"/>
      <c r="T10729" s="33"/>
      <c r="U10729" s="33"/>
      <c r="V10729" s="33"/>
      <c r="W10729" s="33"/>
      <c r="X10729" s="33"/>
      <c r="Y10729" s="33"/>
      <c r="Z10729" s="33"/>
      <c r="AA10729" s="33"/>
      <c r="AB10729" s="33"/>
      <c r="AC10729" s="33"/>
      <c r="AD10729" s="33"/>
      <c r="AE10729" s="33"/>
      <c r="AF10729" s="33"/>
      <c r="AG10729" s="35"/>
      <c r="AH10729" s="32"/>
      <c r="AI10729" s="33"/>
      <c r="AJ10729" s="33"/>
      <c r="AK10729" s="33"/>
      <c r="AL10729" s="33"/>
      <c r="AM10729" s="33"/>
      <c r="AN10729" s="33"/>
      <c r="AO10729" s="33"/>
      <c r="AP10729" s="33"/>
      <c r="AQ10729" s="33"/>
      <c r="AR10729" s="33"/>
      <c r="AS10729" s="33"/>
      <c r="AT10729" s="33"/>
      <c r="AU10729" s="33"/>
      <c r="AV10729" s="33"/>
      <c r="AW10729" s="33"/>
      <c r="AX10729" s="33"/>
      <c r="AY10729" s="33"/>
    </row>
    <row r="10730" spans="1:51" s="12" customFormat="1" ht="39.950000000000003" customHeight="1">
      <c r="A10730" s="3"/>
      <c r="B10730" s="16"/>
      <c r="C10730" s="33"/>
      <c r="D10730" s="33"/>
      <c r="E10730" s="33"/>
      <c r="F10730" s="33"/>
      <c r="G10730" s="33"/>
      <c r="H10730" s="33"/>
      <c r="I10730" s="33"/>
      <c r="J10730" s="33"/>
      <c r="K10730" s="33"/>
      <c r="L10730" s="33"/>
      <c r="M10730" s="33"/>
      <c r="N10730" s="33"/>
      <c r="O10730" s="33"/>
      <c r="P10730" s="33"/>
      <c r="Q10730" s="33"/>
      <c r="R10730" s="33"/>
      <c r="S10730" s="33"/>
      <c r="T10730" s="33"/>
      <c r="U10730" s="33"/>
      <c r="V10730" s="33"/>
      <c r="W10730" s="33"/>
      <c r="X10730" s="33"/>
      <c r="Y10730" s="33"/>
      <c r="Z10730" s="33"/>
      <c r="AA10730" s="33"/>
      <c r="AB10730" s="33"/>
      <c r="AC10730" s="33"/>
      <c r="AD10730" s="33"/>
      <c r="AE10730" s="33"/>
      <c r="AF10730" s="33"/>
      <c r="AG10730" s="35"/>
      <c r="AH10730" s="32"/>
      <c r="AI10730" s="33"/>
      <c r="AJ10730" s="33"/>
      <c r="AK10730" s="33"/>
      <c r="AL10730" s="33"/>
      <c r="AM10730" s="33"/>
      <c r="AN10730" s="33"/>
      <c r="AO10730" s="33"/>
      <c r="AP10730" s="33"/>
      <c r="AQ10730" s="33"/>
      <c r="AR10730" s="33"/>
      <c r="AS10730" s="33"/>
      <c r="AT10730" s="33"/>
      <c r="AU10730" s="33"/>
      <c r="AV10730" s="33"/>
      <c r="AW10730" s="33"/>
      <c r="AX10730" s="33"/>
      <c r="AY10730" s="33"/>
    </row>
    <row r="10731" spans="1:51" s="12" customFormat="1" ht="39.950000000000003" customHeight="1">
      <c r="A10731" s="3"/>
      <c r="B10731" s="16"/>
      <c r="C10731" s="33"/>
      <c r="D10731" s="33"/>
      <c r="E10731" s="33"/>
      <c r="F10731" s="33"/>
      <c r="G10731" s="33"/>
      <c r="H10731" s="33"/>
      <c r="I10731" s="33"/>
      <c r="J10731" s="33"/>
      <c r="K10731" s="33"/>
      <c r="L10731" s="33"/>
      <c r="M10731" s="33"/>
      <c r="N10731" s="33"/>
      <c r="O10731" s="33"/>
      <c r="P10731" s="33"/>
      <c r="Q10731" s="33"/>
      <c r="R10731" s="33"/>
      <c r="S10731" s="33"/>
      <c r="T10731" s="33"/>
      <c r="U10731" s="33"/>
      <c r="V10731" s="33"/>
      <c r="W10731" s="33"/>
      <c r="X10731" s="33"/>
      <c r="Y10731" s="33"/>
      <c r="Z10731" s="33"/>
      <c r="AA10731" s="33"/>
      <c r="AB10731" s="33"/>
      <c r="AC10731" s="33"/>
      <c r="AD10731" s="33"/>
      <c r="AE10731" s="33"/>
      <c r="AF10731" s="33"/>
      <c r="AG10731" s="35"/>
      <c r="AH10731" s="32"/>
      <c r="AI10731" s="33"/>
      <c r="AJ10731" s="33"/>
      <c r="AK10731" s="33"/>
      <c r="AL10731" s="33"/>
      <c r="AM10731" s="33"/>
      <c r="AN10731" s="33"/>
      <c r="AO10731" s="33"/>
      <c r="AP10731" s="33"/>
      <c r="AQ10731" s="33"/>
      <c r="AR10731" s="33"/>
      <c r="AS10731" s="33"/>
      <c r="AT10731" s="33"/>
      <c r="AU10731" s="33"/>
      <c r="AV10731" s="33"/>
      <c r="AW10731" s="33"/>
      <c r="AX10731" s="33"/>
      <c r="AY10731" s="33"/>
    </row>
    <row r="10732" spans="1:51" s="12" customFormat="1" ht="39.950000000000003" customHeight="1">
      <c r="A10732" s="3"/>
      <c r="B10732" s="16"/>
      <c r="C10732" s="33"/>
      <c r="D10732" s="33"/>
      <c r="E10732" s="33"/>
      <c r="F10732" s="33"/>
      <c r="G10732" s="33"/>
      <c r="H10732" s="33"/>
      <c r="I10732" s="33"/>
      <c r="J10732" s="33"/>
      <c r="K10732" s="33"/>
      <c r="L10732" s="33"/>
      <c r="M10732" s="33"/>
      <c r="N10732" s="33"/>
      <c r="O10732" s="33"/>
      <c r="P10732" s="33"/>
      <c r="Q10732" s="33"/>
      <c r="R10732" s="33"/>
      <c r="S10732" s="33"/>
      <c r="T10732" s="33"/>
      <c r="U10732" s="33"/>
      <c r="V10732" s="33"/>
      <c r="W10732" s="33"/>
      <c r="X10732" s="33"/>
      <c r="Y10732" s="33"/>
      <c r="Z10732" s="33"/>
      <c r="AA10732" s="33"/>
      <c r="AB10732" s="33"/>
      <c r="AC10732" s="33"/>
      <c r="AD10732" s="33"/>
      <c r="AE10732" s="33"/>
      <c r="AF10732" s="33"/>
      <c r="AG10732" s="35"/>
      <c r="AH10732" s="32"/>
      <c r="AI10732" s="33"/>
      <c r="AJ10732" s="33"/>
      <c r="AK10732" s="33"/>
      <c r="AL10732" s="33"/>
      <c r="AM10732" s="33"/>
      <c r="AN10732" s="33"/>
      <c r="AO10732" s="33"/>
      <c r="AP10732" s="33"/>
      <c r="AQ10732" s="33"/>
      <c r="AR10732" s="33"/>
      <c r="AS10732" s="33"/>
      <c r="AT10732" s="33"/>
      <c r="AU10732" s="33"/>
      <c r="AV10732" s="33"/>
      <c r="AW10732" s="33"/>
      <c r="AX10732" s="33"/>
      <c r="AY10732" s="33"/>
    </row>
    <row r="10733" spans="1:51" s="12" customFormat="1" ht="39.950000000000003" customHeight="1">
      <c r="A10733" s="3"/>
      <c r="B10733" s="16"/>
      <c r="C10733" s="33"/>
      <c r="D10733" s="33"/>
      <c r="E10733" s="33"/>
      <c r="F10733" s="33"/>
      <c r="G10733" s="33"/>
      <c r="H10733" s="33"/>
      <c r="I10733" s="33"/>
      <c r="J10733" s="33"/>
      <c r="K10733" s="33"/>
      <c r="L10733" s="33"/>
      <c r="M10733" s="33"/>
      <c r="N10733" s="33"/>
      <c r="O10733" s="33"/>
      <c r="P10733" s="33"/>
      <c r="Q10733" s="33"/>
      <c r="R10733" s="33"/>
      <c r="S10733" s="33"/>
      <c r="T10733" s="33"/>
      <c r="U10733" s="33"/>
      <c r="V10733" s="33"/>
      <c r="W10733" s="33"/>
      <c r="X10733" s="33"/>
      <c r="Y10733" s="33"/>
      <c r="Z10733" s="33"/>
      <c r="AA10733" s="33"/>
      <c r="AB10733" s="33"/>
      <c r="AC10733" s="33"/>
      <c r="AD10733" s="33"/>
      <c r="AE10733" s="33"/>
      <c r="AF10733" s="33"/>
      <c r="AG10733" s="35"/>
      <c r="AH10733" s="32"/>
      <c r="AI10733" s="33"/>
      <c r="AJ10733" s="33"/>
      <c r="AK10733" s="33"/>
      <c r="AL10733" s="33"/>
      <c r="AM10733" s="33"/>
      <c r="AN10733" s="33"/>
      <c r="AO10733" s="33"/>
      <c r="AP10733" s="33"/>
      <c r="AQ10733" s="33"/>
      <c r="AR10733" s="33"/>
      <c r="AS10733" s="33"/>
      <c r="AT10733" s="33"/>
      <c r="AU10733" s="33"/>
      <c r="AV10733" s="33"/>
      <c r="AW10733" s="33"/>
      <c r="AX10733" s="33"/>
      <c r="AY10733" s="33"/>
    </row>
    <row r="10734" spans="1:51" s="12" customFormat="1" ht="39.950000000000003" customHeight="1">
      <c r="A10734" s="3"/>
      <c r="B10734" s="16"/>
      <c r="C10734" s="33"/>
      <c r="D10734" s="33"/>
      <c r="E10734" s="33"/>
      <c r="F10734" s="33"/>
      <c r="G10734" s="33"/>
      <c r="H10734" s="33"/>
      <c r="I10734" s="33"/>
      <c r="J10734" s="33"/>
      <c r="K10734" s="33"/>
      <c r="L10734" s="33"/>
      <c r="M10734" s="33"/>
      <c r="N10734" s="33"/>
      <c r="O10734" s="33"/>
      <c r="P10734" s="33"/>
      <c r="Q10734" s="33"/>
      <c r="R10734" s="33"/>
      <c r="S10734" s="33"/>
      <c r="T10734" s="33"/>
      <c r="U10734" s="33"/>
      <c r="V10734" s="33"/>
      <c r="W10734" s="33"/>
      <c r="X10734" s="33"/>
      <c r="Y10734" s="33"/>
      <c r="Z10734" s="33"/>
      <c r="AA10734" s="33"/>
      <c r="AB10734" s="33"/>
      <c r="AC10734" s="33"/>
      <c r="AD10734" s="33"/>
      <c r="AE10734" s="33"/>
      <c r="AF10734" s="33"/>
      <c r="AG10734" s="35"/>
      <c r="AH10734" s="32"/>
      <c r="AI10734" s="33"/>
      <c r="AJ10734" s="33"/>
      <c r="AK10734" s="33"/>
      <c r="AL10734" s="33"/>
      <c r="AM10734" s="33"/>
      <c r="AN10734" s="33"/>
      <c r="AO10734" s="33"/>
      <c r="AP10734" s="33"/>
      <c r="AQ10734" s="33"/>
      <c r="AR10734" s="33"/>
      <c r="AS10734" s="33"/>
      <c r="AT10734" s="33"/>
      <c r="AU10734" s="33"/>
      <c r="AV10734" s="33"/>
      <c r="AW10734" s="33"/>
      <c r="AX10734" s="33"/>
      <c r="AY10734" s="33"/>
    </row>
    <row r="10735" spans="1:51" s="12" customFormat="1" ht="39.950000000000003" customHeight="1">
      <c r="A10735" s="3"/>
      <c r="B10735" s="16"/>
      <c r="C10735" s="33"/>
      <c r="D10735" s="33"/>
      <c r="E10735" s="33"/>
      <c r="F10735" s="33"/>
      <c r="G10735" s="33"/>
      <c r="H10735" s="33"/>
      <c r="I10735" s="33"/>
      <c r="J10735" s="33"/>
      <c r="K10735" s="33"/>
      <c r="L10735" s="33"/>
      <c r="M10735" s="33"/>
      <c r="N10735" s="33"/>
      <c r="O10735" s="33"/>
      <c r="P10735" s="33"/>
      <c r="Q10735" s="33"/>
      <c r="R10735" s="33"/>
      <c r="S10735" s="33"/>
      <c r="T10735" s="33"/>
      <c r="U10735" s="33"/>
      <c r="V10735" s="33"/>
      <c r="W10735" s="33"/>
      <c r="X10735" s="33"/>
      <c r="Y10735" s="33"/>
      <c r="Z10735" s="33"/>
      <c r="AA10735" s="33"/>
      <c r="AB10735" s="33"/>
      <c r="AC10735" s="33"/>
      <c r="AD10735" s="33"/>
      <c r="AE10735" s="33"/>
      <c r="AF10735" s="33"/>
      <c r="AG10735" s="35"/>
      <c r="AH10735" s="32"/>
      <c r="AI10735" s="33"/>
      <c r="AJ10735" s="33"/>
      <c r="AK10735" s="33"/>
      <c r="AL10735" s="33"/>
      <c r="AM10735" s="33"/>
      <c r="AN10735" s="33"/>
      <c r="AO10735" s="33"/>
      <c r="AP10735" s="33"/>
      <c r="AQ10735" s="33"/>
      <c r="AR10735" s="33"/>
      <c r="AS10735" s="33"/>
      <c r="AT10735" s="33"/>
      <c r="AU10735" s="33"/>
      <c r="AV10735" s="33"/>
      <c r="AW10735" s="33"/>
      <c r="AX10735" s="33"/>
      <c r="AY10735" s="33"/>
    </row>
    <row r="10736" spans="1:51" s="12" customFormat="1" ht="39.950000000000003" customHeight="1">
      <c r="A10736" s="3"/>
      <c r="B10736" s="16"/>
      <c r="C10736" s="33"/>
      <c r="D10736" s="33"/>
      <c r="E10736" s="33"/>
      <c r="F10736" s="33"/>
      <c r="G10736" s="33"/>
      <c r="H10736" s="33"/>
      <c r="I10736" s="33"/>
      <c r="J10736" s="33"/>
      <c r="K10736" s="33"/>
      <c r="L10736" s="33"/>
      <c r="M10736" s="33"/>
      <c r="N10736" s="33"/>
      <c r="O10736" s="33"/>
      <c r="P10736" s="33"/>
      <c r="Q10736" s="33"/>
      <c r="R10736" s="33"/>
      <c r="S10736" s="33"/>
      <c r="T10736" s="33"/>
      <c r="U10736" s="33"/>
      <c r="V10736" s="33"/>
      <c r="W10736" s="33"/>
      <c r="X10736" s="33"/>
      <c r="Y10736" s="33"/>
      <c r="Z10736" s="33"/>
      <c r="AA10736" s="33"/>
      <c r="AB10736" s="33"/>
      <c r="AC10736" s="33"/>
      <c r="AD10736" s="33"/>
      <c r="AE10736" s="33"/>
      <c r="AF10736" s="33"/>
      <c r="AG10736" s="35"/>
      <c r="AH10736" s="32"/>
      <c r="AI10736" s="33"/>
      <c r="AJ10736" s="33"/>
      <c r="AK10736" s="33"/>
      <c r="AL10736" s="33"/>
      <c r="AM10736" s="33"/>
      <c r="AN10736" s="33"/>
      <c r="AO10736" s="33"/>
      <c r="AP10736" s="33"/>
      <c r="AQ10736" s="33"/>
      <c r="AR10736" s="33"/>
      <c r="AS10736" s="33"/>
      <c r="AT10736" s="33"/>
      <c r="AU10736" s="33"/>
      <c r="AV10736" s="33"/>
      <c r="AW10736" s="33"/>
      <c r="AX10736" s="33"/>
      <c r="AY10736" s="33"/>
    </row>
    <row r="10737" spans="1:51" s="12" customFormat="1" ht="39.950000000000003" customHeight="1">
      <c r="A10737" s="3"/>
      <c r="B10737" s="16"/>
      <c r="C10737" s="33"/>
      <c r="D10737" s="33"/>
      <c r="E10737" s="33"/>
      <c r="F10737" s="33"/>
      <c r="G10737" s="33"/>
      <c r="H10737" s="33"/>
      <c r="I10737" s="33"/>
      <c r="J10737" s="33"/>
      <c r="K10737" s="33"/>
      <c r="L10737" s="33"/>
      <c r="M10737" s="33"/>
      <c r="N10737" s="33"/>
      <c r="O10737" s="33"/>
      <c r="P10737" s="33"/>
      <c r="Q10737" s="33"/>
      <c r="R10737" s="33"/>
      <c r="S10737" s="33"/>
      <c r="T10737" s="33"/>
      <c r="U10737" s="33"/>
      <c r="V10737" s="33"/>
      <c r="W10737" s="33"/>
      <c r="X10737" s="33"/>
      <c r="Y10737" s="33"/>
      <c r="Z10737" s="33"/>
      <c r="AA10737" s="33"/>
      <c r="AB10737" s="33"/>
      <c r="AC10737" s="33"/>
      <c r="AD10737" s="33"/>
      <c r="AE10737" s="33"/>
      <c r="AF10737" s="33"/>
      <c r="AG10737" s="35"/>
      <c r="AH10737" s="32"/>
      <c r="AI10737" s="33"/>
      <c r="AJ10737" s="33"/>
      <c r="AK10737" s="33"/>
      <c r="AL10737" s="33"/>
      <c r="AM10737" s="33"/>
      <c r="AN10737" s="33"/>
      <c r="AO10737" s="33"/>
      <c r="AP10737" s="33"/>
      <c r="AQ10737" s="33"/>
      <c r="AR10737" s="33"/>
      <c r="AS10737" s="33"/>
      <c r="AT10737" s="33"/>
      <c r="AU10737" s="33"/>
      <c r="AV10737" s="33"/>
      <c r="AW10737" s="33"/>
      <c r="AX10737" s="33"/>
      <c r="AY10737" s="33"/>
    </row>
    <row r="10738" spans="1:51" s="12" customFormat="1" ht="39.950000000000003" customHeight="1">
      <c r="A10738" s="3"/>
      <c r="B10738" s="16"/>
      <c r="C10738" s="33"/>
      <c r="D10738" s="33"/>
      <c r="E10738" s="33"/>
      <c r="F10738" s="33"/>
      <c r="G10738" s="33"/>
      <c r="H10738" s="33"/>
      <c r="I10738" s="33"/>
      <c r="J10738" s="33"/>
      <c r="K10738" s="33"/>
      <c r="L10738" s="33"/>
      <c r="M10738" s="33"/>
      <c r="N10738" s="33"/>
      <c r="O10738" s="33"/>
      <c r="P10738" s="33"/>
      <c r="Q10738" s="33"/>
      <c r="R10738" s="33"/>
      <c r="S10738" s="33"/>
      <c r="T10738" s="33"/>
      <c r="U10738" s="33"/>
      <c r="V10738" s="33"/>
      <c r="W10738" s="33"/>
      <c r="X10738" s="33"/>
      <c r="Y10738" s="33"/>
      <c r="Z10738" s="33"/>
      <c r="AA10738" s="33"/>
      <c r="AB10738" s="33"/>
      <c r="AC10738" s="33"/>
      <c r="AD10738" s="33"/>
      <c r="AE10738" s="33"/>
      <c r="AF10738" s="33"/>
      <c r="AG10738" s="35"/>
      <c r="AH10738" s="32"/>
      <c r="AI10738" s="33"/>
      <c r="AJ10738" s="33"/>
      <c r="AK10738" s="33"/>
      <c r="AL10738" s="33"/>
      <c r="AM10738" s="33"/>
      <c r="AN10738" s="33"/>
      <c r="AO10738" s="33"/>
      <c r="AP10738" s="33"/>
      <c r="AQ10738" s="33"/>
      <c r="AR10738" s="33"/>
      <c r="AS10738" s="33"/>
      <c r="AT10738" s="33"/>
      <c r="AU10738" s="33"/>
      <c r="AV10738" s="33"/>
      <c r="AW10738" s="33"/>
      <c r="AX10738" s="33"/>
      <c r="AY10738" s="33"/>
    </row>
    <row r="10739" spans="1:51" s="12" customFormat="1" ht="39.950000000000003" customHeight="1">
      <c r="A10739" s="3"/>
      <c r="B10739" s="16"/>
      <c r="C10739" s="33"/>
      <c r="D10739" s="33"/>
      <c r="E10739" s="33"/>
      <c r="F10739" s="33"/>
      <c r="G10739" s="33"/>
      <c r="H10739" s="33"/>
      <c r="I10739" s="33"/>
      <c r="J10739" s="33"/>
      <c r="K10739" s="33"/>
      <c r="L10739" s="33"/>
      <c r="M10739" s="33"/>
      <c r="N10739" s="33"/>
      <c r="O10739" s="33"/>
      <c r="P10739" s="33"/>
      <c r="Q10739" s="33"/>
      <c r="R10739" s="33"/>
      <c r="S10739" s="33"/>
      <c r="T10739" s="33"/>
      <c r="U10739" s="33"/>
      <c r="V10739" s="33"/>
      <c r="W10739" s="33"/>
      <c r="X10739" s="33"/>
      <c r="Y10739" s="33"/>
      <c r="Z10739" s="33"/>
      <c r="AA10739" s="33"/>
      <c r="AB10739" s="33"/>
      <c r="AC10739" s="33"/>
      <c r="AD10739" s="33"/>
      <c r="AE10739" s="33"/>
      <c r="AF10739" s="33"/>
      <c r="AG10739" s="35"/>
      <c r="AH10739" s="32"/>
      <c r="AI10739" s="33"/>
      <c r="AJ10739" s="33"/>
      <c r="AK10739" s="33"/>
      <c r="AL10739" s="33"/>
      <c r="AM10739" s="33"/>
      <c r="AN10739" s="33"/>
      <c r="AO10739" s="33"/>
      <c r="AP10739" s="33"/>
      <c r="AQ10739" s="33"/>
      <c r="AR10739" s="33"/>
      <c r="AS10739" s="33"/>
      <c r="AT10739" s="33"/>
      <c r="AU10739" s="33"/>
      <c r="AV10739" s="33"/>
      <c r="AW10739" s="33"/>
      <c r="AX10739" s="33"/>
      <c r="AY10739" s="33"/>
    </row>
    <row r="10740" spans="1:51" s="12" customFormat="1" ht="39.950000000000003" customHeight="1">
      <c r="A10740" s="3"/>
      <c r="B10740" s="16"/>
      <c r="C10740" s="33"/>
      <c r="D10740" s="33"/>
      <c r="E10740" s="33"/>
      <c r="F10740" s="33"/>
      <c r="G10740" s="33"/>
      <c r="H10740" s="33"/>
      <c r="I10740" s="33"/>
      <c r="J10740" s="33"/>
      <c r="K10740" s="33"/>
      <c r="L10740" s="33"/>
      <c r="M10740" s="33"/>
      <c r="N10740" s="33"/>
      <c r="O10740" s="33"/>
      <c r="P10740" s="33"/>
      <c r="Q10740" s="33"/>
      <c r="R10740" s="33"/>
      <c r="S10740" s="33"/>
      <c r="T10740" s="33"/>
      <c r="U10740" s="33"/>
      <c r="V10740" s="33"/>
      <c r="W10740" s="33"/>
      <c r="X10740" s="33"/>
      <c r="Y10740" s="33"/>
      <c r="Z10740" s="33"/>
      <c r="AA10740" s="33"/>
      <c r="AB10740" s="33"/>
      <c r="AC10740" s="33"/>
      <c r="AD10740" s="33"/>
      <c r="AE10740" s="33"/>
      <c r="AF10740" s="33"/>
      <c r="AG10740" s="35"/>
      <c r="AH10740" s="32"/>
      <c r="AI10740" s="33"/>
      <c r="AJ10740" s="33"/>
      <c r="AK10740" s="33"/>
      <c r="AL10740" s="33"/>
      <c r="AM10740" s="33"/>
      <c r="AN10740" s="33"/>
      <c r="AO10740" s="33"/>
      <c r="AP10740" s="33"/>
      <c r="AQ10740" s="33"/>
      <c r="AR10740" s="33"/>
      <c r="AS10740" s="33"/>
      <c r="AT10740" s="33"/>
      <c r="AU10740" s="33"/>
      <c r="AV10740" s="33"/>
      <c r="AW10740" s="33"/>
      <c r="AX10740" s="33"/>
      <c r="AY10740" s="33"/>
    </row>
    <row r="10741" spans="1:51" s="12" customFormat="1" ht="39.950000000000003" customHeight="1">
      <c r="A10741" s="3"/>
      <c r="B10741" s="16"/>
      <c r="C10741" s="33"/>
      <c r="D10741" s="33"/>
      <c r="E10741" s="33"/>
      <c r="F10741" s="33"/>
      <c r="G10741" s="33"/>
      <c r="H10741" s="33"/>
      <c r="I10741" s="33"/>
      <c r="J10741" s="33"/>
      <c r="K10741" s="33"/>
      <c r="L10741" s="33"/>
      <c r="M10741" s="33"/>
      <c r="N10741" s="33"/>
      <c r="O10741" s="33"/>
      <c r="P10741" s="33"/>
      <c r="Q10741" s="33"/>
      <c r="R10741" s="33"/>
      <c r="S10741" s="33"/>
      <c r="T10741" s="33"/>
      <c r="U10741" s="33"/>
      <c r="V10741" s="33"/>
      <c r="W10741" s="33"/>
      <c r="X10741" s="33"/>
      <c r="Y10741" s="33"/>
      <c r="Z10741" s="33"/>
      <c r="AA10741" s="33"/>
      <c r="AB10741" s="33"/>
      <c r="AC10741" s="33"/>
      <c r="AD10741" s="33"/>
      <c r="AE10741" s="33"/>
      <c r="AF10741" s="33"/>
      <c r="AG10741" s="35"/>
      <c r="AH10741" s="32"/>
      <c r="AI10741" s="33"/>
      <c r="AJ10741" s="33"/>
      <c r="AK10741" s="33"/>
      <c r="AL10741" s="33"/>
      <c r="AM10741" s="33"/>
      <c r="AN10741" s="33"/>
      <c r="AO10741" s="33"/>
      <c r="AP10741" s="33"/>
      <c r="AQ10741" s="33"/>
      <c r="AR10741" s="33"/>
      <c r="AS10741" s="33"/>
      <c r="AT10741" s="33"/>
      <c r="AU10741" s="33"/>
      <c r="AV10741" s="33"/>
      <c r="AW10741" s="33"/>
      <c r="AX10741" s="33"/>
      <c r="AY10741" s="33"/>
    </row>
    <row r="10742" spans="1:51" s="12" customFormat="1" ht="39.950000000000003" customHeight="1">
      <c r="A10742" s="3"/>
      <c r="B10742" s="16"/>
      <c r="C10742" s="33"/>
      <c r="D10742" s="33"/>
      <c r="E10742" s="33"/>
      <c r="F10742" s="33"/>
      <c r="G10742" s="33"/>
      <c r="H10742" s="33"/>
      <c r="I10742" s="33"/>
      <c r="J10742" s="33"/>
      <c r="K10742" s="33"/>
      <c r="L10742" s="33"/>
      <c r="M10742" s="33"/>
      <c r="N10742" s="33"/>
      <c r="O10742" s="33"/>
      <c r="P10742" s="33"/>
      <c r="Q10742" s="33"/>
      <c r="R10742" s="33"/>
      <c r="S10742" s="33"/>
      <c r="T10742" s="33"/>
      <c r="U10742" s="33"/>
      <c r="V10742" s="33"/>
      <c r="W10742" s="33"/>
      <c r="X10742" s="33"/>
      <c r="Y10742" s="33"/>
      <c r="Z10742" s="33"/>
      <c r="AA10742" s="33"/>
      <c r="AB10742" s="33"/>
      <c r="AC10742" s="33"/>
      <c r="AD10742" s="33"/>
      <c r="AE10742" s="33"/>
      <c r="AF10742" s="33"/>
      <c r="AG10742" s="35"/>
      <c r="AH10742" s="32"/>
      <c r="AI10742" s="33"/>
      <c r="AJ10742" s="33"/>
      <c r="AK10742" s="33"/>
      <c r="AL10742" s="33"/>
      <c r="AM10742" s="33"/>
      <c r="AN10742" s="33"/>
      <c r="AO10742" s="33"/>
      <c r="AP10742" s="33"/>
      <c r="AQ10742" s="33"/>
      <c r="AR10742" s="33"/>
      <c r="AS10742" s="33"/>
      <c r="AT10742" s="33"/>
      <c r="AU10742" s="33"/>
      <c r="AV10742" s="33"/>
      <c r="AW10742" s="33"/>
      <c r="AX10742" s="33"/>
      <c r="AY10742" s="33"/>
    </row>
    <row r="10743" spans="1:51" s="12" customFormat="1" ht="39.950000000000003" customHeight="1">
      <c r="A10743" s="3"/>
      <c r="B10743" s="16"/>
      <c r="C10743" s="33"/>
      <c r="D10743" s="33"/>
      <c r="E10743" s="33"/>
      <c r="F10743" s="33"/>
      <c r="G10743" s="33"/>
      <c r="H10743" s="33"/>
      <c r="I10743" s="33"/>
      <c r="J10743" s="33"/>
      <c r="K10743" s="33"/>
      <c r="L10743" s="33"/>
      <c r="M10743" s="33"/>
      <c r="N10743" s="33"/>
      <c r="O10743" s="33"/>
      <c r="P10743" s="33"/>
      <c r="Q10743" s="33"/>
      <c r="R10743" s="33"/>
      <c r="S10743" s="33"/>
      <c r="T10743" s="33"/>
      <c r="U10743" s="33"/>
      <c r="V10743" s="33"/>
      <c r="W10743" s="33"/>
      <c r="X10743" s="33"/>
      <c r="Y10743" s="33"/>
      <c r="Z10743" s="33"/>
      <c r="AA10743" s="33"/>
      <c r="AB10743" s="33"/>
      <c r="AC10743" s="33"/>
      <c r="AD10743" s="33"/>
      <c r="AE10743" s="33"/>
      <c r="AF10743" s="33"/>
      <c r="AG10743" s="35"/>
      <c r="AH10743" s="32"/>
      <c r="AI10743" s="33"/>
      <c r="AJ10743" s="33"/>
      <c r="AK10743" s="33"/>
      <c r="AL10743" s="33"/>
      <c r="AM10743" s="33"/>
      <c r="AN10743" s="33"/>
      <c r="AO10743" s="33"/>
      <c r="AP10743" s="33"/>
      <c r="AQ10743" s="33"/>
      <c r="AR10743" s="33"/>
      <c r="AS10743" s="33"/>
      <c r="AT10743" s="33"/>
      <c r="AU10743" s="33"/>
      <c r="AV10743" s="33"/>
      <c r="AW10743" s="33"/>
      <c r="AX10743" s="33"/>
      <c r="AY10743" s="33"/>
    </row>
    <row r="10744" spans="1:51" s="12" customFormat="1" ht="39.950000000000003" customHeight="1">
      <c r="A10744" s="3"/>
      <c r="B10744" s="16"/>
      <c r="C10744" s="33"/>
      <c r="D10744" s="33"/>
      <c r="E10744" s="33"/>
      <c r="F10744" s="33"/>
      <c r="G10744" s="33"/>
      <c r="H10744" s="33"/>
      <c r="I10744" s="33"/>
      <c r="J10744" s="33"/>
      <c r="K10744" s="33"/>
      <c r="L10744" s="33"/>
      <c r="M10744" s="33"/>
      <c r="N10744" s="33"/>
      <c r="O10744" s="33"/>
      <c r="P10744" s="33"/>
      <c r="Q10744" s="33"/>
      <c r="R10744" s="33"/>
      <c r="S10744" s="33"/>
      <c r="T10744" s="33"/>
      <c r="U10744" s="33"/>
      <c r="V10744" s="33"/>
      <c r="W10744" s="33"/>
      <c r="X10744" s="33"/>
      <c r="Y10744" s="33"/>
      <c r="Z10744" s="33"/>
      <c r="AA10744" s="33"/>
      <c r="AB10744" s="33"/>
      <c r="AC10744" s="33"/>
      <c r="AD10744" s="33"/>
      <c r="AE10744" s="33"/>
      <c r="AF10744" s="33"/>
      <c r="AG10744" s="35"/>
      <c r="AH10744" s="32"/>
      <c r="AI10744" s="33"/>
      <c r="AJ10744" s="33"/>
      <c r="AK10744" s="33"/>
      <c r="AL10744" s="33"/>
      <c r="AM10744" s="33"/>
      <c r="AN10744" s="33"/>
      <c r="AO10744" s="33"/>
      <c r="AP10744" s="33"/>
      <c r="AQ10744" s="33"/>
      <c r="AR10744" s="33"/>
      <c r="AS10744" s="33"/>
      <c r="AT10744" s="33"/>
      <c r="AU10744" s="33"/>
      <c r="AV10744" s="33"/>
      <c r="AW10744" s="33"/>
      <c r="AX10744" s="33"/>
      <c r="AY10744" s="33"/>
    </row>
    <row r="10745" spans="1:51" s="12" customFormat="1" ht="39.950000000000003" customHeight="1">
      <c r="A10745" s="3"/>
      <c r="B10745" s="16"/>
      <c r="C10745" s="33"/>
      <c r="D10745" s="33"/>
      <c r="E10745" s="33"/>
      <c r="F10745" s="33"/>
      <c r="G10745" s="33"/>
      <c r="H10745" s="33"/>
      <c r="I10745" s="33"/>
      <c r="J10745" s="33"/>
      <c r="K10745" s="33"/>
      <c r="L10745" s="33"/>
      <c r="M10745" s="33"/>
      <c r="N10745" s="33"/>
      <c r="O10745" s="33"/>
      <c r="P10745" s="33"/>
      <c r="Q10745" s="33"/>
      <c r="R10745" s="33"/>
      <c r="S10745" s="33"/>
      <c r="T10745" s="33"/>
      <c r="U10745" s="33"/>
      <c r="V10745" s="33"/>
      <c r="W10745" s="33"/>
      <c r="X10745" s="33"/>
      <c r="Y10745" s="33"/>
      <c r="Z10745" s="33"/>
      <c r="AA10745" s="33"/>
      <c r="AB10745" s="33"/>
      <c r="AC10745" s="33"/>
      <c r="AD10745" s="33"/>
      <c r="AE10745" s="33"/>
      <c r="AF10745" s="33"/>
      <c r="AG10745" s="35"/>
      <c r="AH10745" s="32"/>
      <c r="AI10745" s="33"/>
      <c r="AJ10745" s="33"/>
      <c r="AK10745" s="33"/>
      <c r="AL10745" s="33"/>
      <c r="AM10745" s="33"/>
      <c r="AN10745" s="33"/>
      <c r="AO10745" s="33"/>
      <c r="AP10745" s="33"/>
      <c r="AQ10745" s="33"/>
      <c r="AR10745" s="33"/>
      <c r="AS10745" s="33"/>
      <c r="AT10745" s="33"/>
      <c r="AU10745" s="33"/>
      <c r="AV10745" s="33"/>
      <c r="AW10745" s="33"/>
      <c r="AX10745" s="33"/>
      <c r="AY10745" s="33"/>
    </row>
    <row r="10746" spans="1:51" s="12" customFormat="1" ht="39.950000000000003" customHeight="1">
      <c r="A10746" s="3"/>
      <c r="B10746" s="16"/>
      <c r="C10746" s="33"/>
      <c r="D10746" s="33"/>
      <c r="E10746" s="33"/>
      <c r="F10746" s="33"/>
      <c r="G10746" s="33"/>
      <c r="H10746" s="33"/>
      <c r="I10746" s="33"/>
      <c r="J10746" s="33"/>
      <c r="K10746" s="33"/>
      <c r="L10746" s="33"/>
      <c r="M10746" s="33"/>
      <c r="N10746" s="33"/>
      <c r="O10746" s="33"/>
      <c r="P10746" s="33"/>
      <c r="Q10746" s="33"/>
      <c r="R10746" s="33"/>
      <c r="S10746" s="33"/>
      <c r="T10746" s="33"/>
      <c r="U10746" s="33"/>
      <c r="V10746" s="33"/>
      <c r="W10746" s="33"/>
      <c r="X10746" s="33"/>
      <c r="Y10746" s="33"/>
      <c r="Z10746" s="33"/>
      <c r="AA10746" s="33"/>
      <c r="AB10746" s="33"/>
      <c r="AC10746" s="33"/>
      <c r="AD10746" s="33"/>
      <c r="AE10746" s="33"/>
      <c r="AF10746" s="33"/>
      <c r="AG10746" s="35"/>
      <c r="AH10746" s="32"/>
      <c r="AI10746" s="33"/>
      <c r="AJ10746" s="33"/>
      <c r="AK10746" s="33"/>
      <c r="AL10746" s="33"/>
      <c r="AM10746" s="33"/>
      <c r="AN10746" s="33"/>
      <c r="AO10746" s="33"/>
      <c r="AP10746" s="33"/>
      <c r="AQ10746" s="33"/>
      <c r="AR10746" s="33"/>
      <c r="AS10746" s="33"/>
      <c r="AT10746" s="33"/>
      <c r="AU10746" s="33"/>
      <c r="AV10746" s="33"/>
      <c r="AW10746" s="33"/>
      <c r="AX10746" s="33"/>
      <c r="AY10746" s="33"/>
    </row>
    <row r="10747" spans="1:51" s="12" customFormat="1" ht="39.950000000000003" customHeight="1">
      <c r="A10747" s="3"/>
      <c r="B10747" s="16"/>
      <c r="C10747" s="33"/>
      <c r="D10747" s="33"/>
      <c r="E10747" s="33"/>
      <c r="F10747" s="33"/>
      <c r="G10747" s="33"/>
      <c r="H10747" s="33"/>
      <c r="I10747" s="33"/>
      <c r="J10747" s="33"/>
      <c r="K10747" s="33"/>
      <c r="L10747" s="33"/>
      <c r="M10747" s="33"/>
      <c r="N10747" s="33"/>
      <c r="O10747" s="33"/>
      <c r="P10747" s="33"/>
      <c r="Q10747" s="33"/>
      <c r="R10747" s="33"/>
      <c r="S10747" s="33"/>
      <c r="T10747" s="33"/>
      <c r="U10747" s="33"/>
      <c r="V10747" s="33"/>
      <c r="W10747" s="33"/>
      <c r="X10747" s="33"/>
      <c r="Y10747" s="33"/>
      <c r="Z10747" s="33"/>
      <c r="AA10747" s="33"/>
      <c r="AB10747" s="33"/>
      <c r="AC10747" s="33"/>
      <c r="AD10747" s="33"/>
      <c r="AE10747" s="33"/>
      <c r="AF10747" s="33"/>
      <c r="AG10747" s="35"/>
      <c r="AH10747" s="32"/>
      <c r="AI10747" s="33"/>
      <c r="AJ10747" s="33"/>
      <c r="AK10747" s="33"/>
      <c r="AL10747" s="33"/>
      <c r="AM10747" s="33"/>
      <c r="AN10747" s="33"/>
      <c r="AO10747" s="33"/>
      <c r="AP10747" s="33"/>
      <c r="AQ10747" s="33"/>
      <c r="AR10747" s="33"/>
      <c r="AS10747" s="33"/>
      <c r="AT10747" s="33"/>
      <c r="AU10747" s="33"/>
      <c r="AV10747" s="33"/>
      <c r="AW10747" s="33"/>
      <c r="AX10747" s="33"/>
      <c r="AY10747" s="33"/>
    </row>
    <row r="10748" spans="1:51" s="12" customFormat="1" ht="39.950000000000003" customHeight="1">
      <c r="A10748" s="3"/>
      <c r="B10748" s="16"/>
      <c r="C10748" s="33"/>
      <c r="D10748" s="33"/>
      <c r="E10748" s="33"/>
      <c r="F10748" s="33"/>
      <c r="G10748" s="33"/>
      <c r="H10748" s="33"/>
      <c r="I10748" s="33"/>
      <c r="J10748" s="33"/>
      <c r="K10748" s="33"/>
      <c r="L10748" s="33"/>
      <c r="M10748" s="33"/>
      <c r="N10748" s="33"/>
      <c r="O10748" s="33"/>
      <c r="P10748" s="33"/>
      <c r="Q10748" s="33"/>
      <c r="R10748" s="33"/>
      <c r="S10748" s="33"/>
      <c r="T10748" s="33"/>
      <c r="U10748" s="33"/>
      <c r="V10748" s="33"/>
      <c r="W10748" s="33"/>
      <c r="X10748" s="33"/>
      <c r="Y10748" s="33"/>
      <c r="Z10748" s="33"/>
      <c r="AA10748" s="33"/>
      <c r="AB10748" s="33"/>
      <c r="AC10748" s="33"/>
      <c r="AD10748" s="33"/>
      <c r="AE10748" s="33"/>
      <c r="AF10748" s="33"/>
      <c r="AG10748" s="35"/>
      <c r="AH10748" s="32"/>
      <c r="AI10748" s="33"/>
      <c r="AJ10748" s="33"/>
      <c r="AK10748" s="33"/>
      <c r="AL10748" s="33"/>
      <c r="AM10748" s="33"/>
      <c r="AN10748" s="33"/>
      <c r="AO10748" s="33"/>
      <c r="AP10748" s="33"/>
      <c r="AQ10748" s="33"/>
      <c r="AR10748" s="33"/>
      <c r="AS10748" s="33"/>
      <c r="AT10748" s="33"/>
      <c r="AU10748" s="33"/>
      <c r="AV10748" s="33"/>
      <c r="AW10748" s="33"/>
      <c r="AX10748" s="33"/>
      <c r="AY10748" s="33"/>
    </row>
    <row r="10749" spans="1:51" s="12" customFormat="1" ht="39.950000000000003" customHeight="1">
      <c r="A10749" s="3"/>
      <c r="B10749" s="16"/>
      <c r="C10749" s="33"/>
      <c r="D10749" s="33"/>
      <c r="E10749" s="33"/>
      <c r="F10749" s="33"/>
      <c r="G10749" s="33"/>
      <c r="H10749" s="33"/>
      <c r="I10749" s="33"/>
      <c r="J10749" s="33"/>
      <c r="K10749" s="33"/>
      <c r="L10749" s="33"/>
      <c r="M10749" s="33"/>
      <c r="N10749" s="33"/>
      <c r="O10749" s="33"/>
      <c r="P10749" s="33"/>
      <c r="Q10749" s="33"/>
      <c r="R10749" s="33"/>
      <c r="S10749" s="33"/>
      <c r="T10749" s="33"/>
      <c r="U10749" s="33"/>
      <c r="V10749" s="33"/>
      <c r="W10749" s="33"/>
      <c r="X10749" s="33"/>
      <c r="Y10749" s="33"/>
      <c r="Z10749" s="33"/>
      <c r="AA10749" s="33"/>
      <c r="AB10749" s="33"/>
      <c r="AC10749" s="33"/>
      <c r="AD10749" s="33"/>
      <c r="AE10749" s="33"/>
      <c r="AF10749" s="33"/>
      <c r="AG10749" s="35"/>
      <c r="AH10749" s="32"/>
      <c r="AI10749" s="33"/>
      <c r="AJ10749" s="33"/>
      <c r="AK10749" s="33"/>
      <c r="AL10749" s="33"/>
      <c r="AM10749" s="33"/>
      <c r="AN10749" s="33"/>
      <c r="AO10749" s="33"/>
      <c r="AP10749" s="33"/>
      <c r="AQ10749" s="33"/>
      <c r="AR10749" s="33"/>
      <c r="AS10749" s="33"/>
      <c r="AT10749" s="33"/>
      <c r="AU10749" s="33"/>
      <c r="AV10749" s="33"/>
      <c r="AW10749" s="33"/>
      <c r="AX10749" s="33"/>
      <c r="AY10749" s="33"/>
    </row>
    <row r="10750" spans="1:51" s="12" customFormat="1" ht="39.950000000000003" customHeight="1">
      <c r="A10750" s="3"/>
      <c r="B10750" s="16"/>
      <c r="C10750" s="33"/>
      <c r="D10750" s="33"/>
      <c r="E10750" s="33"/>
      <c r="F10750" s="33"/>
      <c r="G10750" s="33"/>
      <c r="H10750" s="33"/>
      <c r="I10750" s="33"/>
      <c r="J10750" s="33"/>
      <c r="K10750" s="33"/>
      <c r="L10750" s="33"/>
      <c r="M10750" s="33"/>
      <c r="N10750" s="33"/>
      <c r="O10750" s="33"/>
      <c r="P10750" s="33"/>
      <c r="Q10750" s="33"/>
      <c r="R10750" s="33"/>
      <c r="S10750" s="33"/>
      <c r="T10750" s="33"/>
      <c r="U10750" s="33"/>
      <c r="V10750" s="33"/>
      <c r="W10750" s="33"/>
      <c r="X10750" s="33"/>
      <c r="Y10750" s="33"/>
      <c r="Z10750" s="33"/>
      <c r="AA10750" s="33"/>
      <c r="AB10750" s="33"/>
      <c r="AC10750" s="33"/>
      <c r="AD10750" s="33"/>
      <c r="AE10750" s="33"/>
      <c r="AF10750" s="33"/>
      <c r="AG10750" s="35"/>
      <c r="AH10750" s="32"/>
      <c r="AI10750" s="33"/>
      <c r="AJ10750" s="33"/>
      <c r="AK10750" s="33"/>
      <c r="AL10750" s="33"/>
      <c r="AM10750" s="33"/>
      <c r="AN10750" s="33"/>
      <c r="AO10750" s="33"/>
      <c r="AP10750" s="33"/>
      <c r="AQ10750" s="33"/>
      <c r="AR10750" s="33"/>
      <c r="AS10750" s="33"/>
      <c r="AT10750" s="33"/>
      <c r="AU10750" s="33"/>
      <c r="AV10750" s="33"/>
      <c r="AW10750" s="33"/>
      <c r="AX10750" s="33"/>
      <c r="AY10750" s="33"/>
    </row>
    <row r="10751" spans="1:51" s="12" customFormat="1" ht="39.950000000000003" customHeight="1">
      <c r="A10751" s="3"/>
      <c r="B10751" s="16"/>
      <c r="C10751" s="33"/>
      <c r="D10751" s="33"/>
      <c r="E10751" s="33"/>
      <c r="F10751" s="33"/>
      <c r="G10751" s="33"/>
      <c r="H10751" s="33"/>
      <c r="I10751" s="33"/>
      <c r="J10751" s="33"/>
      <c r="K10751" s="33"/>
      <c r="L10751" s="33"/>
      <c r="M10751" s="33"/>
      <c r="N10751" s="33"/>
      <c r="O10751" s="33"/>
      <c r="P10751" s="33"/>
      <c r="Q10751" s="33"/>
      <c r="R10751" s="33"/>
      <c r="S10751" s="33"/>
      <c r="T10751" s="33"/>
      <c r="U10751" s="33"/>
      <c r="V10751" s="33"/>
      <c r="W10751" s="33"/>
      <c r="X10751" s="33"/>
      <c r="Y10751" s="33"/>
      <c r="Z10751" s="33"/>
      <c r="AA10751" s="33"/>
      <c r="AB10751" s="33"/>
      <c r="AC10751" s="33"/>
      <c r="AD10751" s="33"/>
      <c r="AE10751" s="33"/>
      <c r="AF10751" s="33"/>
      <c r="AG10751" s="35"/>
      <c r="AH10751" s="32"/>
      <c r="AI10751" s="33"/>
      <c r="AJ10751" s="33"/>
      <c r="AK10751" s="33"/>
      <c r="AL10751" s="33"/>
      <c r="AM10751" s="33"/>
      <c r="AN10751" s="33"/>
      <c r="AO10751" s="33"/>
      <c r="AP10751" s="33"/>
      <c r="AQ10751" s="33"/>
      <c r="AR10751" s="33"/>
      <c r="AS10751" s="33"/>
      <c r="AT10751" s="33"/>
      <c r="AU10751" s="33"/>
      <c r="AV10751" s="33"/>
      <c r="AW10751" s="33"/>
      <c r="AX10751" s="33"/>
      <c r="AY10751" s="33"/>
    </row>
    <row r="10752" spans="1:51" s="12" customFormat="1" ht="39.950000000000003" customHeight="1">
      <c r="A10752" s="3"/>
      <c r="B10752" s="16"/>
      <c r="C10752" s="33"/>
      <c r="D10752" s="33"/>
      <c r="E10752" s="33"/>
      <c r="F10752" s="33"/>
      <c r="G10752" s="33"/>
      <c r="H10752" s="33"/>
      <c r="I10752" s="33"/>
      <c r="J10752" s="33"/>
      <c r="K10752" s="33"/>
      <c r="L10752" s="33"/>
      <c r="M10752" s="33"/>
      <c r="N10752" s="33"/>
      <c r="O10752" s="33"/>
      <c r="P10752" s="33"/>
      <c r="Q10752" s="33"/>
      <c r="R10752" s="33"/>
      <c r="S10752" s="33"/>
      <c r="T10752" s="33"/>
      <c r="U10752" s="33"/>
      <c r="V10752" s="33"/>
      <c r="W10752" s="33"/>
      <c r="X10752" s="33"/>
      <c r="Y10752" s="33"/>
      <c r="Z10752" s="33"/>
      <c r="AA10752" s="33"/>
      <c r="AB10752" s="33"/>
      <c r="AC10752" s="33"/>
      <c r="AD10752" s="33"/>
      <c r="AE10752" s="33"/>
      <c r="AF10752" s="33"/>
      <c r="AG10752" s="35"/>
      <c r="AH10752" s="32"/>
      <c r="AI10752" s="33"/>
      <c r="AJ10752" s="33"/>
      <c r="AK10752" s="33"/>
      <c r="AL10752" s="33"/>
      <c r="AM10752" s="33"/>
      <c r="AN10752" s="33"/>
      <c r="AO10752" s="33"/>
      <c r="AP10752" s="33"/>
      <c r="AQ10752" s="33"/>
      <c r="AR10752" s="33"/>
      <c r="AS10752" s="33"/>
      <c r="AT10752" s="33"/>
      <c r="AU10752" s="33"/>
      <c r="AV10752" s="33"/>
      <c r="AW10752" s="33"/>
      <c r="AX10752" s="33"/>
      <c r="AY10752" s="33"/>
    </row>
    <row r="10753" spans="1:51" s="12" customFormat="1" ht="39.950000000000003" customHeight="1">
      <c r="A10753" s="3"/>
      <c r="B10753" s="16"/>
      <c r="C10753" s="33"/>
      <c r="D10753" s="33"/>
      <c r="E10753" s="33"/>
      <c r="F10753" s="33"/>
      <c r="G10753" s="33"/>
      <c r="H10753" s="33"/>
      <c r="I10753" s="33"/>
      <c r="J10753" s="33"/>
      <c r="K10753" s="33"/>
      <c r="L10753" s="33"/>
      <c r="M10753" s="33"/>
      <c r="N10753" s="33"/>
      <c r="O10753" s="33"/>
      <c r="P10753" s="33"/>
      <c r="Q10753" s="33"/>
      <c r="R10753" s="33"/>
      <c r="S10753" s="33"/>
      <c r="T10753" s="33"/>
      <c r="U10753" s="33"/>
      <c r="V10753" s="33"/>
      <c r="W10753" s="33"/>
      <c r="X10753" s="33"/>
      <c r="Y10753" s="33"/>
      <c r="Z10753" s="33"/>
      <c r="AA10753" s="33"/>
      <c r="AB10753" s="33"/>
      <c r="AC10753" s="33"/>
      <c r="AD10753" s="33"/>
      <c r="AE10753" s="33"/>
      <c r="AF10753" s="33"/>
      <c r="AG10753" s="35"/>
      <c r="AH10753" s="32"/>
      <c r="AI10753" s="33"/>
      <c r="AJ10753" s="33"/>
      <c r="AK10753" s="33"/>
      <c r="AL10753" s="33"/>
      <c r="AM10753" s="33"/>
      <c r="AN10753" s="33"/>
      <c r="AO10753" s="33"/>
      <c r="AP10753" s="33"/>
      <c r="AQ10753" s="33"/>
      <c r="AR10753" s="33"/>
      <c r="AS10753" s="33"/>
      <c r="AT10753" s="33"/>
      <c r="AU10753" s="33"/>
      <c r="AV10753" s="33"/>
      <c r="AW10753" s="33"/>
      <c r="AX10753" s="33"/>
      <c r="AY10753" s="33"/>
    </row>
    <row r="10754" spans="1:51" s="12" customFormat="1" ht="39.950000000000003" customHeight="1">
      <c r="A10754" s="3"/>
      <c r="B10754" s="16"/>
      <c r="C10754" s="33"/>
      <c r="D10754" s="33"/>
      <c r="E10754" s="33"/>
      <c r="F10754" s="33"/>
      <c r="G10754" s="33"/>
      <c r="H10754" s="33"/>
      <c r="I10754" s="33"/>
      <c r="J10754" s="33"/>
      <c r="K10754" s="33"/>
      <c r="L10754" s="33"/>
      <c r="M10754" s="33"/>
      <c r="N10754" s="33"/>
      <c r="O10754" s="33"/>
      <c r="P10754" s="33"/>
      <c r="Q10754" s="33"/>
      <c r="R10754" s="33"/>
      <c r="S10754" s="33"/>
      <c r="T10754" s="33"/>
      <c r="U10754" s="33"/>
      <c r="V10754" s="33"/>
      <c r="W10754" s="33"/>
      <c r="X10754" s="33"/>
      <c r="Y10754" s="33"/>
      <c r="Z10754" s="33"/>
      <c r="AA10754" s="33"/>
      <c r="AB10754" s="33"/>
      <c r="AC10754" s="33"/>
      <c r="AD10754" s="33"/>
      <c r="AE10754" s="33"/>
      <c r="AF10754" s="33"/>
      <c r="AG10754" s="35"/>
      <c r="AH10754" s="32"/>
      <c r="AI10754" s="33"/>
      <c r="AJ10754" s="33"/>
      <c r="AK10754" s="33"/>
      <c r="AL10754" s="33"/>
      <c r="AM10754" s="33"/>
      <c r="AN10754" s="33"/>
      <c r="AO10754" s="33"/>
      <c r="AP10754" s="33"/>
      <c r="AQ10754" s="33"/>
      <c r="AR10754" s="33"/>
      <c r="AS10754" s="33"/>
      <c r="AT10754" s="33"/>
      <c r="AU10754" s="33"/>
      <c r="AV10754" s="33"/>
      <c r="AW10754" s="33"/>
      <c r="AX10754" s="33"/>
      <c r="AY10754" s="33"/>
    </row>
    <row r="10755" spans="1:51" s="12" customFormat="1" ht="39.950000000000003" customHeight="1">
      <c r="A10755" s="3"/>
      <c r="B10755" s="16"/>
      <c r="C10755" s="33"/>
      <c r="D10755" s="33"/>
      <c r="E10755" s="33"/>
      <c r="F10755" s="33"/>
      <c r="G10755" s="33"/>
      <c r="H10755" s="33"/>
      <c r="I10755" s="33"/>
      <c r="J10755" s="33"/>
      <c r="K10755" s="33"/>
      <c r="L10755" s="33"/>
      <c r="M10755" s="33"/>
      <c r="N10755" s="33"/>
      <c r="O10755" s="33"/>
      <c r="P10755" s="33"/>
      <c r="Q10755" s="33"/>
      <c r="R10755" s="33"/>
      <c r="S10755" s="33"/>
      <c r="T10755" s="33"/>
      <c r="U10755" s="33"/>
      <c r="V10755" s="33"/>
      <c r="W10755" s="33"/>
      <c r="X10755" s="33"/>
      <c r="Y10755" s="33"/>
      <c r="Z10755" s="33"/>
      <c r="AA10755" s="33"/>
      <c r="AB10755" s="33"/>
      <c r="AC10755" s="33"/>
      <c r="AD10755" s="33"/>
      <c r="AE10755" s="33"/>
      <c r="AF10755" s="33"/>
      <c r="AG10755" s="35"/>
      <c r="AH10755" s="32"/>
      <c r="AI10755" s="33"/>
      <c r="AJ10755" s="33"/>
      <c r="AK10755" s="33"/>
      <c r="AL10755" s="33"/>
      <c r="AM10755" s="33"/>
      <c r="AN10755" s="33"/>
      <c r="AO10755" s="33"/>
      <c r="AP10755" s="33"/>
      <c r="AQ10755" s="33"/>
      <c r="AR10755" s="33"/>
      <c r="AS10755" s="33"/>
      <c r="AT10755" s="33"/>
      <c r="AU10755" s="33"/>
      <c r="AV10755" s="33"/>
      <c r="AW10755" s="33"/>
      <c r="AX10755" s="33"/>
      <c r="AY10755" s="33"/>
    </row>
    <row r="10756" spans="1:51" s="12" customFormat="1" ht="39.950000000000003" customHeight="1">
      <c r="A10756" s="3"/>
      <c r="B10756" s="16"/>
      <c r="C10756" s="33"/>
      <c r="D10756" s="33"/>
      <c r="E10756" s="33"/>
      <c r="F10756" s="33"/>
      <c r="G10756" s="33"/>
      <c r="H10756" s="33"/>
      <c r="I10756" s="33"/>
      <c r="J10756" s="33"/>
      <c r="K10756" s="33"/>
      <c r="L10756" s="33"/>
      <c r="M10756" s="33"/>
      <c r="N10756" s="33"/>
      <c r="O10756" s="33"/>
      <c r="P10756" s="33"/>
      <c r="Q10756" s="33"/>
      <c r="R10756" s="33"/>
      <c r="S10756" s="33"/>
      <c r="T10756" s="33"/>
      <c r="U10756" s="33"/>
      <c r="V10756" s="33"/>
      <c r="W10756" s="33"/>
      <c r="X10756" s="33"/>
      <c r="Y10756" s="33"/>
      <c r="Z10756" s="33"/>
      <c r="AA10756" s="33"/>
      <c r="AB10756" s="33"/>
      <c r="AC10756" s="33"/>
      <c r="AD10756" s="33"/>
      <c r="AE10756" s="33"/>
      <c r="AF10756" s="33"/>
      <c r="AG10756" s="35"/>
      <c r="AH10756" s="32"/>
      <c r="AI10756" s="33"/>
      <c r="AJ10756" s="33"/>
      <c r="AK10756" s="33"/>
      <c r="AL10756" s="33"/>
      <c r="AM10756" s="33"/>
      <c r="AN10756" s="33"/>
      <c r="AO10756" s="33"/>
      <c r="AP10756" s="33"/>
      <c r="AQ10756" s="33"/>
      <c r="AR10756" s="33"/>
      <c r="AS10756" s="33"/>
      <c r="AT10756" s="33"/>
      <c r="AU10756" s="33"/>
      <c r="AV10756" s="33"/>
      <c r="AW10756" s="33"/>
      <c r="AX10756" s="33"/>
      <c r="AY10756" s="33"/>
    </row>
    <row r="10757" spans="1:51" s="12" customFormat="1" ht="39.950000000000003" customHeight="1">
      <c r="A10757" s="3"/>
      <c r="B10757" s="16"/>
      <c r="C10757" s="33"/>
      <c r="D10757" s="33"/>
      <c r="E10757" s="33"/>
      <c r="F10757" s="33"/>
      <c r="G10757" s="33"/>
      <c r="H10757" s="33"/>
      <c r="I10757" s="33"/>
      <c r="J10757" s="33"/>
      <c r="K10757" s="33"/>
      <c r="L10757" s="33"/>
      <c r="M10757" s="33"/>
      <c r="N10757" s="33"/>
      <c r="O10757" s="33"/>
      <c r="P10757" s="33"/>
      <c r="Q10757" s="33"/>
      <c r="R10757" s="33"/>
      <c r="S10757" s="33"/>
      <c r="T10757" s="33"/>
      <c r="U10757" s="33"/>
      <c r="V10757" s="33"/>
      <c r="W10757" s="33"/>
      <c r="X10757" s="33"/>
      <c r="Y10757" s="33"/>
      <c r="Z10757" s="33"/>
      <c r="AA10757" s="33"/>
      <c r="AB10757" s="33"/>
      <c r="AC10757" s="33"/>
      <c r="AD10757" s="33"/>
      <c r="AE10757" s="33"/>
      <c r="AF10757" s="33"/>
      <c r="AG10757" s="35"/>
      <c r="AH10757" s="32"/>
      <c r="AI10757" s="33"/>
      <c r="AJ10757" s="33"/>
      <c r="AK10757" s="33"/>
      <c r="AL10757" s="33"/>
      <c r="AM10757" s="33"/>
      <c r="AN10757" s="33"/>
      <c r="AO10757" s="33"/>
      <c r="AP10757" s="33"/>
      <c r="AQ10757" s="33"/>
      <c r="AR10757" s="33"/>
      <c r="AS10757" s="33"/>
      <c r="AT10757" s="33"/>
      <c r="AU10757" s="33"/>
      <c r="AV10757" s="33"/>
      <c r="AW10757" s="33"/>
      <c r="AX10757" s="33"/>
      <c r="AY10757" s="33"/>
    </row>
    <row r="10758" spans="1:51" s="12" customFormat="1" ht="39.950000000000003" customHeight="1">
      <c r="A10758" s="3"/>
      <c r="B10758" s="16"/>
      <c r="C10758" s="33"/>
      <c r="D10758" s="33"/>
      <c r="E10758" s="33"/>
      <c r="F10758" s="33"/>
      <c r="G10758" s="33"/>
      <c r="H10758" s="33"/>
      <c r="I10758" s="33"/>
      <c r="J10758" s="33"/>
      <c r="K10758" s="33"/>
      <c r="L10758" s="33"/>
      <c r="M10758" s="33"/>
      <c r="N10758" s="33"/>
      <c r="O10758" s="33"/>
      <c r="P10758" s="33"/>
      <c r="Q10758" s="33"/>
      <c r="R10758" s="33"/>
      <c r="S10758" s="33"/>
      <c r="T10758" s="33"/>
      <c r="U10758" s="33"/>
      <c r="V10758" s="33"/>
      <c r="W10758" s="33"/>
      <c r="X10758" s="33"/>
      <c r="Y10758" s="33"/>
      <c r="Z10758" s="33"/>
      <c r="AA10758" s="33"/>
      <c r="AB10758" s="33"/>
      <c r="AC10758" s="33"/>
      <c r="AD10758" s="33"/>
      <c r="AE10758" s="33"/>
      <c r="AF10758" s="33"/>
      <c r="AG10758" s="35"/>
      <c r="AH10758" s="32"/>
      <c r="AI10758" s="33"/>
      <c r="AJ10758" s="33"/>
      <c r="AK10758" s="33"/>
      <c r="AL10758" s="33"/>
      <c r="AM10758" s="33"/>
      <c r="AN10758" s="33"/>
      <c r="AO10758" s="33"/>
      <c r="AP10758" s="33"/>
      <c r="AQ10758" s="33"/>
      <c r="AR10758" s="33"/>
      <c r="AS10758" s="33"/>
      <c r="AT10758" s="33"/>
      <c r="AU10758" s="33"/>
      <c r="AV10758" s="33"/>
      <c r="AW10758" s="33"/>
      <c r="AX10758" s="33"/>
      <c r="AY10758" s="33"/>
    </row>
    <row r="10759" spans="1:51" s="12" customFormat="1" ht="39.950000000000003" customHeight="1">
      <c r="A10759" s="3"/>
      <c r="B10759" s="16"/>
      <c r="C10759" s="33"/>
      <c r="D10759" s="33"/>
      <c r="E10759" s="33"/>
      <c r="F10759" s="33"/>
      <c r="G10759" s="33"/>
      <c r="H10759" s="33"/>
      <c r="I10759" s="33"/>
      <c r="J10759" s="33"/>
      <c r="K10759" s="33"/>
      <c r="L10759" s="33"/>
      <c r="M10759" s="33"/>
      <c r="N10759" s="33"/>
      <c r="O10759" s="33"/>
      <c r="P10759" s="33"/>
      <c r="Q10759" s="33"/>
      <c r="R10759" s="33"/>
      <c r="S10759" s="33"/>
      <c r="T10759" s="33"/>
      <c r="U10759" s="33"/>
      <c r="V10759" s="33"/>
      <c r="W10759" s="33"/>
      <c r="X10759" s="33"/>
      <c r="Y10759" s="33"/>
      <c r="Z10759" s="33"/>
      <c r="AA10759" s="33"/>
      <c r="AB10759" s="33"/>
      <c r="AC10759" s="33"/>
      <c r="AD10759" s="33"/>
      <c r="AE10759" s="33"/>
      <c r="AF10759" s="33"/>
      <c r="AG10759" s="35"/>
      <c r="AH10759" s="32"/>
      <c r="AI10759" s="33"/>
      <c r="AJ10759" s="33"/>
      <c r="AK10759" s="33"/>
      <c r="AL10759" s="33"/>
      <c r="AM10759" s="33"/>
      <c r="AN10759" s="33"/>
      <c r="AO10759" s="33"/>
      <c r="AP10759" s="33"/>
      <c r="AQ10759" s="33"/>
      <c r="AR10759" s="33"/>
      <c r="AS10759" s="33"/>
      <c r="AT10759" s="33"/>
      <c r="AU10759" s="33"/>
      <c r="AV10759" s="33"/>
      <c r="AW10759" s="33"/>
      <c r="AX10759" s="33"/>
      <c r="AY10759" s="33"/>
    </row>
    <row r="10760" spans="1:51" s="12" customFormat="1" ht="39.950000000000003" customHeight="1">
      <c r="A10760" s="3"/>
      <c r="B10760" s="16"/>
      <c r="C10760" s="33"/>
      <c r="D10760" s="33"/>
      <c r="E10760" s="33"/>
      <c r="F10760" s="33"/>
      <c r="G10760" s="33"/>
      <c r="H10760" s="33"/>
      <c r="I10760" s="33"/>
      <c r="J10760" s="33"/>
      <c r="K10760" s="33"/>
      <c r="L10760" s="33"/>
      <c r="M10760" s="33"/>
      <c r="N10760" s="33"/>
      <c r="O10760" s="33"/>
      <c r="P10760" s="33"/>
      <c r="Q10760" s="33"/>
      <c r="R10760" s="33"/>
      <c r="S10760" s="33"/>
      <c r="T10760" s="33"/>
      <c r="U10760" s="33"/>
      <c r="V10760" s="33"/>
      <c r="W10760" s="33"/>
      <c r="X10760" s="33"/>
      <c r="Y10760" s="33"/>
      <c r="Z10760" s="33"/>
      <c r="AA10760" s="33"/>
      <c r="AB10760" s="33"/>
      <c r="AC10760" s="33"/>
      <c r="AD10760" s="33"/>
      <c r="AE10760" s="33"/>
      <c r="AF10760" s="33"/>
      <c r="AG10760" s="35"/>
      <c r="AH10760" s="32"/>
      <c r="AI10760" s="33"/>
      <c r="AJ10760" s="33"/>
      <c r="AK10760" s="33"/>
      <c r="AL10760" s="33"/>
      <c r="AM10760" s="33"/>
      <c r="AN10760" s="33"/>
      <c r="AO10760" s="33"/>
      <c r="AP10760" s="33"/>
      <c r="AQ10760" s="33"/>
      <c r="AR10760" s="33"/>
      <c r="AS10760" s="33"/>
      <c r="AT10760" s="33"/>
      <c r="AU10760" s="33"/>
      <c r="AV10760" s="33"/>
      <c r="AW10760" s="33"/>
      <c r="AX10760" s="33"/>
      <c r="AY10760" s="33"/>
    </row>
    <row r="10761" spans="1:51" s="12" customFormat="1" ht="39.950000000000003" customHeight="1">
      <c r="A10761" s="3"/>
      <c r="B10761" s="16"/>
      <c r="C10761" s="33"/>
      <c r="D10761" s="33"/>
      <c r="E10761" s="33"/>
      <c r="F10761" s="33"/>
      <c r="G10761" s="33"/>
      <c r="H10761" s="33"/>
      <c r="I10761" s="33"/>
      <c r="J10761" s="33"/>
      <c r="K10761" s="33"/>
      <c r="L10761" s="33"/>
      <c r="M10761" s="33"/>
      <c r="N10761" s="33"/>
      <c r="O10761" s="33"/>
      <c r="P10761" s="33"/>
      <c r="Q10761" s="33"/>
      <c r="R10761" s="33"/>
      <c r="S10761" s="33"/>
      <c r="T10761" s="33"/>
      <c r="U10761" s="33"/>
      <c r="V10761" s="33"/>
      <c r="W10761" s="33"/>
      <c r="X10761" s="33"/>
      <c r="Y10761" s="33"/>
      <c r="Z10761" s="33"/>
      <c r="AA10761" s="33"/>
      <c r="AB10761" s="33"/>
      <c r="AC10761" s="33"/>
      <c r="AD10761" s="33"/>
      <c r="AE10761" s="33"/>
      <c r="AF10761" s="33"/>
      <c r="AG10761" s="35"/>
      <c r="AH10761" s="32"/>
      <c r="AI10761" s="33"/>
      <c r="AJ10761" s="33"/>
      <c r="AK10761" s="33"/>
      <c r="AL10761" s="33"/>
      <c r="AM10761" s="33"/>
      <c r="AN10761" s="33"/>
      <c r="AO10761" s="33"/>
      <c r="AP10761" s="33"/>
      <c r="AQ10761" s="33"/>
      <c r="AR10761" s="33"/>
      <c r="AS10761" s="33"/>
      <c r="AT10761" s="33"/>
      <c r="AU10761" s="33"/>
      <c r="AV10761" s="33"/>
      <c r="AW10761" s="33"/>
      <c r="AX10761" s="33"/>
      <c r="AY10761" s="33"/>
    </row>
    <row r="10762" spans="1:51" s="12" customFormat="1" ht="39.950000000000003" customHeight="1">
      <c r="A10762" s="3"/>
      <c r="B10762" s="16"/>
      <c r="C10762" s="33"/>
      <c r="D10762" s="33"/>
      <c r="E10762" s="33"/>
      <c r="F10762" s="33"/>
      <c r="G10762" s="33"/>
      <c r="H10762" s="33"/>
      <c r="I10762" s="33"/>
      <c r="J10762" s="33"/>
      <c r="K10762" s="33"/>
      <c r="L10762" s="33"/>
      <c r="M10762" s="33"/>
      <c r="N10762" s="33"/>
      <c r="O10762" s="33"/>
      <c r="P10762" s="33"/>
      <c r="Q10762" s="33"/>
      <c r="R10762" s="33"/>
      <c r="S10762" s="33"/>
      <c r="T10762" s="33"/>
      <c r="U10762" s="33"/>
      <c r="V10762" s="33"/>
      <c r="W10762" s="33"/>
      <c r="X10762" s="33"/>
      <c r="Y10762" s="33"/>
      <c r="Z10762" s="33"/>
      <c r="AA10762" s="33"/>
      <c r="AB10762" s="33"/>
      <c r="AC10762" s="33"/>
      <c r="AD10762" s="33"/>
      <c r="AE10762" s="33"/>
      <c r="AF10762" s="33"/>
      <c r="AG10762" s="35"/>
      <c r="AH10762" s="32"/>
      <c r="AI10762" s="33"/>
      <c r="AJ10762" s="33"/>
      <c r="AK10762" s="33"/>
      <c r="AL10762" s="33"/>
      <c r="AM10762" s="33"/>
      <c r="AN10762" s="33"/>
      <c r="AO10762" s="33"/>
      <c r="AP10762" s="33"/>
      <c r="AQ10762" s="33"/>
      <c r="AR10762" s="33"/>
      <c r="AS10762" s="33"/>
      <c r="AT10762" s="33"/>
      <c r="AU10762" s="33"/>
      <c r="AV10762" s="33"/>
      <c r="AW10762" s="33"/>
      <c r="AX10762" s="33"/>
      <c r="AY10762" s="33"/>
    </row>
    <row r="10763" spans="1:51" s="12" customFormat="1" ht="39.950000000000003" customHeight="1">
      <c r="A10763" s="3"/>
      <c r="B10763" s="16"/>
      <c r="C10763" s="33"/>
      <c r="D10763" s="33"/>
      <c r="E10763" s="33"/>
      <c r="F10763" s="33"/>
      <c r="G10763" s="33"/>
      <c r="H10763" s="33"/>
      <c r="I10763" s="33"/>
      <c r="J10763" s="33"/>
      <c r="K10763" s="33"/>
      <c r="L10763" s="33"/>
      <c r="M10763" s="33"/>
      <c r="N10763" s="33"/>
      <c r="O10763" s="33"/>
      <c r="P10763" s="33"/>
      <c r="Q10763" s="33"/>
      <c r="R10763" s="33"/>
      <c r="S10763" s="33"/>
      <c r="T10763" s="33"/>
      <c r="U10763" s="33"/>
      <c r="V10763" s="33"/>
      <c r="W10763" s="33"/>
      <c r="X10763" s="33"/>
      <c r="Y10763" s="33"/>
      <c r="Z10763" s="33"/>
      <c r="AA10763" s="33"/>
      <c r="AB10763" s="33"/>
      <c r="AC10763" s="33"/>
      <c r="AD10763" s="33"/>
      <c r="AE10763" s="33"/>
      <c r="AF10763" s="33"/>
      <c r="AG10763" s="35"/>
      <c r="AH10763" s="32"/>
      <c r="AI10763" s="33"/>
      <c r="AJ10763" s="33"/>
      <c r="AK10763" s="33"/>
      <c r="AL10763" s="33"/>
      <c r="AM10763" s="33"/>
      <c r="AN10763" s="33"/>
      <c r="AO10763" s="33"/>
      <c r="AP10763" s="33"/>
      <c r="AQ10763" s="33"/>
      <c r="AR10763" s="33"/>
      <c r="AS10763" s="33"/>
      <c r="AT10763" s="33"/>
      <c r="AU10763" s="33"/>
      <c r="AV10763" s="33"/>
      <c r="AW10763" s="33"/>
      <c r="AX10763" s="33"/>
      <c r="AY10763" s="33"/>
    </row>
    <row r="10764" spans="1:51" s="12" customFormat="1" ht="39.950000000000003" customHeight="1">
      <c r="A10764" s="3"/>
      <c r="B10764" s="16"/>
      <c r="C10764" s="33"/>
      <c r="D10764" s="33"/>
      <c r="E10764" s="33"/>
      <c r="F10764" s="33"/>
      <c r="G10764" s="33"/>
      <c r="H10764" s="33"/>
      <c r="I10764" s="33"/>
      <c r="J10764" s="33"/>
      <c r="K10764" s="33"/>
      <c r="L10764" s="33"/>
      <c r="M10764" s="33"/>
      <c r="N10764" s="33"/>
      <c r="O10764" s="33"/>
      <c r="P10764" s="33"/>
      <c r="Q10764" s="33"/>
      <c r="R10764" s="33"/>
      <c r="S10764" s="33"/>
      <c r="T10764" s="33"/>
      <c r="U10764" s="33"/>
      <c r="V10764" s="33"/>
      <c r="W10764" s="33"/>
      <c r="X10764" s="33"/>
      <c r="Y10764" s="33"/>
      <c r="Z10764" s="33"/>
      <c r="AA10764" s="33"/>
      <c r="AB10764" s="33"/>
      <c r="AC10764" s="33"/>
      <c r="AD10764" s="33"/>
      <c r="AE10764" s="33"/>
      <c r="AF10764" s="33"/>
      <c r="AG10764" s="35"/>
      <c r="AH10764" s="32"/>
      <c r="AI10764" s="33"/>
      <c r="AJ10764" s="33"/>
      <c r="AK10764" s="33"/>
      <c r="AL10764" s="33"/>
      <c r="AM10764" s="33"/>
      <c r="AN10764" s="33"/>
      <c r="AO10764" s="33"/>
      <c r="AP10764" s="33"/>
      <c r="AQ10764" s="33"/>
      <c r="AR10764" s="33"/>
      <c r="AS10764" s="33"/>
      <c r="AT10764" s="33"/>
      <c r="AU10764" s="33"/>
      <c r="AV10764" s="33"/>
      <c r="AW10764" s="33"/>
      <c r="AX10764" s="33"/>
      <c r="AY10764" s="33"/>
    </row>
    <row r="10765" spans="1:51" s="12" customFormat="1" ht="39.950000000000003" customHeight="1">
      <c r="A10765" s="3"/>
      <c r="B10765" s="16"/>
      <c r="C10765" s="33"/>
      <c r="D10765" s="33"/>
      <c r="E10765" s="33"/>
      <c r="F10765" s="33"/>
      <c r="G10765" s="33"/>
      <c r="H10765" s="33"/>
      <c r="I10765" s="33"/>
      <c r="J10765" s="33"/>
      <c r="K10765" s="33"/>
      <c r="L10765" s="33"/>
      <c r="M10765" s="33"/>
      <c r="N10765" s="33"/>
      <c r="O10765" s="33"/>
      <c r="P10765" s="33"/>
      <c r="Q10765" s="33"/>
      <c r="R10765" s="33"/>
      <c r="S10765" s="33"/>
      <c r="T10765" s="33"/>
      <c r="U10765" s="33"/>
      <c r="V10765" s="33"/>
      <c r="W10765" s="33"/>
      <c r="X10765" s="33"/>
      <c r="Y10765" s="33"/>
      <c r="Z10765" s="33"/>
      <c r="AA10765" s="33"/>
      <c r="AB10765" s="33"/>
      <c r="AC10765" s="33"/>
      <c r="AD10765" s="33"/>
      <c r="AE10765" s="33"/>
      <c r="AF10765" s="33"/>
      <c r="AG10765" s="35"/>
      <c r="AH10765" s="32"/>
      <c r="AI10765" s="33"/>
      <c r="AJ10765" s="33"/>
      <c r="AK10765" s="33"/>
      <c r="AL10765" s="33"/>
      <c r="AM10765" s="33"/>
      <c r="AN10765" s="33"/>
      <c r="AO10765" s="33"/>
      <c r="AP10765" s="33"/>
      <c r="AQ10765" s="33"/>
      <c r="AR10765" s="33"/>
      <c r="AS10765" s="33"/>
      <c r="AT10765" s="33"/>
      <c r="AU10765" s="33"/>
      <c r="AV10765" s="33"/>
      <c r="AW10765" s="33"/>
      <c r="AX10765" s="33"/>
      <c r="AY10765" s="33"/>
    </row>
    <row r="10766" spans="1:51" s="12" customFormat="1" ht="39.950000000000003" customHeight="1">
      <c r="A10766" s="3"/>
      <c r="B10766" s="16"/>
      <c r="C10766" s="33"/>
      <c r="D10766" s="33"/>
      <c r="E10766" s="33"/>
      <c r="F10766" s="33"/>
      <c r="G10766" s="33"/>
      <c r="H10766" s="33"/>
      <c r="I10766" s="33"/>
      <c r="J10766" s="33"/>
      <c r="K10766" s="33"/>
      <c r="L10766" s="33"/>
      <c r="M10766" s="33"/>
      <c r="N10766" s="33"/>
      <c r="O10766" s="33"/>
      <c r="P10766" s="33"/>
      <c r="Q10766" s="33"/>
      <c r="R10766" s="33"/>
      <c r="S10766" s="33"/>
      <c r="T10766" s="33"/>
      <c r="U10766" s="33"/>
      <c r="V10766" s="33"/>
      <c r="W10766" s="33"/>
      <c r="X10766" s="33"/>
      <c r="Y10766" s="33"/>
      <c r="Z10766" s="33"/>
      <c r="AA10766" s="33"/>
      <c r="AB10766" s="33"/>
      <c r="AC10766" s="33"/>
      <c r="AD10766" s="33"/>
      <c r="AE10766" s="33"/>
      <c r="AF10766" s="33"/>
      <c r="AG10766" s="35"/>
      <c r="AH10766" s="32"/>
      <c r="AI10766" s="33"/>
      <c r="AJ10766" s="33"/>
      <c r="AK10766" s="33"/>
      <c r="AL10766" s="33"/>
      <c r="AM10766" s="33"/>
      <c r="AN10766" s="33"/>
      <c r="AO10766" s="33"/>
      <c r="AP10766" s="33"/>
      <c r="AQ10766" s="33"/>
      <c r="AR10766" s="33"/>
      <c r="AS10766" s="33"/>
      <c r="AT10766" s="33"/>
      <c r="AU10766" s="33"/>
      <c r="AV10766" s="33"/>
      <c r="AW10766" s="33"/>
      <c r="AX10766" s="33"/>
      <c r="AY10766" s="33"/>
    </row>
    <row r="10767" spans="1:51" s="12" customFormat="1" ht="39.950000000000003" customHeight="1">
      <c r="A10767" s="3"/>
      <c r="B10767" s="16"/>
      <c r="C10767" s="33"/>
      <c r="D10767" s="33"/>
      <c r="E10767" s="33"/>
      <c r="F10767" s="33"/>
      <c r="G10767" s="33"/>
      <c r="H10767" s="33"/>
      <c r="I10767" s="33"/>
      <c r="J10767" s="33"/>
      <c r="K10767" s="33"/>
      <c r="L10767" s="33"/>
      <c r="M10767" s="33"/>
      <c r="N10767" s="33"/>
      <c r="O10767" s="33"/>
      <c r="P10767" s="33"/>
      <c r="Q10767" s="33"/>
      <c r="R10767" s="33"/>
      <c r="S10767" s="33"/>
      <c r="T10767" s="33"/>
      <c r="U10767" s="33"/>
      <c r="V10767" s="33"/>
      <c r="W10767" s="33"/>
      <c r="X10767" s="33"/>
      <c r="Y10767" s="33"/>
      <c r="Z10767" s="33"/>
      <c r="AA10767" s="33"/>
      <c r="AB10767" s="33"/>
      <c r="AC10767" s="33"/>
      <c r="AD10767" s="33"/>
      <c r="AE10767" s="33"/>
      <c r="AF10767" s="33"/>
      <c r="AG10767" s="35"/>
      <c r="AH10767" s="32"/>
      <c r="AI10767" s="33"/>
      <c r="AJ10767" s="33"/>
      <c r="AK10767" s="33"/>
      <c r="AL10767" s="33"/>
      <c r="AM10767" s="33"/>
      <c r="AN10767" s="33"/>
      <c r="AO10767" s="33"/>
      <c r="AP10767" s="33"/>
      <c r="AQ10767" s="33"/>
      <c r="AR10767" s="33"/>
      <c r="AS10767" s="33"/>
      <c r="AT10767" s="33"/>
      <c r="AU10767" s="33"/>
      <c r="AV10767" s="33"/>
      <c r="AW10767" s="33"/>
      <c r="AX10767" s="33"/>
      <c r="AY10767" s="33"/>
    </row>
    <row r="10768" spans="1:51" s="12" customFormat="1" ht="39.950000000000003" customHeight="1">
      <c r="A10768" s="3"/>
      <c r="B10768" s="16"/>
      <c r="C10768" s="33"/>
      <c r="D10768" s="33"/>
      <c r="E10768" s="33"/>
      <c r="F10768" s="33"/>
      <c r="G10768" s="33"/>
      <c r="H10768" s="33"/>
      <c r="I10768" s="33"/>
      <c r="J10768" s="33"/>
      <c r="K10768" s="33"/>
      <c r="L10768" s="33"/>
      <c r="M10768" s="33"/>
      <c r="N10768" s="33"/>
      <c r="O10768" s="33"/>
      <c r="P10768" s="33"/>
      <c r="Q10768" s="33"/>
      <c r="R10768" s="33"/>
      <c r="S10768" s="33"/>
      <c r="T10768" s="33"/>
      <c r="U10768" s="33"/>
      <c r="V10768" s="33"/>
      <c r="W10768" s="33"/>
      <c r="X10768" s="33"/>
      <c r="Y10768" s="33"/>
      <c r="Z10768" s="33"/>
      <c r="AA10768" s="33"/>
      <c r="AB10768" s="33"/>
      <c r="AC10768" s="33"/>
      <c r="AD10768" s="33"/>
      <c r="AE10768" s="33"/>
      <c r="AF10768" s="33"/>
      <c r="AG10768" s="35"/>
      <c r="AH10768" s="32"/>
      <c r="AI10768" s="33"/>
      <c r="AJ10768" s="33"/>
      <c r="AK10768" s="33"/>
      <c r="AL10768" s="33"/>
      <c r="AM10768" s="33"/>
      <c r="AN10768" s="33"/>
      <c r="AO10768" s="33"/>
      <c r="AP10768" s="33"/>
      <c r="AQ10768" s="33"/>
      <c r="AR10768" s="33"/>
      <c r="AS10768" s="33"/>
      <c r="AT10768" s="33"/>
      <c r="AU10768" s="33"/>
      <c r="AV10768" s="33"/>
      <c r="AW10768" s="33"/>
      <c r="AX10768" s="33"/>
      <c r="AY10768" s="33"/>
    </row>
    <row r="10769" spans="1:51" s="12" customFormat="1" ht="39.950000000000003" customHeight="1">
      <c r="A10769" s="3"/>
      <c r="B10769" s="16"/>
      <c r="C10769" s="33"/>
      <c r="D10769" s="33"/>
      <c r="E10769" s="33"/>
      <c r="F10769" s="33"/>
      <c r="G10769" s="33"/>
      <c r="H10769" s="33"/>
      <c r="I10769" s="33"/>
      <c r="J10769" s="33"/>
      <c r="K10769" s="33"/>
      <c r="L10769" s="33"/>
      <c r="M10769" s="33"/>
      <c r="N10769" s="33"/>
      <c r="O10769" s="33"/>
      <c r="P10769" s="33"/>
      <c r="Q10769" s="33"/>
      <c r="R10769" s="33"/>
      <c r="S10769" s="33"/>
      <c r="T10769" s="33"/>
      <c r="U10769" s="33"/>
      <c r="V10769" s="33"/>
      <c r="W10769" s="33"/>
      <c r="X10769" s="33"/>
      <c r="Y10769" s="33"/>
      <c r="Z10769" s="33"/>
      <c r="AA10769" s="33"/>
      <c r="AB10769" s="33"/>
      <c r="AC10769" s="33"/>
      <c r="AD10769" s="33"/>
      <c r="AE10769" s="33"/>
      <c r="AF10769" s="33"/>
      <c r="AG10769" s="35"/>
      <c r="AH10769" s="32"/>
      <c r="AI10769" s="33"/>
      <c r="AJ10769" s="33"/>
      <c r="AK10769" s="33"/>
      <c r="AL10769" s="33"/>
      <c r="AM10769" s="33"/>
      <c r="AN10769" s="33"/>
      <c r="AO10769" s="33"/>
      <c r="AP10769" s="33"/>
      <c r="AQ10769" s="33"/>
      <c r="AR10769" s="33"/>
      <c r="AS10769" s="33"/>
      <c r="AT10769" s="33"/>
      <c r="AU10769" s="33"/>
      <c r="AV10769" s="33"/>
      <c r="AW10769" s="33"/>
      <c r="AX10769" s="33"/>
      <c r="AY10769" s="33"/>
    </row>
    <row r="10770" spans="1:51" s="12" customFormat="1" ht="39.950000000000003" customHeight="1">
      <c r="A10770" s="3"/>
      <c r="B10770" s="16"/>
      <c r="C10770" s="33"/>
      <c r="D10770" s="33"/>
      <c r="E10770" s="33"/>
      <c r="F10770" s="33"/>
      <c r="G10770" s="33"/>
      <c r="H10770" s="33"/>
      <c r="I10770" s="33"/>
      <c r="J10770" s="33"/>
      <c r="K10770" s="33"/>
      <c r="L10770" s="33"/>
      <c r="M10770" s="33"/>
      <c r="N10770" s="33"/>
      <c r="O10770" s="33"/>
      <c r="P10770" s="33"/>
      <c r="Q10770" s="33"/>
      <c r="R10770" s="33"/>
      <c r="S10770" s="33"/>
      <c r="T10770" s="33"/>
      <c r="U10770" s="33"/>
      <c r="V10770" s="33"/>
      <c r="W10770" s="33"/>
      <c r="X10770" s="33"/>
      <c r="Y10770" s="33"/>
      <c r="Z10770" s="33"/>
      <c r="AA10770" s="33"/>
      <c r="AB10770" s="33"/>
      <c r="AC10770" s="33"/>
      <c r="AD10770" s="33"/>
      <c r="AE10770" s="33"/>
      <c r="AF10770" s="33"/>
      <c r="AG10770" s="35"/>
      <c r="AH10770" s="32"/>
      <c r="AI10770" s="33"/>
      <c r="AJ10770" s="33"/>
      <c r="AK10770" s="33"/>
      <c r="AL10770" s="33"/>
      <c r="AM10770" s="33"/>
      <c r="AN10770" s="33"/>
      <c r="AO10770" s="33"/>
      <c r="AP10770" s="33"/>
      <c r="AQ10770" s="33"/>
      <c r="AR10770" s="33"/>
      <c r="AS10770" s="33"/>
      <c r="AT10770" s="33"/>
      <c r="AU10770" s="33"/>
      <c r="AV10770" s="33"/>
      <c r="AW10770" s="33"/>
      <c r="AX10770" s="33"/>
      <c r="AY10770" s="33"/>
    </row>
    <row r="10771" spans="1:51" s="12" customFormat="1" ht="39.950000000000003" customHeight="1">
      <c r="A10771" s="3"/>
      <c r="B10771" s="16"/>
      <c r="C10771" s="33"/>
      <c r="D10771" s="33"/>
      <c r="E10771" s="33"/>
      <c r="F10771" s="33"/>
      <c r="G10771" s="33"/>
      <c r="H10771" s="33"/>
      <c r="I10771" s="33"/>
      <c r="J10771" s="33"/>
      <c r="K10771" s="33"/>
      <c r="L10771" s="33"/>
      <c r="M10771" s="33"/>
      <c r="N10771" s="33"/>
      <c r="O10771" s="33"/>
      <c r="P10771" s="33"/>
      <c r="Q10771" s="33"/>
      <c r="R10771" s="33"/>
      <c r="S10771" s="33"/>
      <c r="T10771" s="33"/>
      <c r="U10771" s="33"/>
      <c r="V10771" s="33"/>
      <c r="W10771" s="33"/>
      <c r="X10771" s="33"/>
      <c r="Y10771" s="33"/>
      <c r="Z10771" s="33"/>
      <c r="AA10771" s="33"/>
      <c r="AB10771" s="33"/>
      <c r="AC10771" s="33"/>
      <c r="AD10771" s="33"/>
      <c r="AE10771" s="33"/>
      <c r="AF10771" s="33"/>
      <c r="AG10771" s="35"/>
      <c r="AH10771" s="32"/>
      <c r="AI10771" s="33"/>
      <c r="AJ10771" s="33"/>
      <c r="AK10771" s="33"/>
      <c r="AL10771" s="33"/>
      <c r="AM10771" s="33"/>
      <c r="AN10771" s="33"/>
      <c r="AO10771" s="33"/>
      <c r="AP10771" s="33"/>
      <c r="AQ10771" s="33"/>
      <c r="AR10771" s="33"/>
      <c r="AS10771" s="33"/>
      <c r="AT10771" s="33"/>
      <c r="AU10771" s="33"/>
      <c r="AV10771" s="33"/>
      <c r="AW10771" s="33"/>
      <c r="AX10771" s="33"/>
      <c r="AY10771" s="33"/>
    </row>
    <row r="10772" spans="1:51" s="12" customFormat="1" ht="39.950000000000003" customHeight="1">
      <c r="A10772" s="3"/>
      <c r="B10772" s="16"/>
      <c r="C10772" s="33"/>
      <c r="D10772" s="33"/>
      <c r="E10772" s="33"/>
      <c r="F10772" s="33"/>
      <c r="G10772" s="33"/>
      <c r="H10772" s="33"/>
      <c r="I10772" s="33"/>
      <c r="J10772" s="33"/>
      <c r="K10772" s="33"/>
      <c r="L10772" s="33"/>
      <c r="M10772" s="33"/>
      <c r="N10772" s="33"/>
      <c r="O10772" s="33"/>
      <c r="P10772" s="33"/>
      <c r="Q10772" s="33"/>
      <c r="R10772" s="33"/>
      <c r="S10772" s="33"/>
      <c r="T10772" s="33"/>
      <c r="U10772" s="33"/>
      <c r="V10772" s="33"/>
      <c r="W10772" s="33"/>
      <c r="X10772" s="33"/>
      <c r="Y10772" s="33"/>
      <c r="Z10772" s="33"/>
      <c r="AA10772" s="33"/>
      <c r="AB10772" s="33"/>
      <c r="AC10772" s="33"/>
      <c r="AD10772" s="33"/>
      <c r="AE10772" s="33"/>
      <c r="AF10772" s="33"/>
      <c r="AG10772" s="35"/>
      <c r="AH10772" s="32"/>
      <c r="AI10772" s="33"/>
      <c r="AJ10772" s="33"/>
      <c r="AK10772" s="33"/>
      <c r="AL10772" s="33"/>
      <c r="AM10772" s="33"/>
      <c r="AN10772" s="33"/>
      <c r="AO10772" s="33"/>
      <c r="AP10772" s="33"/>
      <c r="AQ10772" s="33"/>
      <c r="AR10772" s="33"/>
      <c r="AS10772" s="33"/>
      <c r="AT10772" s="33"/>
      <c r="AU10772" s="33"/>
      <c r="AV10772" s="33"/>
      <c r="AW10772" s="33"/>
      <c r="AX10772" s="33"/>
      <c r="AY10772" s="33"/>
    </row>
    <row r="10773" spans="1:51" s="12" customFormat="1" ht="39.950000000000003" customHeight="1">
      <c r="A10773" s="3"/>
      <c r="B10773" s="16"/>
      <c r="C10773" s="33"/>
      <c r="D10773" s="33"/>
      <c r="E10773" s="33"/>
      <c r="F10773" s="33"/>
      <c r="G10773" s="33"/>
      <c r="H10773" s="33"/>
      <c r="I10773" s="33"/>
      <c r="J10773" s="33"/>
      <c r="K10773" s="33"/>
      <c r="L10773" s="33"/>
      <c r="M10773" s="33"/>
      <c r="N10773" s="33"/>
      <c r="O10773" s="33"/>
      <c r="P10773" s="33"/>
      <c r="Q10773" s="33"/>
      <c r="R10773" s="33"/>
      <c r="S10773" s="33"/>
      <c r="T10773" s="33"/>
      <c r="U10773" s="33"/>
      <c r="V10773" s="33"/>
      <c r="W10773" s="33"/>
      <c r="X10773" s="33"/>
      <c r="Y10773" s="33"/>
      <c r="Z10773" s="33"/>
      <c r="AA10773" s="33"/>
      <c r="AB10773" s="33"/>
      <c r="AC10773" s="33"/>
      <c r="AD10773" s="33"/>
      <c r="AE10773" s="33"/>
      <c r="AF10773" s="33"/>
      <c r="AG10773" s="35"/>
      <c r="AH10773" s="32"/>
      <c r="AI10773" s="33"/>
      <c r="AJ10773" s="33"/>
      <c r="AK10773" s="33"/>
      <c r="AL10773" s="33"/>
      <c r="AM10773" s="33"/>
      <c r="AN10773" s="33"/>
      <c r="AO10773" s="33"/>
      <c r="AP10773" s="33"/>
      <c r="AQ10773" s="33"/>
      <c r="AR10773" s="33"/>
      <c r="AS10773" s="33"/>
      <c r="AT10773" s="33"/>
      <c r="AU10773" s="33"/>
      <c r="AV10773" s="33"/>
      <c r="AW10773" s="33"/>
      <c r="AX10773" s="33"/>
      <c r="AY10773" s="33"/>
    </row>
    <row r="10774" spans="1:51" s="12" customFormat="1" ht="39.950000000000003" customHeight="1">
      <c r="A10774" s="3"/>
      <c r="B10774" s="16"/>
      <c r="C10774" s="33"/>
      <c r="D10774" s="33"/>
      <c r="E10774" s="33"/>
      <c r="F10774" s="33"/>
      <c r="G10774" s="33"/>
      <c r="H10774" s="33"/>
      <c r="I10774" s="33"/>
      <c r="J10774" s="33"/>
      <c r="K10774" s="33"/>
      <c r="L10774" s="33"/>
      <c r="M10774" s="33"/>
      <c r="N10774" s="33"/>
      <c r="O10774" s="33"/>
      <c r="P10774" s="33"/>
      <c r="Q10774" s="33"/>
      <c r="R10774" s="33"/>
      <c r="S10774" s="33"/>
      <c r="T10774" s="33"/>
      <c r="U10774" s="33"/>
      <c r="V10774" s="33"/>
      <c r="W10774" s="33"/>
      <c r="X10774" s="33"/>
      <c r="Y10774" s="33"/>
      <c r="Z10774" s="33"/>
      <c r="AA10774" s="33"/>
      <c r="AB10774" s="33"/>
      <c r="AC10774" s="33"/>
      <c r="AD10774" s="33"/>
      <c r="AE10774" s="33"/>
      <c r="AF10774" s="33"/>
      <c r="AG10774" s="35"/>
      <c r="AH10774" s="32"/>
      <c r="AI10774" s="33"/>
      <c r="AJ10774" s="33"/>
      <c r="AK10774" s="33"/>
      <c r="AL10774" s="33"/>
      <c r="AM10774" s="33"/>
      <c r="AN10774" s="33"/>
      <c r="AO10774" s="33"/>
      <c r="AP10774" s="33"/>
      <c r="AQ10774" s="33"/>
      <c r="AR10774" s="33"/>
      <c r="AS10774" s="33"/>
      <c r="AT10774" s="33"/>
      <c r="AU10774" s="33"/>
      <c r="AV10774" s="33"/>
      <c r="AW10774" s="33"/>
      <c r="AX10774" s="33"/>
      <c r="AY10774" s="33"/>
    </row>
    <row r="10775" spans="1:51" s="12" customFormat="1" ht="39.950000000000003" customHeight="1">
      <c r="A10775" s="3"/>
      <c r="B10775" s="16"/>
      <c r="C10775" s="33"/>
      <c r="D10775" s="33"/>
      <c r="E10775" s="33"/>
      <c r="F10775" s="33"/>
      <c r="G10775" s="33"/>
      <c r="H10775" s="33"/>
      <c r="I10775" s="33"/>
      <c r="J10775" s="33"/>
      <c r="K10775" s="33"/>
      <c r="L10775" s="33"/>
      <c r="M10775" s="33"/>
      <c r="N10775" s="33"/>
      <c r="O10775" s="33"/>
      <c r="P10775" s="33"/>
      <c r="Q10775" s="33"/>
      <c r="R10775" s="33"/>
      <c r="S10775" s="33"/>
      <c r="T10775" s="33"/>
      <c r="U10775" s="33"/>
      <c r="V10775" s="33"/>
      <c r="W10775" s="33"/>
      <c r="X10775" s="33"/>
      <c r="Y10775" s="33"/>
      <c r="Z10775" s="33"/>
      <c r="AA10775" s="33"/>
      <c r="AB10775" s="33"/>
      <c r="AC10775" s="33"/>
      <c r="AD10775" s="33"/>
      <c r="AE10775" s="33"/>
      <c r="AF10775" s="33"/>
      <c r="AG10775" s="35"/>
      <c r="AH10775" s="32"/>
      <c r="AI10775" s="33"/>
      <c r="AJ10775" s="33"/>
      <c r="AK10775" s="33"/>
      <c r="AL10775" s="33"/>
      <c r="AM10775" s="33"/>
      <c r="AN10775" s="33"/>
      <c r="AO10775" s="33"/>
      <c r="AP10775" s="33"/>
      <c r="AQ10775" s="33"/>
      <c r="AR10775" s="33"/>
      <c r="AS10775" s="33"/>
      <c r="AT10775" s="33"/>
      <c r="AU10775" s="33"/>
      <c r="AV10775" s="33"/>
      <c r="AW10775" s="33"/>
      <c r="AX10775" s="33"/>
      <c r="AY10775" s="33"/>
    </row>
    <row r="10776" spans="1:51" s="12" customFormat="1" ht="39.950000000000003" customHeight="1">
      <c r="A10776" s="3"/>
      <c r="B10776" s="16"/>
      <c r="C10776" s="33"/>
      <c r="D10776" s="33"/>
      <c r="E10776" s="33"/>
      <c r="F10776" s="33"/>
      <c r="G10776" s="33"/>
      <c r="H10776" s="33"/>
      <c r="I10776" s="33"/>
      <c r="J10776" s="33"/>
      <c r="K10776" s="33"/>
      <c r="L10776" s="33"/>
      <c r="M10776" s="33"/>
      <c r="N10776" s="33"/>
      <c r="O10776" s="33"/>
      <c r="P10776" s="33"/>
      <c r="Q10776" s="33"/>
      <c r="R10776" s="33"/>
      <c r="S10776" s="33"/>
      <c r="T10776" s="33"/>
      <c r="U10776" s="33"/>
      <c r="V10776" s="33"/>
      <c r="W10776" s="33"/>
      <c r="X10776" s="33"/>
      <c r="Y10776" s="33"/>
      <c r="Z10776" s="33"/>
      <c r="AA10776" s="33"/>
      <c r="AB10776" s="33"/>
      <c r="AC10776" s="33"/>
      <c r="AD10776" s="33"/>
      <c r="AE10776" s="33"/>
      <c r="AF10776" s="33"/>
      <c r="AG10776" s="35"/>
      <c r="AH10776" s="32"/>
      <c r="AI10776" s="33"/>
      <c r="AJ10776" s="33"/>
      <c r="AK10776" s="33"/>
      <c r="AL10776" s="33"/>
      <c r="AM10776" s="33"/>
      <c r="AN10776" s="33"/>
      <c r="AO10776" s="33"/>
      <c r="AP10776" s="33"/>
      <c r="AQ10776" s="33"/>
      <c r="AR10776" s="33"/>
      <c r="AS10776" s="33"/>
      <c r="AT10776" s="33"/>
      <c r="AU10776" s="33"/>
      <c r="AV10776" s="33"/>
      <c r="AW10776" s="33"/>
      <c r="AX10776" s="33"/>
      <c r="AY10776" s="33"/>
    </row>
    <row r="10777" spans="1:51" s="12" customFormat="1" ht="39.950000000000003" customHeight="1">
      <c r="A10777" s="3"/>
      <c r="B10777" s="16"/>
      <c r="C10777" s="33"/>
      <c r="D10777" s="33"/>
      <c r="E10777" s="33"/>
      <c r="F10777" s="33"/>
      <c r="G10777" s="33"/>
      <c r="H10777" s="33"/>
      <c r="I10777" s="33"/>
      <c r="J10777" s="33"/>
      <c r="K10777" s="33"/>
      <c r="L10777" s="33"/>
      <c r="M10777" s="33"/>
      <c r="N10777" s="33"/>
      <c r="O10777" s="33"/>
      <c r="P10777" s="33"/>
      <c r="Q10777" s="33"/>
      <c r="R10777" s="33"/>
      <c r="S10777" s="33"/>
      <c r="T10777" s="33"/>
      <c r="U10777" s="33"/>
      <c r="V10777" s="33"/>
      <c r="W10777" s="33"/>
      <c r="X10777" s="33"/>
      <c r="Y10777" s="33"/>
      <c r="Z10777" s="33"/>
      <c r="AA10777" s="33"/>
      <c r="AB10777" s="33"/>
      <c r="AC10777" s="33"/>
      <c r="AD10777" s="33"/>
      <c r="AE10777" s="33"/>
      <c r="AF10777" s="33"/>
      <c r="AG10777" s="35"/>
      <c r="AH10777" s="32"/>
      <c r="AI10777" s="33"/>
      <c r="AJ10777" s="33"/>
      <c r="AK10777" s="33"/>
      <c r="AL10777" s="33"/>
      <c r="AM10777" s="33"/>
      <c r="AN10777" s="33"/>
      <c r="AO10777" s="33"/>
      <c r="AP10777" s="33"/>
      <c r="AQ10777" s="33"/>
      <c r="AR10777" s="33"/>
      <c r="AS10777" s="33"/>
      <c r="AT10777" s="33"/>
      <c r="AU10777" s="33"/>
      <c r="AV10777" s="33"/>
      <c r="AW10777" s="33"/>
      <c r="AX10777" s="33"/>
      <c r="AY10777" s="33"/>
    </row>
    <row r="10778" spans="1:51" s="12" customFormat="1" ht="39.950000000000003" customHeight="1">
      <c r="A10778" s="3"/>
      <c r="B10778" s="16"/>
      <c r="C10778" s="33"/>
      <c r="D10778" s="33"/>
      <c r="E10778" s="33"/>
      <c r="F10778" s="33"/>
      <c r="G10778" s="33"/>
      <c r="H10778" s="33"/>
      <c r="I10778" s="33"/>
      <c r="J10778" s="33"/>
      <c r="K10778" s="33"/>
      <c r="L10778" s="33"/>
      <c r="M10778" s="33"/>
      <c r="N10778" s="33"/>
      <c r="O10778" s="33"/>
      <c r="P10778" s="33"/>
      <c r="Q10778" s="33"/>
      <c r="R10778" s="33"/>
      <c r="S10778" s="33"/>
      <c r="T10778" s="33"/>
      <c r="U10778" s="33"/>
      <c r="V10778" s="33"/>
      <c r="W10778" s="33"/>
      <c r="X10778" s="33"/>
      <c r="Y10778" s="33"/>
      <c r="Z10778" s="33"/>
      <c r="AA10778" s="33"/>
      <c r="AB10778" s="33"/>
      <c r="AC10778" s="33"/>
      <c r="AD10778" s="33"/>
      <c r="AE10778" s="33"/>
      <c r="AF10778" s="33"/>
      <c r="AG10778" s="35"/>
      <c r="AH10778" s="32"/>
      <c r="AI10778" s="33"/>
      <c r="AJ10778" s="33"/>
      <c r="AK10778" s="33"/>
      <c r="AL10778" s="33"/>
      <c r="AM10778" s="33"/>
      <c r="AN10778" s="33"/>
      <c r="AO10778" s="33"/>
      <c r="AP10778" s="33"/>
      <c r="AQ10778" s="33"/>
      <c r="AR10778" s="33"/>
      <c r="AS10778" s="33"/>
      <c r="AT10778" s="33"/>
      <c r="AU10778" s="33"/>
      <c r="AV10778" s="33"/>
      <c r="AW10778" s="33"/>
      <c r="AX10778" s="33"/>
      <c r="AY10778" s="33"/>
    </row>
    <row r="10779" spans="1:51" s="12" customFormat="1" ht="39.950000000000003" customHeight="1">
      <c r="A10779" s="3"/>
      <c r="B10779" s="16"/>
      <c r="C10779" s="33"/>
      <c r="D10779" s="33"/>
      <c r="E10779" s="33"/>
      <c r="F10779" s="33"/>
      <c r="G10779" s="33"/>
      <c r="H10779" s="33"/>
      <c r="I10779" s="33"/>
      <c r="J10779" s="33"/>
      <c r="K10779" s="33"/>
      <c r="L10779" s="33"/>
      <c r="M10779" s="33"/>
      <c r="N10779" s="33"/>
      <c r="O10779" s="33"/>
      <c r="P10779" s="33"/>
      <c r="Q10779" s="33"/>
      <c r="R10779" s="33"/>
      <c r="S10779" s="33"/>
      <c r="T10779" s="33"/>
      <c r="U10779" s="33"/>
      <c r="V10779" s="33"/>
      <c r="W10779" s="33"/>
      <c r="X10779" s="33"/>
      <c r="Y10779" s="33"/>
      <c r="Z10779" s="33"/>
      <c r="AA10779" s="33"/>
      <c r="AB10779" s="33"/>
      <c r="AC10779" s="33"/>
      <c r="AD10779" s="33"/>
      <c r="AE10779" s="33"/>
      <c r="AF10779" s="33"/>
      <c r="AG10779" s="35"/>
      <c r="AH10779" s="32"/>
      <c r="AI10779" s="33"/>
      <c r="AJ10779" s="33"/>
      <c r="AK10779" s="33"/>
      <c r="AL10779" s="33"/>
      <c r="AM10779" s="33"/>
      <c r="AN10779" s="33"/>
      <c r="AO10779" s="33"/>
      <c r="AP10779" s="33"/>
      <c r="AQ10779" s="33"/>
      <c r="AR10779" s="33"/>
      <c r="AS10779" s="33"/>
      <c r="AT10779" s="33"/>
      <c r="AU10779" s="33"/>
      <c r="AV10779" s="33"/>
      <c r="AW10779" s="33"/>
      <c r="AX10779" s="33"/>
      <c r="AY10779" s="33"/>
    </row>
    <row r="10780" spans="1:51" s="12" customFormat="1" ht="39.950000000000003" customHeight="1">
      <c r="A10780" s="3"/>
      <c r="B10780" s="16"/>
      <c r="C10780" s="33"/>
      <c r="D10780" s="33"/>
      <c r="E10780" s="33"/>
      <c r="F10780" s="33"/>
      <c r="G10780" s="33"/>
      <c r="H10780" s="33"/>
      <c r="I10780" s="33"/>
      <c r="J10780" s="33"/>
      <c r="K10780" s="33"/>
      <c r="L10780" s="33"/>
      <c r="M10780" s="33"/>
      <c r="N10780" s="33"/>
      <c r="O10780" s="33"/>
      <c r="P10780" s="33"/>
      <c r="Q10780" s="33"/>
      <c r="R10780" s="33"/>
      <c r="S10780" s="33"/>
      <c r="T10780" s="33"/>
      <c r="U10780" s="33"/>
      <c r="V10780" s="33"/>
      <c r="W10780" s="33"/>
      <c r="X10780" s="33"/>
      <c r="Y10780" s="33"/>
      <c r="Z10780" s="33"/>
      <c r="AA10780" s="33"/>
      <c r="AB10780" s="33"/>
      <c r="AC10780" s="33"/>
      <c r="AD10780" s="33"/>
      <c r="AE10780" s="33"/>
      <c r="AF10780" s="33"/>
      <c r="AG10780" s="35"/>
      <c r="AH10780" s="32"/>
      <c r="AI10780" s="33"/>
      <c r="AJ10780" s="33"/>
      <c r="AK10780" s="33"/>
      <c r="AL10780" s="33"/>
      <c r="AM10780" s="33"/>
      <c r="AN10780" s="33"/>
      <c r="AO10780" s="33"/>
      <c r="AP10780" s="33"/>
      <c r="AQ10780" s="33"/>
      <c r="AR10780" s="33"/>
      <c r="AS10780" s="33"/>
      <c r="AT10780" s="33"/>
      <c r="AU10780" s="33"/>
      <c r="AV10780" s="33"/>
      <c r="AW10780" s="33"/>
      <c r="AX10780" s="33"/>
      <c r="AY10780" s="33"/>
    </row>
    <row r="10781" spans="1:51" s="12" customFormat="1" ht="39.950000000000003" customHeight="1">
      <c r="A10781" s="3"/>
      <c r="B10781" s="16"/>
      <c r="C10781" s="33"/>
      <c r="D10781" s="33"/>
      <c r="E10781" s="33"/>
      <c r="F10781" s="33"/>
      <c r="G10781" s="33"/>
      <c r="H10781" s="33"/>
      <c r="I10781" s="33"/>
      <c r="J10781" s="33"/>
      <c r="K10781" s="33"/>
      <c r="L10781" s="33"/>
      <c r="M10781" s="33"/>
      <c r="N10781" s="33"/>
      <c r="O10781" s="33"/>
      <c r="P10781" s="33"/>
      <c r="Q10781" s="33"/>
      <c r="R10781" s="33"/>
      <c r="S10781" s="33"/>
      <c r="T10781" s="33"/>
      <c r="U10781" s="33"/>
      <c r="V10781" s="33"/>
      <c r="W10781" s="33"/>
      <c r="X10781" s="33"/>
      <c r="Y10781" s="33"/>
      <c r="Z10781" s="33"/>
      <c r="AA10781" s="33"/>
      <c r="AB10781" s="33"/>
      <c r="AC10781" s="33"/>
      <c r="AD10781" s="33"/>
      <c r="AE10781" s="33"/>
      <c r="AF10781" s="33"/>
      <c r="AG10781" s="35"/>
      <c r="AH10781" s="32"/>
      <c r="AI10781" s="33"/>
      <c r="AJ10781" s="33"/>
      <c r="AK10781" s="33"/>
      <c r="AL10781" s="33"/>
      <c r="AM10781" s="33"/>
      <c r="AN10781" s="33"/>
      <c r="AO10781" s="33"/>
      <c r="AP10781" s="33"/>
      <c r="AQ10781" s="33"/>
      <c r="AR10781" s="33"/>
      <c r="AS10781" s="33"/>
      <c r="AT10781" s="33"/>
      <c r="AU10781" s="33"/>
      <c r="AV10781" s="33"/>
      <c r="AW10781" s="33"/>
      <c r="AX10781" s="33"/>
      <c r="AY10781" s="33"/>
    </row>
    <row r="10782" spans="1:51" s="12" customFormat="1" ht="39.950000000000003" customHeight="1">
      <c r="A10782" s="3"/>
      <c r="B10782" s="16"/>
      <c r="C10782" s="33"/>
      <c r="D10782" s="33"/>
      <c r="E10782" s="33"/>
      <c r="F10782" s="33"/>
      <c r="G10782" s="33"/>
      <c r="H10782" s="33"/>
      <c r="I10782" s="33"/>
      <c r="J10782" s="33"/>
      <c r="K10782" s="33"/>
      <c r="L10782" s="33"/>
      <c r="M10782" s="33"/>
      <c r="N10782" s="33"/>
      <c r="O10782" s="33"/>
      <c r="P10782" s="33"/>
      <c r="Q10782" s="33"/>
      <c r="R10782" s="33"/>
      <c r="S10782" s="33"/>
      <c r="T10782" s="33"/>
      <c r="U10782" s="33"/>
      <c r="V10782" s="33"/>
      <c r="W10782" s="33"/>
      <c r="X10782" s="33"/>
      <c r="Y10782" s="33"/>
      <c r="Z10782" s="33"/>
      <c r="AA10782" s="33"/>
      <c r="AB10782" s="33"/>
      <c r="AC10782" s="33"/>
      <c r="AD10782" s="33"/>
      <c r="AE10782" s="33"/>
      <c r="AF10782" s="33"/>
      <c r="AG10782" s="35"/>
      <c r="AH10782" s="32"/>
      <c r="AI10782" s="33"/>
      <c r="AJ10782" s="33"/>
      <c r="AK10782" s="33"/>
      <c r="AL10782" s="33"/>
      <c r="AM10782" s="33"/>
      <c r="AN10782" s="33"/>
      <c r="AO10782" s="33"/>
      <c r="AP10782" s="33"/>
      <c r="AQ10782" s="33"/>
      <c r="AR10782" s="33"/>
      <c r="AS10782" s="33"/>
      <c r="AT10782" s="33"/>
      <c r="AU10782" s="33"/>
      <c r="AV10782" s="33"/>
      <c r="AW10782" s="33"/>
      <c r="AX10782" s="33"/>
      <c r="AY10782" s="33"/>
    </row>
    <row r="10783" spans="1:51" s="12" customFormat="1" ht="39.950000000000003" customHeight="1">
      <c r="A10783" s="3"/>
      <c r="B10783" s="16"/>
      <c r="C10783" s="33"/>
      <c r="D10783" s="33"/>
      <c r="E10783" s="33"/>
      <c r="F10783" s="33"/>
      <c r="G10783" s="33"/>
      <c r="H10783" s="33"/>
      <c r="I10783" s="33"/>
      <c r="J10783" s="33"/>
      <c r="K10783" s="33"/>
      <c r="L10783" s="33"/>
      <c r="M10783" s="33"/>
      <c r="N10783" s="33"/>
      <c r="O10783" s="33"/>
      <c r="P10783" s="33"/>
      <c r="Q10783" s="33"/>
      <c r="R10783" s="33"/>
      <c r="S10783" s="33"/>
      <c r="T10783" s="33"/>
      <c r="U10783" s="33"/>
      <c r="V10783" s="33"/>
      <c r="W10783" s="33"/>
      <c r="X10783" s="33"/>
      <c r="Y10783" s="33"/>
      <c r="Z10783" s="33"/>
      <c r="AA10783" s="33"/>
      <c r="AB10783" s="33"/>
      <c r="AC10783" s="33"/>
      <c r="AD10783" s="33"/>
      <c r="AE10783" s="33"/>
      <c r="AF10783" s="33"/>
      <c r="AG10783" s="35"/>
      <c r="AH10783" s="32"/>
      <c r="AI10783" s="33"/>
      <c r="AJ10783" s="33"/>
      <c r="AK10783" s="33"/>
      <c r="AL10783" s="33"/>
      <c r="AM10783" s="33"/>
      <c r="AN10783" s="33"/>
      <c r="AO10783" s="33"/>
      <c r="AP10783" s="33"/>
      <c r="AQ10783" s="33"/>
      <c r="AR10783" s="33"/>
      <c r="AS10783" s="33"/>
      <c r="AT10783" s="33"/>
      <c r="AU10783" s="33"/>
      <c r="AV10783" s="33"/>
      <c r="AW10783" s="33"/>
      <c r="AX10783" s="33"/>
      <c r="AY10783" s="33"/>
    </row>
    <row r="10784" spans="1:51" s="12" customFormat="1" ht="39.950000000000003" customHeight="1">
      <c r="A10784" s="3"/>
      <c r="B10784" s="16"/>
      <c r="C10784" s="33"/>
      <c r="D10784" s="33"/>
      <c r="E10784" s="33"/>
      <c r="F10784" s="33"/>
      <c r="G10784" s="33"/>
      <c r="H10784" s="33"/>
      <c r="I10784" s="33"/>
      <c r="J10784" s="33"/>
      <c r="K10784" s="33"/>
      <c r="L10784" s="33"/>
      <c r="M10784" s="33"/>
      <c r="N10784" s="33"/>
      <c r="O10784" s="33"/>
      <c r="P10784" s="33"/>
      <c r="Q10784" s="33"/>
      <c r="R10784" s="33"/>
      <c r="S10784" s="33"/>
      <c r="T10784" s="33"/>
      <c r="U10784" s="33"/>
      <c r="V10784" s="33"/>
      <c r="W10784" s="33"/>
      <c r="X10784" s="33"/>
      <c r="Y10784" s="33"/>
      <c r="Z10784" s="33"/>
      <c r="AA10784" s="33"/>
      <c r="AB10784" s="33"/>
      <c r="AC10784" s="33"/>
      <c r="AD10784" s="33"/>
      <c r="AE10784" s="33"/>
      <c r="AF10784" s="33"/>
      <c r="AG10784" s="35"/>
      <c r="AH10784" s="32"/>
      <c r="AI10784" s="33"/>
      <c r="AJ10784" s="33"/>
      <c r="AK10784" s="33"/>
      <c r="AL10784" s="33"/>
      <c r="AM10784" s="33"/>
      <c r="AN10784" s="33"/>
      <c r="AO10784" s="33"/>
      <c r="AP10784" s="33"/>
      <c r="AQ10784" s="33"/>
      <c r="AR10784" s="33"/>
      <c r="AS10784" s="33"/>
      <c r="AT10784" s="33"/>
      <c r="AU10784" s="33"/>
      <c r="AV10784" s="33"/>
      <c r="AW10784" s="33"/>
      <c r="AX10784" s="33"/>
      <c r="AY10784" s="33"/>
    </row>
    <row r="10785" spans="1:51" s="12" customFormat="1" ht="39.950000000000003" customHeight="1">
      <c r="A10785" s="3"/>
      <c r="B10785" s="16"/>
      <c r="C10785" s="33"/>
      <c r="D10785" s="33"/>
      <c r="E10785" s="33"/>
      <c r="F10785" s="33"/>
      <c r="G10785" s="33"/>
      <c r="H10785" s="33"/>
      <c r="I10785" s="33"/>
      <c r="J10785" s="33"/>
      <c r="K10785" s="33"/>
      <c r="L10785" s="33"/>
      <c r="M10785" s="33"/>
      <c r="N10785" s="33"/>
      <c r="O10785" s="33"/>
      <c r="P10785" s="33"/>
      <c r="Q10785" s="33"/>
      <c r="R10785" s="33"/>
      <c r="S10785" s="33"/>
      <c r="T10785" s="33"/>
      <c r="U10785" s="33"/>
      <c r="V10785" s="33"/>
      <c r="W10785" s="33"/>
      <c r="X10785" s="33"/>
      <c r="Y10785" s="33"/>
      <c r="Z10785" s="33"/>
      <c r="AA10785" s="33"/>
      <c r="AB10785" s="33"/>
      <c r="AC10785" s="33"/>
      <c r="AD10785" s="33"/>
      <c r="AE10785" s="33"/>
      <c r="AF10785" s="33"/>
      <c r="AG10785" s="35"/>
      <c r="AH10785" s="32"/>
      <c r="AI10785" s="33"/>
      <c r="AJ10785" s="33"/>
      <c r="AK10785" s="33"/>
      <c r="AL10785" s="33"/>
      <c r="AM10785" s="33"/>
      <c r="AN10785" s="33"/>
      <c r="AO10785" s="33"/>
      <c r="AP10785" s="33"/>
      <c r="AQ10785" s="33"/>
      <c r="AR10785" s="33"/>
      <c r="AS10785" s="33"/>
      <c r="AT10785" s="33"/>
      <c r="AU10785" s="33"/>
      <c r="AV10785" s="33"/>
      <c r="AW10785" s="33"/>
      <c r="AX10785" s="33"/>
      <c r="AY10785" s="33"/>
    </row>
    <row r="10786" spans="1:51" s="12" customFormat="1" ht="39.950000000000003" customHeight="1">
      <c r="A10786" s="3"/>
      <c r="B10786" s="16"/>
      <c r="C10786" s="33"/>
      <c r="D10786" s="33"/>
      <c r="E10786" s="33"/>
      <c r="F10786" s="33"/>
      <c r="G10786" s="33"/>
      <c r="H10786" s="33"/>
      <c r="I10786" s="33"/>
      <c r="J10786" s="33"/>
      <c r="K10786" s="33"/>
      <c r="L10786" s="33"/>
      <c r="M10786" s="33"/>
      <c r="N10786" s="33"/>
      <c r="O10786" s="33"/>
      <c r="P10786" s="33"/>
      <c r="Q10786" s="33"/>
      <c r="R10786" s="33"/>
      <c r="S10786" s="33"/>
      <c r="T10786" s="33"/>
      <c r="U10786" s="33"/>
      <c r="V10786" s="33"/>
      <c r="W10786" s="33"/>
      <c r="X10786" s="33"/>
      <c r="Y10786" s="33"/>
      <c r="Z10786" s="33"/>
      <c r="AA10786" s="33"/>
      <c r="AB10786" s="33"/>
      <c r="AC10786" s="33"/>
      <c r="AD10786" s="33"/>
      <c r="AE10786" s="33"/>
      <c r="AF10786" s="33"/>
      <c r="AG10786" s="35"/>
      <c r="AH10786" s="32"/>
      <c r="AI10786" s="33"/>
      <c r="AJ10786" s="33"/>
      <c r="AK10786" s="33"/>
      <c r="AL10786" s="33"/>
      <c r="AM10786" s="33"/>
      <c r="AN10786" s="33"/>
      <c r="AO10786" s="33"/>
      <c r="AP10786" s="33"/>
      <c r="AQ10786" s="33"/>
      <c r="AR10786" s="33"/>
      <c r="AS10786" s="33"/>
      <c r="AT10786" s="33"/>
      <c r="AU10786" s="33"/>
      <c r="AV10786" s="33"/>
      <c r="AW10786" s="33"/>
      <c r="AX10786" s="33"/>
      <c r="AY10786" s="33"/>
    </row>
    <row r="10787" spans="1:51" s="12" customFormat="1" ht="39.950000000000003" customHeight="1">
      <c r="A10787" s="3"/>
      <c r="B10787" s="16"/>
      <c r="C10787" s="33"/>
      <c r="D10787" s="33"/>
      <c r="E10787" s="33"/>
      <c r="F10787" s="33"/>
      <c r="G10787" s="33"/>
      <c r="H10787" s="33"/>
      <c r="I10787" s="33"/>
      <c r="J10787" s="33"/>
      <c r="K10787" s="33"/>
      <c r="L10787" s="33"/>
      <c r="M10787" s="33"/>
      <c r="N10787" s="33"/>
      <c r="O10787" s="33"/>
      <c r="P10787" s="33"/>
      <c r="Q10787" s="33"/>
      <c r="R10787" s="33"/>
      <c r="S10787" s="33"/>
      <c r="T10787" s="33"/>
      <c r="U10787" s="33"/>
      <c r="V10787" s="33"/>
      <c r="W10787" s="33"/>
      <c r="X10787" s="33"/>
      <c r="Y10787" s="33"/>
      <c r="Z10787" s="33"/>
      <c r="AA10787" s="33"/>
      <c r="AB10787" s="33"/>
      <c r="AC10787" s="33"/>
      <c r="AD10787" s="33"/>
      <c r="AE10787" s="33"/>
      <c r="AF10787" s="33"/>
      <c r="AG10787" s="35"/>
      <c r="AH10787" s="32"/>
      <c r="AI10787" s="33"/>
      <c r="AJ10787" s="33"/>
      <c r="AK10787" s="33"/>
      <c r="AL10787" s="33"/>
      <c r="AM10787" s="33"/>
      <c r="AN10787" s="33"/>
      <c r="AO10787" s="33"/>
      <c r="AP10787" s="33"/>
      <c r="AQ10787" s="33"/>
      <c r="AR10787" s="33"/>
      <c r="AS10787" s="33"/>
      <c r="AT10787" s="33"/>
      <c r="AU10787" s="33"/>
      <c r="AV10787" s="33"/>
      <c r="AW10787" s="33"/>
      <c r="AX10787" s="33"/>
      <c r="AY10787" s="33"/>
    </row>
    <row r="10788" spans="1:51" s="12" customFormat="1" ht="39.950000000000003" customHeight="1">
      <c r="A10788" s="3"/>
      <c r="B10788" s="16"/>
      <c r="C10788" s="33"/>
      <c r="D10788" s="33"/>
      <c r="E10788" s="33"/>
      <c r="F10788" s="33"/>
      <c r="G10788" s="33"/>
      <c r="H10788" s="33"/>
      <c r="I10788" s="33"/>
      <c r="J10788" s="33"/>
      <c r="K10788" s="33"/>
      <c r="L10788" s="33"/>
      <c r="M10788" s="33"/>
      <c r="N10788" s="33"/>
      <c r="O10788" s="33"/>
      <c r="P10788" s="33"/>
      <c r="Q10788" s="33"/>
      <c r="R10788" s="33"/>
      <c r="S10788" s="33"/>
      <c r="T10788" s="33"/>
      <c r="U10788" s="33"/>
      <c r="V10788" s="33"/>
      <c r="W10788" s="33"/>
      <c r="X10788" s="33"/>
      <c r="Y10788" s="33"/>
      <c r="Z10788" s="33"/>
      <c r="AA10788" s="33"/>
      <c r="AB10788" s="33"/>
      <c r="AC10788" s="33"/>
      <c r="AD10788" s="33"/>
      <c r="AE10788" s="33"/>
      <c r="AF10788" s="33"/>
      <c r="AG10788" s="35"/>
      <c r="AH10788" s="32"/>
      <c r="AI10788" s="33"/>
      <c r="AJ10788" s="33"/>
      <c r="AK10788" s="33"/>
      <c r="AL10788" s="33"/>
      <c r="AM10788" s="33"/>
      <c r="AN10788" s="33"/>
      <c r="AO10788" s="33"/>
      <c r="AP10788" s="33"/>
      <c r="AQ10788" s="33"/>
      <c r="AR10788" s="33"/>
      <c r="AS10788" s="33"/>
      <c r="AT10788" s="33"/>
      <c r="AU10788" s="33"/>
      <c r="AV10788" s="33"/>
      <c r="AW10788" s="33"/>
      <c r="AX10788" s="33"/>
      <c r="AY10788" s="33"/>
    </row>
    <row r="10789" spans="1:51" s="12" customFormat="1" ht="39.950000000000003" customHeight="1">
      <c r="A10789" s="3"/>
      <c r="B10789" s="16"/>
      <c r="C10789" s="33"/>
      <c r="D10789" s="33"/>
      <c r="E10789" s="33"/>
      <c r="F10789" s="33"/>
      <c r="G10789" s="33"/>
      <c r="H10789" s="33"/>
      <c r="I10789" s="33"/>
      <c r="J10789" s="33"/>
      <c r="K10789" s="33"/>
      <c r="L10789" s="33"/>
      <c r="M10789" s="33"/>
      <c r="N10789" s="33"/>
      <c r="O10789" s="33"/>
      <c r="P10789" s="33"/>
      <c r="Q10789" s="33"/>
      <c r="R10789" s="33"/>
      <c r="S10789" s="33"/>
      <c r="T10789" s="33"/>
      <c r="U10789" s="33"/>
      <c r="V10789" s="33"/>
      <c r="W10789" s="33"/>
      <c r="X10789" s="33"/>
      <c r="Y10789" s="33"/>
      <c r="Z10789" s="33"/>
      <c r="AA10789" s="33"/>
      <c r="AB10789" s="33"/>
      <c r="AC10789" s="33"/>
      <c r="AD10789" s="33"/>
      <c r="AE10789" s="33"/>
      <c r="AF10789" s="33"/>
      <c r="AG10789" s="35"/>
      <c r="AH10789" s="32"/>
      <c r="AI10789" s="33"/>
      <c r="AJ10789" s="33"/>
      <c r="AK10789" s="33"/>
      <c r="AL10789" s="33"/>
      <c r="AM10789" s="33"/>
      <c r="AN10789" s="33"/>
      <c r="AO10789" s="33"/>
      <c r="AP10789" s="33"/>
      <c r="AQ10789" s="33"/>
      <c r="AR10789" s="33"/>
      <c r="AS10789" s="33"/>
      <c r="AT10789" s="33"/>
      <c r="AU10789" s="33"/>
      <c r="AV10789" s="33"/>
      <c r="AW10789" s="33"/>
      <c r="AX10789" s="33"/>
      <c r="AY10789" s="33"/>
    </row>
    <row r="10790" spans="1:51" s="12" customFormat="1" ht="39.950000000000003" customHeight="1">
      <c r="A10790" s="3"/>
      <c r="B10790" s="16"/>
      <c r="C10790" s="33"/>
      <c r="D10790" s="33"/>
      <c r="E10790" s="33"/>
      <c r="F10790" s="33"/>
      <c r="G10790" s="33"/>
      <c r="H10790" s="33"/>
      <c r="I10790" s="33"/>
      <c r="J10790" s="33"/>
      <c r="K10790" s="33"/>
      <c r="L10790" s="33"/>
      <c r="M10790" s="33"/>
      <c r="N10790" s="33"/>
      <c r="O10790" s="33"/>
      <c r="P10790" s="33"/>
      <c r="Q10790" s="33"/>
      <c r="R10790" s="33"/>
      <c r="S10790" s="33"/>
      <c r="T10790" s="33"/>
      <c r="U10790" s="33"/>
      <c r="V10790" s="33"/>
      <c r="W10790" s="33"/>
      <c r="X10790" s="33"/>
      <c r="Y10790" s="33"/>
      <c r="Z10790" s="33"/>
      <c r="AA10790" s="33"/>
      <c r="AB10790" s="33"/>
      <c r="AC10790" s="33"/>
      <c r="AD10790" s="33"/>
      <c r="AE10790" s="33"/>
      <c r="AF10790" s="33"/>
      <c r="AG10790" s="35"/>
      <c r="AH10790" s="32"/>
      <c r="AI10790" s="33"/>
      <c r="AJ10790" s="33"/>
      <c r="AK10790" s="33"/>
      <c r="AL10790" s="33"/>
      <c r="AM10790" s="33"/>
      <c r="AN10790" s="33"/>
      <c r="AO10790" s="33"/>
      <c r="AP10790" s="33"/>
      <c r="AQ10790" s="33"/>
      <c r="AR10790" s="33"/>
      <c r="AS10790" s="33"/>
      <c r="AT10790" s="33"/>
      <c r="AU10790" s="33"/>
      <c r="AV10790" s="33"/>
      <c r="AW10790" s="33"/>
      <c r="AX10790" s="33"/>
      <c r="AY10790" s="33"/>
    </row>
    <row r="10791" spans="1:51" s="12" customFormat="1" ht="39.950000000000003" customHeight="1">
      <c r="A10791" s="3"/>
      <c r="B10791" s="16"/>
      <c r="C10791" s="33"/>
      <c r="D10791" s="33"/>
      <c r="E10791" s="33"/>
      <c r="F10791" s="33"/>
      <c r="G10791" s="33"/>
      <c r="H10791" s="33"/>
      <c r="I10791" s="33"/>
      <c r="J10791" s="33"/>
      <c r="K10791" s="33"/>
      <c r="L10791" s="33"/>
      <c r="M10791" s="33"/>
      <c r="N10791" s="33"/>
      <c r="O10791" s="33"/>
      <c r="P10791" s="33"/>
      <c r="Q10791" s="33"/>
      <c r="R10791" s="33"/>
      <c r="S10791" s="33"/>
      <c r="T10791" s="33"/>
      <c r="U10791" s="33"/>
      <c r="V10791" s="33"/>
      <c r="W10791" s="33"/>
      <c r="X10791" s="33"/>
      <c r="Y10791" s="33"/>
      <c r="Z10791" s="33"/>
      <c r="AA10791" s="33"/>
      <c r="AB10791" s="33"/>
      <c r="AC10791" s="33"/>
      <c r="AD10791" s="33"/>
      <c r="AE10791" s="33"/>
      <c r="AF10791" s="33"/>
      <c r="AG10791" s="35"/>
      <c r="AH10791" s="32"/>
      <c r="AI10791" s="33"/>
      <c r="AJ10791" s="33"/>
      <c r="AK10791" s="33"/>
      <c r="AL10791" s="33"/>
      <c r="AM10791" s="33"/>
      <c r="AN10791" s="33"/>
      <c r="AO10791" s="33"/>
      <c r="AP10791" s="33"/>
      <c r="AQ10791" s="33"/>
      <c r="AR10791" s="33"/>
      <c r="AS10791" s="33"/>
      <c r="AT10791" s="33"/>
      <c r="AU10791" s="33"/>
      <c r="AV10791" s="33"/>
      <c r="AW10791" s="33"/>
      <c r="AX10791" s="33"/>
      <c r="AY10791" s="33"/>
    </row>
    <row r="10792" spans="1:51" s="12" customFormat="1" ht="39.950000000000003" customHeight="1">
      <c r="A10792" s="3"/>
      <c r="B10792" s="16"/>
      <c r="C10792" s="33"/>
      <c r="D10792" s="33"/>
      <c r="E10792" s="33"/>
      <c r="F10792" s="33"/>
      <c r="G10792" s="33"/>
      <c r="H10792" s="33"/>
      <c r="I10792" s="33"/>
      <c r="J10792" s="33"/>
      <c r="K10792" s="33"/>
      <c r="L10792" s="33"/>
      <c r="M10792" s="33"/>
      <c r="N10792" s="33"/>
      <c r="O10792" s="33"/>
      <c r="P10792" s="33"/>
      <c r="Q10792" s="33"/>
      <c r="R10792" s="33"/>
      <c r="S10792" s="33"/>
      <c r="T10792" s="33"/>
      <c r="U10792" s="33"/>
      <c r="V10792" s="33"/>
      <c r="W10792" s="33"/>
      <c r="X10792" s="33"/>
      <c r="Y10792" s="33"/>
      <c r="Z10792" s="33"/>
      <c r="AA10792" s="33"/>
      <c r="AB10792" s="33"/>
      <c r="AC10792" s="33"/>
      <c r="AD10792" s="33"/>
      <c r="AE10792" s="33"/>
      <c r="AF10792" s="33"/>
      <c r="AG10792" s="35"/>
      <c r="AH10792" s="32"/>
      <c r="AI10792" s="33"/>
      <c r="AJ10792" s="33"/>
      <c r="AK10792" s="33"/>
      <c r="AL10792" s="33"/>
      <c r="AM10792" s="33"/>
      <c r="AN10792" s="33"/>
      <c r="AO10792" s="33"/>
      <c r="AP10792" s="33"/>
      <c r="AQ10792" s="33"/>
      <c r="AR10792" s="33"/>
      <c r="AS10792" s="33"/>
      <c r="AT10792" s="33"/>
      <c r="AU10792" s="33"/>
      <c r="AV10792" s="33"/>
      <c r="AW10792" s="33"/>
      <c r="AX10792" s="33"/>
      <c r="AY10792" s="33"/>
    </row>
    <row r="10793" spans="1:51" s="12" customFormat="1" ht="39.950000000000003" customHeight="1">
      <c r="A10793" s="3"/>
      <c r="B10793" s="16"/>
      <c r="C10793" s="33"/>
      <c r="D10793" s="33"/>
      <c r="E10793" s="33"/>
      <c r="F10793" s="33"/>
      <c r="G10793" s="33"/>
      <c r="H10793" s="33"/>
      <c r="I10793" s="33"/>
      <c r="J10793" s="33"/>
      <c r="K10793" s="33"/>
      <c r="L10793" s="33"/>
      <c r="M10793" s="33"/>
      <c r="N10793" s="33"/>
      <c r="O10793" s="33"/>
      <c r="P10793" s="33"/>
      <c r="Q10793" s="33"/>
      <c r="R10793" s="33"/>
      <c r="S10793" s="33"/>
      <c r="T10793" s="33"/>
      <c r="U10793" s="33"/>
      <c r="V10793" s="33"/>
      <c r="W10793" s="33"/>
      <c r="X10793" s="33"/>
      <c r="Y10793" s="33"/>
      <c r="Z10793" s="33"/>
      <c r="AA10793" s="33"/>
      <c r="AB10793" s="33"/>
      <c r="AC10793" s="33"/>
      <c r="AD10793" s="33"/>
      <c r="AE10793" s="33"/>
      <c r="AF10793" s="33"/>
      <c r="AG10793" s="35"/>
      <c r="AH10793" s="32"/>
      <c r="AI10793" s="33"/>
      <c r="AJ10793" s="33"/>
      <c r="AK10793" s="33"/>
      <c r="AL10793" s="33"/>
      <c r="AM10793" s="33"/>
      <c r="AN10793" s="33"/>
      <c r="AO10793" s="33"/>
      <c r="AP10793" s="33"/>
      <c r="AQ10793" s="33"/>
      <c r="AR10793" s="33"/>
      <c r="AS10793" s="33"/>
      <c r="AT10793" s="33"/>
      <c r="AU10793" s="33"/>
      <c r="AV10793" s="33"/>
      <c r="AW10793" s="33"/>
      <c r="AX10793" s="33"/>
      <c r="AY10793" s="33"/>
    </row>
    <row r="10794" spans="1:51" s="12" customFormat="1" ht="39.950000000000003" customHeight="1">
      <c r="A10794" s="3"/>
      <c r="B10794" s="16"/>
      <c r="C10794" s="33"/>
      <c r="D10794" s="33"/>
      <c r="E10794" s="33"/>
      <c r="F10794" s="33"/>
      <c r="G10794" s="33"/>
      <c r="H10794" s="33"/>
      <c r="I10794" s="33"/>
      <c r="J10794" s="33"/>
      <c r="K10794" s="33"/>
      <c r="L10794" s="33"/>
      <c r="M10794" s="33"/>
      <c r="N10794" s="33"/>
      <c r="O10794" s="33"/>
      <c r="P10794" s="33"/>
      <c r="Q10794" s="33"/>
      <c r="R10794" s="33"/>
      <c r="S10794" s="33"/>
      <c r="T10794" s="33"/>
      <c r="U10794" s="33"/>
      <c r="V10794" s="33"/>
      <c r="W10794" s="33"/>
      <c r="X10794" s="33"/>
      <c r="Y10794" s="33"/>
      <c r="Z10794" s="33"/>
      <c r="AA10794" s="33"/>
      <c r="AB10794" s="33"/>
      <c r="AC10794" s="33"/>
      <c r="AD10794" s="33"/>
      <c r="AE10794" s="33"/>
      <c r="AF10794" s="33"/>
      <c r="AG10794" s="35"/>
      <c r="AH10794" s="32"/>
      <c r="AI10794" s="33"/>
      <c r="AJ10794" s="33"/>
      <c r="AK10794" s="33"/>
      <c r="AL10794" s="33"/>
      <c r="AM10794" s="33"/>
      <c r="AN10794" s="33"/>
      <c r="AO10794" s="33"/>
      <c r="AP10794" s="33"/>
      <c r="AQ10794" s="33"/>
      <c r="AR10794" s="33"/>
      <c r="AS10794" s="33"/>
      <c r="AT10794" s="33"/>
      <c r="AU10794" s="33"/>
      <c r="AV10794" s="33"/>
      <c r="AW10794" s="33"/>
      <c r="AX10794" s="33"/>
      <c r="AY10794" s="33"/>
    </row>
    <row r="10795" spans="1:51" s="12" customFormat="1" ht="39.950000000000003" customHeight="1">
      <c r="A10795" s="3"/>
      <c r="B10795" s="16"/>
      <c r="C10795" s="33"/>
      <c r="D10795" s="33"/>
      <c r="E10795" s="33"/>
      <c r="F10795" s="33"/>
      <c r="G10795" s="33"/>
      <c r="H10795" s="33"/>
      <c r="I10795" s="33"/>
      <c r="J10795" s="33"/>
      <c r="K10795" s="33"/>
      <c r="L10795" s="33"/>
      <c r="M10795" s="33"/>
      <c r="N10795" s="33"/>
      <c r="O10795" s="33"/>
      <c r="P10795" s="33"/>
      <c r="Q10795" s="33"/>
      <c r="R10795" s="33"/>
      <c r="S10795" s="33"/>
      <c r="T10795" s="33"/>
      <c r="U10795" s="33"/>
      <c r="V10795" s="33"/>
      <c r="W10795" s="33"/>
      <c r="X10795" s="33"/>
      <c r="Y10795" s="33"/>
      <c r="Z10795" s="33"/>
      <c r="AA10795" s="33"/>
      <c r="AB10795" s="33"/>
      <c r="AC10795" s="33"/>
      <c r="AD10795" s="33"/>
      <c r="AE10795" s="33"/>
      <c r="AF10795" s="33"/>
      <c r="AG10795" s="35"/>
      <c r="AH10795" s="32"/>
      <c r="AI10795" s="33"/>
      <c r="AJ10795" s="33"/>
      <c r="AK10795" s="33"/>
      <c r="AL10795" s="33"/>
      <c r="AM10795" s="33"/>
      <c r="AN10795" s="33"/>
      <c r="AO10795" s="33"/>
      <c r="AP10795" s="33"/>
      <c r="AQ10795" s="33"/>
      <c r="AR10795" s="33"/>
      <c r="AS10795" s="33"/>
      <c r="AT10795" s="33"/>
      <c r="AU10795" s="33"/>
      <c r="AV10795" s="33"/>
      <c r="AW10795" s="33"/>
      <c r="AX10795" s="33"/>
      <c r="AY10795" s="33"/>
    </row>
    <row r="10796" spans="1:51" s="12" customFormat="1" ht="39.950000000000003" customHeight="1">
      <c r="A10796" s="3"/>
      <c r="B10796" s="16"/>
      <c r="C10796" s="33"/>
      <c r="D10796" s="33"/>
      <c r="E10796" s="33"/>
      <c r="F10796" s="33"/>
      <c r="G10796" s="33"/>
      <c r="H10796" s="33"/>
      <c r="I10796" s="33"/>
      <c r="J10796" s="33"/>
      <c r="K10796" s="33"/>
      <c r="L10796" s="33"/>
      <c r="M10796" s="33"/>
      <c r="N10796" s="33"/>
      <c r="O10796" s="33"/>
      <c r="P10796" s="33"/>
      <c r="Q10796" s="33"/>
      <c r="R10796" s="33"/>
      <c r="S10796" s="33"/>
      <c r="T10796" s="33"/>
      <c r="U10796" s="33"/>
      <c r="V10796" s="33"/>
      <c r="W10796" s="33"/>
      <c r="X10796" s="33"/>
      <c r="Y10796" s="33"/>
      <c r="Z10796" s="33"/>
      <c r="AA10796" s="33"/>
      <c r="AB10796" s="33"/>
      <c r="AC10796" s="33"/>
      <c r="AD10796" s="33"/>
      <c r="AE10796" s="33"/>
      <c r="AF10796" s="33"/>
      <c r="AG10796" s="35"/>
      <c r="AH10796" s="32"/>
      <c r="AI10796" s="33"/>
      <c r="AJ10796" s="33"/>
      <c r="AK10796" s="33"/>
      <c r="AL10796" s="33"/>
      <c r="AM10796" s="33"/>
      <c r="AN10796" s="33"/>
      <c r="AO10796" s="33"/>
      <c r="AP10796" s="33"/>
      <c r="AQ10796" s="33"/>
      <c r="AR10796" s="33"/>
      <c r="AS10796" s="33"/>
      <c r="AT10796" s="33"/>
      <c r="AU10796" s="33"/>
      <c r="AV10796" s="33"/>
      <c r="AW10796" s="33"/>
      <c r="AX10796" s="33"/>
      <c r="AY10796" s="33"/>
    </row>
    <row r="10797" spans="1:51" s="12" customFormat="1" ht="39.950000000000003" customHeight="1">
      <c r="A10797" s="3"/>
      <c r="B10797" s="16"/>
      <c r="C10797" s="33"/>
      <c r="D10797" s="33"/>
      <c r="E10797" s="33"/>
      <c r="F10797" s="33"/>
      <c r="G10797" s="33"/>
      <c r="H10797" s="33"/>
      <c r="I10797" s="33"/>
      <c r="J10797" s="33"/>
      <c r="K10797" s="33"/>
      <c r="L10797" s="33"/>
      <c r="M10797" s="33"/>
      <c r="N10797" s="33"/>
      <c r="O10797" s="33"/>
      <c r="P10797" s="33"/>
      <c r="Q10797" s="33"/>
      <c r="R10797" s="33"/>
      <c r="S10797" s="33"/>
      <c r="T10797" s="33"/>
      <c r="U10797" s="33"/>
      <c r="V10797" s="33"/>
      <c r="W10797" s="33"/>
      <c r="X10797" s="33"/>
      <c r="Y10797" s="33"/>
      <c r="Z10797" s="33"/>
      <c r="AA10797" s="33"/>
      <c r="AB10797" s="33"/>
      <c r="AC10797" s="33"/>
      <c r="AD10797" s="33"/>
      <c r="AE10797" s="33"/>
      <c r="AF10797" s="33"/>
      <c r="AG10797" s="35"/>
      <c r="AH10797" s="32"/>
      <c r="AI10797" s="33"/>
      <c r="AJ10797" s="33"/>
      <c r="AK10797" s="33"/>
      <c r="AL10797" s="33"/>
      <c r="AM10797" s="33"/>
      <c r="AN10797" s="33"/>
      <c r="AO10797" s="33"/>
      <c r="AP10797" s="33"/>
      <c r="AQ10797" s="33"/>
      <c r="AR10797" s="33"/>
      <c r="AS10797" s="33"/>
      <c r="AT10797" s="33"/>
      <c r="AU10797" s="33"/>
      <c r="AV10797" s="33"/>
      <c r="AW10797" s="33"/>
      <c r="AX10797" s="33"/>
      <c r="AY10797" s="33"/>
    </row>
    <row r="10798" spans="1:51" s="12" customFormat="1" ht="39.950000000000003" customHeight="1">
      <c r="A10798" s="3"/>
      <c r="B10798" s="16"/>
      <c r="C10798" s="33"/>
      <c r="D10798" s="33"/>
      <c r="E10798" s="33"/>
      <c r="F10798" s="33"/>
      <c r="G10798" s="33"/>
      <c r="H10798" s="33"/>
      <c r="I10798" s="33"/>
      <c r="J10798" s="33"/>
      <c r="K10798" s="33"/>
      <c r="L10798" s="33"/>
      <c r="M10798" s="33"/>
      <c r="N10798" s="33"/>
      <c r="O10798" s="33"/>
      <c r="P10798" s="33"/>
      <c r="Q10798" s="33"/>
      <c r="R10798" s="33"/>
      <c r="S10798" s="33"/>
      <c r="T10798" s="33"/>
      <c r="U10798" s="33"/>
      <c r="V10798" s="33"/>
      <c r="W10798" s="33"/>
      <c r="X10798" s="33"/>
      <c r="Y10798" s="33"/>
      <c r="Z10798" s="33"/>
      <c r="AA10798" s="33"/>
      <c r="AB10798" s="33"/>
      <c r="AC10798" s="33"/>
      <c r="AD10798" s="33"/>
      <c r="AE10798" s="33"/>
      <c r="AF10798" s="33"/>
      <c r="AG10798" s="35"/>
      <c r="AH10798" s="32"/>
      <c r="AI10798" s="33"/>
      <c r="AJ10798" s="33"/>
      <c r="AK10798" s="33"/>
      <c r="AL10798" s="33"/>
      <c r="AM10798" s="33"/>
      <c r="AN10798" s="33"/>
      <c r="AO10798" s="33"/>
      <c r="AP10798" s="33"/>
      <c r="AQ10798" s="33"/>
      <c r="AR10798" s="33"/>
      <c r="AS10798" s="33"/>
      <c r="AT10798" s="33"/>
      <c r="AU10798" s="33"/>
      <c r="AV10798" s="33"/>
      <c r="AW10798" s="33"/>
      <c r="AX10798" s="33"/>
      <c r="AY10798" s="33"/>
    </row>
    <row r="10799" spans="1:51" s="12" customFormat="1" ht="39.950000000000003" customHeight="1">
      <c r="A10799" s="3"/>
      <c r="B10799" s="16"/>
      <c r="C10799" s="33"/>
      <c r="D10799" s="33"/>
      <c r="E10799" s="33"/>
      <c r="F10799" s="33"/>
      <c r="G10799" s="33"/>
      <c r="H10799" s="33"/>
      <c r="I10799" s="33"/>
      <c r="J10799" s="33"/>
      <c r="K10799" s="33"/>
      <c r="L10799" s="33"/>
      <c r="M10799" s="33"/>
      <c r="N10799" s="33"/>
      <c r="O10799" s="33"/>
      <c r="P10799" s="33"/>
      <c r="Q10799" s="33"/>
      <c r="R10799" s="33"/>
      <c r="S10799" s="33"/>
      <c r="T10799" s="33"/>
      <c r="U10799" s="33"/>
      <c r="V10799" s="33"/>
      <c r="W10799" s="33"/>
      <c r="X10799" s="33"/>
      <c r="Y10799" s="33"/>
      <c r="Z10799" s="33"/>
      <c r="AA10799" s="33"/>
      <c r="AB10799" s="33"/>
      <c r="AC10799" s="33"/>
      <c r="AD10799" s="33"/>
      <c r="AE10799" s="33"/>
      <c r="AF10799" s="33"/>
      <c r="AG10799" s="35"/>
      <c r="AH10799" s="32"/>
      <c r="AI10799" s="33"/>
      <c r="AJ10799" s="33"/>
      <c r="AK10799" s="33"/>
      <c r="AL10799" s="33"/>
      <c r="AM10799" s="33"/>
      <c r="AN10799" s="33"/>
      <c r="AO10799" s="33"/>
      <c r="AP10799" s="33"/>
      <c r="AQ10799" s="33"/>
      <c r="AR10799" s="33"/>
      <c r="AS10799" s="33"/>
      <c r="AT10799" s="33"/>
      <c r="AU10799" s="33"/>
      <c r="AV10799" s="33"/>
      <c r="AW10799" s="33"/>
      <c r="AX10799" s="33"/>
      <c r="AY10799" s="33"/>
    </row>
    <row r="10800" spans="1:51" s="12" customFormat="1" ht="39.950000000000003" customHeight="1">
      <c r="A10800" s="3"/>
      <c r="B10800" s="16"/>
      <c r="C10800" s="33"/>
      <c r="D10800" s="33"/>
      <c r="E10800" s="33"/>
      <c r="F10800" s="33"/>
      <c r="G10800" s="33"/>
      <c r="H10800" s="33"/>
      <c r="I10800" s="33"/>
      <c r="J10800" s="33"/>
      <c r="K10800" s="33"/>
      <c r="L10800" s="33"/>
      <c r="M10800" s="33"/>
      <c r="N10800" s="33"/>
      <c r="O10800" s="33"/>
      <c r="P10800" s="33"/>
      <c r="Q10800" s="33"/>
      <c r="R10800" s="33"/>
      <c r="S10800" s="33"/>
      <c r="T10800" s="33"/>
      <c r="U10800" s="33"/>
      <c r="V10800" s="33"/>
      <c r="W10800" s="33"/>
      <c r="X10800" s="33"/>
      <c r="Y10800" s="33"/>
      <c r="Z10800" s="33"/>
      <c r="AA10800" s="33"/>
      <c r="AB10800" s="33"/>
      <c r="AC10800" s="33"/>
      <c r="AD10800" s="33"/>
      <c r="AE10800" s="33"/>
      <c r="AF10800" s="33"/>
      <c r="AG10800" s="35"/>
      <c r="AH10800" s="32"/>
      <c r="AI10800" s="33"/>
      <c r="AJ10800" s="33"/>
      <c r="AK10800" s="33"/>
      <c r="AL10800" s="33"/>
      <c r="AM10800" s="33"/>
      <c r="AN10800" s="33"/>
      <c r="AO10800" s="33"/>
      <c r="AP10800" s="33"/>
      <c r="AQ10800" s="33"/>
      <c r="AR10800" s="33"/>
      <c r="AS10800" s="33"/>
      <c r="AT10800" s="33"/>
      <c r="AU10800" s="33"/>
      <c r="AV10800" s="33"/>
      <c r="AW10800" s="33"/>
      <c r="AX10800" s="33"/>
      <c r="AY10800" s="33"/>
    </row>
    <row r="10801" spans="1:51" s="12" customFormat="1" ht="39.950000000000003" customHeight="1">
      <c r="A10801" s="3"/>
      <c r="B10801" s="16"/>
      <c r="C10801" s="33"/>
      <c r="D10801" s="33"/>
      <c r="E10801" s="33"/>
      <c r="F10801" s="33"/>
      <c r="G10801" s="33"/>
      <c r="H10801" s="33"/>
      <c r="I10801" s="33"/>
      <c r="J10801" s="33"/>
      <c r="K10801" s="33"/>
      <c r="L10801" s="33"/>
      <c r="M10801" s="33"/>
      <c r="N10801" s="33"/>
      <c r="O10801" s="33"/>
      <c r="P10801" s="33"/>
      <c r="Q10801" s="33"/>
      <c r="R10801" s="33"/>
      <c r="S10801" s="33"/>
      <c r="T10801" s="33"/>
      <c r="U10801" s="33"/>
      <c r="V10801" s="33"/>
      <c r="W10801" s="33"/>
      <c r="X10801" s="33"/>
      <c r="Y10801" s="33"/>
      <c r="Z10801" s="33"/>
      <c r="AA10801" s="33"/>
      <c r="AB10801" s="33"/>
      <c r="AC10801" s="33"/>
      <c r="AD10801" s="33"/>
      <c r="AE10801" s="33"/>
      <c r="AF10801" s="33"/>
      <c r="AG10801" s="35"/>
      <c r="AH10801" s="32"/>
      <c r="AI10801" s="33"/>
      <c r="AJ10801" s="33"/>
      <c r="AK10801" s="33"/>
      <c r="AL10801" s="33"/>
      <c r="AM10801" s="33"/>
      <c r="AN10801" s="33"/>
      <c r="AO10801" s="33"/>
      <c r="AP10801" s="33"/>
      <c r="AQ10801" s="33"/>
      <c r="AR10801" s="33"/>
      <c r="AS10801" s="33"/>
      <c r="AT10801" s="33"/>
      <c r="AU10801" s="33"/>
      <c r="AV10801" s="33"/>
      <c r="AW10801" s="33"/>
      <c r="AX10801" s="33"/>
      <c r="AY10801" s="33"/>
    </row>
    <row r="10802" spans="1:51" s="12" customFormat="1" ht="39.950000000000003" customHeight="1">
      <c r="A10802" s="3"/>
      <c r="B10802" s="16"/>
      <c r="C10802" s="33"/>
      <c r="D10802" s="33"/>
      <c r="E10802" s="33"/>
      <c r="F10802" s="33"/>
      <c r="G10802" s="33"/>
      <c r="H10802" s="33"/>
      <c r="I10802" s="33"/>
      <c r="J10802" s="33"/>
      <c r="K10802" s="33"/>
      <c r="L10802" s="33"/>
      <c r="M10802" s="33"/>
      <c r="N10802" s="33"/>
      <c r="O10802" s="33"/>
      <c r="P10802" s="33"/>
      <c r="Q10802" s="33"/>
      <c r="R10802" s="33"/>
      <c r="S10802" s="33"/>
      <c r="T10802" s="33"/>
      <c r="U10802" s="33"/>
      <c r="V10802" s="33"/>
      <c r="W10802" s="33"/>
      <c r="X10802" s="33"/>
      <c r="Y10802" s="33"/>
      <c r="Z10802" s="33"/>
      <c r="AA10802" s="33"/>
      <c r="AB10802" s="33"/>
      <c r="AC10802" s="33"/>
      <c r="AD10802" s="33"/>
      <c r="AE10802" s="33"/>
      <c r="AF10802" s="33"/>
      <c r="AG10802" s="35"/>
      <c r="AH10802" s="32"/>
      <c r="AI10802" s="33"/>
      <c r="AJ10802" s="33"/>
      <c r="AK10802" s="33"/>
      <c r="AL10802" s="33"/>
      <c r="AM10802" s="33"/>
      <c r="AN10802" s="33"/>
      <c r="AO10802" s="33"/>
      <c r="AP10802" s="33"/>
      <c r="AQ10802" s="33"/>
      <c r="AR10802" s="33"/>
      <c r="AS10802" s="33"/>
      <c r="AT10802" s="33"/>
      <c r="AU10802" s="33"/>
      <c r="AV10802" s="33"/>
      <c r="AW10802" s="33"/>
      <c r="AX10802" s="33"/>
      <c r="AY10802" s="33"/>
    </row>
    <row r="10803" spans="1:51" s="12" customFormat="1" ht="39.950000000000003" customHeight="1">
      <c r="A10803" s="3"/>
      <c r="B10803" s="16"/>
      <c r="C10803" s="33"/>
      <c r="D10803" s="33"/>
      <c r="E10803" s="33"/>
      <c r="F10803" s="33"/>
      <c r="G10803" s="33"/>
      <c r="H10803" s="33"/>
      <c r="I10803" s="33"/>
      <c r="J10803" s="33"/>
      <c r="K10803" s="33"/>
      <c r="L10803" s="33"/>
      <c r="M10803" s="33"/>
      <c r="N10803" s="33"/>
      <c r="O10803" s="33"/>
      <c r="P10803" s="33"/>
      <c r="Q10803" s="33"/>
      <c r="R10803" s="33"/>
      <c r="S10803" s="33"/>
      <c r="T10803" s="33"/>
      <c r="U10803" s="33"/>
      <c r="V10803" s="33"/>
      <c r="W10803" s="33"/>
      <c r="X10803" s="33"/>
      <c r="Y10803" s="33"/>
      <c r="Z10803" s="33"/>
      <c r="AA10803" s="33"/>
      <c r="AB10803" s="33"/>
      <c r="AC10803" s="33"/>
      <c r="AD10803" s="33"/>
      <c r="AE10803" s="33"/>
      <c r="AF10803" s="33"/>
      <c r="AG10803" s="35"/>
      <c r="AH10803" s="32"/>
      <c r="AI10803" s="33"/>
      <c r="AJ10803" s="33"/>
      <c r="AK10803" s="33"/>
      <c r="AL10803" s="33"/>
      <c r="AM10803" s="33"/>
      <c r="AN10803" s="33"/>
      <c r="AO10803" s="33"/>
      <c r="AP10803" s="33"/>
      <c r="AQ10803" s="33"/>
      <c r="AR10803" s="33"/>
      <c r="AS10803" s="33"/>
      <c r="AT10803" s="33"/>
      <c r="AU10803" s="33"/>
      <c r="AV10803" s="33"/>
      <c r="AW10803" s="33"/>
      <c r="AX10803" s="33"/>
      <c r="AY10803" s="33"/>
    </row>
    <row r="10804" spans="1:51" s="12" customFormat="1" ht="39.950000000000003" customHeight="1">
      <c r="A10804" s="3"/>
      <c r="B10804" s="16"/>
      <c r="C10804" s="33"/>
      <c r="D10804" s="33"/>
      <c r="E10804" s="33"/>
      <c r="F10804" s="33"/>
      <c r="G10804" s="33"/>
      <c r="H10804" s="33"/>
      <c r="I10804" s="33"/>
      <c r="J10804" s="33"/>
      <c r="K10804" s="33"/>
      <c r="L10804" s="33"/>
      <c r="M10804" s="33"/>
      <c r="N10804" s="33"/>
      <c r="O10804" s="33"/>
      <c r="P10804" s="33"/>
      <c r="Q10804" s="33"/>
      <c r="R10804" s="33"/>
      <c r="S10804" s="33"/>
      <c r="T10804" s="33"/>
      <c r="U10804" s="33"/>
      <c r="V10804" s="33"/>
      <c r="W10804" s="33"/>
      <c r="X10804" s="33"/>
      <c r="Y10804" s="33"/>
      <c r="Z10804" s="33"/>
      <c r="AA10804" s="33"/>
      <c r="AB10804" s="33"/>
      <c r="AC10804" s="33"/>
      <c r="AD10804" s="33"/>
      <c r="AE10804" s="33"/>
      <c r="AF10804" s="33"/>
      <c r="AG10804" s="35"/>
      <c r="AH10804" s="32"/>
      <c r="AI10804" s="33"/>
      <c r="AJ10804" s="33"/>
      <c r="AK10804" s="33"/>
      <c r="AL10804" s="33"/>
      <c r="AM10804" s="33"/>
      <c r="AN10804" s="33"/>
      <c r="AO10804" s="33"/>
      <c r="AP10804" s="33"/>
      <c r="AQ10804" s="33"/>
      <c r="AR10804" s="33"/>
      <c r="AS10804" s="33"/>
      <c r="AT10804" s="33"/>
      <c r="AU10804" s="33"/>
      <c r="AV10804" s="33"/>
      <c r="AW10804" s="33"/>
      <c r="AX10804" s="33"/>
      <c r="AY10804" s="33"/>
    </row>
    <row r="10805" spans="1:51" s="12" customFormat="1" ht="39.950000000000003" customHeight="1">
      <c r="A10805" s="3"/>
      <c r="B10805" s="16"/>
      <c r="C10805" s="33"/>
      <c r="D10805" s="33"/>
      <c r="E10805" s="33"/>
      <c r="F10805" s="33"/>
      <c r="G10805" s="33"/>
      <c r="H10805" s="33"/>
      <c r="I10805" s="33"/>
      <c r="J10805" s="33"/>
      <c r="K10805" s="33"/>
      <c r="L10805" s="33"/>
      <c r="M10805" s="33"/>
      <c r="N10805" s="33"/>
      <c r="O10805" s="33"/>
      <c r="P10805" s="33"/>
      <c r="Q10805" s="33"/>
      <c r="R10805" s="33"/>
      <c r="S10805" s="33"/>
      <c r="T10805" s="33"/>
      <c r="U10805" s="33"/>
      <c r="V10805" s="33"/>
      <c r="W10805" s="33"/>
      <c r="X10805" s="33"/>
      <c r="Y10805" s="33"/>
      <c r="Z10805" s="33"/>
      <c r="AA10805" s="33"/>
      <c r="AB10805" s="33"/>
      <c r="AC10805" s="33"/>
      <c r="AD10805" s="33"/>
      <c r="AE10805" s="33"/>
      <c r="AF10805" s="33"/>
      <c r="AG10805" s="35"/>
      <c r="AH10805" s="32"/>
      <c r="AI10805" s="33"/>
      <c r="AJ10805" s="33"/>
      <c r="AK10805" s="33"/>
      <c r="AL10805" s="33"/>
      <c r="AM10805" s="33"/>
      <c r="AN10805" s="33"/>
      <c r="AO10805" s="33"/>
      <c r="AP10805" s="33"/>
      <c r="AQ10805" s="33"/>
      <c r="AR10805" s="33"/>
      <c r="AS10805" s="33"/>
      <c r="AT10805" s="33"/>
      <c r="AU10805" s="33"/>
      <c r="AV10805" s="33"/>
      <c r="AW10805" s="33"/>
      <c r="AX10805" s="33"/>
      <c r="AY10805" s="33"/>
    </row>
    <row r="10806" spans="1:51" s="12" customFormat="1" ht="39.950000000000003" customHeight="1">
      <c r="A10806" s="3"/>
      <c r="B10806" s="16"/>
      <c r="C10806" s="33"/>
      <c r="D10806" s="33"/>
      <c r="E10806" s="33"/>
      <c r="F10806" s="33"/>
      <c r="G10806" s="33"/>
      <c r="H10806" s="33"/>
      <c r="I10806" s="33"/>
      <c r="J10806" s="33"/>
      <c r="K10806" s="33"/>
      <c r="L10806" s="33"/>
      <c r="M10806" s="33"/>
      <c r="N10806" s="33"/>
      <c r="O10806" s="33"/>
      <c r="P10806" s="33"/>
      <c r="Q10806" s="33"/>
      <c r="R10806" s="33"/>
      <c r="S10806" s="33"/>
      <c r="T10806" s="33"/>
      <c r="U10806" s="33"/>
      <c r="V10806" s="33"/>
      <c r="W10806" s="33"/>
      <c r="X10806" s="33"/>
      <c r="Y10806" s="33"/>
      <c r="Z10806" s="33"/>
      <c r="AA10806" s="33"/>
      <c r="AB10806" s="33"/>
      <c r="AC10806" s="33"/>
      <c r="AD10806" s="33"/>
      <c r="AE10806" s="33"/>
      <c r="AF10806" s="33"/>
      <c r="AG10806" s="35"/>
      <c r="AH10806" s="32"/>
      <c r="AI10806" s="33"/>
      <c r="AJ10806" s="33"/>
      <c r="AK10806" s="33"/>
      <c r="AL10806" s="33"/>
      <c r="AM10806" s="33"/>
      <c r="AN10806" s="33"/>
      <c r="AO10806" s="33"/>
      <c r="AP10806" s="33"/>
      <c r="AQ10806" s="33"/>
      <c r="AR10806" s="33"/>
      <c r="AS10806" s="33"/>
      <c r="AT10806" s="33"/>
      <c r="AU10806" s="33"/>
      <c r="AV10806" s="33"/>
      <c r="AW10806" s="33"/>
      <c r="AX10806" s="33"/>
      <c r="AY10806" s="33"/>
    </row>
    <row r="10807" spans="1:51" s="12" customFormat="1" ht="39.950000000000003" customHeight="1">
      <c r="A10807" s="3"/>
      <c r="B10807" s="16"/>
      <c r="C10807" s="33"/>
      <c r="D10807" s="33"/>
      <c r="E10807" s="33"/>
      <c r="F10807" s="33"/>
      <c r="G10807" s="33"/>
      <c r="H10807" s="33"/>
      <c r="I10807" s="33"/>
      <c r="J10807" s="33"/>
      <c r="K10807" s="33"/>
      <c r="L10807" s="33"/>
      <c r="M10807" s="33"/>
      <c r="N10807" s="33"/>
      <c r="O10807" s="33"/>
      <c r="P10807" s="33"/>
      <c r="Q10807" s="33"/>
      <c r="R10807" s="33"/>
      <c r="S10807" s="33"/>
      <c r="T10807" s="33"/>
      <c r="U10807" s="33"/>
      <c r="V10807" s="33"/>
      <c r="W10807" s="33"/>
      <c r="X10807" s="33"/>
      <c r="Y10807" s="33"/>
      <c r="Z10807" s="33"/>
      <c r="AA10807" s="33"/>
      <c r="AB10807" s="33"/>
      <c r="AC10807" s="33"/>
      <c r="AD10807" s="33"/>
      <c r="AE10807" s="33"/>
      <c r="AF10807" s="33"/>
      <c r="AG10807" s="35"/>
      <c r="AH10807" s="32"/>
      <c r="AI10807" s="33"/>
      <c r="AJ10807" s="33"/>
      <c r="AK10807" s="33"/>
      <c r="AL10807" s="33"/>
      <c r="AM10807" s="33"/>
      <c r="AN10807" s="33"/>
      <c r="AO10807" s="33"/>
      <c r="AP10807" s="33"/>
      <c r="AQ10807" s="33"/>
      <c r="AR10807" s="33"/>
      <c r="AS10807" s="33"/>
      <c r="AT10807" s="33"/>
      <c r="AU10807" s="33"/>
      <c r="AV10807" s="33"/>
      <c r="AW10807" s="33"/>
      <c r="AX10807" s="33"/>
      <c r="AY10807" s="33"/>
    </row>
    <row r="10808" spans="1:51" s="12" customFormat="1" ht="39.950000000000003" customHeight="1">
      <c r="A10808" s="3"/>
      <c r="B10808" s="16"/>
      <c r="C10808" s="33"/>
      <c r="D10808" s="33"/>
      <c r="E10808" s="33"/>
      <c r="F10808" s="33"/>
      <c r="G10808" s="33"/>
      <c r="H10808" s="33"/>
      <c r="I10808" s="33"/>
      <c r="J10808" s="33"/>
      <c r="K10808" s="33"/>
      <c r="L10808" s="33"/>
      <c r="M10808" s="33"/>
      <c r="N10808" s="33"/>
      <c r="O10808" s="33"/>
      <c r="P10808" s="33"/>
      <c r="Q10808" s="33"/>
      <c r="R10808" s="33"/>
      <c r="S10808" s="33"/>
      <c r="T10808" s="33"/>
      <c r="U10808" s="33"/>
      <c r="V10808" s="33"/>
      <c r="W10808" s="33"/>
      <c r="X10808" s="33"/>
      <c r="Y10808" s="33"/>
      <c r="Z10808" s="33"/>
      <c r="AA10808" s="33"/>
      <c r="AB10808" s="33"/>
      <c r="AC10808" s="33"/>
      <c r="AD10808" s="33"/>
      <c r="AE10808" s="33"/>
      <c r="AF10808" s="33"/>
      <c r="AG10808" s="35"/>
      <c r="AH10808" s="32"/>
      <c r="AI10808" s="33"/>
      <c r="AJ10808" s="33"/>
      <c r="AK10808" s="33"/>
      <c r="AL10808" s="33"/>
      <c r="AM10808" s="33"/>
      <c r="AN10808" s="33"/>
      <c r="AO10808" s="33"/>
      <c r="AP10808" s="33"/>
      <c r="AQ10808" s="33"/>
      <c r="AR10808" s="33"/>
      <c r="AS10808" s="33"/>
      <c r="AT10808" s="33"/>
      <c r="AU10808" s="33"/>
      <c r="AV10808" s="33"/>
      <c r="AW10808" s="33"/>
      <c r="AX10808" s="33"/>
      <c r="AY10808" s="33"/>
    </row>
    <row r="10809" spans="1:51" s="12" customFormat="1" ht="39.950000000000003" customHeight="1">
      <c r="A10809" s="3"/>
      <c r="B10809" s="16"/>
      <c r="C10809" s="33"/>
      <c r="D10809" s="33"/>
      <c r="E10809" s="33"/>
      <c r="F10809" s="33"/>
      <c r="G10809" s="33"/>
      <c r="H10809" s="33"/>
      <c r="I10809" s="33"/>
      <c r="J10809" s="33"/>
      <c r="K10809" s="33"/>
      <c r="L10809" s="33"/>
      <c r="M10809" s="33"/>
      <c r="N10809" s="33"/>
      <c r="O10809" s="33"/>
      <c r="P10809" s="33"/>
      <c r="Q10809" s="33"/>
      <c r="R10809" s="33"/>
      <c r="S10809" s="33"/>
      <c r="T10809" s="33"/>
      <c r="U10809" s="33"/>
      <c r="V10809" s="33"/>
      <c r="W10809" s="33"/>
      <c r="X10809" s="33"/>
      <c r="Y10809" s="33"/>
      <c r="Z10809" s="33"/>
      <c r="AA10809" s="33"/>
      <c r="AB10809" s="33"/>
      <c r="AC10809" s="33"/>
      <c r="AD10809" s="33"/>
      <c r="AE10809" s="33"/>
      <c r="AF10809" s="33"/>
      <c r="AG10809" s="35"/>
      <c r="AH10809" s="32"/>
      <c r="AI10809" s="33"/>
      <c r="AJ10809" s="33"/>
      <c r="AK10809" s="33"/>
      <c r="AL10809" s="33"/>
      <c r="AM10809" s="33"/>
      <c r="AN10809" s="33"/>
      <c r="AO10809" s="33"/>
      <c r="AP10809" s="33"/>
      <c r="AQ10809" s="33"/>
      <c r="AR10809" s="33"/>
      <c r="AS10809" s="33"/>
      <c r="AT10809" s="33"/>
      <c r="AU10809" s="33"/>
      <c r="AV10809" s="33"/>
      <c r="AW10809" s="33"/>
      <c r="AX10809" s="33"/>
      <c r="AY10809" s="33"/>
    </row>
    <row r="10810" spans="1:51" s="12" customFormat="1" ht="39.950000000000003" customHeight="1">
      <c r="A10810" s="3"/>
      <c r="B10810" s="16"/>
      <c r="C10810" s="33"/>
      <c r="D10810" s="33"/>
      <c r="E10810" s="33"/>
      <c r="F10810" s="33"/>
      <c r="G10810" s="33"/>
      <c r="H10810" s="33"/>
      <c r="I10810" s="33"/>
      <c r="J10810" s="33"/>
      <c r="K10810" s="33"/>
      <c r="L10810" s="33"/>
      <c r="M10810" s="33"/>
      <c r="N10810" s="33"/>
      <c r="O10810" s="33"/>
      <c r="P10810" s="33"/>
      <c r="Q10810" s="33"/>
      <c r="R10810" s="33"/>
      <c r="S10810" s="33"/>
      <c r="T10810" s="33"/>
      <c r="U10810" s="33"/>
      <c r="V10810" s="33"/>
      <c r="W10810" s="33"/>
      <c r="X10810" s="33"/>
      <c r="Y10810" s="33"/>
      <c r="Z10810" s="33"/>
      <c r="AA10810" s="33"/>
      <c r="AB10810" s="33"/>
      <c r="AC10810" s="33"/>
      <c r="AD10810" s="33"/>
      <c r="AE10810" s="33"/>
      <c r="AF10810" s="33"/>
      <c r="AG10810" s="35"/>
      <c r="AH10810" s="32"/>
      <c r="AI10810" s="33"/>
      <c r="AJ10810" s="33"/>
      <c r="AK10810" s="33"/>
      <c r="AL10810" s="33"/>
      <c r="AM10810" s="33"/>
      <c r="AN10810" s="33"/>
      <c r="AO10810" s="33"/>
      <c r="AP10810" s="33"/>
      <c r="AQ10810" s="33"/>
      <c r="AR10810" s="33"/>
      <c r="AS10810" s="33"/>
      <c r="AT10810" s="33"/>
      <c r="AU10810" s="33"/>
      <c r="AV10810" s="33"/>
      <c r="AW10810" s="33"/>
      <c r="AX10810" s="33"/>
      <c r="AY10810" s="33"/>
    </row>
    <row r="10811" spans="1:51" s="12" customFormat="1" ht="39.950000000000003" customHeight="1">
      <c r="A10811" s="3"/>
      <c r="B10811" s="16"/>
      <c r="C10811" s="33"/>
      <c r="D10811" s="33"/>
      <c r="E10811" s="33"/>
      <c r="F10811" s="33"/>
      <c r="G10811" s="33"/>
      <c r="H10811" s="33"/>
      <c r="I10811" s="33"/>
      <c r="J10811" s="33"/>
      <c r="K10811" s="33"/>
      <c r="L10811" s="33"/>
      <c r="M10811" s="33"/>
      <c r="N10811" s="33"/>
      <c r="O10811" s="33"/>
      <c r="P10811" s="33"/>
      <c r="Q10811" s="33"/>
      <c r="R10811" s="33"/>
      <c r="S10811" s="33"/>
      <c r="T10811" s="33"/>
      <c r="U10811" s="33"/>
      <c r="V10811" s="33"/>
      <c r="W10811" s="33"/>
      <c r="X10811" s="33"/>
      <c r="Y10811" s="33"/>
      <c r="Z10811" s="33"/>
      <c r="AA10811" s="33"/>
      <c r="AB10811" s="33"/>
      <c r="AC10811" s="33"/>
      <c r="AD10811" s="33"/>
      <c r="AE10811" s="33"/>
      <c r="AF10811" s="33"/>
      <c r="AG10811" s="35"/>
      <c r="AH10811" s="32"/>
      <c r="AI10811" s="33"/>
      <c r="AJ10811" s="33"/>
      <c r="AK10811" s="33"/>
      <c r="AL10811" s="33"/>
      <c r="AM10811" s="33"/>
      <c r="AN10811" s="33"/>
      <c r="AO10811" s="33"/>
      <c r="AP10811" s="33"/>
      <c r="AQ10811" s="33"/>
      <c r="AR10811" s="33"/>
      <c r="AS10811" s="33"/>
      <c r="AT10811" s="33"/>
      <c r="AU10811" s="33"/>
      <c r="AV10811" s="33"/>
      <c r="AW10811" s="33"/>
      <c r="AX10811" s="33"/>
      <c r="AY10811" s="33"/>
    </row>
    <row r="10812" spans="1:51" s="12" customFormat="1" ht="39.950000000000003" customHeight="1">
      <c r="A10812" s="3"/>
      <c r="B10812" s="16"/>
      <c r="C10812" s="33"/>
      <c r="D10812" s="33"/>
      <c r="E10812" s="33"/>
      <c r="F10812" s="33"/>
      <c r="G10812" s="33"/>
      <c r="H10812" s="33"/>
      <c r="I10812" s="33"/>
      <c r="J10812" s="33"/>
      <c r="K10812" s="33"/>
      <c r="L10812" s="33"/>
      <c r="M10812" s="33"/>
      <c r="N10812" s="33"/>
      <c r="O10812" s="33"/>
      <c r="P10812" s="33"/>
      <c r="Q10812" s="33"/>
      <c r="R10812" s="33"/>
      <c r="S10812" s="33"/>
      <c r="T10812" s="33"/>
      <c r="U10812" s="33"/>
      <c r="V10812" s="33"/>
      <c r="W10812" s="33"/>
      <c r="X10812" s="33"/>
      <c r="Y10812" s="33"/>
      <c r="Z10812" s="33"/>
      <c r="AA10812" s="33"/>
      <c r="AB10812" s="33"/>
      <c r="AC10812" s="33"/>
      <c r="AD10812" s="33"/>
      <c r="AE10812" s="33"/>
      <c r="AF10812" s="33"/>
      <c r="AG10812" s="35"/>
      <c r="AH10812" s="32"/>
      <c r="AI10812" s="33"/>
      <c r="AJ10812" s="33"/>
      <c r="AK10812" s="33"/>
      <c r="AL10812" s="33"/>
      <c r="AM10812" s="33"/>
      <c r="AN10812" s="33"/>
      <c r="AO10812" s="33"/>
      <c r="AP10812" s="33"/>
      <c r="AQ10812" s="33"/>
      <c r="AR10812" s="33"/>
      <c r="AS10812" s="33"/>
      <c r="AT10812" s="33"/>
      <c r="AU10812" s="33"/>
      <c r="AV10812" s="33"/>
      <c r="AW10812" s="33"/>
      <c r="AX10812" s="33"/>
      <c r="AY10812" s="33"/>
    </row>
    <row r="10813" spans="1:51" s="12" customFormat="1" ht="39.950000000000003" customHeight="1">
      <c r="A10813" s="3"/>
      <c r="B10813" s="16"/>
      <c r="C10813" s="33"/>
      <c r="D10813" s="33"/>
      <c r="E10813" s="33"/>
      <c r="F10813" s="33"/>
      <c r="G10813" s="33"/>
      <c r="H10813" s="33"/>
      <c r="I10813" s="33"/>
      <c r="J10813" s="33"/>
      <c r="K10813" s="33"/>
      <c r="L10813" s="33"/>
      <c r="M10813" s="33"/>
      <c r="N10813" s="33"/>
      <c r="O10813" s="33"/>
      <c r="P10813" s="33"/>
      <c r="Q10813" s="33"/>
      <c r="R10813" s="33"/>
      <c r="S10813" s="33"/>
      <c r="T10813" s="33"/>
      <c r="U10813" s="33"/>
      <c r="V10813" s="33"/>
      <c r="W10813" s="33"/>
      <c r="X10813" s="33"/>
      <c r="Y10813" s="33"/>
      <c r="Z10813" s="33"/>
      <c r="AA10813" s="33"/>
      <c r="AB10813" s="33"/>
      <c r="AC10813" s="33"/>
      <c r="AD10813" s="33"/>
      <c r="AE10813" s="33"/>
      <c r="AF10813" s="33"/>
      <c r="AG10813" s="35"/>
      <c r="AH10813" s="32"/>
      <c r="AI10813" s="33"/>
      <c r="AJ10813" s="33"/>
      <c r="AK10813" s="33"/>
      <c r="AL10813" s="33"/>
      <c r="AM10813" s="33"/>
      <c r="AN10813" s="33"/>
      <c r="AO10813" s="33"/>
      <c r="AP10813" s="33"/>
      <c r="AQ10813" s="33"/>
      <c r="AR10813" s="33"/>
      <c r="AS10813" s="33"/>
      <c r="AT10813" s="33"/>
      <c r="AU10813" s="33"/>
      <c r="AV10813" s="33"/>
      <c r="AW10813" s="33"/>
      <c r="AX10813" s="33"/>
      <c r="AY10813" s="33"/>
    </row>
    <row r="10814" spans="1:51" s="12" customFormat="1" ht="39.950000000000003" customHeight="1">
      <c r="A10814" s="3"/>
      <c r="B10814" s="16"/>
      <c r="C10814" s="33"/>
      <c r="D10814" s="33"/>
      <c r="E10814" s="33"/>
      <c r="F10814" s="33"/>
      <c r="G10814" s="33"/>
      <c r="H10814" s="33"/>
      <c r="I10814" s="33"/>
      <c r="J10814" s="33"/>
      <c r="K10814" s="33"/>
      <c r="L10814" s="33"/>
      <c r="M10814" s="33"/>
      <c r="N10814" s="33"/>
      <c r="O10814" s="33"/>
      <c r="P10814" s="33"/>
      <c r="Q10814" s="33"/>
      <c r="R10814" s="33"/>
      <c r="S10814" s="33"/>
      <c r="T10814" s="33"/>
      <c r="U10814" s="33"/>
      <c r="V10814" s="33"/>
      <c r="W10814" s="33"/>
      <c r="X10814" s="33"/>
      <c r="Y10814" s="33"/>
      <c r="Z10814" s="33"/>
      <c r="AA10814" s="33"/>
      <c r="AB10814" s="33"/>
      <c r="AC10814" s="33"/>
      <c r="AD10814" s="33"/>
      <c r="AE10814" s="33"/>
      <c r="AF10814" s="33"/>
      <c r="AG10814" s="35"/>
      <c r="AH10814" s="32"/>
      <c r="AI10814" s="33"/>
      <c r="AJ10814" s="33"/>
      <c r="AK10814" s="33"/>
      <c r="AL10814" s="33"/>
      <c r="AM10814" s="33"/>
      <c r="AN10814" s="33"/>
      <c r="AO10814" s="33"/>
      <c r="AP10814" s="33"/>
      <c r="AQ10814" s="33"/>
      <c r="AR10814" s="33"/>
      <c r="AS10814" s="33"/>
      <c r="AT10814" s="33"/>
      <c r="AU10814" s="33"/>
      <c r="AV10814" s="33"/>
      <c r="AW10814" s="33"/>
      <c r="AX10814" s="33"/>
      <c r="AY10814" s="33"/>
    </row>
    <row r="10815" spans="1:51" s="12" customFormat="1" ht="39.950000000000003" customHeight="1">
      <c r="A10815" s="3"/>
      <c r="B10815" s="16"/>
      <c r="C10815" s="33"/>
      <c r="D10815" s="33"/>
      <c r="E10815" s="33"/>
      <c r="F10815" s="33"/>
      <c r="G10815" s="33"/>
      <c r="H10815" s="33"/>
      <c r="I10815" s="33"/>
      <c r="J10815" s="33"/>
      <c r="K10815" s="33"/>
      <c r="L10815" s="33"/>
      <c r="M10815" s="33"/>
      <c r="N10815" s="33"/>
      <c r="O10815" s="33"/>
      <c r="P10815" s="33"/>
      <c r="Q10815" s="33"/>
      <c r="R10815" s="33"/>
      <c r="S10815" s="33"/>
      <c r="T10815" s="33"/>
      <c r="U10815" s="33"/>
      <c r="V10815" s="33"/>
      <c r="W10815" s="33"/>
      <c r="X10815" s="33"/>
      <c r="Y10815" s="33"/>
      <c r="Z10815" s="33"/>
      <c r="AA10815" s="33"/>
      <c r="AB10815" s="33"/>
      <c r="AC10815" s="33"/>
      <c r="AD10815" s="33"/>
      <c r="AE10815" s="33"/>
      <c r="AF10815" s="33"/>
      <c r="AG10815" s="35"/>
      <c r="AH10815" s="32"/>
      <c r="AI10815" s="33"/>
      <c r="AJ10815" s="33"/>
      <c r="AK10815" s="33"/>
      <c r="AL10815" s="33"/>
      <c r="AM10815" s="33"/>
      <c r="AN10815" s="33"/>
      <c r="AO10815" s="33"/>
      <c r="AP10815" s="33"/>
      <c r="AQ10815" s="33"/>
      <c r="AR10815" s="33"/>
      <c r="AS10815" s="33"/>
      <c r="AT10815" s="33"/>
      <c r="AU10815" s="33"/>
      <c r="AV10815" s="33"/>
      <c r="AW10815" s="33"/>
      <c r="AX10815" s="33"/>
      <c r="AY10815" s="33"/>
    </row>
    <row r="10816" spans="1:51" s="12" customFormat="1" ht="39.950000000000003" customHeight="1">
      <c r="A10816" s="3"/>
      <c r="B10816" s="16"/>
      <c r="C10816" s="33"/>
      <c r="D10816" s="33"/>
      <c r="E10816" s="33"/>
      <c r="F10816" s="33"/>
      <c r="G10816" s="33"/>
      <c r="H10816" s="33"/>
      <c r="I10816" s="33"/>
      <c r="J10816" s="33"/>
      <c r="K10816" s="33"/>
      <c r="L10816" s="33"/>
      <c r="M10816" s="33"/>
      <c r="N10816" s="33"/>
      <c r="O10816" s="33"/>
      <c r="P10816" s="33"/>
      <c r="Q10816" s="33"/>
      <c r="R10816" s="33"/>
      <c r="S10816" s="33"/>
      <c r="T10816" s="33"/>
      <c r="U10816" s="33"/>
      <c r="V10816" s="33"/>
      <c r="W10816" s="33"/>
      <c r="X10816" s="33"/>
      <c r="Y10816" s="33"/>
      <c r="Z10816" s="33"/>
      <c r="AA10816" s="33"/>
      <c r="AB10816" s="33"/>
      <c r="AC10816" s="33"/>
      <c r="AD10816" s="33"/>
      <c r="AE10816" s="33"/>
      <c r="AF10816" s="33"/>
      <c r="AG10816" s="35"/>
      <c r="AH10816" s="32"/>
      <c r="AI10816" s="33"/>
      <c r="AJ10816" s="33"/>
      <c r="AK10816" s="33"/>
      <c r="AL10816" s="33"/>
      <c r="AM10816" s="33"/>
      <c r="AN10816" s="33"/>
      <c r="AO10816" s="33"/>
      <c r="AP10816" s="33"/>
      <c r="AQ10816" s="33"/>
      <c r="AR10816" s="33"/>
      <c r="AS10816" s="33"/>
      <c r="AT10816" s="33"/>
      <c r="AU10816" s="33"/>
      <c r="AV10816" s="33"/>
      <c r="AW10816" s="33"/>
      <c r="AX10816" s="33"/>
      <c r="AY10816" s="33"/>
    </row>
    <row r="10817" spans="1:51" s="12" customFormat="1" ht="39.950000000000003" customHeight="1">
      <c r="A10817" s="3"/>
      <c r="B10817" s="16"/>
      <c r="C10817" s="33"/>
      <c r="D10817" s="33"/>
      <c r="E10817" s="33"/>
      <c r="F10817" s="33"/>
      <c r="G10817" s="33"/>
      <c r="H10817" s="33"/>
      <c r="I10817" s="33"/>
      <c r="J10817" s="33"/>
      <c r="K10817" s="33"/>
      <c r="L10817" s="33"/>
      <c r="M10817" s="33"/>
      <c r="N10817" s="33"/>
      <c r="O10817" s="33"/>
      <c r="P10817" s="33"/>
      <c r="Q10817" s="33"/>
      <c r="R10817" s="33"/>
      <c r="S10817" s="33"/>
      <c r="T10817" s="33"/>
      <c r="U10817" s="33"/>
      <c r="V10817" s="33"/>
      <c r="W10817" s="33"/>
      <c r="X10817" s="33"/>
      <c r="Y10817" s="33"/>
      <c r="Z10817" s="33"/>
      <c r="AA10817" s="33"/>
      <c r="AB10817" s="33"/>
      <c r="AC10817" s="33"/>
      <c r="AD10817" s="33"/>
      <c r="AE10817" s="33"/>
      <c r="AF10817" s="33"/>
      <c r="AG10817" s="35"/>
      <c r="AH10817" s="32"/>
      <c r="AI10817" s="33"/>
      <c r="AJ10817" s="33"/>
      <c r="AK10817" s="33"/>
      <c r="AL10817" s="33"/>
      <c r="AM10817" s="33"/>
      <c r="AN10817" s="33"/>
      <c r="AO10817" s="33"/>
      <c r="AP10817" s="33"/>
      <c r="AQ10817" s="33"/>
      <c r="AR10817" s="33"/>
      <c r="AS10817" s="33"/>
      <c r="AT10817" s="33"/>
      <c r="AU10817" s="33"/>
      <c r="AV10817" s="33"/>
      <c r="AW10817" s="33"/>
      <c r="AX10817" s="33"/>
      <c r="AY10817" s="33"/>
    </row>
    <row r="10818" spans="1:51" s="12" customFormat="1" ht="39.950000000000003" customHeight="1">
      <c r="A10818" s="3"/>
      <c r="B10818" s="16"/>
      <c r="C10818" s="33"/>
      <c r="D10818" s="33"/>
      <c r="E10818" s="33"/>
      <c r="F10818" s="33"/>
      <c r="G10818" s="33"/>
      <c r="H10818" s="33"/>
      <c r="I10818" s="33"/>
      <c r="J10818" s="33"/>
      <c r="K10818" s="33"/>
      <c r="L10818" s="33"/>
      <c r="M10818" s="33"/>
      <c r="N10818" s="33"/>
      <c r="O10818" s="33"/>
      <c r="P10818" s="33"/>
      <c r="Q10818" s="33"/>
      <c r="R10818" s="33"/>
      <c r="S10818" s="33"/>
      <c r="T10818" s="33"/>
      <c r="U10818" s="33"/>
      <c r="V10818" s="33"/>
      <c r="W10818" s="33"/>
      <c r="X10818" s="33"/>
      <c r="Y10818" s="33"/>
      <c r="Z10818" s="33"/>
      <c r="AA10818" s="33"/>
      <c r="AB10818" s="33"/>
      <c r="AC10818" s="33"/>
      <c r="AD10818" s="33"/>
      <c r="AE10818" s="33"/>
      <c r="AF10818" s="33"/>
      <c r="AG10818" s="35"/>
      <c r="AH10818" s="32"/>
      <c r="AI10818" s="33"/>
      <c r="AJ10818" s="33"/>
      <c r="AK10818" s="33"/>
      <c r="AL10818" s="33"/>
      <c r="AM10818" s="33"/>
      <c r="AN10818" s="33"/>
      <c r="AO10818" s="33"/>
      <c r="AP10818" s="33"/>
      <c r="AQ10818" s="33"/>
      <c r="AR10818" s="33"/>
      <c r="AS10818" s="33"/>
      <c r="AT10818" s="33"/>
      <c r="AU10818" s="33"/>
      <c r="AV10818" s="33"/>
      <c r="AW10818" s="33"/>
      <c r="AX10818" s="33"/>
      <c r="AY10818" s="33"/>
    </row>
    <row r="10819" spans="1:51" s="12" customFormat="1" ht="39.950000000000003" customHeight="1">
      <c r="A10819" s="3"/>
      <c r="B10819" s="16"/>
      <c r="C10819" s="33"/>
      <c r="D10819" s="33"/>
      <c r="E10819" s="33"/>
      <c r="F10819" s="33"/>
      <c r="G10819" s="33"/>
      <c r="H10819" s="33"/>
      <c r="I10819" s="33"/>
      <c r="J10819" s="33"/>
      <c r="K10819" s="33"/>
      <c r="L10819" s="33"/>
      <c r="M10819" s="33"/>
      <c r="N10819" s="33"/>
      <c r="O10819" s="33"/>
      <c r="P10819" s="33"/>
      <c r="Q10819" s="33"/>
      <c r="R10819" s="33"/>
      <c r="S10819" s="33"/>
      <c r="T10819" s="33"/>
      <c r="U10819" s="33"/>
      <c r="V10819" s="33"/>
      <c r="W10819" s="33"/>
      <c r="X10819" s="33"/>
      <c r="Y10819" s="33"/>
      <c r="Z10819" s="33"/>
      <c r="AA10819" s="33"/>
      <c r="AB10819" s="33"/>
      <c r="AC10819" s="33"/>
      <c r="AD10819" s="33"/>
      <c r="AE10819" s="33"/>
      <c r="AF10819" s="33"/>
      <c r="AG10819" s="35"/>
      <c r="AH10819" s="32"/>
      <c r="AI10819" s="33"/>
      <c r="AJ10819" s="33"/>
      <c r="AK10819" s="33"/>
      <c r="AL10819" s="33"/>
      <c r="AM10819" s="33"/>
      <c r="AN10819" s="33"/>
      <c r="AO10819" s="33"/>
      <c r="AP10819" s="33"/>
      <c r="AQ10819" s="33"/>
      <c r="AR10819" s="33"/>
      <c r="AS10819" s="33"/>
      <c r="AT10819" s="33"/>
      <c r="AU10819" s="33"/>
      <c r="AV10819" s="33"/>
      <c r="AW10819" s="33"/>
      <c r="AX10819" s="33"/>
      <c r="AY10819" s="33"/>
    </row>
    <row r="10820" spans="1:51" s="12" customFormat="1" ht="39.950000000000003" customHeight="1">
      <c r="A10820" s="3"/>
      <c r="B10820" s="16"/>
      <c r="C10820" s="33"/>
      <c r="D10820" s="33"/>
      <c r="E10820" s="33"/>
      <c r="F10820" s="33"/>
      <c r="G10820" s="33"/>
      <c r="H10820" s="33"/>
      <c r="I10820" s="33"/>
      <c r="J10820" s="33"/>
      <c r="K10820" s="33"/>
      <c r="L10820" s="33"/>
      <c r="M10820" s="33"/>
      <c r="N10820" s="33"/>
      <c r="O10820" s="33"/>
      <c r="P10820" s="33"/>
      <c r="Q10820" s="33"/>
      <c r="R10820" s="33"/>
      <c r="S10820" s="33"/>
      <c r="T10820" s="33"/>
      <c r="U10820" s="33"/>
      <c r="V10820" s="33"/>
      <c r="W10820" s="33"/>
      <c r="X10820" s="33"/>
      <c r="Y10820" s="33"/>
      <c r="Z10820" s="33"/>
      <c r="AA10820" s="33"/>
      <c r="AB10820" s="33"/>
      <c r="AC10820" s="33"/>
      <c r="AD10820" s="33"/>
      <c r="AE10820" s="33"/>
      <c r="AF10820" s="33"/>
      <c r="AG10820" s="35"/>
      <c r="AH10820" s="32"/>
      <c r="AI10820" s="33"/>
      <c r="AJ10820" s="33"/>
      <c r="AK10820" s="33"/>
      <c r="AL10820" s="33"/>
      <c r="AM10820" s="33"/>
      <c r="AN10820" s="33"/>
      <c r="AO10820" s="33"/>
      <c r="AP10820" s="33"/>
      <c r="AQ10820" s="33"/>
      <c r="AR10820" s="33"/>
      <c r="AS10820" s="33"/>
      <c r="AT10820" s="33"/>
      <c r="AU10820" s="33"/>
      <c r="AV10820" s="33"/>
      <c r="AW10820" s="33"/>
      <c r="AX10820" s="33"/>
      <c r="AY10820" s="33"/>
    </row>
    <row r="10821" spans="1:51" s="12" customFormat="1" ht="39.950000000000003" customHeight="1">
      <c r="A10821" s="3"/>
      <c r="B10821" s="16"/>
      <c r="C10821" s="33"/>
      <c r="D10821" s="33"/>
      <c r="E10821" s="33"/>
      <c r="F10821" s="33"/>
      <c r="G10821" s="33"/>
      <c r="H10821" s="33"/>
      <c r="I10821" s="33"/>
      <c r="J10821" s="33"/>
      <c r="K10821" s="33"/>
      <c r="L10821" s="33"/>
      <c r="M10821" s="33"/>
      <c r="N10821" s="33"/>
      <c r="O10821" s="33"/>
      <c r="P10821" s="33"/>
      <c r="Q10821" s="33"/>
      <c r="R10821" s="33"/>
      <c r="S10821" s="33"/>
      <c r="T10821" s="33"/>
      <c r="U10821" s="33"/>
      <c r="V10821" s="33"/>
      <c r="W10821" s="33"/>
      <c r="X10821" s="33"/>
      <c r="Y10821" s="33"/>
      <c r="Z10821" s="33"/>
      <c r="AA10821" s="33"/>
      <c r="AB10821" s="33"/>
      <c r="AC10821" s="33"/>
      <c r="AD10821" s="33"/>
      <c r="AE10821" s="33"/>
      <c r="AF10821" s="33"/>
      <c r="AG10821" s="35"/>
      <c r="AH10821" s="32"/>
      <c r="AI10821" s="33"/>
      <c r="AJ10821" s="33"/>
      <c r="AK10821" s="33"/>
      <c r="AL10821" s="33"/>
      <c r="AM10821" s="33"/>
      <c r="AN10821" s="33"/>
      <c r="AO10821" s="33"/>
      <c r="AP10821" s="33"/>
      <c r="AQ10821" s="33"/>
      <c r="AR10821" s="33"/>
      <c r="AS10821" s="33"/>
      <c r="AT10821" s="33"/>
      <c r="AU10821" s="33"/>
      <c r="AV10821" s="33"/>
      <c r="AW10821" s="33"/>
      <c r="AX10821" s="33"/>
      <c r="AY10821" s="33"/>
    </row>
    <row r="10822" spans="1:51" s="12" customFormat="1" ht="39.950000000000003" customHeight="1">
      <c r="A10822" s="3"/>
      <c r="B10822" s="16"/>
      <c r="C10822" s="33"/>
      <c r="D10822" s="33"/>
      <c r="E10822" s="33"/>
      <c r="F10822" s="33"/>
      <c r="G10822" s="33"/>
      <c r="H10822" s="33"/>
      <c r="I10822" s="33"/>
      <c r="J10822" s="33"/>
      <c r="K10822" s="33"/>
      <c r="L10822" s="33"/>
      <c r="M10822" s="33"/>
      <c r="N10822" s="33"/>
      <c r="O10822" s="33"/>
      <c r="P10822" s="33"/>
      <c r="Q10822" s="33"/>
      <c r="R10822" s="33"/>
      <c r="S10822" s="33"/>
      <c r="T10822" s="33"/>
      <c r="U10822" s="33"/>
      <c r="V10822" s="33"/>
      <c r="W10822" s="33"/>
      <c r="X10822" s="33"/>
      <c r="Y10822" s="33"/>
      <c r="Z10822" s="33"/>
      <c r="AA10822" s="33"/>
      <c r="AB10822" s="33"/>
      <c r="AC10822" s="33"/>
      <c r="AD10822" s="33"/>
      <c r="AE10822" s="33"/>
      <c r="AF10822" s="33"/>
      <c r="AG10822" s="35"/>
      <c r="AH10822" s="32"/>
      <c r="AI10822" s="33"/>
      <c r="AJ10822" s="33"/>
      <c r="AK10822" s="33"/>
      <c r="AL10822" s="33"/>
      <c r="AM10822" s="33"/>
      <c r="AN10822" s="33"/>
      <c r="AO10822" s="33"/>
      <c r="AP10822" s="33"/>
      <c r="AQ10822" s="33"/>
      <c r="AR10822" s="33"/>
      <c r="AS10822" s="33"/>
      <c r="AT10822" s="33"/>
      <c r="AU10822" s="33"/>
      <c r="AV10822" s="33"/>
      <c r="AW10822" s="33"/>
      <c r="AX10822" s="33"/>
      <c r="AY10822" s="33"/>
    </row>
    <row r="10823" spans="1:51" s="12" customFormat="1" ht="39.950000000000003" customHeight="1">
      <c r="A10823" s="3"/>
      <c r="B10823" s="16"/>
      <c r="C10823" s="33"/>
      <c r="D10823" s="33"/>
      <c r="E10823" s="33"/>
      <c r="F10823" s="33"/>
      <c r="G10823" s="33"/>
      <c r="H10823" s="33"/>
      <c r="I10823" s="33"/>
      <c r="J10823" s="33"/>
      <c r="K10823" s="33"/>
      <c r="L10823" s="33"/>
      <c r="M10823" s="33"/>
      <c r="N10823" s="33"/>
      <c r="O10823" s="33"/>
      <c r="P10823" s="33"/>
      <c r="Q10823" s="33"/>
      <c r="R10823" s="33"/>
      <c r="S10823" s="33"/>
      <c r="T10823" s="33"/>
      <c r="U10823" s="33"/>
      <c r="V10823" s="33"/>
      <c r="W10823" s="33"/>
      <c r="X10823" s="33"/>
      <c r="Y10823" s="33"/>
      <c r="Z10823" s="33"/>
      <c r="AA10823" s="33"/>
      <c r="AB10823" s="33"/>
      <c r="AC10823" s="33"/>
      <c r="AD10823" s="33"/>
      <c r="AE10823" s="33"/>
      <c r="AF10823" s="33"/>
      <c r="AG10823" s="35"/>
      <c r="AH10823" s="32"/>
      <c r="AI10823" s="33"/>
      <c r="AJ10823" s="33"/>
      <c r="AK10823" s="33"/>
      <c r="AL10823" s="33"/>
      <c r="AM10823" s="33"/>
      <c r="AN10823" s="33"/>
      <c r="AO10823" s="33"/>
      <c r="AP10823" s="33"/>
      <c r="AQ10823" s="33"/>
      <c r="AR10823" s="33"/>
      <c r="AS10823" s="33"/>
      <c r="AT10823" s="33"/>
      <c r="AU10823" s="33"/>
      <c r="AV10823" s="33"/>
      <c r="AW10823" s="33"/>
      <c r="AX10823" s="33"/>
      <c r="AY10823" s="33"/>
    </row>
    <row r="10824" spans="1:51" s="12" customFormat="1" ht="39.950000000000003" customHeight="1">
      <c r="A10824" s="3"/>
      <c r="B10824" s="16"/>
      <c r="C10824" s="33"/>
      <c r="D10824" s="33"/>
      <c r="E10824" s="33"/>
      <c r="F10824" s="33"/>
      <c r="G10824" s="33"/>
      <c r="H10824" s="33"/>
      <c r="I10824" s="33"/>
      <c r="J10824" s="33"/>
      <c r="K10824" s="33"/>
      <c r="L10824" s="33"/>
      <c r="M10824" s="33"/>
      <c r="N10824" s="33"/>
      <c r="O10824" s="33"/>
      <c r="P10824" s="33"/>
      <c r="Q10824" s="33"/>
      <c r="R10824" s="33"/>
      <c r="S10824" s="33"/>
      <c r="T10824" s="33"/>
      <c r="U10824" s="33"/>
      <c r="V10824" s="33"/>
      <c r="W10824" s="33"/>
      <c r="X10824" s="33"/>
      <c r="Y10824" s="33"/>
      <c r="Z10824" s="33"/>
      <c r="AA10824" s="33"/>
      <c r="AB10824" s="33"/>
      <c r="AC10824" s="33"/>
      <c r="AD10824" s="33"/>
      <c r="AE10824" s="33"/>
      <c r="AF10824" s="33"/>
      <c r="AG10824" s="35"/>
      <c r="AH10824" s="32"/>
      <c r="AI10824" s="33"/>
      <c r="AJ10824" s="33"/>
      <c r="AK10824" s="33"/>
      <c r="AL10824" s="33"/>
      <c r="AM10824" s="33"/>
      <c r="AN10824" s="33"/>
      <c r="AO10824" s="33"/>
      <c r="AP10824" s="33"/>
      <c r="AQ10824" s="33"/>
      <c r="AR10824" s="33"/>
      <c r="AS10824" s="33"/>
      <c r="AT10824" s="33"/>
      <c r="AU10824" s="33"/>
      <c r="AV10824" s="33"/>
      <c r="AW10824" s="33"/>
      <c r="AX10824" s="33"/>
      <c r="AY10824" s="33"/>
    </row>
    <row r="10825" spans="1:51" s="12" customFormat="1" ht="39.950000000000003" customHeight="1">
      <c r="A10825" s="3"/>
      <c r="B10825" s="16"/>
      <c r="C10825" s="33"/>
      <c r="D10825" s="33"/>
      <c r="E10825" s="33"/>
      <c r="F10825" s="33"/>
      <c r="G10825" s="33"/>
      <c r="H10825" s="33"/>
      <c r="I10825" s="33"/>
      <c r="J10825" s="33"/>
      <c r="K10825" s="33"/>
      <c r="L10825" s="33"/>
      <c r="M10825" s="33"/>
      <c r="N10825" s="33"/>
      <c r="O10825" s="33"/>
      <c r="P10825" s="33"/>
      <c r="Q10825" s="33"/>
      <c r="R10825" s="33"/>
      <c r="S10825" s="33"/>
      <c r="T10825" s="33"/>
      <c r="U10825" s="33"/>
      <c r="V10825" s="33"/>
      <c r="W10825" s="33"/>
      <c r="X10825" s="33"/>
      <c r="Y10825" s="33"/>
      <c r="Z10825" s="33"/>
      <c r="AA10825" s="33"/>
      <c r="AB10825" s="33"/>
      <c r="AC10825" s="33"/>
      <c r="AD10825" s="33"/>
      <c r="AE10825" s="33"/>
      <c r="AF10825" s="33"/>
      <c r="AG10825" s="35"/>
      <c r="AH10825" s="32"/>
      <c r="AI10825" s="33"/>
      <c r="AJ10825" s="33"/>
      <c r="AK10825" s="33"/>
      <c r="AL10825" s="33"/>
      <c r="AM10825" s="33"/>
      <c r="AN10825" s="33"/>
      <c r="AO10825" s="33"/>
      <c r="AP10825" s="33"/>
      <c r="AQ10825" s="33"/>
      <c r="AR10825" s="33"/>
      <c r="AS10825" s="33"/>
      <c r="AT10825" s="33"/>
      <c r="AU10825" s="33"/>
      <c r="AV10825" s="33"/>
      <c r="AW10825" s="33"/>
      <c r="AX10825" s="33"/>
      <c r="AY10825" s="33"/>
    </row>
    <row r="10826" spans="1:51" s="12" customFormat="1" ht="39.950000000000003" customHeight="1">
      <c r="A10826" s="3"/>
      <c r="B10826" s="16"/>
      <c r="C10826" s="33"/>
      <c r="D10826" s="33"/>
      <c r="E10826" s="33"/>
      <c r="F10826" s="33"/>
      <c r="G10826" s="33"/>
      <c r="H10826" s="33"/>
      <c r="I10826" s="33"/>
      <c r="J10826" s="33"/>
      <c r="K10826" s="33"/>
      <c r="L10826" s="33"/>
      <c r="M10826" s="33"/>
      <c r="N10826" s="33"/>
      <c r="O10826" s="33"/>
      <c r="P10826" s="33"/>
      <c r="Q10826" s="33"/>
      <c r="R10826" s="33"/>
      <c r="S10826" s="33"/>
      <c r="T10826" s="33"/>
      <c r="U10826" s="33"/>
      <c r="V10826" s="33"/>
      <c r="W10826" s="33"/>
      <c r="X10826" s="33"/>
      <c r="Y10826" s="33"/>
      <c r="Z10826" s="33"/>
      <c r="AA10826" s="33"/>
      <c r="AB10826" s="33"/>
      <c r="AC10826" s="33"/>
      <c r="AD10826" s="33"/>
      <c r="AE10826" s="33"/>
      <c r="AF10826" s="33"/>
      <c r="AG10826" s="35"/>
      <c r="AH10826" s="32"/>
      <c r="AI10826" s="33"/>
      <c r="AJ10826" s="33"/>
      <c r="AK10826" s="33"/>
      <c r="AL10826" s="33"/>
      <c r="AM10826" s="33"/>
      <c r="AN10826" s="33"/>
      <c r="AO10826" s="33"/>
      <c r="AP10826" s="33"/>
      <c r="AQ10826" s="33"/>
      <c r="AR10826" s="33"/>
      <c r="AS10826" s="33"/>
      <c r="AT10826" s="33"/>
      <c r="AU10826" s="33"/>
      <c r="AV10826" s="33"/>
      <c r="AW10826" s="33"/>
      <c r="AX10826" s="33"/>
      <c r="AY10826" s="33"/>
    </row>
    <row r="10827" spans="1:51" s="12" customFormat="1" ht="39.950000000000003" customHeight="1">
      <c r="A10827" s="3"/>
      <c r="B10827" s="16"/>
      <c r="C10827" s="33"/>
      <c r="D10827" s="33"/>
      <c r="E10827" s="33"/>
      <c r="F10827" s="33"/>
      <c r="G10827" s="33"/>
      <c r="H10827" s="33"/>
      <c r="I10827" s="33"/>
      <c r="J10827" s="33"/>
      <c r="K10827" s="33"/>
      <c r="L10827" s="33"/>
      <c r="M10827" s="33"/>
      <c r="N10827" s="33"/>
      <c r="O10827" s="33"/>
      <c r="P10827" s="33"/>
      <c r="Q10827" s="33"/>
      <c r="R10827" s="33"/>
      <c r="S10827" s="33"/>
      <c r="T10827" s="33"/>
      <c r="U10827" s="33"/>
      <c r="V10827" s="33"/>
      <c r="W10827" s="33"/>
      <c r="X10827" s="33"/>
      <c r="Y10827" s="33"/>
      <c r="Z10827" s="33"/>
      <c r="AA10827" s="33"/>
      <c r="AB10827" s="33"/>
      <c r="AC10827" s="33"/>
      <c r="AD10827" s="33"/>
      <c r="AE10827" s="33"/>
      <c r="AF10827" s="33"/>
      <c r="AG10827" s="35"/>
      <c r="AH10827" s="32"/>
      <c r="AI10827" s="33"/>
      <c r="AJ10827" s="33"/>
      <c r="AK10827" s="33"/>
      <c r="AL10827" s="33"/>
      <c r="AM10827" s="33"/>
      <c r="AN10827" s="33"/>
      <c r="AO10827" s="33"/>
      <c r="AP10827" s="33"/>
      <c r="AQ10827" s="33"/>
      <c r="AR10827" s="33"/>
      <c r="AS10827" s="33"/>
      <c r="AT10827" s="33"/>
      <c r="AU10827" s="33"/>
      <c r="AV10827" s="33"/>
      <c r="AW10827" s="33"/>
      <c r="AX10827" s="33"/>
      <c r="AY10827" s="33"/>
    </row>
    <row r="10828" spans="1:51" s="12" customFormat="1" ht="39.950000000000003" customHeight="1">
      <c r="A10828" s="3"/>
      <c r="B10828" s="16"/>
      <c r="C10828" s="33"/>
      <c r="D10828" s="33"/>
      <c r="E10828" s="33"/>
      <c r="F10828" s="33"/>
      <c r="G10828" s="33"/>
      <c r="H10828" s="33"/>
      <c r="I10828" s="33"/>
      <c r="J10828" s="33"/>
      <c r="K10828" s="33"/>
      <c r="L10828" s="33"/>
      <c r="M10828" s="33"/>
      <c r="N10828" s="33"/>
      <c r="O10828" s="33"/>
      <c r="P10828" s="33"/>
      <c r="Q10828" s="33"/>
      <c r="R10828" s="33"/>
      <c r="S10828" s="33"/>
      <c r="T10828" s="33"/>
      <c r="U10828" s="33"/>
      <c r="V10828" s="33"/>
      <c r="W10828" s="33"/>
      <c r="X10828" s="33"/>
      <c r="Y10828" s="33"/>
      <c r="Z10828" s="33"/>
      <c r="AA10828" s="33"/>
      <c r="AB10828" s="33"/>
      <c r="AC10828" s="33"/>
      <c r="AD10828" s="33"/>
      <c r="AE10828" s="33"/>
      <c r="AF10828" s="33"/>
      <c r="AG10828" s="35"/>
      <c r="AH10828" s="32"/>
      <c r="AI10828" s="33"/>
      <c r="AJ10828" s="33"/>
      <c r="AK10828" s="33"/>
      <c r="AL10828" s="33"/>
      <c r="AM10828" s="33"/>
      <c r="AN10828" s="33"/>
      <c r="AO10828" s="33"/>
      <c r="AP10828" s="33"/>
      <c r="AQ10828" s="33"/>
      <c r="AR10828" s="33"/>
      <c r="AS10828" s="33"/>
      <c r="AT10828" s="33"/>
      <c r="AU10828" s="33"/>
      <c r="AV10828" s="33"/>
      <c r="AW10828" s="33"/>
      <c r="AX10828" s="33"/>
      <c r="AY10828" s="33"/>
    </row>
    <row r="10829" spans="1:51" s="12" customFormat="1" ht="39.950000000000003" customHeight="1">
      <c r="A10829" s="3"/>
      <c r="B10829" s="16"/>
      <c r="C10829" s="33"/>
      <c r="D10829" s="33"/>
      <c r="E10829" s="33"/>
      <c r="F10829" s="33"/>
      <c r="G10829" s="33"/>
      <c r="H10829" s="33"/>
      <c r="I10829" s="33"/>
      <c r="J10829" s="33"/>
      <c r="K10829" s="33"/>
      <c r="L10829" s="33"/>
      <c r="M10829" s="33"/>
      <c r="N10829" s="33"/>
      <c r="O10829" s="33"/>
      <c r="P10829" s="33"/>
      <c r="Q10829" s="33"/>
      <c r="R10829" s="33"/>
      <c r="S10829" s="33"/>
      <c r="T10829" s="33"/>
      <c r="U10829" s="33"/>
      <c r="V10829" s="33"/>
      <c r="W10829" s="33"/>
      <c r="X10829" s="33"/>
      <c r="Y10829" s="33"/>
      <c r="Z10829" s="33"/>
      <c r="AA10829" s="33"/>
      <c r="AB10829" s="33"/>
      <c r="AC10829" s="33"/>
      <c r="AD10829" s="33"/>
      <c r="AE10829" s="33"/>
      <c r="AF10829" s="33"/>
      <c r="AG10829" s="35"/>
      <c r="AH10829" s="32"/>
      <c r="AI10829" s="33"/>
      <c r="AJ10829" s="33"/>
      <c r="AK10829" s="33"/>
      <c r="AL10829" s="33"/>
      <c r="AM10829" s="33"/>
      <c r="AN10829" s="33"/>
      <c r="AO10829" s="33"/>
      <c r="AP10829" s="33"/>
      <c r="AQ10829" s="33"/>
      <c r="AR10829" s="33"/>
      <c r="AS10829" s="33"/>
      <c r="AT10829" s="33"/>
      <c r="AU10829" s="33"/>
      <c r="AV10829" s="33"/>
      <c r="AW10829" s="33"/>
      <c r="AX10829" s="33"/>
      <c r="AY10829" s="33"/>
    </row>
    <row r="10830" spans="1:51" s="12" customFormat="1" ht="39.950000000000003" customHeight="1">
      <c r="A10830" s="3"/>
      <c r="B10830" s="16"/>
      <c r="C10830" s="33"/>
      <c r="D10830" s="33"/>
      <c r="E10830" s="33"/>
      <c r="F10830" s="33"/>
      <c r="G10830" s="33"/>
      <c r="H10830" s="33"/>
      <c r="I10830" s="33"/>
      <c r="J10830" s="33"/>
      <c r="K10830" s="33"/>
      <c r="L10830" s="33"/>
      <c r="M10830" s="33"/>
      <c r="N10830" s="33"/>
      <c r="O10830" s="33"/>
      <c r="P10830" s="33"/>
      <c r="Q10830" s="33"/>
      <c r="R10830" s="33"/>
      <c r="S10830" s="33"/>
      <c r="T10830" s="33"/>
      <c r="U10830" s="33"/>
      <c r="V10830" s="33"/>
      <c r="W10830" s="33"/>
      <c r="X10830" s="33"/>
      <c r="Y10830" s="33"/>
      <c r="Z10830" s="33"/>
      <c r="AA10830" s="33"/>
      <c r="AB10830" s="33"/>
      <c r="AC10830" s="33"/>
      <c r="AD10830" s="33"/>
      <c r="AE10830" s="33"/>
      <c r="AF10830" s="33"/>
      <c r="AG10830" s="35"/>
      <c r="AH10830" s="32"/>
      <c r="AI10830" s="33"/>
      <c r="AJ10830" s="33"/>
      <c r="AK10830" s="33"/>
      <c r="AL10830" s="33"/>
      <c r="AM10830" s="33"/>
      <c r="AN10830" s="33"/>
      <c r="AO10830" s="33"/>
      <c r="AP10830" s="33"/>
      <c r="AQ10830" s="33"/>
      <c r="AR10830" s="33"/>
      <c r="AS10830" s="33"/>
      <c r="AT10830" s="33"/>
      <c r="AU10830" s="33"/>
      <c r="AV10830" s="33"/>
      <c r="AW10830" s="33"/>
      <c r="AX10830" s="33"/>
      <c r="AY10830" s="33"/>
    </row>
    <row r="10831" spans="1:51" s="12" customFormat="1" ht="39.950000000000003" customHeight="1">
      <c r="A10831" s="3"/>
      <c r="B10831" s="16"/>
      <c r="C10831" s="33"/>
      <c r="D10831" s="33"/>
      <c r="E10831" s="33"/>
      <c r="F10831" s="33"/>
      <c r="G10831" s="33"/>
      <c r="H10831" s="33"/>
      <c r="I10831" s="33"/>
      <c r="J10831" s="33"/>
      <c r="K10831" s="33"/>
      <c r="L10831" s="33"/>
      <c r="M10831" s="33"/>
      <c r="N10831" s="33"/>
      <c r="O10831" s="33"/>
      <c r="P10831" s="33"/>
      <c r="Q10831" s="33"/>
      <c r="R10831" s="33"/>
      <c r="S10831" s="33"/>
      <c r="T10831" s="33"/>
      <c r="U10831" s="33"/>
      <c r="V10831" s="33"/>
      <c r="W10831" s="33"/>
      <c r="X10831" s="33"/>
      <c r="Y10831" s="33"/>
      <c r="Z10831" s="33"/>
      <c r="AA10831" s="33"/>
      <c r="AB10831" s="33"/>
      <c r="AC10831" s="33"/>
      <c r="AD10831" s="33"/>
      <c r="AE10831" s="33"/>
      <c r="AF10831" s="33"/>
      <c r="AG10831" s="35"/>
      <c r="AH10831" s="32"/>
      <c r="AI10831" s="33"/>
      <c r="AJ10831" s="33"/>
      <c r="AK10831" s="33"/>
      <c r="AL10831" s="33"/>
      <c r="AM10831" s="33"/>
      <c r="AN10831" s="33"/>
      <c r="AO10831" s="33"/>
      <c r="AP10831" s="33"/>
      <c r="AQ10831" s="33"/>
      <c r="AR10831" s="33"/>
      <c r="AS10831" s="33"/>
      <c r="AT10831" s="33"/>
      <c r="AU10831" s="33"/>
      <c r="AV10831" s="33"/>
      <c r="AW10831" s="33"/>
      <c r="AX10831" s="33"/>
      <c r="AY10831" s="33"/>
    </row>
    <row r="10832" spans="1:51" s="12" customFormat="1" ht="39.950000000000003" customHeight="1">
      <c r="A10832" s="3"/>
      <c r="B10832" s="16"/>
      <c r="C10832" s="33"/>
      <c r="D10832" s="33"/>
      <c r="E10832" s="33"/>
      <c r="F10832" s="33"/>
      <c r="G10832" s="33"/>
      <c r="H10832" s="33"/>
      <c r="I10832" s="33"/>
      <c r="J10832" s="33"/>
      <c r="K10832" s="33"/>
      <c r="L10832" s="33"/>
      <c r="M10832" s="33"/>
      <c r="N10832" s="33"/>
      <c r="O10832" s="33"/>
      <c r="P10832" s="33"/>
      <c r="Q10832" s="33"/>
      <c r="R10832" s="33"/>
      <c r="S10832" s="33"/>
      <c r="T10832" s="33"/>
      <c r="U10832" s="33"/>
      <c r="V10832" s="33"/>
      <c r="W10832" s="33"/>
      <c r="X10832" s="33"/>
      <c r="Y10832" s="33"/>
      <c r="Z10832" s="33"/>
      <c r="AA10832" s="33"/>
      <c r="AB10832" s="33"/>
      <c r="AC10832" s="33"/>
      <c r="AD10832" s="33"/>
      <c r="AE10832" s="33"/>
      <c r="AF10832" s="33"/>
      <c r="AG10832" s="35"/>
      <c r="AH10832" s="32"/>
      <c r="AI10832" s="33"/>
      <c r="AJ10832" s="33"/>
      <c r="AK10832" s="33"/>
      <c r="AL10832" s="33"/>
      <c r="AM10832" s="33"/>
      <c r="AN10832" s="33"/>
      <c r="AO10832" s="33"/>
      <c r="AP10832" s="33"/>
      <c r="AQ10832" s="33"/>
      <c r="AR10832" s="33"/>
      <c r="AS10832" s="33"/>
      <c r="AT10832" s="33"/>
      <c r="AU10832" s="33"/>
      <c r="AV10832" s="33"/>
      <c r="AW10832" s="33"/>
      <c r="AX10832" s="33"/>
      <c r="AY10832" s="33"/>
    </row>
    <row r="10833" spans="1:51" s="12" customFormat="1" ht="39.950000000000003" customHeight="1">
      <c r="A10833" s="3"/>
      <c r="B10833" s="16"/>
      <c r="C10833" s="33"/>
      <c r="D10833" s="33"/>
      <c r="E10833" s="33"/>
      <c r="F10833" s="33"/>
      <c r="G10833" s="33"/>
      <c r="H10833" s="33"/>
      <c r="I10833" s="33"/>
      <c r="J10833" s="33"/>
      <c r="K10833" s="33"/>
      <c r="L10833" s="33"/>
      <c r="M10833" s="33"/>
      <c r="N10833" s="33"/>
      <c r="O10833" s="33"/>
      <c r="P10833" s="33"/>
      <c r="Q10833" s="33"/>
      <c r="R10833" s="33"/>
      <c r="S10833" s="33"/>
      <c r="T10833" s="33"/>
      <c r="U10833" s="33"/>
      <c r="V10833" s="33"/>
      <c r="W10833" s="33"/>
      <c r="X10833" s="33"/>
      <c r="Y10833" s="33"/>
      <c r="Z10833" s="33"/>
      <c r="AA10833" s="33"/>
      <c r="AB10833" s="33"/>
      <c r="AC10833" s="33"/>
      <c r="AD10833" s="33"/>
      <c r="AE10833" s="33"/>
      <c r="AF10833" s="33"/>
      <c r="AG10833" s="35"/>
      <c r="AH10833" s="32"/>
      <c r="AI10833" s="33"/>
      <c r="AJ10833" s="33"/>
      <c r="AK10833" s="33"/>
      <c r="AL10833" s="33"/>
      <c r="AM10833" s="33"/>
      <c r="AN10833" s="33"/>
      <c r="AO10833" s="33"/>
      <c r="AP10833" s="33"/>
      <c r="AQ10833" s="33"/>
      <c r="AR10833" s="33"/>
      <c r="AS10833" s="33"/>
      <c r="AT10833" s="33"/>
      <c r="AU10833" s="33"/>
      <c r="AV10833" s="33"/>
      <c r="AW10833" s="33"/>
      <c r="AX10833" s="33"/>
      <c r="AY10833" s="33"/>
    </row>
    <row r="10834" spans="1:51" s="12" customFormat="1" ht="39.950000000000003" customHeight="1">
      <c r="A10834" s="3"/>
      <c r="B10834" s="16"/>
      <c r="C10834" s="33"/>
      <c r="D10834" s="33"/>
      <c r="E10834" s="33"/>
      <c r="F10834" s="33"/>
      <c r="G10834" s="33"/>
      <c r="H10834" s="33"/>
      <c r="I10834" s="33"/>
      <c r="J10834" s="33"/>
      <c r="K10834" s="33"/>
      <c r="L10834" s="33"/>
      <c r="M10834" s="33"/>
      <c r="N10834" s="33"/>
      <c r="O10834" s="33"/>
      <c r="P10834" s="33"/>
      <c r="Q10834" s="33"/>
      <c r="R10834" s="33"/>
      <c r="S10834" s="33"/>
      <c r="T10834" s="33"/>
      <c r="U10834" s="33"/>
      <c r="V10834" s="33"/>
      <c r="W10834" s="33"/>
      <c r="X10834" s="33"/>
      <c r="Y10834" s="33"/>
      <c r="Z10834" s="33"/>
      <c r="AA10834" s="33"/>
      <c r="AB10834" s="33"/>
      <c r="AC10834" s="33"/>
      <c r="AD10834" s="33"/>
      <c r="AE10834" s="33"/>
      <c r="AF10834" s="33"/>
      <c r="AG10834" s="35"/>
      <c r="AH10834" s="32"/>
      <c r="AI10834" s="33"/>
      <c r="AJ10834" s="33"/>
      <c r="AK10834" s="33"/>
      <c r="AL10834" s="33"/>
      <c r="AM10834" s="33"/>
      <c r="AN10834" s="33"/>
      <c r="AO10834" s="33"/>
      <c r="AP10834" s="33"/>
      <c r="AQ10834" s="33"/>
      <c r="AR10834" s="33"/>
      <c r="AS10834" s="33"/>
      <c r="AT10834" s="33"/>
      <c r="AU10834" s="33"/>
      <c r="AV10834" s="33"/>
      <c r="AW10834" s="33"/>
      <c r="AX10834" s="33"/>
      <c r="AY10834" s="33"/>
    </row>
    <row r="10835" spans="1:51" s="12" customFormat="1" ht="39.950000000000003" customHeight="1">
      <c r="A10835" s="3"/>
      <c r="B10835" s="16"/>
      <c r="C10835" s="33"/>
      <c r="D10835" s="33"/>
      <c r="E10835" s="33"/>
      <c r="F10835" s="33"/>
      <c r="G10835" s="33"/>
      <c r="H10835" s="33"/>
      <c r="I10835" s="33"/>
      <c r="J10835" s="33"/>
      <c r="K10835" s="33"/>
      <c r="L10835" s="33"/>
      <c r="M10835" s="33"/>
      <c r="N10835" s="33"/>
      <c r="O10835" s="33"/>
      <c r="P10835" s="33"/>
      <c r="Q10835" s="33"/>
      <c r="R10835" s="33"/>
      <c r="S10835" s="33"/>
      <c r="T10835" s="33"/>
      <c r="U10835" s="33"/>
      <c r="V10835" s="33"/>
      <c r="W10835" s="33"/>
      <c r="X10835" s="33"/>
      <c r="Y10835" s="33"/>
      <c r="Z10835" s="33"/>
      <c r="AA10835" s="33"/>
      <c r="AB10835" s="33"/>
      <c r="AC10835" s="33"/>
      <c r="AD10835" s="33"/>
      <c r="AE10835" s="33"/>
      <c r="AF10835" s="33"/>
      <c r="AG10835" s="35"/>
      <c r="AH10835" s="32"/>
      <c r="AI10835" s="33"/>
      <c r="AJ10835" s="33"/>
      <c r="AK10835" s="33"/>
      <c r="AL10835" s="33"/>
      <c r="AM10835" s="33"/>
      <c r="AN10835" s="33"/>
      <c r="AO10835" s="33"/>
      <c r="AP10835" s="33"/>
      <c r="AQ10835" s="33"/>
      <c r="AR10835" s="33"/>
      <c r="AS10835" s="33"/>
      <c r="AT10835" s="33"/>
      <c r="AU10835" s="33"/>
      <c r="AV10835" s="33"/>
      <c r="AW10835" s="33"/>
      <c r="AX10835" s="33"/>
      <c r="AY10835" s="33"/>
    </row>
    <row r="10836" spans="1:51" s="12" customFormat="1" ht="39.950000000000003" customHeight="1">
      <c r="A10836" s="3"/>
      <c r="B10836" s="16"/>
      <c r="C10836" s="33"/>
      <c r="D10836" s="33"/>
      <c r="E10836" s="33"/>
      <c r="F10836" s="33"/>
      <c r="G10836" s="33"/>
      <c r="H10836" s="33"/>
      <c r="I10836" s="33"/>
      <c r="J10836" s="33"/>
      <c r="K10836" s="33"/>
      <c r="L10836" s="33"/>
      <c r="M10836" s="33"/>
      <c r="N10836" s="33"/>
      <c r="O10836" s="33"/>
      <c r="P10836" s="33"/>
      <c r="Q10836" s="33"/>
      <c r="R10836" s="33"/>
      <c r="S10836" s="33"/>
      <c r="T10836" s="33"/>
      <c r="U10836" s="33"/>
      <c r="V10836" s="33"/>
      <c r="W10836" s="33"/>
      <c r="X10836" s="33"/>
      <c r="Y10836" s="33"/>
      <c r="Z10836" s="33"/>
      <c r="AA10836" s="33"/>
      <c r="AB10836" s="33"/>
      <c r="AC10836" s="33"/>
      <c r="AD10836" s="33"/>
      <c r="AE10836" s="33"/>
      <c r="AF10836" s="33"/>
      <c r="AG10836" s="35"/>
      <c r="AH10836" s="32"/>
      <c r="AI10836" s="33"/>
      <c r="AJ10836" s="33"/>
      <c r="AK10836" s="33"/>
      <c r="AL10836" s="33"/>
      <c r="AM10836" s="33"/>
      <c r="AN10836" s="33"/>
      <c r="AO10836" s="33"/>
      <c r="AP10836" s="33"/>
      <c r="AQ10836" s="33"/>
      <c r="AR10836" s="33"/>
      <c r="AS10836" s="33"/>
      <c r="AT10836" s="33"/>
      <c r="AU10836" s="33"/>
      <c r="AV10836" s="33"/>
      <c r="AW10836" s="33"/>
      <c r="AX10836" s="33"/>
      <c r="AY10836" s="33"/>
    </row>
    <row r="10837" spans="1:51" s="12" customFormat="1" ht="39.950000000000003" customHeight="1">
      <c r="A10837" s="3"/>
      <c r="B10837" s="16"/>
      <c r="C10837" s="33"/>
      <c r="D10837" s="33"/>
      <c r="E10837" s="33"/>
      <c r="F10837" s="33"/>
      <c r="G10837" s="33"/>
      <c r="H10837" s="33"/>
      <c r="I10837" s="33"/>
      <c r="J10837" s="33"/>
      <c r="K10837" s="33"/>
      <c r="L10837" s="33"/>
      <c r="M10837" s="33"/>
      <c r="N10837" s="33"/>
      <c r="O10837" s="33"/>
      <c r="P10837" s="33"/>
      <c r="Q10837" s="33"/>
      <c r="R10837" s="33"/>
      <c r="S10837" s="33"/>
      <c r="T10837" s="33"/>
      <c r="U10837" s="33"/>
      <c r="V10837" s="33"/>
      <c r="W10837" s="33"/>
      <c r="X10837" s="33"/>
      <c r="Y10837" s="33"/>
      <c r="Z10837" s="33"/>
      <c r="AA10837" s="33"/>
      <c r="AB10837" s="33"/>
      <c r="AC10837" s="33"/>
      <c r="AD10837" s="33"/>
      <c r="AE10837" s="33"/>
      <c r="AF10837" s="33"/>
      <c r="AG10837" s="35"/>
      <c r="AH10837" s="32"/>
      <c r="AI10837" s="33"/>
      <c r="AJ10837" s="33"/>
      <c r="AK10837" s="33"/>
      <c r="AL10837" s="33"/>
      <c r="AM10837" s="33"/>
      <c r="AN10837" s="33"/>
      <c r="AO10837" s="33"/>
      <c r="AP10837" s="33"/>
      <c r="AQ10837" s="33"/>
      <c r="AR10837" s="33"/>
      <c r="AS10837" s="33"/>
      <c r="AT10837" s="33"/>
      <c r="AU10837" s="33"/>
      <c r="AV10837" s="33"/>
      <c r="AW10837" s="33"/>
      <c r="AX10837" s="33"/>
      <c r="AY10837" s="33"/>
    </row>
    <row r="10838" spans="1:51" s="12" customFormat="1" ht="39.950000000000003" customHeight="1">
      <c r="A10838" s="3"/>
      <c r="B10838" s="16"/>
      <c r="C10838" s="33"/>
      <c r="D10838" s="33"/>
      <c r="E10838" s="33"/>
      <c r="F10838" s="33"/>
      <c r="G10838" s="33"/>
      <c r="H10838" s="33"/>
      <c r="I10838" s="33"/>
      <c r="J10838" s="33"/>
      <c r="K10838" s="33"/>
      <c r="L10838" s="33"/>
      <c r="M10838" s="33"/>
      <c r="N10838" s="33"/>
      <c r="O10838" s="33"/>
      <c r="P10838" s="33"/>
      <c r="Q10838" s="33"/>
      <c r="R10838" s="33"/>
      <c r="S10838" s="33"/>
      <c r="T10838" s="33"/>
      <c r="U10838" s="33"/>
      <c r="V10838" s="33"/>
      <c r="W10838" s="33"/>
      <c r="X10838" s="33"/>
      <c r="Y10838" s="33"/>
      <c r="Z10838" s="33"/>
      <c r="AA10838" s="33"/>
      <c r="AB10838" s="33"/>
      <c r="AC10838" s="33"/>
      <c r="AD10838" s="33"/>
      <c r="AE10838" s="33"/>
      <c r="AF10838" s="33"/>
      <c r="AG10838" s="35"/>
      <c r="AH10838" s="32"/>
      <c r="AI10838" s="33"/>
      <c r="AJ10838" s="33"/>
      <c r="AK10838" s="33"/>
      <c r="AL10838" s="33"/>
      <c r="AM10838" s="33"/>
      <c r="AN10838" s="33"/>
      <c r="AO10838" s="33"/>
      <c r="AP10838" s="33"/>
      <c r="AQ10838" s="33"/>
      <c r="AR10838" s="33"/>
      <c r="AS10838" s="33"/>
      <c r="AT10838" s="33"/>
      <c r="AU10838" s="33"/>
      <c r="AV10838" s="33"/>
      <c r="AW10838" s="33"/>
      <c r="AX10838" s="33"/>
      <c r="AY10838" s="33"/>
    </row>
    <row r="10839" spans="1:51" s="12" customFormat="1" ht="39.950000000000003" customHeight="1">
      <c r="A10839" s="3"/>
      <c r="B10839" s="16"/>
      <c r="C10839" s="33"/>
      <c r="D10839" s="33"/>
      <c r="E10839" s="33"/>
      <c r="F10839" s="33"/>
      <c r="G10839" s="33"/>
      <c r="H10839" s="33"/>
      <c r="I10839" s="33"/>
      <c r="J10839" s="33"/>
      <c r="K10839" s="33"/>
      <c r="L10839" s="33"/>
      <c r="M10839" s="33"/>
      <c r="N10839" s="33"/>
      <c r="O10839" s="33"/>
      <c r="P10839" s="33"/>
      <c r="Q10839" s="33"/>
      <c r="R10839" s="33"/>
      <c r="S10839" s="33"/>
      <c r="T10839" s="33"/>
      <c r="U10839" s="33"/>
      <c r="V10839" s="33"/>
      <c r="W10839" s="33"/>
      <c r="X10839" s="33"/>
      <c r="Y10839" s="33"/>
      <c r="Z10839" s="33"/>
      <c r="AA10839" s="33"/>
      <c r="AB10839" s="33"/>
      <c r="AC10839" s="33"/>
      <c r="AD10839" s="33"/>
      <c r="AE10839" s="33"/>
      <c r="AF10839" s="33"/>
      <c r="AG10839" s="35"/>
      <c r="AH10839" s="32"/>
      <c r="AI10839" s="33"/>
      <c r="AJ10839" s="33"/>
      <c r="AK10839" s="33"/>
      <c r="AL10839" s="33"/>
      <c r="AM10839" s="33"/>
      <c r="AN10839" s="33"/>
      <c r="AO10839" s="33"/>
      <c r="AP10839" s="33"/>
      <c r="AQ10839" s="33"/>
      <c r="AR10839" s="33"/>
      <c r="AS10839" s="33"/>
      <c r="AT10839" s="33"/>
      <c r="AU10839" s="33"/>
      <c r="AV10839" s="33"/>
      <c r="AW10839" s="33"/>
      <c r="AX10839" s="33"/>
      <c r="AY10839" s="33"/>
    </row>
    <row r="10840" spans="1:51" s="12" customFormat="1" ht="39.950000000000003" customHeight="1">
      <c r="A10840" s="3"/>
      <c r="B10840" s="16"/>
      <c r="C10840" s="33"/>
      <c r="D10840" s="33"/>
      <c r="E10840" s="33"/>
      <c r="F10840" s="33"/>
      <c r="G10840" s="33"/>
      <c r="H10840" s="33"/>
      <c r="I10840" s="33"/>
      <c r="J10840" s="33"/>
      <c r="K10840" s="33"/>
      <c r="L10840" s="33"/>
      <c r="M10840" s="33"/>
      <c r="N10840" s="33"/>
      <c r="O10840" s="33"/>
      <c r="P10840" s="33"/>
      <c r="Q10840" s="33"/>
      <c r="R10840" s="33"/>
      <c r="S10840" s="33"/>
      <c r="T10840" s="33"/>
      <c r="U10840" s="33"/>
      <c r="V10840" s="33"/>
      <c r="W10840" s="33"/>
      <c r="X10840" s="33"/>
      <c r="Y10840" s="33"/>
      <c r="Z10840" s="33"/>
      <c r="AA10840" s="33"/>
      <c r="AB10840" s="33"/>
      <c r="AC10840" s="33"/>
      <c r="AD10840" s="33"/>
      <c r="AE10840" s="33"/>
      <c r="AF10840" s="33"/>
      <c r="AG10840" s="35"/>
      <c r="AH10840" s="32"/>
      <c r="AI10840" s="33"/>
      <c r="AJ10840" s="33"/>
      <c r="AK10840" s="33"/>
      <c r="AL10840" s="33"/>
      <c r="AM10840" s="33"/>
      <c r="AN10840" s="33"/>
      <c r="AO10840" s="33"/>
      <c r="AP10840" s="33"/>
      <c r="AQ10840" s="33"/>
      <c r="AR10840" s="33"/>
      <c r="AS10840" s="33"/>
      <c r="AT10840" s="33"/>
      <c r="AU10840" s="33"/>
      <c r="AV10840" s="33"/>
      <c r="AW10840" s="33"/>
      <c r="AX10840" s="33"/>
      <c r="AY10840" s="33"/>
    </row>
    <row r="10841" spans="1:51" s="12" customFormat="1" ht="39.950000000000003" customHeight="1">
      <c r="A10841" s="3"/>
      <c r="B10841" s="16"/>
      <c r="C10841" s="33"/>
      <c r="D10841" s="33"/>
      <c r="E10841" s="33"/>
      <c r="F10841" s="33"/>
      <c r="G10841" s="33"/>
      <c r="H10841" s="33"/>
      <c r="I10841" s="33"/>
      <c r="J10841" s="33"/>
      <c r="K10841" s="33"/>
      <c r="L10841" s="33"/>
      <c r="M10841" s="33"/>
      <c r="N10841" s="33"/>
      <c r="O10841" s="33"/>
      <c r="P10841" s="33"/>
      <c r="Q10841" s="33"/>
      <c r="R10841" s="33"/>
      <c r="S10841" s="33"/>
      <c r="T10841" s="33"/>
      <c r="U10841" s="33"/>
      <c r="V10841" s="33"/>
      <c r="W10841" s="33"/>
      <c r="X10841" s="33"/>
      <c r="Y10841" s="33"/>
      <c r="Z10841" s="33"/>
      <c r="AA10841" s="33"/>
      <c r="AB10841" s="33"/>
      <c r="AC10841" s="33"/>
      <c r="AD10841" s="33"/>
      <c r="AE10841" s="33"/>
      <c r="AF10841" s="33"/>
      <c r="AG10841" s="35"/>
      <c r="AH10841" s="32"/>
      <c r="AI10841" s="33"/>
      <c r="AJ10841" s="33"/>
      <c r="AK10841" s="33"/>
      <c r="AL10841" s="33"/>
      <c r="AM10841" s="33"/>
      <c r="AN10841" s="33"/>
      <c r="AO10841" s="33"/>
      <c r="AP10841" s="33"/>
      <c r="AQ10841" s="33"/>
      <c r="AR10841" s="33"/>
      <c r="AS10841" s="33"/>
      <c r="AT10841" s="33"/>
      <c r="AU10841" s="33"/>
      <c r="AV10841" s="33"/>
      <c r="AW10841" s="33"/>
      <c r="AX10841" s="33"/>
      <c r="AY10841" s="33"/>
    </row>
    <row r="10842" spans="1:51" s="12" customFormat="1" ht="39.950000000000003" customHeight="1">
      <c r="A10842" s="3"/>
      <c r="B10842" s="16"/>
      <c r="C10842" s="33"/>
      <c r="D10842" s="33"/>
      <c r="E10842" s="33"/>
      <c r="F10842" s="33"/>
      <c r="G10842" s="33"/>
      <c r="H10842" s="33"/>
      <c r="I10842" s="33"/>
      <c r="J10842" s="33"/>
      <c r="K10842" s="33"/>
      <c r="L10842" s="33"/>
      <c r="M10842" s="33"/>
      <c r="N10842" s="33"/>
      <c r="O10842" s="33"/>
      <c r="P10842" s="33"/>
      <c r="Q10842" s="33"/>
      <c r="R10842" s="33"/>
      <c r="S10842" s="33"/>
      <c r="T10842" s="33"/>
      <c r="U10842" s="33"/>
      <c r="V10842" s="33"/>
      <c r="W10842" s="33"/>
      <c r="X10842" s="33"/>
      <c r="Y10842" s="33"/>
      <c r="Z10842" s="33"/>
      <c r="AA10842" s="33"/>
      <c r="AB10842" s="33"/>
      <c r="AC10842" s="33"/>
      <c r="AD10842" s="33"/>
      <c r="AE10842" s="33"/>
      <c r="AF10842" s="33"/>
      <c r="AG10842" s="35"/>
      <c r="AH10842" s="32"/>
      <c r="AI10842" s="33"/>
      <c r="AJ10842" s="33"/>
      <c r="AK10842" s="33"/>
      <c r="AL10842" s="33"/>
      <c r="AM10842" s="33"/>
      <c r="AN10842" s="33"/>
      <c r="AO10842" s="33"/>
      <c r="AP10842" s="33"/>
      <c r="AQ10842" s="33"/>
      <c r="AR10842" s="33"/>
      <c r="AS10842" s="33"/>
      <c r="AT10842" s="33"/>
      <c r="AU10842" s="33"/>
      <c r="AV10842" s="33"/>
      <c r="AW10842" s="33"/>
      <c r="AX10842" s="33"/>
      <c r="AY10842" s="33"/>
    </row>
    <row r="10843" spans="1:51" s="12" customFormat="1" ht="39.950000000000003" customHeight="1">
      <c r="A10843" s="3"/>
      <c r="B10843" s="16"/>
      <c r="C10843" s="33"/>
      <c r="D10843" s="33"/>
      <c r="E10843" s="33"/>
      <c r="F10843" s="33"/>
      <c r="G10843" s="33"/>
      <c r="H10843" s="33"/>
      <c r="I10843" s="33"/>
      <c r="J10843" s="33"/>
      <c r="K10843" s="33"/>
      <c r="L10843" s="33"/>
      <c r="M10843" s="33"/>
      <c r="N10843" s="33"/>
      <c r="O10843" s="33"/>
      <c r="P10843" s="33"/>
      <c r="Q10843" s="33"/>
      <c r="R10843" s="33"/>
      <c r="S10843" s="33"/>
      <c r="T10843" s="33"/>
      <c r="U10843" s="33"/>
      <c r="V10843" s="33"/>
      <c r="W10843" s="33"/>
      <c r="X10843" s="33"/>
      <c r="Y10843" s="33"/>
      <c r="Z10843" s="33"/>
      <c r="AA10843" s="33"/>
      <c r="AB10843" s="33"/>
      <c r="AC10843" s="33"/>
      <c r="AD10843" s="33"/>
      <c r="AE10843" s="33"/>
      <c r="AF10843" s="33"/>
      <c r="AG10843" s="35"/>
      <c r="AH10843" s="32"/>
      <c r="AI10843" s="33"/>
      <c r="AJ10843" s="33"/>
      <c r="AK10843" s="33"/>
      <c r="AL10843" s="33"/>
      <c r="AM10843" s="33"/>
      <c r="AN10843" s="33"/>
      <c r="AO10843" s="33"/>
      <c r="AP10843" s="33"/>
      <c r="AQ10843" s="33"/>
      <c r="AR10843" s="33"/>
      <c r="AS10843" s="33"/>
      <c r="AT10843" s="33"/>
      <c r="AU10843" s="33"/>
      <c r="AV10843" s="33"/>
      <c r="AW10843" s="33"/>
      <c r="AX10843" s="33"/>
      <c r="AY10843" s="33"/>
    </row>
    <row r="10844" spans="1:51" s="12" customFormat="1" ht="39.950000000000003" customHeight="1">
      <c r="A10844" s="3"/>
      <c r="B10844" s="16"/>
      <c r="C10844" s="33"/>
      <c r="D10844" s="33"/>
      <c r="E10844" s="33"/>
      <c r="F10844" s="33"/>
      <c r="G10844" s="33"/>
      <c r="H10844" s="33"/>
      <c r="I10844" s="33"/>
      <c r="J10844" s="33"/>
      <c r="K10844" s="33"/>
      <c r="L10844" s="33"/>
      <c r="M10844" s="33"/>
      <c r="N10844" s="33"/>
      <c r="O10844" s="33"/>
      <c r="P10844" s="33"/>
      <c r="Q10844" s="33"/>
      <c r="R10844" s="33"/>
      <c r="S10844" s="33"/>
      <c r="T10844" s="33"/>
      <c r="U10844" s="33"/>
      <c r="V10844" s="33"/>
      <c r="W10844" s="33"/>
      <c r="X10844" s="33"/>
      <c r="Y10844" s="33"/>
      <c r="Z10844" s="33"/>
      <c r="AA10844" s="33"/>
      <c r="AB10844" s="33"/>
      <c r="AC10844" s="33"/>
      <c r="AD10844" s="33"/>
      <c r="AE10844" s="33"/>
      <c r="AF10844" s="33"/>
      <c r="AG10844" s="35"/>
      <c r="AH10844" s="32"/>
      <c r="AI10844" s="33"/>
      <c r="AJ10844" s="33"/>
      <c r="AK10844" s="33"/>
      <c r="AL10844" s="33"/>
      <c r="AM10844" s="33"/>
      <c r="AN10844" s="33"/>
      <c r="AO10844" s="33"/>
      <c r="AP10844" s="33"/>
      <c r="AQ10844" s="33"/>
      <c r="AR10844" s="33"/>
      <c r="AS10844" s="33"/>
      <c r="AT10844" s="33"/>
      <c r="AU10844" s="33"/>
      <c r="AV10844" s="33"/>
      <c r="AW10844" s="33"/>
      <c r="AX10844" s="33"/>
      <c r="AY10844" s="33"/>
    </row>
    <row r="10845" spans="1:51" s="12" customFormat="1" ht="39.950000000000003" customHeight="1">
      <c r="A10845" s="3"/>
      <c r="B10845" s="16"/>
      <c r="C10845" s="33"/>
      <c r="D10845" s="33"/>
      <c r="E10845" s="33"/>
      <c r="F10845" s="33"/>
      <c r="G10845" s="33"/>
      <c r="H10845" s="33"/>
      <c r="I10845" s="33"/>
      <c r="J10845" s="33"/>
      <c r="K10845" s="33"/>
      <c r="L10845" s="33"/>
      <c r="M10845" s="33"/>
      <c r="N10845" s="33"/>
      <c r="O10845" s="33"/>
      <c r="P10845" s="33"/>
      <c r="Q10845" s="33"/>
      <c r="R10845" s="33"/>
      <c r="S10845" s="33"/>
      <c r="T10845" s="33"/>
      <c r="U10845" s="33"/>
      <c r="V10845" s="33"/>
      <c r="W10845" s="33"/>
      <c r="X10845" s="33"/>
      <c r="Y10845" s="33"/>
      <c r="Z10845" s="33"/>
      <c r="AA10845" s="33"/>
      <c r="AB10845" s="33"/>
      <c r="AC10845" s="33"/>
      <c r="AD10845" s="33"/>
      <c r="AE10845" s="33"/>
      <c r="AF10845" s="33"/>
      <c r="AG10845" s="35"/>
      <c r="AH10845" s="32"/>
      <c r="AI10845" s="33"/>
      <c r="AJ10845" s="33"/>
      <c r="AK10845" s="33"/>
      <c r="AL10845" s="33"/>
      <c r="AM10845" s="33"/>
      <c r="AN10845" s="33"/>
      <c r="AO10845" s="33"/>
      <c r="AP10845" s="33"/>
      <c r="AQ10845" s="33"/>
      <c r="AR10845" s="33"/>
      <c r="AS10845" s="33"/>
      <c r="AT10845" s="33"/>
      <c r="AU10845" s="33"/>
      <c r="AV10845" s="33"/>
      <c r="AW10845" s="33"/>
      <c r="AX10845" s="33"/>
      <c r="AY10845" s="33"/>
    </row>
    <row r="10846" spans="1:51" s="12" customFormat="1" ht="39.950000000000003" customHeight="1">
      <c r="A10846" s="3"/>
      <c r="B10846" s="16"/>
      <c r="C10846" s="33"/>
      <c r="D10846" s="33"/>
      <c r="E10846" s="33"/>
      <c r="F10846" s="33"/>
      <c r="G10846" s="33"/>
      <c r="H10846" s="33"/>
      <c r="I10846" s="33"/>
      <c r="J10846" s="33"/>
      <c r="K10846" s="33"/>
      <c r="L10846" s="33"/>
      <c r="M10846" s="33"/>
      <c r="N10846" s="33"/>
      <c r="O10846" s="33"/>
      <c r="P10846" s="33"/>
      <c r="Q10846" s="33"/>
      <c r="R10846" s="33"/>
      <c r="S10846" s="33"/>
      <c r="T10846" s="33"/>
      <c r="U10846" s="33"/>
      <c r="V10846" s="33"/>
      <c r="W10846" s="33"/>
      <c r="X10846" s="33"/>
      <c r="Y10846" s="33"/>
      <c r="Z10846" s="33"/>
      <c r="AA10846" s="33"/>
      <c r="AB10846" s="33"/>
      <c r="AC10846" s="33"/>
      <c r="AD10846" s="33"/>
      <c r="AE10846" s="33"/>
      <c r="AF10846" s="33"/>
      <c r="AG10846" s="35"/>
      <c r="AH10846" s="32"/>
      <c r="AI10846" s="33"/>
      <c r="AJ10846" s="33"/>
      <c r="AK10846" s="33"/>
      <c r="AL10846" s="33"/>
      <c r="AM10846" s="33"/>
      <c r="AN10846" s="33"/>
      <c r="AO10846" s="33"/>
      <c r="AP10846" s="33"/>
      <c r="AQ10846" s="33"/>
      <c r="AR10846" s="33"/>
      <c r="AS10846" s="33"/>
      <c r="AT10846" s="33"/>
      <c r="AU10846" s="33"/>
      <c r="AV10846" s="33"/>
      <c r="AW10846" s="33"/>
      <c r="AX10846" s="33"/>
      <c r="AY10846" s="33"/>
    </row>
    <row r="10847" spans="1:51" s="12" customFormat="1" ht="39.950000000000003" customHeight="1">
      <c r="A10847" s="3"/>
      <c r="B10847" s="16"/>
      <c r="C10847" s="33"/>
      <c r="D10847" s="33"/>
      <c r="E10847" s="33"/>
      <c r="F10847" s="33"/>
      <c r="G10847" s="33"/>
      <c r="H10847" s="33"/>
      <c r="I10847" s="33"/>
      <c r="J10847" s="33"/>
      <c r="K10847" s="33"/>
      <c r="L10847" s="33"/>
      <c r="M10847" s="33"/>
      <c r="N10847" s="33"/>
      <c r="O10847" s="33"/>
      <c r="P10847" s="33"/>
      <c r="Q10847" s="33"/>
      <c r="R10847" s="33"/>
      <c r="S10847" s="33"/>
      <c r="T10847" s="33"/>
      <c r="U10847" s="33"/>
      <c r="V10847" s="33"/>
      <c r="W10847" s="33"/>
      <c r="X10847" s="33"/>
      <c r="Y10847" s="33"/>
      <c r="Z10847" s="33"/>
      <c r="AA10847" s="33"/>
      <c r="AB10847" s="33"/>
      <c r="AC10847" s="33"/>
      <c r="AD10847" s="33"/>
      <c r="AE10847" s="33"/>
      <c r="AF10847" s="33"/>
      <c r="AG10847" s="35"/>
      <c r="AH10847" s="32"/>
      <c r="AI10847" s="33"/>
      <c r="AJ10847" s="33"/>
      <c r="AK10847" s="33"/>
      <c r="AL10847" s="33"/>
      <c r="AM10847" s="33"/>
      <c r="AN10847" s="33"/>
      <c r="AO10847" s="33"/>
      <c r="AP10847" s="33"/>
      <c r="AQ10847" s="33"/>
      <c r="AR10847" s="33"/>
      <c r="AS10847" s="33"/>
      <c r="AT10847" s="33"/>
      <c r="AU10847" s="33"/>
      <c r="AV10847" s="33"/>
      <c r="AW10847" s="33"/>
      <c r="AX10847" s="33"/>
      <c r="AY10847" s="33"/>
    </row>
    <row r="10848" spans="1:51" s="12" customFormat="1" ht="39.950000000000003" customHeight="1">
      <c r="A10848" s="3"/>
      <c r="B10848" s="16"/>
      <c r="C10848" s="33"/>
      <c r="D10848" s="33"/>
      <c r="E10848" s="33"/>
      <c r="F10848" s="33"/>
      <c r="G10848" s="33"/>
      <c r="H10848" s="33"/>
      <c r="I10848" s="33"/>
      <c r="J10848" s="33"/>
      <c r="K10848" s="33"/>
      <c r="L10848" s="33"/>
      <c r="M10848" s="33"/>
      <c r="N10848" s="33"/>
      <c r="O10848" s="33"/>
      <c r="P10848" s="33"/>
      <c r="Q10848" s="33"/>
      <c r="R10848" s="33"/>
      <c r="S10848" s="33"/>
      <c r="T10848" s="33"/>
      <c r="U10848" s="33"/>
      <c r="V10848" s="33"/>
      <c r="W10848" s="33"/>
      <c r="X10848" s="33"/>
      <c r="Y10848" s="33"/>
      <c r="Z10848" s="33"/>
      <c r="AA10848" s="33"/>
      <c r="AB10848" s="33"/>
      <c r="AC10848" s="33"/>
      <c r="AD10848" s="33"/>
      <c r="AE10848" s="33"/>
      <c r="AF10848" s="33"/>
      <c r="AG10848" s="35"/>
      <c r="AH10848" s="32"/>
      <c r="AI10848" s="33"/>
      <c r="AJ10848" s="33"/>
      <c r="AK10848" s="33"/>
      <c r="AL10848" s="33"/>
      <c r="AM10848" s="33"/>
      <c r="AN10848" s="33"/>
      <c r="AO10848" s="33"/>
      <c r="AP10848" s="33"/>
      <c r="AQ10848" s="33"/>
      <c r="AR10848" s="33"/>
      <c r="AS10848" s="33"/>
      <c r="AT10848" s="33"/>
      <c r="AU10848" s="33"/>
      <c r="AV10848" s="33"/>
      <c r="AW10848" s="33"/>
      <c r="AX10848" s="33"/>
      <c r="AY10848" s="33"/>
    </row>
    <row r="10849" spans="1:51" s="12" customFormat="1" ht="39.950000000000003" customHeight="1">
      <c r="A10849" s="3"/>
      <c r="B10849" s="16"/>
      <c r="C10849" s="33"/>
      <c r="D10849" s="33"/>
      <c r="E10849" s="33"/>
      <c r="F10849" s="33"/>
      <c r="G10849" s="33"/>
      <c r="H10849" s="33"/>
      <c r="I10849" s="33"/>
      <c r="J10849" s="33"/>
      <c r="K10849" s="33"/>
      <c r="L10849" s="33"/>
      <c r="M10849" s="33"/>
      <c r="N10849" s="33"/>
      <c r="O10849" s="33"/>
      <c r="P10849" s="33"/>
      <c r="Q10849" s="33"/>
      <c r="R10849" s="33"/>
      <c r="S10849" s="33"/>
      <c r="T10849" s="33"/>
      <c r="U10849" s="33"/>
      <c r="V10849" s="33"/>
      <c r="W10849" s="33"/>
      <c r="X10849" s="33"/>
      <c r="Y10849" s="33"/>
      <c r="Z10849" s="33"/>
      <c r="AA10849" s="33"/>
      <c r="AB10849" s="33"/>
      <c r="AC10849" s="33"/>
      <c r="AD10849" s="33"/>
      <c r="AE10849" s="33"/>
      <c r="AF10849" s="33"/>
      <c r="AG10849" s="35"/>
      <c r="AH10849" s="32"/>
      <c r="AI10849" s="33"/>
      <c r="AJ10849" s="33"/>
      <c r="AK10849" s="33"/>
      <c r="AL10849" s="33"/>
      <c r="AM10849" s="33"/>
      <c r="AN10849" s="33"/>
      <c r="AO10849" s="33"/>
      <c r="AP10849" s="33"/>
      <c r="AQ10849" s="33"/>
      <c r="AR10849" s="33"/>
      <c r="AS10849" s="33"/>
      <c r="AT10849" s="33"/>
      <c r="AU10849" s="33"/>
      <c r="AV10849" s="33"/>
      <c r="AW10849" s="33"/>
      <c r="AX10849" s="33"/>
      <c r="AY10849" s="33"/>
    </row>
    <row r="10850" spans="1:51" s="12" customFormat="1" ht="39.950000000000003" customHeight="1">
      <c r="A10850" s="3"/>
      <c r="B10850" s="16"/>
      <c r="C10850" s="33"/>
      <c r="D10850" s="33"/>
      <c r="E10850" s="33"/>
      <c r="F10850" s="33"/>
      <c r="G10850" s="33"/>
      <c r="H10850" s="33"/>
      <c r="I10850" s="33"/>
      <c r="J10850" s="33"/>
      <c r="K10850" s="33"/>
      <c r="L10850" s="33"/>
      <c r="M10850" s="33"/>
      <c r="N10850" s="33"/>
      <c r="O10850" s="33"/>
      <c r="P10850" s="33"/>
      <c r="Q10850" s="33"/>
      <c r="R10850" s="33"/>
      <c r="S10850" s="33"/>
      <c r="T10850" s="33"/>
      <c r="U10850" s="33"/>
      <c r="V10850" s="33"/>
      <c r="W10850" s="33"/>
      <c r="X10850" s="33"/>
      <c r="Y10850" s="33"/>
      <c r="Z10850" s="33"/>
      <c r="AA10850" s="33"/>
      <c r="AB10850" s="33"/>
      <c r="AC10850" s="33"/>
      <c r="AD10850" s="33"/>
      <c r="AE10850" s="33"/>
      <c r="AF10850" s="33"/>
      <c r="AG10850" s="35"/>
      <c r="AH10850" s="32"/>
      <c r="AI10850" s="33"/>
      <c r="AJ10850" s="33"/>
      <c r="AK10850" s="33"/>
      <c r="AL10850" s="33"/>
      <c r="AM10850" s="33"/>
      <c r="AN10850" s="33"/>
      <c r="AO10850" s="33"/>
      <c r="AP10850" s="33"/>
      <c r="AQ10850" s="33"/>
      <c r="AR10850" s="33"/>
      <c r="AS10850" s="33"/>
      <c r="AT10850" s="33"/>
      <c r="AU10850" s="33"/>
      <c r="AV10850" s="33"/>
      <c r="AW10850" s="33"/>
      <c r="AX10850" s="33"/>
      <c r="AY10850" s="33"/>
    </row>
    <row r="10851" spans="1:51" s="12" customFormat="1" ht="39.950000000000003" customHeight="1">
      <c r="A10851" s="3"/>
      <c r="B10851" s="16"/>
      <c r="C10851" s="33"/>
      <c r="D10851" s="33"/>
      <c r="E10851" s="33"/>
      <c r="F10851" s="33"/>
      <c r="G10851" s="33"/>
      <c r="H10851" s="33"/>
      <c r="I10851" s="33"/>
      <c r="J10851" s="33"/>
      <c r="K10851" s="33"/>
      <c r="L10851" s="33"/>
      <c r="M10851" s="33"/>
      <c r="N10851" s="33"/>
      <c r="O10851" s="33"/>
      <c r="P10851" s="33"/>
      <c r="Q10851" s="33"/>
      <c r="R10851" s="33"/>
      <c r="S10851" s="33"/>
      <c r="T10851" s="33"/>
      <c r="U10851" s="33"/>
      <c r="V10851" s="33"/>
      <c r="W10851" s="33"/>
      <c r="X10851" s="33"/>
      <c r="Y10851" s="33"/>
      <c r="Z10851" s="33"/>
      <c r="AA10851" s="33"/>
      <c r="AB10851" s="33"/>
      <c r="AC10851" s="33"/>
      <c r="AD10851" s="33"/>
      <c r="AE10851" s="33"/>
      <c r="AF10851" s="33"/>
      <c r="AG10851" s="35"/>
      <c r="AH10851" s="32"/>
      <c r="AI10851" s="33"/>
      <c r="AJ10851" s="33"/>
      <c r="AK10851" s="33"/>
      <c r="AL10851" s="33"/>
      <c r="AM10851" s="33"/>
      <c r="AN10851" s="33"/>
      <c r="AO10851" s="33"/>
      <c r="AP10851" s="33"/>
      <c r="AQ10851" s="33"/>
      <c r="AR10851" s="33"/>
      <c r="AS10851" s="33"/>
      <c r="AT10851" s="33"/>
      <c r="AU10851" s="33"/>
      <c r="AV10851" s="33"/>
      <c r="AW10851" s="33"/>
      <c r="AX10851" s="33"/>
      <c r="AY10851" s="33"/>
    </row>
    <row r="10852" spans="1:51" s="12" customFormat="1" ht="39.950000000000003" customHeight="1">
      <c r="A10852" s="3"/>
      <c r="B10852" s="16"/>
      <c r="C10852" s="33"/>
      <c r="D10852" s="33"/>
      <c r="E10852" s="33"/>
      <c r="F10852" s="33"/>
      <c r="G10852" s="33"/>
      <c r="H10852" s="33"/>
      <c r="I10852" s="33"/>
      <c r="J10852" s="33"/>
      <c r="K10852" s="33"/>
      <c r="L10852" s="33"/>
      <c r="M10852" s="33"/>
      <c r="N10852" s="33"/>
      <c r="O10852" s="33"/>
      <c r="P10852" s="33"/>
      <c r="Q10852" s="33"/>
      <c r="R10852" s="33"/>
      <c r="S10852" s="33"/>
      <c r="T10852" s="33"/>
      <c r="U10852" s="33"/>
      <c r="V10852" s="33"/>
      <c r="W10852" s="33"/>
      <c r="X10852" s="33"/>
      <c r="Y10852" s="33"/>
      <c r="Z10852" s="33"/>
      <c r="AA10852" s="33"/>
      <c r="AB10852" s="33"/>
      <c r="AC10852" s="33"/>
      <c r="AD10852" s="33"/>
      <c r="AE10852" s="33"/>
      <c r="AF10852" s="33"/>
      <c r="AG10852" s="35"/>
      <c r="AH10852" s="32"/>
      <c r="AI10852" s="33"/>
      <c r="AJ10852" s="33"/>
      <c r="AK10852" s="33"/>
      <c r="AL10852" s="33"/>
      <c r="AM10852" s="33"/>
      <c r="AN10852" s="33"/>
      <c r="AO10852" s="33"/>
      <c r="AP10852" s="33"/>
      <c r="AQ10852" s="33"/>
      <c r="AR10852" s="33"/>
      <c r="AS10852" s="33"/>
      <c r="AT10852" s="33"/>
      <c r="AU10852" s="33"/>
      <c r="AV10852" s="33"/>
      <c r="AW10852" s="33"/>
      <c r="AX10852" s="33"/>
      <c r="AY10852" s="33"/>
    </row>
    <row r="10853" spans="1:51" s="12" customFormat="1" ht="39.950000000000003" customHeight="1">
      <c r="A10853" s="3"/>
      <c r="B10853" s="16"/>
      <c r="C10853" s="33"/>
      <c r="D10853" s="33"/>
      <c r="E10853" s="33"/>
      <c r="F10853" s="33"/>
      <c r="G10853" s="33"/>
      <c r="H10853" s="33"/>
      <c r="I10853" s="33"/>
      <c r="J10853" s="33"/>
      <c r="K10853" s="33"/>
      <c r="L10853" s="33"/>
      <c r="M10853" s="33"/>
      <c r="N10853" s="33"/>
      <c r="O10853" s="33"/>
      <c r="P10853" s="33"/>
      <c r="Q10853" s="33"/>
      <c r="R10853" s="33"/>
      <c r="S10853" s="33"/>
      <c r="T10853" s="33"/>
      <c r="U10853" s="33"/>
      <c r="V10853" s="33"/>
      <c r="W10853" s="33"/>
      <c r="X10853" s="33"/>
      <c r="Y10853" s="33"/>
      <c r="Z10853" s="33"/>
      <c r="AA10853" s="33"/>
      <c r="AB10853" s="33"/>
      <c r="AC10853" s="33"/>
      <c r="AD10853" s="33"/>
      <c r="AE10853" s="33"/>
      <c r="AF10853" s="33"/>
      <c r="AG10853" s="35"/>
      <c r="AH10853" s="32"/>
      <c r="AI10853" s="33"/>
      <c r="AJ10853" s="33"/>
      <c r="AK10853" s="33"/>
      <c r="AL10853" s="33"/>
      <c r="AM10853" s="33"/>
      <c r="AN10853" s="33"/>
      <c r="AO10853" s="33"/>
      <c r="AP10853" s="33"/>
      <c r="AQ10853" s="33"/>
      <c r="AR10853" s="33"/>
      <c r="AS10853" s="33"/>
      <c r="AT10853" s="33"/>
      <c r="AU10853" s="33"/>
      <c r="AV10853" s="33"/>
      <c r="AW10853" s="33"/>
      <c r="AX10853" s="33"/>
      <c r="AY10853" s="33"/>
    </row>
    <row r="10854" spans="1:51" s="12" customFormat="1" ht="39.950000000000003" customHeight="1">
      <c r="A10854" s="3"/>
      <c r="B10854" s="16"/>
      <c r="C10854" s="33"/>
      <c r="D10854" s="33"/>
      <c r="E10854" s="33"/>
      <c r="F10854" s="33"/>
      <c r="G10854" s="33"/>
      <c r="H10854" s="33"/>
      <c r="I10854" s="33"/>
      <c r="J10854" s="33"/>
      <c r="K10854" s="33"/>
      <c r="L10854" s="33"/>
      <c r="M10854" s="33"/>
      <c r="N10854" s="33"/>
      <c r="O10854" s="33"/>
      <c r="P10854" s="33"/>
      <c r="Q10854" s="33"/>
      <c r="R10854" s="33"/>
      <c r="S10854" s="33"/>
      <c r="T10854" s="33"/>
      <c r="U10854" s="33"/>
      <c r="V10854" s="33"/>
      <c r="W10854" s="33"/>
      <c r="X10854" s="33"/>
      <c r="Y10854" s="33"/>
      <c r="Z10854" s="33"/>
      <c r="AA10854" s="33"/>
      <c r="AB10854" s="33"/>
      <c r="AC10854" s="33"/>
      <c r="AD10854" s="33"/>
      <c r="AE10854" s="33"/>
      <c r="AF10854" s="33"/>
      <c r="AG10854" s="35"/>
      <c r="AH10854" s="32"/>
      <c r="AI10854" s="33"/>
      <c r="AJ10854" s="33"/>
      <c r="AK10854" s="33"/>
      <c r="AL10854" s="33"/>
      <c r="AM10854" s="33"/>
      <c r="AN10854" s="33"/>
      <c r="AO10854" s="33"/>
      <c r="AP10854" s="33"/>
      <c r="AQ10854" s="33"/>
      <c r="AR10854" s="33"/>
      <c r="AS10854" s="33"/>
      <c r="AT10854" s="33"/>
      <c r="AU10854" s="33"/>
      <c r="AV10854" s="33"/>
      <c r="AW10854" s="33"/>
      <c r="AX10854" s="33"/>
      <c r="AY10854" s="33"/>
    </row>
    <row r="10855" spans="1:51" s="12" customFormat="1" ht="39.950000000000003" customHeight="1">
      <c r="A10855" s="3"/>
      <c r="B10855" s="16"/>
      <c r="C10855" s="33"/>
      <c r="D10855" s="33"/>
      <c r="E10855" s="33"/>
      <c r="F10855" s="33"/>
      <c r="G10855" s="33"/>
      <c r="H10855" s="33"/>
      <c r="I10855" s="33"/>
      <c r="J10855" s="33"/>
      <c r="K10855" s="33"/>
      <c r="L10855" s="33"/>
      <c r="M10855" s="33"/>
      <c r="N10855" s="33"/>
      <c r="O10855" s="33"/>
      <c r="P10855" s="33"/>
      <c r="Q10855" s="33"/>
      <c r="R10855" s="33"/>
      <c r="S10855" s="33"/>
      <c r="T10855" s="33"/>
      <c r="U10855" s="33"/>
      <c r="V10855" s="33"/>
      <c r="W10855" s="33"/>
      <c r="X10855" s="33"/>
      <c r="Y10855" s="33"/>
      <c r="Z10855" s="33"/>
      <c r="AA10855" s="33"/>
      <c r="AB10855" s="33"/>
      <c r="AC10855" s="33"/>
      <c r="AD10855" s="33"/>
      <c r="AE10855" s="33"/>
      <c r="AF10855" s="33"/>
      <c r="AG10855" s="35"/>
      <c r="AH10855" s="32"/>
      <c r="AI10855" s="33"/>
      <c r="AJ10855" s="33"/>
      <c r="AK10855" s="33"/>
      <c r="AL10855" s="33"/>
      <c r="AM10855" s="33"/>
      <c r="AN10855" s="33"/>
      <c r="AO10855" s="33"/>
      <c r="AP10855" s="33"/>
      <c r="AQ10855" s="33"/>
      <c r="AR10855" s="33"/>
      <c r="AS10855" s="33"/>
      <c r="AT10855" s="33"/>
      <c r="AU10855" s="33"/>
      <c r="AV10855" s="33"/>
      <c r="AW10855" s="33"/>
      <c r="AX10855" s="33"/>
      <c r="AY10855" s="33"/>
    </row>
    <row r="10856" spans="1:51" s="12" customFormat="1" ht="39.950000000000003" customHeight="1">
      <c r="A10856" s="3"/>
      <c r="B10856" s="16"/>
      <c r="C10856" s="33"/>
      <c r="D10856" s="33"/>
      <c r="E10856" s="33"/>
      <c r="F10856" s="33"/>
      <c r="G10856" s="33"/>
      <c r="H10856" s="33"/>
      <c r="I10856" s="33"/>
      <c r="J10856" s="33"/>
      <c r="K10856" s="33"/>
      <c r="L10856" s="33"/>
      <c r="M10856" s="33"/>
      <c r="N10856" s="33"/>
      <c r="O10856" s="33"/>
      <c r="P10856" s="33"/>
      <c r="Q10856" s="33"/>
      <c r="R10856" s="33"/>
      <c r="S10856" s="33"/>
      <c r="T10856" s="33"/>
      <c r="U10856" s="33"/>
      <c r="V10856" s="33"/>
      <c r="W10856" s="33"/>
      <c r="X10856" s="33"/>
      <c r="Y10856" s="33"/>
      <c r="Z10856" s="33"/>
      <c r="AA10856" s="33"/>
      <c r="AB10856" s="33"/>
      <c r="AC10856" s="33"/>
      <c r="AD10856" s="33"/>
      <c r="AE10856" s="33"/>
      <c r="AF10856" s="33"/>
      <c r="AG10856" s="35"/>
      <c r="AH10856" s="32"/>
      <c r="AI10856" s="33"/>
      <c r="AJ10856" s="33"/>
      <c r="AK10856" s="33"/>
      <c r="AL10856" s="33"/>
      <c r="AM10856" s="33"/>
      <c r="AN10856" s="33"/>
      <c r="AO10856" s="33"/>
      <c r="AP10856" s="33"/>
      <c r="AQ10856" s="33"/>
      <c r="AR10856" s="33"/>
      <c r="AS10856" s="33"/>
      <c r="AT10856" s="33"/>
      <c r="AU10856" s="33"/>
      <c r="AV10856" s="33"/>
      <c r="AW10856" s="33"/>
      <c r="AX10856" s="33"/>
      <c r="AY10856" s="33"/>
    </row>
    <row r="10857" spans="1:51" s="12" customFormat="1" ht="39.950000000000003" customHeight="1">
      <c r="A10857" s="3"/>
      <c r="B10857" s="16"/>
      <c r="C10857" s="33"/>
      <c r="D10857" s="33"/>
      <c r="E10857" s="33"/>
      <c r="F10857" s="33"/>
      <c r="G10857" s="33"/>
      <c r="H10857" s="33"/>
      <c r="I10857" s="33"/>
      <c r="J10857" s="33"/>
      <c r="K10857" s="33"/>
      <c r="L10857" s="33"/>
      <c r="M10857" s="33"/>
      <c r="N10857" s="33"/>
      <c r="O10857" s="33"/>
      <c r="P10857" s="33"/>
      <c r="Q10857" s="33"/>
      <c r="R10857" s="33"/>
      <c r="S10857" s="33"/>
      <c r="T10857" s="33"/>
      <c r="U10857" s="33"/>
      <c r="V10857" s="33"/>
      <c r="W10857" s="33"/>
      <c r="X10857" s="33"/>
      <c r="Y10857" s="33"/>
      <c r="Z10857" s="33"/>
      <c r="AA10857" s="33"/>
      <c r="AB10857" s="33"/>
      <c r="AC10857" s="33"/>
      <c r="AD10857" s="33"/>
      <c r="AE10857" s="33"/>
      <c r="AF10857" s="33"/>
      <c r="AG10857" s="35"/>
      <c r="AH10857" s="32"/>
      <c r="AI10857" s="33"/>
      <c r="AJ10857" s="33"/>
      <c r="AK10857" s="33"/>
      <c r="AL10857" s="33"/>
      <c r="AM10857" s="33"/>
      <c r="AN10857" s="33"/>
      <c r="AO10857" s="33"/>
      <c r="AP10857" s="33"/>
      <c r="AQ10857" s="33"/>
      <c r="AR10857" s="33"/>
      <c r="AS10857" s="33"/>
      <c r="AT10857" s="33"/>
      <c r="AU10857" s="33"/>
      <c r="AV10857" s="33"/>
      <c r="AW10857" s="33"/>
      <c r="AX10857" s="33"/>
      <c r="AY10857" s="33"/>
    </row>
    <row r="10858" spans="1:51" s="12" customFormat="1" ht="39.950000000000003" customHeight="1">
      <c r="A10858" s="3"/>
      <c r="B10858" s="16"/>
      <c r="C10858" s="33"/>
      <c r="D10858" s="33"/>
      <c r="E10858" s="33"/>
      <c r="F10858" s="33"/>
      <c r="G10858" s="33"/>
      <c r="H10858" s="33"/>
      <c r="I10858" s="33"/>
      <c r="J10858" s="33"/>
      <c r="K10858" s="33"/>
      <c r="L10858" s="33"/>
      <c r="M10858" s="33"/>
      <c r="N10858" s="33"/>
      <c r="O10858" s="33"/>
      <c r="P10858" s="33"/>
      <c r="Q10858" s="33"/>
      <c r="R10858" s="33"/>
      <c r="S10858" s="33"/>
      <c r="T10858" s="33"/>
      <c r="U10858" s="33"/>
      <c r="V10858" s="33"/>
      <c r="W10858" s="33"/>
      <c r="X10858" s="33"/>
      <c r="Y10858" s="33"/>
      <c r="Z10858" s="33"/>
      <c r="AA10858" s="33"/>
      <c r="AB10858" s="33"/>
      <c r="AC10858" s="33"/>
      <c r="AD10858" s="33"/>
      <c r="AE10858" s="33"/>
      <c r="AF10858" s="33"/>
      <c r="AG10858" s="35"/>
      <c r="AH10858" s="32"/>
      <c r="AI10858" s="33"/>
      <c r="AJ10858" s="33"/>
      <c r="AK10858" s="33"/>
      <c r="AL10858" s="33"/>
      <c r="AM10858" s="33"/>
      <c r="AN10858" s="33"/>
      <c r="AO10858" s="33"/>
      <c r="AP10858" s="33"/>
      <c r="AQ10858" s="33"/>
      <c r="AR10858" s="33"/>
      <c r="AS10858" s="33"/>
      <c r="AT10858" s="33"/>
      <c r="AU10858" s="33"/>
      <c r="AV10858" s="33"/>
      <c r="AW10858" s="33"/>
      <c r="AX10858" s="33"/>
      <c r="AY10858" s="33"/>
    </row>
    <row r="10859" spans="1:51" s="12" customFormat="1" ht="39.950000000000003" customHeight="1">
      <c r="A10859" s="3"/>
      <c r="B10859" s="16"/>
      <c r="C10859" s="33"/>
      <c r="D10859" s="33"/>
      <c r="E10859" s="33"/>
      <c r="F10859" s="33"/>
      <c r="G10859" s="33"/>
      <c r="H10859" s="33"/>
      <c r="I10859" s="33"/>
      <c r="J10859" s="33"/>
      <c r="K10859" s="33"/>
      <c r="L10859" s="33"/>
      <c r="M10859" s="33"/>
      <c r="N10859" s="33"/>
      <c r="O10859" s="33"/>
      <c r="P10859" s="33"/>
      <c r="Q10859" s="33"/>
      <c r="R10859" s="33"/>
      <c r="S10859" s="33"/>
      <c r="T10859" s="33"/>
      <c r="U10859" s="33"/>
      <c r="V10859" s="33"/>
      <c r="W10859" s="33"/>
      <c r="X10859" s="33"/>
      <c r="Y10859" s="33"/>
      <c r="Z10859" s="33"/>
      <c r="AA10859" s="33"/>
      <c r="AB10859" s="33"/>
      <c r="AC10859" s="33"/>
      <c r="AD10859" s="33"/>
      <c r="AE10859" s="33"/>
      <c r="AF10859" s="33"/>
      <c r="AG10859" s="35"/>
      <c r="AH10859" s="32"/>
      <c r="AI10859" s="33"/>
      <c r="AJ10859" s="33"/>
      <c r="AK10859" s="33"/>
      <c r="AL10859" s="33"/>
      <c r="AM10859" s="33"/>
      <c r="AN10859" s="33"/>
      <c r="AO10859" s="33"/>
      <c r="AP10859" s="33"/>
      <c r="AQ10859" s="33"/>
      <c r="AR10859" s="33"/>
      <c r="AS10859" s="33"/>
      <c r="AT10859" s="33"/>
      <c r="AU10859" s="33"/>
      <c r="AV10859" s="33"/>
      <c r="AW10859" s="33"/>
      <c r="AX10859" s="33"/>
      <c r="AY10859" s="33"/>
    </row>
    <row r="10860" spans="1:51" s="12" customFormat="1" ht="39.950000000000003" customHeight="1">
      <c r="A10860" s="3"/>
      <c r="B10860" s="16"/>
      <c r="C10860" s="33"/>
      <c r="D10860" s="33"/>
      <c r="E10860" s="33"/>
      <c r="F10860" s="33"/>
      <c r="G10860" s="33"/>
      <c r="H10860" s="33"/>
      <c r="I10860" s="33"/>
      <c r="J10860" s="33"/>
      <c r="K10860" s="33"/>
      <c r="L10860" s="33"/>
      <c r="M10860" s="33"/>
      <c r="N10860" s="33"/>
      <c r="O10860" s="33"/>
      <c r="P10860" s="33"/>
      <c r="Q10860" s="33"/>
      <c r="R10860" s="33"/>
      <c r="S10860" s="33"/>
      <c r="T10860" s="33"/>
      <c r="U10860" s="33"/>
      <c r="V10860" s="33"/>
      <c r="W10860" s="33"/>
      <c r="X10860" s="33"/>
      <c r="Y10860" s="33"/>
      <c r="Z10860" s="33"/>
      <c r="AA10860" s="33"/>
      <c r="AB10860" s="33"/>
      <c r="AC10860" s="33"/>
      <c r="AD10860" s="33"/>
      <c r="AE10860" s="33"/>
      <c r="AF10860" s="33"/>
      <c r="AG10860" s="35"/>
      <c r="AH10860" s="32"/>
      <c r="AI10860" s="33"/>
      <c r="AJ10860" s="33"/>
      <c r="AK10860" s="33"/>
      <c r="AL10860" s="33"/>
      <c r="AM10860" s="33"/>
      <c r="AN10860" s="33"/>
      <c r="AO10860" s="33"/>
      <c r="AP10860" s="33"/>
      <c r="AQ10860" s="33"/>
      <c r="AR10860" s="33"/>
      <c r="AS10860" s="33"/>
      <c r="AT10860" s="33"/>
      <c r="AU10860" s="33"/>
      <c r="AV10860" s="33"/>
      <c r="AW10860" s="33"/>
      <c r="AX10860" s="33"/>
      <c r="AY10860" s="33"/>
    </row>
    <row r="10861" spans="1:51" s="12" customFormat="1" ht="39.950000000000003" customHeight="1">
      <c r="A10861" s="3"/>
      <c r="B10861" s="16"/>
      <c r="C10861" s="33"/>
      <c r="D10861" s="33"/>
      <c r="E10861" s="33"/>
      <c r="F10861" s="33"/>
      <c r="G10861" s="33"/>
      <c r="H10861" s="33"/>
      <c r="I10861" s="33"/>
      <c r="J10861" s="33"/>
      <c r="K10861" s="33"/>
      <c r="L10861" s="33"/>
      <c r="M10861" s="33"/>
      <c r="N10861" s="33"/>
      <c r="O10861" s="33"/>
      <c r="P10861" s="33"/>
      <c r="Q10861" s="33"/>
      <c r="R10861" s="33"/>
      <c r="S10861" s="33"/>
      <c r="T10861" s="33"/>
      <c r="U10861" s="33"/>
      <c r="V10861" s="33"/>
      <c r="W10861" s="33"/>
      <c r="X10861" s="33"/>
      <c r="Y10861" s="33"/>
      <c r="Z10861" s="33"/>
      <c r="AA10861" s="33"/>
      <c r="AB10861" s="33"/>
      <c r="AC10861" s="33"/>
      <c r="AD10861" s="33"/>
      <c r="AE10861" s="33"/>
      <c r="AF10861" s="33"/>
      <c r="AG10861" s="35"/>
      <c r="AH10861" s="32"/>
      <c r="AI10861" s="33"/>
      <c r="AJ10861" s="33"/>
      <c r="AK10861" s="33"/>
      <c r="AL10861" s="33"/>
      <c r="AM10861" s="33"/>
      <c r="AN10861" s="33"/>
      <c r="AO10861" s="33"/>
      <c r="AP10861" s="33"/>
      <c r="AQ10861" s="33"/>
      <c r="AR10861" s="33"/>
      <c r="AS10861" s="33"/>
      <c r="AT10861" s="33"/>
      <c r="AU10861" s="33"/>
      <c r="AV10861" s="33"/>
      <c r="AW10861" s="33"/>
      <c r="AX10861" s="33"/>
      <c r="AY10861" s="33"/>
    </row>
    <row r="10862" spans="1:51" s="12" customFormat="1" ht="39.950000000000003" customHeight="1">
      <c r="A10862" s="3"/>
      <c r="B10862" s="16"/>
      <c r="C10862" s="33"/>
      <c r="D10862" s="33"/>
      <c r="E10862" s="33"/>
      <c r="F10862" s="33"/>
      <c r="G10862" s="33"/>
      <c r="H10862" s="33"/>
      <c r="I10862" s="33"/>
      <c r="J10862" s="33"/>
      <c r="K10862" s="33"/>
      <c r="L10862" s="33"/>
      <c r="M10862" s="33"/>
      <c r="N10862" s="33"/>
      <c r="O10862" s="33"/>
      <c r="P10862" s="33"/>
      <c r="Q10862" s="33"/>
      <c r="R10862" s="33"/>
      <c r="S10862" s="33"/>
      <c r="T10862" s="33"/>
      <c r="U10862" s="33"/>
      <c r="V10862" s="33"/>
      <c r="W10862" s="33"/>
      <c r="X10862" s="33"/>
      <c r="Y10862" s="33"/>
      <c r="Z10862" s="33"/>
      <c r="AA10862" s="33"/>
      <c r="AB10862" s="33"/>
      <c r="AC10862" s="33"/>
      <c r="AD10862" s="33"/>
      <c r="AE10862" s="33"/>
      <c r="AF10862" s="33"/>
      <c r="AG10862" s="35"/>
      <c r="AH10862" s="32"/>
      <c r="AI10862" s="33"/>
      <c r="AJ10862" s="33"/>
      <c r="AK10862" s="33"/>
      <c r="AL10862" s="33"/>
      <c r="AM10862" s="33"/>
      <c r="AN10862" s="33"/>
      <c r="AO10862" s="33"/>
      <c r="AP10862" s="33"/>
      <c r="AQ10862" s="33"/>
      <c r="AR10862" s="33"/>
      <c r="AS10862" s="33"/>
      <c r="AT10862" s="33"/>
      <c r="AU10862" s="33"/>
      <c r="AV10862" s="33"/>
      <c r="AW10862" s="33"/>
      <c r="AX10862" s="33"/>
      <c r="AY10862" s="33"/>
    </row>
    <row r="10863" spans="1:51" s="12" customFormat="1" ht="39.950000000000003" customHeight="1">
      <c r="A10863" s="3"/>
      <c r="B10863" s="16"/>
      <c r="C10863" s="33"/>
      <c r="D10863" s="33"/>
      <c r="E10863" s="33"/>
      <c r="F10863" s="33"/>
      <c r="G10863" s="33"/>
      <c r="H10863" s="33"/>
      <c r="I10863" s="33"/>
      <c r="J10863" s="33"/>
      <c r="K10863" s="33"/>
      <c r="L10863" s="33"/>
      <c r="M10863" s="33"/>
      <c r="N10863" s="33"/>
      <c r="O10863" s="33"/>
      <c r="P10863" s="33"/>
      <c r="Q10863" s="33"/>
      <c r="R10863" s="33"/>
      <c r="S10863" s="33"/>
      <c r="T10863" s="33"/>
      <c r="U10863" s="33"/>
      <c r="V10863" s="33"/>
      <c r="W10863" s="33"/>
      <c r="X10863" s="33"/>
      <c r="Y10863" s="33"/>
      <c r="Z10863" s="33"/>
      <c r="AA10863" s="33"/>
      <c r="AB10863" s="33"/>
      <c r="AC10863" s="33"/>
      <c r="AD10863" s="33"/>
      <c r="AE10863" s="33"/>
      <c r="AF10863" s="33"/>
      <c r="AG10863" s="35"/>
      <c r="AH10863" s="32"/>
      <c r="AI10863" s="33"/>
      <c r="AJ10863" s="33"/>
      <c r="AK10863" s="33"/>
      <c r="AL10863" s="33"/>
      <c r="AM10863" s="33"/>
      <c r="AN10863" s="33"/>
      <c r="AO10863" s="33"/>
      <c r="AP10863" s="33"/>
      <c r="AQ10863" s="33"/>
      <c r="AR10863" s="33"/>
      <c r="AS10863" s="33"/>
      <c r="AT10863" s="33"/>
      <c r="AU10863" s="33"/>
      <c r="AV10863" s="33"/>
      <c r="AW10863" s="33"/>
      <c r="AX10863" s="33"/>
      <c r="AY10863" s="33"/>
    </row>
    <row r="10864" spans="1:51" s="12" customFormat="1" ht="39.950000000000003" customHeight="1">
      <c r="A10864" s="3"/>
      <c r="B10864" s="16"/>
      <c r="C10864" s="33"/>
      <c r="D10864" s="33"/>
      <c r="E10864" s="33"/>
      <c r="F10864" s="33"/>
      <c r="G10864" s="33"/>
      <c r="H10864" s="33"/>
      <c r="I10864" s="33"/>
      <c r="J10864" s="33"/>
      <c r="K10864" s="33"/>
      <c r="L10864" s="33"/>
      <c r="M10864" s="33"/>
      <c r="N10864" s="33"/>
      <c r="O10864" s="33"/>
      <c r="P10864" s="33"/>
      <c r="Q10864" s="33"/>
      <c r="R10864" s="33"/>
      <c r="S10864" s="33"/>
      <c r="T10864" s="33"/>
      <c r="U10864" s="33"/>
      <c r="V10864" s="33"/>
      <c r="W10864" s="33"/>
      <c r="X10864" s="33"/>
      <c r="Y10864" s="33"/>
      <c r="Z10864" s="33"/>
      <c r="AA10864" s="33"/>
      <c r="AB10864" s="33"/>
      <c r="AC10864" s="33"/>
      <c r="AD10864" s="33"/>
      <c r="AE10864" s="33"/>
      <c r="AF10864" s="33"/>
      <c r="AG10864" s="35"/>
      <c r="AH10864" s="32"/>
      <c r="AI10864" s="33"/>
      <c r="AJ10864" s="33"/>
      <c r="AK10864" s="33"/>
      <c r="AL10864" s="33"/>
      <c r="AM10864" s="33"/>
      <c r="AN10864" s="33"/>
      <c r="AO10864" s="33"/>
      <c r="AP10864" s="33"/>
      <c r="AQ10864" s="33"/>
      <c r="AR10864" s="33"/>
      <c r="AS10864" s="33"/>
      <c r="AT10864" s="33"/>
      <c r="AU10864" s="33"/>
      <c r="AV10864" s="33"/>
      <c r="AW10864" s="33"/>
      <c r="AX10864" s="33"/>
      <c r="AY10864" s="33"/>
    </row>
    <row r="10865" spans="1:51" s="12" customFormat="1" ht="39.950000000000003" customHeight="1">
      <c r="A10865" s="3"/>
      <c r="B10865" s="16"/>
      <c r="C10865" s="33"/>
      <c r="D10865" s="33"/>
      <c r="E10865" s="33"/>
      <c r="F10865" s="33"/>
      <c r="G10865" s="33"/>
      <c r="H10865" s="33"/>
      <c r="I10865" s="33"/>
      <c r="J10865" s="33"/>
      <c r="K10865" s="33"/>
      <c r="L10865" s="33"/>
      <c r="M10865" s="33"/>
      <c r="N10865" s="33"/>
      <c r="O10865" s="33"/>
      <c r="P10865" s="33"/>
      <c r="Q10865" s="33"/>
      <c r="R10865" s="33"/>
      <c r="S10865" s="33"/>
      <c r="T10865" s="33"/>
      <c r="U10865" s="33"/>
      <c r="V10865" s="33"/>
      <c r="W10865" s="33"/>
      <c r="X10865" s="33"/>
      <c r="Y10865" s="33"/>
      <c r="Z10865" s="33"/>
      <c r="AA10865" s="33"/>
      <c r="AB10865" s="33"/>
      <c r="AC10865" s="33"/>
      <c r="AD10865" s="33"/>
      <c r="AE10865" s="33"/>
      <c r="AF10865" s="33"/>
      <c r="AG10865" s="35"/>
      <c r="AH10865" s="32"/>
      <c r="AI10865" s="33"/>
      <c r="AJ10865" s="33"/>
      <c r="AK10865" s="33"/>
      <c r="AL10865" s="33"/>
      <c r="AM10865" s="33"/>
      <c r="AN10865" s="33"/>
      <c r="AO10865" s="33"/>
      <c r="AP10865" s="33"/>
      <c r="AQ10865" s="33"/>
      <c r="AR10865" s="33"/>
      <c r="AS10865" s="33"/>
      <c r="AT10865" s="33"/>
      <c r="AU10865" s="33"/>
      <c r="AV10865" s="33"/>
      <c r="AW10865" s="33"/>
      <c r="AX10865" s="33"/>
      <c r="AY10865" s="33"/>
    </row>
    <row r="10866" spans="1:51" s="12" customFormat="1" ht="39.950000000000003" customHeight="1">
      <c r="A10866" s="3"/>
      <c r="B10866" s="16"/>
      <c r="C10866" s="33"/>
      <c r="D10866" s="33"/>
      <c r="E10866" s="33"/>
      <c r="F10866" s="33"/>
      <c r="G10866" s="33"/>
      <c r="H10866" s="33"/>
      <c r="I10866" s="33"/>
      <c r="J10866" s="33"/>
      <c r="K10866" s="33"/>
      <c r="L10866" s="33"/>
      <c r="M10866" s="33"/>
      <c r="N10866" s="33"/>
      <c r="O10866" s="33"/>
      <c r="P10866" s="33"/>
      <c r="Q10866" s="33"/>
      <c r="R10866" s="33"/>
      <c r="S10866" s="33"/>
      <c r="T10866" s="33"/>
      <c r="U10866" s="33"/>
      <c r="V10866" s="33"/>
      <c r="W10866" s="33"/>
      <c r="X10866" s="33"/>
      <c r="Y10866" s="33"/>
      <c r="Z10866" s="33"/>
      <c r="AA10866" s="33"/>
      <c r="AB10866" s="33"/>
      <c r="AC10866" s="33"/>
      <c r="AD10866" s="33"/>
      <c r="AE10866" s="33"/>
      <c r="AF10866" s="33"/>
      <c r="AG10866" s="35"/>
      <c r="AH10866" s="32"/>
      <c r="AI10866" s="33"/>
      <c r="AJ10866" s="33"/>
      <c r="AK10866" s="33"/>
      <c r="AL10866" s="33"/>
      <c r="AM10866" s="33"/>
      <c r="AN10866" s="33"/>
      <c r="AO10866" s="33"/>
      <c r="AP10866" s="33"/>
      <c r="AQ10866" s="33"/>
      <c r="AR10866" s="33"/>
      <c r="AS10866" s="33"/>
      <c r="AT10866" s="33"/>
      <c r="AU10866" s="33"/>
      <c r="AV10866" s="33"/>
      <c r="AW10866" s="33"/>
      <c r="AX10866" s="33"/>
      <c r="AY10866" s="33"/>
    </row>
    <row r="10867" spans="1:51" s="12" customFormat="1" ht="39.950000000000003" customHeight="1">
      <c r="A10867" s="3"/>
      <c r="B10867" s="16"/>
      <c r="C10867" s="33"/>
      <c r="D10867" s="33"/>
      <c r="E10867" s="33"/>
      <c r="F10867" s="33"/>
      <c r="G10867" s="33"/>
      <c r="H10867" s="33"/>
      <c r="I10867" s="33"/>
      <c r="J10867" s="33"/>
      <c r="K10867" s="33"/>
      <c r="L10867" s="33"/>
      <c r="M10867" s="33"/>
      <c r="N10867" s="33"/>
      <c r="O10867" s="33"/>
      <c r="P10867" s="33"/>
      <c r="Q10867" s="33"/>
      <c r="R10867" s="33"/>
      <c r="S10867" s="33"/>
      <c r="T10867" s="33"/>
      <c r="U10867" s="33"/>
      <c r="V10867" s="33"/>
      <c r="W10867" s="33"/>
      <c r="X10867" s="33"/>
      <c r="Y10867" s="33"/>
      <c r="Z10867" s="33"/>
      <c r="AA10867" s="33"/>
      <c r="AB10867" s="33"/>
      <c r="AC10867" s="33"/>
      <c r="AD10867" s="33"/>
      <c r="AE10867" s="33"/>
      <c r="AF10867" s="33"/>
      <c r="AG10867" s="35"/>
      <c r="AH10867" s="32"/>
      <c r="AI10867" s="33"/>
      <c r="AJ10867" s="33"/>
      <c r="AK10867" s="33"/>
      <c r="AL10867" s="33"/>
      <c r="AM10867" s="33"/>
      <c r="AN10867" s="33"/>
      <c r="AO10867" s="33"/>
      <c r="AP10867" s="33"/>
      <c r="AQ10867" s="33"/>
      <c r="AR10867" s="33"/>
      <c r="AS10867" s="33"/>
      <c r="AT10867" s="33"/>
      <c r="AU10867" s="33"/>
      <c r="AV10867" s="33"/>
      <c r="AW10867" s="33"/>
      <c r="AX10867" s="33"/>
      <c r="AY10867" s="33"/>
    </row>
    <row r="10868" spans="1:51" s="12" customFormat="1" ht="39.950000000000003" customHeight="1">
      <c r="A10868" s="3"/>
      <c r="B10868" s="16"/>
      <c r="C10868" s="33"/>
      <c r="D10868" s="33"/>
      <c r="E10868" s="33"/>
      <c r="F10868" s="33"/>
      <c r="G10868" s="33"/>
      <c r="H10868" s="33"/>
      <c r="I10868" s="33"/>
      <c r="J10868" s="33"/>
      <c r="K10868" s="33"/>
      <c r="L10868" s="33"/>
      <c r="M10868" s="33"/>
      <c r="N10868" s="33"/>
      <c r="O10868" s="33"/>
      <c r="P10868" s="33"/>
      <c r="Q10868" s="33"/>
      <c r="R10868" s="33"/>
      <c r="S10868" s="33"/>
      <c r="T10868" s="33"/>
      <c r="U10868" s="33"/>
      <c r="V10868" s="33"/>
      <c r="W10868" s="33"/>
      <c r="X10868" s="33"/>
      <c r="Y10868" s="33"/>
      <c r="Z10868" s="33"/>
      <c r="AA10868" s="33"/>
      <c r="AB10868" s="33"/>
      <c r="AC10868" s="33"/>
      <c r="AD10868" s="33"/>
      <c r="AE10868" s="33"/>
      <c r="AF10868" s="33"/>
      <c r="AG10868" s="35"/>
      <c r="AH10868" s="32"/>
      <c r="AI10868" s="33"/>
      <c r="AJ10868" s="33"/>
      <c r="AK10868" s="33"/>
      <c r="AL10868" s="33"/>
      <c r="AM10868" s="33"/>
      <c r="AN10868" s="33"/>
      <c r="AO10868" s="33"/>
      <c r="AP10868" s="33"/>
      <c r="AQ10868" s="33"/>
      <c r="AR10868" s="33"/>
      <c r="AS10868" s="33"/>
      <c r="AT10868" s="33"/>
      <c r="AU10868" s="33"/>
      <c r="AV10868" s="33"/>
      <c r="AW10868" s="33"/>
      <c r="AX10868" s="33"/>
      <c r="AY10868" s="33"/>
    </row>
    <row r="10869" spans="1:51" s="12" customFormat="1" ht="39.950000000000003" customHeight="1">
      <c r="A10869" s="3"/>
      <c r="B10869" s="16"/>
      <c r="C10869" s="33"/>
      <c r="D10869" s="33"/>
      <c r="E10869" s="33"/>
      <c r="F10869" s="33"/>
      <c r="G10869" s="33"/>
      <c r="H10869" s="33"/>
      <c r="I10869" s="33"/>
      <c r="J10869" s="33"/>
      <c r="K10869" s="33"/>
      <c r="L10869" s="33"/>
      <c r="M10869" s="33"/>
      <c r="N10869" s="33"/>
      <c r="O10869" s="33"/>
      <c r="P10869" s="33"/>
      <c r="Q10869" s="33"/>
      <c r="R10869" s="33"/>
      <c r="S10869" s="33"/>
      <c r="T10869" s="33"/>
      <c r="U10869" s="33"/>
      <c r="V10869" s="33"/>
      <c r="W10869" s="33"/>
      <c r="X10869" s="33"/>
      <c r="Y10869" s="33"/>
      <c r="Z10869" s="33"/>
      <c r="AA10869" s="33"/>
      <c r="AB10869" s="33"/>
      <c r="AC10869" s="33"/>
      <c r="AD10869" s="33"/>
      <c r="AE10869" s="33"/>
      <c r="AF10869" s="33"/>
      <c r="AG10869" s="35"/>
      <c r="AH10869" s="32"/>
      <c r="AI10869" s="33"/>
      <c r="AJ10869" s="33"/>
      <c r="AK10869" s="33"/>
      <c r="AL10869" s="33"/>
      <c r="AM10869" s="33"/>
      <c r="AN10869" s="33"/>
      <c r="AO10869" s="33"/>
      <c r="AP10869" s="33"/>
      <c r="AQ10869" s="33"/>
      <c r="AR10869" s="33"/>
      <c r="AS10869" s="33"/>
      <c r="AT10869" s="33"/>
      <c r="AU10869" s="33"/>
      <c r="AV10869" s="33"/>
      <c r="AW10869" s="33"/>
      <c r="AX10869" s="33"/>
      <c r="AY10869" s="33"/>
    </row>
    <row r="10870" spans="1:51" s="12" customFormat="1" ht="39.950000000000003" customHeight="1">
      <c r="A10870" s="3"/>
      <c r="B10870" s="16"/>
      <c r="C10870" s="33"/>
      <c r="D10870" s="33"/>
      <c r="E10870" s="33"/>
      <c r="F10870" s="33"/>
      <c r="G10870" s="33"/>
      <c r="H10870" s="33"/>
      <c r="I10870" s="33"/>
      <c r="J10870" s="33"/>
      <c r="K10870" s="33"/>
      <c r="L10870" s="33"/>
      <c r="M10870" s="33"/>
      <c r="N10870" s="33"/>
      <c r="O10870" s="33"/>
      <c r="P10870" s="33"/>
      <c r="Q10870" s="33"/>
      <c r="R10870" s="33"/>
      <c r="S10870" s="33"/>
      <c r="T10870" s="33"/>
      <c r="U10870" s="33"/>
      <c r="V10870" s="33"/>
      <c r="W10870" s="33"/>
      <c r="X10870" s="33"/>
      <c r="Y10870" s="33"/>
      <c r="Z10870" s="33"/>
      <c r="AA10870" s="33"/>
      <c r="AB10870" s="33"/>
      <c r="AC10870" s="33"/>
      <c r="AD10870" s="33"/>
      <c r="AE10870" s="33"/>
      <c r="AF10870" s="33"/>
      <c r="AG10870" s="35"/>
      <c r="AH10870" s="32"/>
      <c r="AI10870" s="33"/>
      <c r="AJ10870" s="33"/>
      <c r="AK10870" s="33"/>
      <c r="AL10870" s="33"/>
      <c r="AM10870" s="33"/>
      <c r="AN10870" s="33"/>
      <c r="AO10870" s="33"/>
      <c r="AP10870" s="33"/>
      <c r="AQ10870" s="33"/>
      <c r="AR10870" s="33"/>
      <c r="AS10870" s="33"/>
      <c r="AT10870" s="33"/>
      <c r="AU10870" s="33"/>
      <c r="AV10870" s="33"/>
      <c r="AW10870" s="33"/>
      <c r="AX10870" s="33"/>
      <c r="AY10870" s="33"/>
    </row>
    <row r="10871" spans="1:51" s="12" customFormat="1" ht="39.950000000000003" customHeight="1">
      <c r="A10871" s="3"/>
      <c r="B10871" s="16"/>
      <c r="C10871" s="33"/>
      <c r="D10871" s="33"/>
      <c r="E10871" s="33"/>
      <c r="F10871" s="33"/>
      <c r="G10871" s="33"/>
      <c r="H10871" s="33"/>
      <c r="I10871" s="33"/>
      <c r="J10871" s="33"/>
      <c r="K10871" s="33"/>
      <c r="L10871" s="33"/>
      <c r="M10871" s="33"/>
      <c r="N10871" s="33"/>
      <c r="O10871" s="33"/>
      <c r="P10871" s="33"/>
      <c r="Q10871" s="33"/>
      <c r="R10871" s="33"/>
      <c r="S10871" s="33"/>
      <c r="T10871" s="33"/>
      <c r="U10871" s="33"/>
      <c r="V10871" s="33"/>
      <c r="W10871" s="33"/>
      <c r="X10871" s="33"/>
      <c r="Y10871" s="33"/>
      <c r="Z10871" s="33"/>
      <c r="AA10871" s="33"/>
      <c r="AB10871" s="33"/>
      <c r="AC10871" s="33"/>
      <c r="AD10871" s="33"/>
      <c r="AE10871" s="33"/>
      <c r="AF10871" s="33"/>
      <c r="AG10871" s="35"/>
      <c r="AH10871" s="32"/>
      <c r="AI10871" s="33"/>
      <c r="AJ10871" s="33"/>
      <c r="AK10871" s="33"/>
      <c r="AL10871" s="33"/>
      <c r="AM10871" s="33"/>
      <c r="AN10871" s="33"/>
      <c r="AO10871" s="33"/>
      <c r="AP10871" s="33"/>
      <c r="AQ10871" s="33"/>
      <c r="AR10871" s="33"/>
      <c r="AS10871" s="33"/>
      <c r="AT10871" s="33"/>
      <c r="AU10871" s="33"/>
      <c r="AV10871" s="33"/>
      <c r="AW10871" s="33"/>
      <c r="AX10871" s="33"/>
      <c r="AY10871" s="33"/>
    </row>
    <row r="10872" spans="1:51" s="12" customFormat="1" ht="39.950000000000003" customHeight="1">
      <c r="A10872" s="3"/>
      <c r="B10872" s="16"/>
      <c r="C10872" s="33"/>
      <c r="D10872" s="33"/>
      <c r="E10872" s="33"/>
      <c r="F10872" s="33"/>
      <c r="G10872" s="33"/>
      <c r="H10872" s="33"/>
      <c r="I10872" s="33"/>
      <c r="J10872" s="33"/>
      <c r="K10872" s="33"/>
      <c r="L10872" s="33"/>
      <c r="M10872" s="33"/>
      <c r="N10872" s="33"/>
      <c r="O10872" s="33"/>
      <c r="P10872" s="33"/>
      <c r="Q10872" s="33"/>
      <c r="R10872" s="33"/>
      <c r="S10872" s="33"/>
      <c r="T10872" s="33"/>
      <c r="U10872" s="33"/>
      <c r="V10872" s="33"/>
      <c r="W10872" s="33"/>
      <c r="X10872" s="33"/>
      <c r="Y10872" s="33"/>
      <c r="Z10872" s="33"/>
      <c r="AA10872" s="33"/>
      <c r="AB10872" s="33"/>
      <c r="AC10872" s="33"/>
      <c r="AD10872" s="33"/>
      <c r="AE10872" s="33"/>
      <c r="AF10872" s="33"/>
      <c r="AG10872" s="35"/>
      <c r="AH10872" s="32"/>
      <c r="AI10872" s="33"/>
      <c r="AJ10872" s="33"/>
      <c r="AK10872" s="33"/>
      <c r="AL10872" s="33"/>
      <c r="AM10872" s="33"/>
      <c r="AN10872" s="33"/>
      <c r="AO10872" s="33"/>
      <c r="AP10872" s="33"/>
      <c r="AQ10872" s="33"/>
      <c r="AR10872" s="33"/>
      <c r="AS10872" s="33"/>
      <c r="AT10872" s="33"/>
      <c r="AU10872" s="33"/>
      <c r="AV10872" s="33"/>
      <c r="AW10872" s="33"/>
      <c r="AX10872" s="33"/>
      <c r="AY10872" s="33"/>
    </row>
    <row r="10873" spans="1:51" s="12" customFormat="1" ht="39.950000000000003" customHeight="1">
      <c r="A10873" s="3"/>
      <c r="B10873" s="16"/>
      <c r="C10873" s="33"/>
      <c r="D10873" s="33"/>
      <c r="E10873" s="33"/>
      <c r="F10873" s="33"/>
      <c r="G10873" s="33"/>
      <c r="H10873" s="33"/>
      <c r="I10873" s="33"/>
      <c r="J10873" s="33"/>
      <c r="K10873" s="33"/>
      <c r="L10873" s="33"/>
      <c r="M10873" s="33"/>
      <c r="N10873" s="33"/>
      <c r="O10873" s="33"/>
      <c r="P10873" s="33"/>
      <c r="Q10873" s="33"/>
      <c r="R10873" s="33"/>
      <c r="S10873" s="33"/>
      <c r="T10873" s="33"/>
      <c r="U10873" s="33"/>
      <c r="V10873" s="33"/>
      <c r="W10873" s="33"/>
      <c r="X10873" s="33"/>
      <c r="Y10873" s="33"/>
      <c r="Z10873" s="33"/>
      <c r="AA10873" s="33"/>
      <c r="AB10873" s="33"/>
      <c r="AC10873" s="33"/>
      <c r="AD10873" s="33"/>
      <c r="AE10873" s="33"/>
      <c r="AF10873" s="33"/>
      <c r="AG10873" s="35"/>
      <c r="AH10873" s="32"/>
      <c r="AI10873" s="33"/>
      <c r="AJ10873" s="33"/>
      <c r="AK10873" s="33"/>
      <c r="AL10873" s="33"/>
      <c r="AM10873" s="33"/>
      <c r="AN10873" s="33"/>
      <c r="AO10873" s="33"/>
      <c r="AP10873" s="33"/>
      <c r="AQ10873" s="33"/>
      <c r="AR10873" s="33"/>
      <c r="AS10873" s="33"/>
      <c r="AT10873" s="33"/>
      <c r="AU10873" s="33"/>
      <c r="AV10873" s="33"/>
      <c r="AW10873" s="33"/>
      <c r="AX10873" s="33"/>
      <c r="AY10873" s="33"/>
    </row>
    <row r="10874" spans="1:51" s="12" customFormat="1" ht="39.950000000000003" customHeight="1">
      <c r="A10874" s="3"/>
      <c r="B10874" s="16"/>
      <c r="C10874" s="33"/>
      <c r="D10874" s="33"/>
      <c r="E10874" s="33"/>
      <c r="F10874" s="33"/>
      <c r="G10874" s="33"/>
      <c r="H10874" s="33"/>
      <c r="I10874" s="33"/>
      <c r="J10874" s="33"/>
      <c r="K10874" s="33"/>
      <c r="L10874" s="33"/>
      <c r="M10874" s="33"/>
      <c r="N10874" s="33"/>
      <c r="O10874" s="33"/>
      <c r="P10874" s="33"/>
      <c r="Q10874" s="33"/>
      <c r="R10874" s="33"/>
      <c r="S10874" s="33"/>
      <c r="T10874" s="33"/>
      <c r="U10874" s="33"/>
      <c r="V10874" s="33"/>
      <c r="W10874" s="33"/>
      <c r="X10874" s="33"/>
      <c r="Y10874" s="33"/>
      <c r="Z10874" s="33"/>
      <c r="AA10874" s="33"/>
      <c r="AB10874" s="33"/>
      <c r="AC10874" s="33"/>
      <c r="AD10874" s="33"/>
      <c r="AE10874" s="33"/>
      <c r="AF10874" s="33"/>
      <c r="AG10874" s="35"/>
      <c r="AH10874" s="32"/>
      <c r="AI10874" s="33"/>
      <c r="AJ10874" s="33"/>
      <c r="AK10874" s="33"/>
      <c r="AL10874" s="33"/>
      <c r="AM10874" s="33"/>
      <c r="AN10874" s="33"/>
      <c r="AO10874" s="33"/>
      <c r="AP10874" s="33"/>
      <c r="AQ10874" s="33"/>
      <c r="AR10874" s="33"/>
      <c r="AS10874" s="33"/>
      <c r="AT10874" s="33"/>
      <c r="AU10874" s="33"/>
      <c r="AV10874" s="33"/>
      <c r="AW10874" s="33"/>
      <c r="AX10874" s="33"/>
      <c r="AY10874" s="33"/>
    </row>
    <row r="10875" spans="1:51" s="12" customFormat="1" ht="39.950000000000003" customHeight="1">
      <c r="A10875" s="3"/>
      <c r="B10875" s="16"/>
      <c r="C10875" s="33"/>
      <c r="D10875" s="33"/>
      <c r="E10875" s="33"/>
      <c r="F10875" s="33"/>
      <c r="G10875" s="33"/>
      <c r="H10875" s="33"/>
      <c r="I10875" s="33"/>
      <c r="J10875" s="33"/>
      <c r="K10875" s="33"/>
      <c r="L10875" s="33"/>
      <c r="M10875" s="33"/>
      <c r="N10875" s="33"/>
      <c r="O10875" s="33"/>
      <c r="P10875" s="33"/>
      <c r="Q10875" s="33"/>
      <c r="R10875" s="33"/>
      <c r="S10875" s="33"/>
      <c r="T10875" s="33"/>
      <c r="U10875" s="33"/>
      <c r="V10875" s="33"/>
      <c r="W10875" s="33"/>
      <c r="X10875" s="33"/>
      <c r="Y10875" s="33"/>
      <c r="Z10875" s="33"/>
      <c r="AA10875" s="33"/>
      <c r="AB10875" s="33"/>
      <c r="AC10875" s="33"/>
      <c r="AD10875" s="33"/>
      <c r="AE10875" s="33"/>
      <c r="AF10875" s="33"/>
      <c r="AG10875" s="35"/>
      <c r="AH10875" s="32"/>
      <c r="AI10875" s="33"/>
      <c r="AJ10875" s="33"/>
      <c r="AK10875" s="33"/>
      <c r="AL10875" s="33"/>
      <c r="AM10875" s="33"/>
      <c r="AN10875" s="33"/>
      <c r="AO10875" s="33"/>
      <c r="AP10875" s="33"/>
      <c r="AQ10875" s="33"/>
      <c r="AR10875" s="33"/>
      <c r="AS10875" s="33"/>
      <c r="AT10875" s="33"/>
      <c r="AU10875" s="33"/>
      <c r="AV10875" s="33"/>
      <c r="AW10875" s="33"/>
      <c r="AX10875" s="33"/>
      <c r="AY10875" s="33"/>
    </row>
    <row r="10876" spans="1:51" s="12" customFormat="1" ht="39.950000000000003" customHeight="1">
      <c r="A10876" s="3"/>
      <c r="B10876" s="16"/>
      <c r="C10876" s="33"/>
      <c r="D10876" s="33"/>
      <c r="E10876" s="33"/>
      <c r="F10876" s="33"/>
      <c r="G10876" s="33"/>
      <c r="H10876" s="33"/>
      <c r="I10876" s="33"/>
      <c r="J10876" s="33"/>
      <c r="K10876" s="33"/>
      <c r="L10876" s="33"/>
      <c r="M10876" s="33"/>
      <c r="N10876" s="33"/>
      <c r="O10876" s="33"/>
      <c r="P10876" s="33"/>
      <c r="Q10876" s="33"/>
      <c r="R10876" s="33"/>
      <c r="S10876" s="33"/>
      <c r="T10876" s="33"/>
      <c r="U10876" s="33"/>
      <c r="V10876" s="33"/>
      <c r="W10876" s="33"/>
      <c r="X10876" s="33"/>
      <c r="Y10876" s="33"/>
      <c r="Z10876" s="33"/>
      <c r="AA10876" s="33"/>
      <c r="AB10876" s="33"/>
      <c r="AC10876" s="33"/>
      <c r="AD10876" s="33"/>
      <c r="AE10876" s="33"/>
      <c r="AF10876" s="33"/>
      <c r="AG10876" s="35"/>
      <c r="AH10876" s="32"/>
      <c r="AI10876" s="33"/>
      <c r="AJ10876" s="33"/>
      <c r="AK10876" s="33"/>
      <c r="AL10876" s="33"/>
      <c r="AM10876" s="33"/>
      <c r="AN10876" s="33"/>
      <c r="AO10876" s="33"/>
      <c r="AP10876" s="33"/>
      <c r="AQ10876" s="33"/>
      <c r="AR10876" s="33"/>
      <c r="AS10876" s="33"/>
      <c r="AT10876" s="33"/>
      <c r="AU10876" s="33"/>
      <c r="AV10876" s="33"/>
      <c r="AW10876" s="33"/>
      <c r="AX10876" s="33"/>
      <c r="AY10876" s="33"/>
    </row>
    <row r="10877" spans="1:51" s="12" customFormat="1" ht="39.950000000000003" customHeight="1">
      <c r="A10877" s="3"/>
      <c r="B10877" s="16"/>
      <c r="C10877" s="33"/>
      <c r="D10877" s="33"/>
      <c r="E10877" s="33"/>
      <c r="F10877" s="33"/>
      <c r="G10877" s="33"/>
      <c r="H10877" s="33"/>
      <c r="I10877" s="33"/>
      <c r="J10877" s="33"/>
      <c r="K10877" s="33"/>
      <c r="L10877" s="33"/>
      <c r="M10877" s="33"/>
      <c r="N10877" s="33"/>
      <c r="O10877" s="33"/>
      <c r="P10877" s="33"/>
      <c r="Q10877" s="33"/>
      <c r="R10877" s="33"/>
      <c r="S10877" s="33"/>
      <c r="T10877" s="33"/>
      <c r="U10877" s="33"/>
      <c r="V10877" s="33"/>
      <c r="W10877" s="33"/>
      <c r="X10877" s="33"/>
      <c r="Y10877" s="33"/>
      <c r="Z10877" s="33"/>
      <c r="AA10877" s="33"/>
      <c r="AB10877" s="33"/>
      <c r="AC10877" s="33"/>
      <c r="AD10877" s="33"/>
      <c r="AE10877" s="33"/>
      <c r="AF10877" s="33"/>
      <c r="AG10877" s="35"/>
      <c r="AH10877" s="32"/>
      <c r="AI10877" s="33"/>
      <c r="AJ10877" s="33"/>
      <c r="AK10877" s="33"/>
      <c r="AL10877" s="33"/>
      <c r="AM10877" s="33"/>
      <c r="AN10877" s="33"/>
      <c r="AO10877" s="33"/>
      <c r="AP10877" s="33"/>
      <c r="AQ10877" s="33"/>
      <c r="AR10877" s="33"/>
      <c r="AS10877" s="33"/>
      <c r="AT10877" s="33"/>
      <c r="AU10877" s="33"/>
      <c r="AV10877" s="33"/>
      <c r="AW10877" s="33"/>
      <c r="AX10877" s="33"/>
      <c r="AY10877" s="33"/>
    </row>
    <row r="10878" spans="1:51" s="12" customFormat="1" ht="39.950000000000003" customHeight="1">
      <c r="A10878" s="3"/>
      <c r="B10878" s="16"/>
      <c r="C10878" s="33"/>
      <c r="D10878" s="33"/>
      <c r="E10878" s="33"/>
      <c r="F10878" s="33"/>
      <c r="G10878" s="33"/>
      <c r="H10878" s="33"/>
      <c r="I10878" s="33"/>
      <c r="J10878" s="33"/>
      <c r="K10878" s="33"/>
      <c r="L10878" s="33"/>
      <c r="M10878" s="33"/>
      <c r="N10878" s="33"/>
      <c r="O10878" s="33"/>
      <c r="P10878" s="33"/>
      <c r="Q10878" s="33"/>
      <c r="R10878" s="33"/>
      <c r="S10878" s="33"/>
      <c r="T10878" s="33"/>
      <c r="U10878" s="33"/>
      <c r="V10878" s="33"/>
      <c r="W10878" s="33"/>
      <c r="X10878" s="33"/>
      <c r="Y10878" s="33"/>
      <c r="Z10878" s="33"/>
      <c r="AA10878" s="33"/>
      <c r="AB10878" s="33"/>
      <c r="AC10878" s="33"/>
      <c r="AD10878" s="33"/>
      <c r="AE10878" s="33"/>
      <c r="AF10878" s="33"/>
      <c r="AG10878" s="35"/>
      <c r="AH10878" s="32"/>
      <c r="AI10878" s="33"/>
      <c r="AJ10878" s="33"/>
      <c r="AK10878" s="33"/>
      <c r="AL10878" s="33"/>
      <c r="AM10878" s="33"/>
      <c r="AN10878" s="33"/>
      <c r="AO10878" s="33"/>
      <c r="AP10878" s="33"/>
      <c r="AQ10878" s="33"/>
      <c r="AR10878" s="33"/>
      <c r="AS10878" s="33"/>
      <c r="AT10878" s="33"/>
      <c r="AU10878" s="33"/>
      <c r="AV10878" s="33"/>
      <c r="AW10878" s="33"/>
      <c r="AX10878" s="33"/>
      <c r="AY10878" s="33"/>
    </row>
    <row r="10879" spans="1:51" s="12" customFormat="1" ht="39.950000000000003" customHeight="1">
      <c r="A10879" s="3"/>
      <c r="B10879" s="16"/>
      <c r="C10879" s="33"/>
      <c r="D10879" s="33"/>
      <c r="E10879" s="33"/>
      <c r="F10879" s="33"/>
      <c r="G10879" s="33"/>
      <c r="H10879" s="33"/>
      <c r="I10879" s="33"/>
      <c r="J10879" s="33"/>
      <c r="K10879" s="33"/>
      <c r="L10879" s="33"/>
      <c r="M10879" s="33"/>
      <c r="N10879" s="33"/>
      <c r="O10879" s="33"/>
      <c r="P10879" s="33"/>
      <c r="Q10879" s="33"/>
      <c r="R10879" s="33"/>
      <c r="S10879" s="33"/>
      <c r="T10879" s="33"/>
      <c r="U10879" s="33"/>
      <c r="V10879" s="33"/>
      <c r="W10879" s="33"/>
      <c r="X10879" s="33"/>
      <c r="Y10879" s="33"/>
      <c r="Z10879" s="33"/>
      <c r="AA10879" s="33"/>
      <c r="AB10879" s="33"/>
      <c r="AC10879" s="33"/>
      <c r="AD10879" s="33"/>
      <c r="AE10879" s="33"/>
      <c r="AF10879" s="33"/>
      <c r="AG10879" s="35"/>
      <c r="AH10879" s="32"/>
      <c r="AI10879" s="33"/>
      <c r="AJ10879" s="33"/>
      <c r="AK10879" s="33"/>
      <c r="AL10879" s="33"/>
      <c r="AM10879" s="33"/>
      <c r="AN10879" s="33"/>
      <c r="AO10879" s="33"/>
      <c r="AP10879" s="33"/>
      <c r="AQ10879" s="33"/>
      <c r="AR10879" s="33"/>
      <c r="AS10879" s="33"/>
      <c r="AT10879" s="33"/>
      <c r="AU10879" s="33"/>
      <c r="AV10879" s="33"/>
      <c r="AW10879" s="33"/>
      <c r="AX10879" s="33"/>
      <c r="AY10879" s="33"/>
    </row>
    <row r="10880" spans="1:51" s="12" customFormat="1" ht="39.950000000000003" customHeight="1">
      <c r="A10880" s="3"/>
      <c r="B10880" s="16"/>
      <c r="C10880" s="33"/>
      <c r="D10880" s="33"/>
      <c r="E10880" s="33"/>
      <c r="F10880" s="33"/>
      <c r="G10880" s="33"/>
      <c r="H10880" s="33"/>
      <c r="I10880" s="33"/>
      <c r="J10880" s="33"/>
      <c r="K10880" s="33"/>
      <c r="L10880" s="33"/>
      <c r="M10880" s="33"/>
      <c r="N10880" s="33"/>
      <c r="O10880" s="33"/>
      <c r="P10880" s="33"/>
      <c r="Q10880" s="33"/>
      <c r="R10880" s="33"/>
      <c r="S10880" s="33"/>
      <c r="T10880" s="33"/>
      <c r="U10880" s="33"/>
      <c r="V10880" s="33"/>
      <c r="W10880" s="33"/>
      <c r="X10880" s="33"/>
      <c r="Y10880" s="33"/>
      <c r="Z10880" s="33"/>
      <c r="AA10880" s="33"/>
      <c r="AB10880" s="33"/>
      <c r="AC10880" s="33"/>
      <c r="AD10880" s="33"/>
      <c r="AE10880" s="33"/>
      <c r="AF10880" s="33"/>
      <c r="AG10880" s="35"/>
      <c r="AH10880" s="32"/>
      <c r="AI10880" s="33"/>
      <c r="AJ10880" s="33"/>
      <c r="AK10880" s="33"/>
      <c r="AL10880" s="33"/>
      <c r="AM10880" s="33"/>
      <c r="AN10880" s="33"/>
      <c r="AO10880" s="33"/>
      <c r="AP10880" s="33"/>
      <c r="AQ10880" s="33"/>
      <c r="AR10880" s="33"/>
      <c r="AS10880" s="33"/>
      <c r="AT10880" s="33"/>
      <c r="AU10880" s="33"/>
      <c r="AV10880" s="33"/>
      <c r="AW10880" s="33"/>
      <c r="AX10880" s="33"/>
      <c r="AY10880" s="33"/>
    </row>
    <row r="10881" spans="1:51" s="12" customFormat="1" ht="39.950000000000003" customHeight="1">
      <c r="A10881" s="3"/>
      <c r="B10881" s="16"/>
      <c r="C10881" s="33"/>
      <c r="D10881" s="33"/>
      <c r="E10881" s="33"/>
      <c r="F10881" s="33"/>
      <c r="G10881" s="33"/>
      <c r="H10881" s="33"/>
      <c r="I10881" s="33"/>
      <c r="J10881" s="33"/>
      <c r="K10881" s="33"/>
      <c r="L10881" s="33"/>
      <c r="M10881" s="33"/>
      <c r="N10881" s="33"/>
      <c r="O10881" s="33"/>
      <c r="P10881" s="33"/>
      <c r="Q10881" s="33"/>
      <c r="R10881" s="33"/>
      <c r="S10881" s="33"/>
      <c r="T10881" s="33"/>
      <c r="U10881" s="33"/>
      <c r="V10881" s="33"/>
      <c r="W10881" s="33"/>
      <c r="X10881" s="33"/>
      <c r="Y10881" s="33"/>
      <c r="Z10881" s="33"/>
      <c r="AA10881" s="33"/>
      <c r="AB10881" s="33"/>
      <c r="AC10881" s="33"/>
      <c r="AD10881" s="33"/>
      <c r="AE10881" s="33"/>
      <c r="AF10881" s="33"/>
      <c r="AG10881" s="35"/>
      <c r="AH10881" s="32"/>
      <c r="AI10881" s="33"/>
      <c r="AJ10881" s="33"/>
      <c r="AK10881" s="33"/>
      <c r="AL10881" s="33"/>
      <c r="AM10881" s="33"/>
      <c r="AN10881" s="33"/>
      <c r="AO10881" s="33"/>
      <c r="AP10881" s="33"/>
      <c r="AQ10881" s="33"/>
      <c r="AR10881" s="33"/>
      <c r="AS10881" s="33"/>
      <c r="AT10881" s="33"/>
      <c r="AU10881" s="33"/>
      <c r="AV10881" s="33"/>
      <c r="AW10881" s="33"/>
      <c r="AX10881" s="33"/>
      <c r="AY10881" s="33"/>
    </row>
    <row r="10882" spans="1:51" s="12" customFormat="1" ht="39.950000000000003" customHeight="1">
      <c r="A10882" s="3"/>
      <c r="B10882" s="16"/>
      <c r="C10882" s="33"/>
      <c r="D10882" s="33"/>
      <c r="E10882" s="33"/>
      <c r="F10882" s="33"/>
      <c r="G10882" s="33"/>
      <c r="H10882" s="33"/>
      <c r="I10882" s="33"/>
      <c r="J10882" s="33"/>
      <c r="K10882" s="33"/>
      <c r="L10882" s="33"/>
      <c r="M10882" s="33"/>
      <c r="N10882" s="33"/>
      <c r="O10882" s="33"/>
      <c r="P10882" s="33"/>
      <c r="Q10882" s="33"/>
      <c r="R10882" s="33"/>
      <c r="S10882" s="33"/>
      <c r="T10882" s="33"/>
      <c r="U10882" s="33"/>
      <c r="V10882" s="33"/>
      <c r="W10882" s="33"/>
      <c r="X10882" s="33"/>
      <c r="Y10882" s="33"/>
      <c r="Z10882" s="33"/>
      <c r="AA10882" s="33"/>
      <c r="AB10882" s="33"/>
      <c r="AC10882" s="33"/>
      <c r="AD10882" s="33"/>
      <c r="AE10882" s="33"/>
      <c r="AF10882" s="33"/>
      <c r="AG10882" s="35"/>
      <c r="AH10882" s="32"/>
      <c r="AI10882" s="33"/>
      <c r="AJ10882" s="33"/>
      <c r="AK10882" s="33"/>
      <c r="AL10882" s="33"/>
      <c r="AM10882" s="33"/>
      <c r="AN10882" s="33"/>
      <c r="AO10882" s="33"/>
      <c r="AP10882" s="33"/>
      <c r="AQ10882" s="33"/>
      <c r="AR10882" s="33"/>
      <c r="AS10882" s="33"/>
      <c r="AT10882" s="33"/>
      <c r="AU10882" s="33"/>
      <c r="AV10882" s="33"/>
      <c r="AW10882" s="33"/>
      <c r="AX10882" s="33"/>
      <c r="AY10882" s="33"/>
    </row>
    <row r="10883" spans="1:51" s="12" customFormat="1" ht="39.950000000000003" customHeight="1">
      <c r="A10883" s="3"/>
      <c r="B10883" s="16"/>
      <c r="C10883" s="33"/>
      <c r="D10883" s="33"/>
      <c r="E10883" s="33"/>
      <c r="F10883" s="33"/>
      <c r="G10883" s="33"/>
      <c r="H10883" s="33"/>
      <c r="I10883" s="33"/>
      <c r="J10883" s="33"/>
      <c r="K10883" s="33"/>
      <c r="L10883" s="33"/>
      <c r="M10883" s="33"/>
      <c r="N10883" s="33"/>
      <c r="O10883" s="33"/>
      <c r="P10883" s="33"/>
      <c r="Q10883" s="33"/>
      <c r="R10883" s="33"/>
      <c r="S10883" s="33"/>
      <c r="T10883" s="33"/>
      <c r="U10883" s="33"/>
      <c r="V10883" s="33"/>
      <c r="W10883" s="33"/>
      <c r="X10883" s="33"/>
      <c r="Y10883" s="33"/>
      <c r="Z10883" s="33"/>
      <c r="AA10883" s="33"/>
      <c r="AB10883" s="33"/>
      <c r="AC10883" s="33"/>
      <c r="AD10883" s="33"/>
      <c r="AE10883" s="33"/>
      <c r="AF10883" s="33"/>
      <c r="AG10883" s="35"/>
      <c r="AH10883" s="32"/>
      <c r="AI10883" s="33"/>
      <c r="AJ10883" s="33"/>
      <c r="AK10883" s="33"/>
      <c r="AL10883" s="33"/>
      <c r="AM10883" s="33"/>
      <c r="AN10883" s="33"/>
      <c r="AO10883" s="33"/>
      <c r="AP10883" s="33"/>
      <c r="AQ10883" s="33"/>
      <c r="AR10883" s="33"/>
      <c r="AS10883" s="33"/>
      <c r="AT10883" s="33"/>
      <c r="AU10883" s="33"/>
      <c r="AV10883" s="33"/>
      <c r="AW10883" s="33"/>
      <c r="AX10883" s="33"/>
      <c r="AY10883" s="33"/>
    </row>
    <row r="10884" spans="1:51" s="12" customFormat="1" ht="39.950000000000003" customHeight="1">
      <c r="A10884" s="3"/>
      <c r="B10884" s="16"/>
      <c r="C10884" s="33"/>
      <c r="D10884" s="33"/>
      <c r="E10884" s="33"/>
      <c r="F10884" s="33"/>
      <c r="G10884" s="33"/>
      <c r="H10884" s="33"/>
      <c r="I10884" s="33"/>
      <c r="J10884" s="33"/>
      <c r="K10884" s="33"/>
      <c r="L10884" s="33"/>
      <c r="M10884" s="33"/>
      <c r="N10884" s="33"/>
      <c r="O10884" s="33"/>
      <c r="P10884" s="33"/>
      <c r="Q10884" s="33"/>
      <c r="R10884" s="33"/>
      <c r="S10884" s="33"/>
      <c r="T10884" s="33"/>
      <c r="U10884" s="33"/>
      <c r="V10884" s="33"/>
      <c r="W10884" s="33"/>
      <c r="X10884" s="33"/>
      <c r="Y10884" s="33"/>
      <c r="Z10884" s="33"/>
      <c r="AA10884" s="33"/>
      <c r="AB10884" s="33"/>
      <c r="AC10884" s="33"/>
      <c r="AD10884" s="33"/>
      <c r="AE10884" s="33"/>
      <c r="AF10884" s="33"/>
      <c r="AG10884" s="35"/>
      <c r="AH10884" s="32"/>
      <c r="AI10884" s="33"/>
      <c r="AJ10884" s="33"/>
      <c r="AK10884" s="33"/>
      <c r="AL10884" s="33"/>
      <c r="AM10884" s="33"/>
      <c r="AN10884" s="33"/>
      <c r="AO10884" s="33"/>
      <c r="AP10884" s="33"/>
      <c r="AQ10884" s="33"/>
      <c r="AR10884" s="33"/>
      <c r="AS10884" s="33"/>
      <c r="AT10884" s="33"/>
      <c r="AU10884" s="33"/>
      <c r="AV10884" s="33"/>
      <c r="AW10884" s="33"/>
      <c r="AX10884" s="33"/>
      <c r="AY10884" s="33"/>
    </row>
    <row r="10885" spans="1:51" s="12" customFormat="1" ht="39.950000000000003" customHeight="1">
      <c r="A10885" s="3"/>
      <c r="B10885" s="16"/>
      <c r="C10885" s="33"/>
      <c r="D10885" s="33"/>
      <c r="E10885" s="33"/>
      <c r="F10885" s="33"/>
      <c r="G10885" s="33"/>
      <c r="H10885" s="33"/>
      <c r="I10885" s="33"/>
      <c r="J10885" s="33"/>
      <c r="K10885" s="33"/>
      <c r="L10885" s="33"/>
      <c r="M10885" s="33"/>
      <c r="N10885" s="33"/>
      <c r="O10885" s="33"/>
      <c r="P10885" s="33"/>
      <c r="Q10885" s="33"/>
      <c r="R10885" s="33"/>
      <c r="S10885" s="33"/>
      <c r="T10885" s="33"/>
      <c r="U10885" s="33"/>
      <c r="V10885" s="33"/>
      <c r="W10885" s="33"/>
      <c r="X10885" s="33"/>
      <c r="Y10885" s="33"/>
      <c r="Z10885" s="33"/>
      <c r="AA10885" s="33"/>
      <c r="AB10885" s="33"/>
      <c r="AC10885" s="33"/>
      <c r="AD10885" s="33"/>
      <c r="AE10885" s="33"/>
      <c r="AF10885" s="33"/>
      <c r="AG10885" s="35"/>
      <c r="AH10885" s="32"/>
      <c r="AI10885" s="33"/>
      <c r="AJ10885" s="33"/>
      <c r="AK10885" s="33"/>
      <c r="AL10885" s="33"/>
      <c r="AM10885" s="33"/>
      <c r="AN10885" s="33"/>
      <c r="AO10885" s="33"/>
      <c r="AP10885" s="33"/>
      <c r="AQ10885" s="33"/>
      <c r="AR10885" s="33"/>
      <c r="AS10885" s="33"/>
      <c r="AT10885" s="33"/>
      <c r="AU10885" s="33"/>
      <c r="AV10885" s="33"/>
      <c r="AW10885" s="33"/>
      <c r="AX10885" s="33"/>
      <c r="AY10885" s="33"/>
    </row>
    <row r="10886" spans="1:51" s="12" customFormat="1" ht="39.950000000000003" customHeight="1">
      <c r="A10886" s="3"/>
      <c r="B10886" s="16"/>
      <c r="C10886" s="33"/>
      <c r="D10886" s="33"/>
      <c r="E10886" s="33"/>
      <c r="F10886" s="33"/>
      <c r="G10886" s="33"/>
      <c r="H10886" s="33"/>
      <c r="I10886" s="33"/>
      <c r="J10886" s="33"/>
      <c r="K10886" s="33"/>
      <c r="L10886" s="33"/>
      <c r="M10886" s="33"/>
      <c r="N10886" s="33"/>
      <c r="O10886" s="33"/>
      <c r="P10886" s="33"/>
      <c r="Q10886" s="33"/>
      <c r="R10886" s="33"/>
      <c r="S10886" s="33"/>
      <c r="T10886" s="33"/>
      <c r="U10886" s="33"/>
      <c r="V10886" s="33"/>
      <c r="W10886" s="33"/>
      <c r="X10886" s="33"/>
      <c r="Y10886" s="33"/>
      <c r="Z10886" s="33"/>
      <c r="AA10886" s="33"/>
      <c r="AB10886" s="33"/>
      <c r="AC10886" s="33"/>
      <c r="AD10886" s="33"/>
      <c r="AE10886" s="33"/>
      <c r="AF10886" s="33"/>
      <c r="AG10886" s="35"/>
      <c r="AH10886" s="32"/>
      <c r="AI10886" s="33"/>
      <c r="AJ10886" s="33"/>
      <c r="AK10886" s="33"/>
      <c r="AL10886" s="33"/>
      <c r="AM10886" s="33"/>
      <c r="AN10886" s="33"/>
      <c r="AO10886" s="33"/>
      <c r="AP10886" s="33"/>
      <c r="AQ10886" s="33"/>
      <c r="AR10886" s="33"/>
      <c r="AS10886" s="33"/>
      <c r="AT10886" s="33"/>
      <c r="AU10886" s="33"/>
      <c r="AV10886" s="33"/>
      <c r="AW10886" s="33"/>
      <c r="AX10886" s="33"/>
      <c r="AY10886" s="33"/>
    </row>
    <row r="10887" spans="1:51" s="12" customFormat="1" ht="39.950000000000003" customHeight="1">
      <c r="A10887" s="3"/>
      <c r="B10887" s="16"/>
      <c r="C10887" s="33"/>
      <c r="D10887" s="33"/>
      <c r="E10887" s="33"/>
      <c r="F10887" s="33"/>
      <c r="G10887" s="33"/>
      <c r="H10887" s="33"/>
      <c r="I10887" s="33"/>
      <c r="J10887" s="33"/>
      <c r="K10887" s="33"/>
      <c r="L10887" s="33"/>
      <c r="M10887" s="33"/>
      <c r="N10887" s="33"/>
      <c r="O10887" s="33"/>
      <c r="P10887" s="33"/>
      <c r="Q10887" s="33"/>
      <c r="R10887" s="33"/>
      <c r="S10887" s="33"/>
      <c r="T10887" s="33"/>
      <c r="U10887" s="33"/>
      <c r="V10887" s="33"/>
      <c r="W10887" s="33"/>
      <c r="X10887" s="33"/>
      <c r="Y10887" s="33"/>
      <c r="Z10887" s="33"/>
      <c r="AA10887" s="33"/>
      <c r="AB10887" s="33"/>
      <c r="AC10887" s="33"/>
      <c r="AD10887" s="33"/>
      <c r="AE10887" s="33"/>
      <c r="AF10887" s="33"/>
      <c r="AG10887" s="35"/>
      <c r="AH10887" s="32"/>
      <c r="AI10887" s="33"/>
      <c r="AJ10887" s="33"/>
      <c r="AK10887" s="33"/>
      <c r="AL10887" s="33"/>
      <c r="AM10887" s="33"/>
      <c r="AN10887" s="33"/>
      <c r="AO10887" s="33"/>
      <c r="AP10887" s="33"/>
      <c r="AQ10887" s="33"/>
      <c r="AR10887" s="33"/>
      <c r="AS10887" s="33"/>
      <c r="AT10887" s="33"/>
      <c r="AU10887" s="33"/>
      <c r="AV10887" s="33"/>
      <c r="AW10887" s="33"/>
      <c r="AX10887" s="33"/>
      <c r="AY10887" s="33"/>
    </row>
    <row r="10888" spans="1:51" s="12" customFormat="1" ht="39.950000000000003" customHeight="1">
      <c r="A10888" s="3"/>
      <c r="B10888" s="16"/>
      <c r="C10888" s="33"/>
      <c r="D10888" s="33"/>
      <c r="E10888" s="33"/>
      <c r="F10888" s="33"/>
      <c r="G10888" s="33"/>
      <c r="H10888" s="33"/>
      <c r="I10888" s="33"/>
      <c r="J10888" s="33"/>
      <c r="K10888" s="33"/>
      <c r="L10888" s="33"/>
      <c r="M10888" s="33"/>
      <c r="N10888" s="33"/>
      <c r="O10888" s="33"/>
      <c r="P10888" s="33"/>
      <c r="Q10888" s="33"/>
      <c r="R10888" s="33"/>
      <c r="S10888" s="33"/>
      <c r="T10888" s="33"/>
      <c r="U10888" s="33"/>
      <c r="V10888" s="33"/>
      <c r="W10888" s="33"/>
      <c r="X10888" s="33"/>
      <c r="Y10888" s="33"/>
      <c r="Z10888" s="33"/>
      <c r="AA10888" s="33"/>
      <c r="AB10888" s="33"/>
      <c r="AC10888" s="33"/>
      <c r="AD10888" s="33"/>
      <c r="AE10888" s="33"/>
      <c r="AF10888" s="33"/>
      <c r="AG10888" s="35"/>
      <c r="AH10888" s="32"/>
      <c r="AI10888" s="33"/>
      <c r="AJ10888" s="33"/>
      <c r="AK10888" s="33"/>
      <c r="AL10888" s="33"/>
      <c r="AM10888" s="33"/>
      <c r="AN10888" s="33"/>
      <c r="AO10888" s="33"/>
      <c r="AP10888" s="33"/>
      <c r="AQ10888" s="33"/>
      <c r="AR10888" s="33"/>
      <c r="AS10888" s="33"/>
      <c r="AT10888" s="33"/>
      <c r="AU10888" s="33"/>
      <c r="AV10888" s="33"/>
      <c r="AW10888" s="33"/>
      <c r="AX10888" s="33"/>
      <c r="AY10888" s="33"/>
    </row>
    <row r="10889" spans="1:51" s="12" customFormat="1" ht="39.950000000000003" customHeight="1">
      <c r="A10889" s="3"/>
      <c r="B10889" s="16"/>
      <c r="C10889" s="33"/>
      <c r="D10889" s="33"/>
      <c r="E10889" s="33"/>
      <c r="F10889" s="33"/>
      <c r="G10889" s="33"/>
      <c r="H10889" s="33"/>
      <c r="I10889" s="33"/>
      <c r="J10889" s="33"/>
      <c r="K10889" s="33"/>
      <c r="L10889" s="33"/>
      <c r="M10889" s="33"/>
      <c r="N10889" s="33"/>
      <c r="O10889" s="33"/>
      <c r="P10889" s="33"/>
      <c r="Q10889" s="33"/>
      <c r="R10889" s="33"/>
      <c r="S10889" s="33"/>
      <c r="T10889" s="33"/>
      <c r="U10889" s="33"/>
      <c r="V10889" s="33"/>
      <c r="W10889" s="33"/>
      <c r="X10889" s="33"/>
      <c r="Y10889" s="33"/>
      <c r="Z10889" s="33"/>
      <c r="AA10889" s="33"/>
      <c r="AB10889" s="33"/>
      <c r="AC10889" s="33"/>
      <c r="AD10889" s="33"/>
      <c r="AE10889" s="33"/>
      <c r="AF10889" s="33"/>
      <c r="AG10889" s="35"/>
      <c r="AH10889" s="32"/>
      <c r="AI10889" s="33"/>
      <c r="AJ10889" s="33"/>
      <c r="AK10889" s="33"/>
      <c r="AL10889" s="33"/>
      <c r="AM10889" s="33"/>
      <c r="AN10889" s="33"/>
      <c r="AO10889" s="33"/>
      <c r="AP10889" s="33"/>
      <c r="AQ10889" s="33"/>
      <c r="AR10889" s="33"/>
      <c r="AS10889" s="33"/>
      <c r="AT10889" s="33"/>
      <c r="AU10889" s="33"/>
      <c r="AV10889" s="33"/>
      <c r="AW10889" s="33"/>
      <c r="AX10889" s="33"/>
      <c r="AY10889" s="33"/>
    </row>
    <row r="10890" spans="1:51" s="12" customFormat="1" ht="39.950000000000003" customHeight="1">
      <c r="A10890" s="3"/>
      <c r="B10890" s="16"/>
      <c r="C10890" s="33"/>
      <c r="D10890" s="33"/>
      <c r="E10890" s="33"/>
      <c r="F10890" s="33"/>
      <c r="G10890" s="33"/>
      <c r="H10890" s="33"/>
      <c r="I10890" s="33"/>
      <c r="J10890" s="33"/>
      <c r="K10890" s="33"/>
      <c r="L10890" s="33"/>
      <c r="M10890" s="33"/>
      <c r="N10890" s="33"/>
      <c r="O10890" s="33"/>
      <c r="P10890" s="33"/>
      <c r="Q10890" s="33"/>
      <c r="R10890" s="33"/>
      <c r="S10890" s="33"/>
      <c r="T10890" s="33"/>
      <c r="U10890" s="33"/>
      <c r="V10890" s="33"/>
      <c r="W10890" s="33"/>
      <c r="X10890" s="33"/>
      <c r="Y10890" s="33"/>
      <c r="Z10890" s="33"/>
      <c r="AA10890" s="33"/>
      <c r="AB10890" s="33"/>
      <c r="AC10890" s="33"/>
      <c r="AD10890" s="33"/>
      <c r="AE10890" s="33"/>
      <c r="AF10890" s="33"/>
      <c r="AG10890" s="35"/>
      <c r="AH10890" s="32"/>
      <c r="AI10890" s="33"/>
      <c r="AJ10890" s="33"/>
      <c r="AK10890" s="33"/>
      <c r="AL10890" s="33"/>
      <c r="AM10890" s="33"/>
      <c r="AN10890" s="33"/>
      <c r="AO10890" s="33"/>
      <c r="AP10890" s="33"/>
      <c r="AQ10890" s="33"/>
      <c r="AR10890" s="33"/>
      <c r="AS10890" s="33"/>
      <c r="AT10890" s="33"/>
      <c r="AU10890" s="33"/>
      <c r="AV10890" s="33"/>
      <c r="AW10890" s="33"/>
      <c r="AX10890" s="33"/>
      <c r="AY10890" s="33"/>
    </row>
    <row r="10891" spans="1:51" s="12" customFormat="1" ht="39.950000000000003" customHeight="1">
      <c r="A10891" s="3"/>
      <c r="B10891" s="16"/>
      <c r="C10891" s="33"/>
      <c r="D10891" s="33"/>
      <c r="E10891" s="33"/>
      <c r="F10891" s="33"/>
      <c r="G10891" s="33"/>
      <c r="H10891" s="33"/>
      <c r="I10891" s="33"/>
      <c r="J10891" s="33"/>
      <c r="K10891" s="33"/>
      <c r="L10891" s="33"/>
      <c r="M10891" s="33"/>
      <c r="N10891" s="33"/>
      <c r="O10891" s="33"/>
      <c r="P10891" s="33"/>
      <c r="Q10891" s="33"/>
      <c r="R10891" s="33"/>
      <c r="S10891" s="33"/>
      <c r="T10891" s="33"/>
      <c r="U10891" s="33"/>
      <c r="V10891" s="33"/>
      <c r="W10891" s="33"/>
      <c r="X10891" s="33"/>
      <c r="Y10891" s="33"/>
      <c r="Z10891" s="33"/>
      <c r="AA10891" s="33"/>
      <c r="AB10891" s="33"/>
      <c r="AC10891" s="33"/>
      <c r="AD10891" s="33"/>
      <c r="AE10891" s="33"/>
      <c r="AF10891" s="33"/>
      <c r="AG10891" s="35"/>
      <c r="AH10891" s="32"/>
      <c r="AI10891" s="33"/>
      <c r="AJ10891" s="33"/>
      <c r="AK10891" s="33"/>
      <c r="AL10891" s="33"/>
      <c r="AM10891" s="33"/>
      <c r="AN10891" s="33"/>
      <c r="AO10891" s="33"/>
      <c r="AP10891" s="33"/>
      <c r="AQ10891" s="33"/>
      <c r="AR10891" s="33"/>
      <c r="AS10891" s="33"/>
      <c r="AT10891" s="33"/>
      <c r="AU10891" s="33"/>
      <c r="AV10891" s="33"/>
      <c r="AW10891" s="33"/>
      <c r="AX10891" s="33"/>
      <c r="AY10891" s="33"/>
    </row>
    <row r="10892" spans="1:51" s="12" customFormat="1" ht="39.950000000000003" customHeight="1">
      <c r="A10892" s="3"/>
      <c r="B10892" s="16"/>
      <c r="C10892" s="33"/>
      <c r="D10892" s="33"/>
      <c r="E10892" s="33"/>
      <c r="F10892" s="33"/>
      <c r="G10892" s="33"/>
      <c r="H10892" s="33"/>
      <c r="I10892" s="33"/>
      <c r="J10892" s="33"/>
      <c r="K10892" s="33"/>
      <c r="L10892" s="33"/>
      <c r="M10892" s="33"/>
      <c r="N10892" s="33"/>
      <c r="O10892" s="33"/>
      <c r="P10892" s="33"/>
      <c r="Q10892" s="33"/>
      <c r="R10892" s="33"/>
      <c r="S10892" s="33"/>
      <c r="T10892" s="33"/>
      <c r="U10892" s="33"/>
      <c r="V10892" s="33"/>
      <c r="W10892" s="33"/>
      <c r="X10892" s="33"/>
      <c r="Y10892" s="33"/>
      <c r="Z10892" s="33"/>
      <c r="AA10892" s="33"/>
      <c r="AB10892" s="33"/>
      <c r="AC10892" s="33"/>
      <c r="AD10892" s="33"/>
      <c r="AE10892" s="33"/>
      <c r="AF10892" s="33"/>
      <c r="AG10892" s="35"/>
      <c r="AH10892" s="32"/>
      <c r="AI10892" s="33"/>
      <c r="AJ10892" s="33"/>
      <c r="AK10892" s="33"/>
      <c r="AL10892" s="33"/>
      <c r="AM10892" s="33"/>
      <c r="AN10892" s="33"/>
      <c r="AO10892" s="33"/>
      <c r="AP10892" s="33"/>
      <c r="AQ10892" s="33"/>
      <c r="AR10892" s="33"/>
      <c r="AS10892" s="33"/>
      <c r="AT10892" s="33"/>
      <c r="AU10892" s="33"/>
      <c r="AV10892" s="33"/>
      <c r="AW10892" s="33"/>
      <c r="AX10892" s="33"/>
      <c r="AY10892" s="33"/>
    </row>
    <row r="10893" spans="1:51" s="12" customFormat="1" ht="39.950000000000003" customHeight="1">
      <c r="A10893" s="3"/>
      <c r="B10893" s="16"/>
      <c r="C10893" s="33"/>
      <c r="D10893" s="33"/>
      <c r="E10893" s="33"/>
      <c r="F10893" s="33"/>
      <c r="G10893" s="33"/>
      <c r="H10893" s="33"/>
      <c r="I10893" s="33"/>
      <c r="J10893" s="33"/>
      <c r="K10893" s="33"/>
      <c r="L10893" s="33"/>
      <c r="M10893" s="33"/>
      <c r="N10893" s="33"/>
      <c r="O10893" s="33"/>
      <c r="P10893" s="33"/>
      <c r="Q10893" s="33"/>
      <c r="R10893" s="33"/>
      <c r="S10893" s="33"/>
      <c r="T10893" s="33"/>
      <c r="U10893" s="33"/>
      <c r="V10893" s="33"/>
      <c r="W10893" s="33"/>
      <c r="X10893" s="33"/>
      <c r="Y10893" s="33"/>
      <c r="Z10893" s="33"/>
      <c r="AA10893" s="33"/>
      <c r="AB10893" s="33"/>
      <c r="AC10893" s="33"/>
      <c r="AD10893" s="33"/>
      <c r="AE10893" s="33"/>
      <c r="AF10893" s="33"/>
      <c r="AG10893" s="35"/>
      <c r="AH10893" s="32"/>
      <c r="AI10893" s="33"/>
      <c r="AJ10893" s="33"/>
      <c r="AK10893" s="33"/>
      <c r="AL10893" s="33"/>
      <c r="AM10893" s="33"/>
      <c r="AN10893" s="33"/>
      <c r="AO10893" s="33"/>
      <c r="AP10893" s="33"/>
      <c r="AQ10893" s="33"/>
      <c r="AR10893" s="33"/>
      <c r="AS10893" s="33"/>
      <c r="AT10893" s="33"/>
      <c r="AU10893" s="33"/>
      <c r="AV10893" s="33"/>
      <c r="AW10893" s="33"/>
      <c r="AX10893" s="33"/>
      <c r="AY10893" s="33"/>
    </row>
    <row r="10894" spans="1:51" s="12" customFormat="1" ht="39.950000000000003" customHeight="1">
      <c r="A10894" s="3"/>
      <c r="B10894" s="16"/>
      <c r="C10894" s="33"/>
      <c r="D10894" s="33"/>
      <c r="E10894" s="33"/>
      <c r="F10894" s="33"/>
      <c r="G10894" s="33"/>
      <c r="H10894" s="33"/>
      <c r="I10894" s="33"/>
      <c r="J10894" s="33"/>
      <c r="K10894" s="33"/>
      <c r="L10894" s="33"/>
      <c r="M10894" s="33"/>
      <c r="N10894" s="33"/>
      <c r="O10894" s="33"/>
      <c r="P10894" s="33"/>
      <c r="Q10894" s="33"/>
      <c r="R10894" s="33"/>
      <c r="S10894" s="33"/>
      <c r="T10894" s="33"/>
      <c r="U10894" s="33"/>
      <c r="V10894" s="33"/>
      <c r="W10894" s="33"/>
      <c r="X10894" s="33"/>
      <c r="Y10894" s="33"/>
      <c r="Z10894" s="33"/>
      <c r="AA10894" s="33"/>
      <c r="AB10894" s="33"/>
      <c r="AC10894" s="33"/>
      <c r="AD10894" s="33"/>
      <c r="AE10894" s="33"/>
      <c r="AF10894" s="33"/>
      <c r="AG10894" s="35"/>
      <c r="AH10894" s="32"/>
      <c r="AI10894" s="33"/>
      <c r="AJ10894" s="33"/>
      <c r="AK10894" s="33"/>
      <c r="AL10894" s="33"/>
      <c r="AM10894" s="33"/>
      <c r="AN10894" s="33"/>
      <c r="AO10894" s="33"/>
      <c r="AP10894" s="33"/>
      <c r="AQ10894" s="33"/>
      <c r="AR10894" s="33"/>
      <c r="AS10894" s="33"/>
      <c r="AT10894" s="33"/>
      <c r="AU10894" s="33"/>
      <c r="AV10894" s="33"/>
      <c r="AW10894" s="33"/>
      <c r="AX10894" s="33"/>
      <c r="AY10894" s="33"/>
    </row>
    <row r="10895" spans="1:51" s="12" customFormat="1" ht="39.950000000000003" customHeight="1">
      <c r="A10895" s="3"/>
      <c r="B10895" s="16"/>
      <c r="C10895" s="33"/>
      <c r="D10895" s="33"/>
      <c r="E10895" s="33"/>
      <c r="F10895" s="33"/>
      <c r="G10895" s="33"/>
      <c r="H10895" s="33"/>
      <c r="I10895" s="33"/>
      <c r="J10895" s="33"/>
      <c r="K10895" s="33"/>
      <c r="L10895" s="33"/>
      <c r="M10895" s="33"/>
      <c r="N10895" s="33"/>
      <c r="O10895" s="33"/>
      <c r="P10895" s="33"/>
      <c r="Q10895" s="33"/>
      <c r="R10895" s="33"/>
      <c r="S10895" s="33"/>
      <c r="T10895" s="33"/>
      <c r="U10895" s="33"/>
      <c r="V10895" s="33"/>
      <c r="W10895" s="33"/>
      <c r="X10895" s="33"/>
      <c r="Y10895" s="33"/>
      <c r="Z10895" s="33"/>
      <c r="AA10895" s="33"/>
      <c r="AB10895" s="33"/>
      <c r="AC10895" s="33"/>
      <c r="AD10895" s="33"/>
      <c r="AE10895" s="33"/>
      <c r="AF10895" s="33"/>
      <c r="AG10895" s="35"/>
      <c r="AH10895" s="32"/>
      <c r="AI10895" s="33"/>
      <c r="AJ10895" s="33"/>
      <c r="AK10895" s="33"/>
      <c r="AL10895" s="33"/>
      <c r="AM10895" s="33"/>
      <c r="AN10895" s="33"/>
      <c r="AO10895" s="33"/>
      <c r="AP10895" s="33"/>
      <c r="AQ10895" s="33"/>
      <c r="AR10895" s="33"/>
      <c r="AS10895" s="33"/>
      <c r="AT10895" s="33"/>
      <c r="AU10895" s="33"/>
      <c r="AV10895" s="33"/>
      <c r="AW10895" s="33"/>
      <c r="AX10895" s="33"/>
      <c r="AY10895" s="33"/>
    </row>
    <row r="10896" spans="1:51" s="12" customFormat="1" ht="39.950000000000003" customHeight="1">
      <c r="A10896" s="3"/>
      <c r="B10896" s="16"/>
      <c r="C10896" s="33"/>
      <c r="D10896" s="33"/>
      <c r="E10896" s="33"/>
      <c r="F10896" s="33"/>
      <c r="G10896" s="33"/>
      <c r="H10896" s="33"/>
      <c r="I10896" s="33"/>
      <c r="J10896" s="33"/>
      <c r="K10896" s="33"/>
      <c r="L10896" s="33"/>
      <c r="M10896" s="33"/>
      <c r="N10896" s="33"/>
      <c r="O10896" s="33"/>
      <c r="P10896" s="33"/>
      <c r="Q10896" s="33"/>
      <c r="R10896" s="33"/>
      <c r="S10896" s="33"/>
      <c r="T10896" s="33"/>
      <c r="U10896" s="33"/>
      <c r="V10896" s="33"/>
      <c r="W10896" s="33"/>
      <c r="X10896" s="33"/>
      <c r="Y10896" s="33"/>
      <c r="Z10896" s="33"/>
      <c r="AA10896" s="33"/>
      <c r="AB10896" s="33"/>
      <c r="AC10896" s="33"/>
      <c r="AD10896" s="33"/>
      <c r="AE10896" s="33"/>
      <c r="AF10896" s="33"/>
      <c r="AG10896" s="35"/>
      <c r="AH10896" s="32"/>
      <c r="AI10896" s="33"/>
      <c r="AJ10896" s="33"/>
      <c r="AK10896" s="33"/>
      <c r="AL10896" s="33"/>
      <c r="AM10896" s="33"/>
      <c r="AN10896" s="33"/>
      <c r="AO10896" s="33"/>
      <c r="AP10896" s="33"/>
      <c r="AQ10896" s="33"/>
      <c r="AR10896" s="33"/>
      <c r="AS10896" s="33"/>
      <c r="AT10896" s="33"/>
      <c r="AU10896" s="33"/>
      <c r="AV10896" s="33"/>
      <c r="AW10896" s="33"/>
      <c r="AX10896" s="33"/>
      <c r="AY10896" s="33"/>
    </row>
    <row r="10897" spans="1:51" s="12" customFormat="1" ht="39.950000000000003" customHeight="1">
      <c r="A10897" s="3"/>
      <c r="B10897" s="16"/>
      <c r="C10897" s="33"/>
      <c r="D10897" s="33"/>
      <c r="E10897" s="33"/>
      <c r="F10897" s="33"/>
      <c r="G10897" s="33"/>
      <c r="H10897" s="33"/>
      <c r="I10897" s="33"/>
      <c r="J10897" s="33"/>
      <c r="K10897" s="33"/>
      <c r="L10897" s="33"/>
      <c r="M10897" s="33"/>
      <c r="N10897" s="33"/>
      <c r="O10897" s="33"/>
      <c r="P10897" s="33"/>
      <c r="Q10897" s="33"/>
      <c r="R10897" s="33"/>
      <c r="S10897" s="33"/>
      <c r="T10897" s="33"/>
      <c r="U10897" s="33"/>
      <c r="V10897" s="33"/>
      <c r="W10897" s="33"/>
      <c r="X10897" s="33"/>
      <c r="Y10897" s="33"/>
      <c r="Z10897" s="33"/>
      <c r="AA10897" s="33"/>
      <c r="AB10897" s="33"/>
      <c r="AC10897" s="33"/>
      <c r="AD10897" s="33"/>
      <c r="AE10897" s="33"/>
      <c r="AF10897" s="33"/>
      <c r="AG10897" s="35"/>
      <c r="AH10897" s="32"/>
      <c r="AI10897" s="33"/>
      <c r="AJ10897" s="33"/>
      <c r="AK10897" s="33"/>
      <c r="AL10897" s="33"/>
      <c r="AM10897" s="33"/>
      <c r="AN10897" s="33"/>
      <c r="AO10897" s="33"/>
      <c r="AP10897" s="33"/>
      <c r="AQ10897" s="33"/>
      <c r="AR10897" s="33"/>
      <c r="AS10897" s="33"/>
      <c r="AT10897" s="33"/>
      <c r="AU10897" s="33"/>
      <c r="AV10897" s="33"/>
      <c r="AW10897" s="33"/>
      <c r="AX10897" s="33"/>
      <c r="AY10897" s="33"/>
    </row>
    <row r="10898" spans="1:51" s="12" customFormat="1" ht="39.950000000000003" customHeight="1">
      <c r="A10898" s="3"/>
      <c r="B10898" s="16"/>
      <c r="C10898" s="33"/>
      <c r="D10898" s="33"/>
      <c r="E10898" s="33"/>
      <c r="F10898" s="33"/>
      <c r="G10898" s="33"/>
      <c r="H10898" s="33"/>
      <c r="I10898" s="33"/>
      <c r="J10898" s="33"/>
      <c r="K10898" s="33"/>
      <c r="L10898" s="33"/>
      <c r="M10898" s="33"/>
      <c r="N10898" s="33"/>
      <c r="O10898" s="33"/>
      <c r="P10898" s="33"/>
      <c r="Q10898" s="33"/>
      <c r="R10898" s="33"/>
      <c r="S10898" s="33"/>
      <c r="T10898" s="33"/>
      <c r="U10898" s="33"/>
      <c r="V10898" s="33"/>
      <c r="W10898" s="33"/>
      <c r="X10898" s="33"/>
      <c r="Y10898" s="33"/>
      <c r="Z10898" s="33"/>
      <c r="AA10898" s="33"/>
      <c r="AB10898" s="33"/>
      <c r="AC10898" s="33"/>
      <c r="AD10898" s="33"/>
      <c r="AE10898" s="33"/>
      <c r="AF10898" s="33"/>
      <c r="AG10898" s="35"/>
      <c r="AH10898" s="32"/>
      <c r="AI10898" s="33"/>
      <c r="AJ10898" s="33"/>
      <c r="AK10898" s="33"/>
      <c r="AL10898" s="33"/>
      <c r="AM10898" s="33"/>
      <c r="AN10898" s="33"/>
      <c r="AO10898" s="33"/>
      <c r="AP10898" s="33"/>
      <c r="AQ10898" s="33"/>
      <c r="AR10898" s="33"/>
      <c r="AS10898" s="33"/>
      <c r="AT10898" s="33"/>
      <c r="AU10898" s="33"/>
      <c r="AV10898" s="33"/>
      <c r="AW10898" s="33"/>
      <c r="AX10898" s="33"/>
      <c r="AY10898" s="33"/>
    </row>
    <row r="10899" spans="1:51" s="12" customFormat="1" ht="39.950000000000003" customHeight="1">
      <c r="A10899" s="3"/>
      <c r="B10899" s="16"/>
      <c r="C10899" s="33"/>
      <c r="D10899" s="33"/>
      <c r="E10899" s="33"/>
      <c r="F10899" s="33"/>
      <c r="G10899" s="33"/>
      <c r="H10899" s="33"/>
      <c r="I10899" s="33"/>
      <c r="J10899" s="33"/>
      <c r="K10899" s="33"/>
      <c r="L10899" s="33"/>
      <c r="M10899" s="33"/>
      <c r="N10899" s="33"/>
      <c r="O10899" s="33"/>
      <c r="P10899" s="33"/>
      <c r="Q10899" s="33"/>
      <c r="R10899" s="33"/>
      <c r="S10899" s="33"/>
      <c r="T10899" s="33"/>
      <c r="U10899" s="33"/>
      <c r="V10899" s="33"/>
      <c r="W10899" s="33"/>
      <c r="X10899" s="33"/>
      <c r="Y10899" s="33"/>
      <c r="Z10899" s="33"/>
      <c r="AA10899" s="33"/>
      <c r="AB10899" s="33"/>
      <c r="AC10899" s="33"/>
      <c r="AD10899" s="33"/>
      <c r="AE10899" s="33"/>
      <c r="AF10899" s="33"/>
      <c r="AG10899" s="35"/>
      <c r="AH10899" s="32"/>
      <c r="AI10899" s="33"/>
      <c r="AJ10899" s="33"/>
      <c r="AK10899" s="33"/>
      <c r="AL10899" s="33"/>
      <c r="AM10899" s="33"/>
      <c r="AN10899" s="33"/>
      <c r="AO10899" s="33"/>
      <c r="AP10899" s="33"/>
      <c r="AQ10899" s="33"/>
      <c r="AR10899" s="33"/>
      <c r="AS10899" s="33"/>
      <c r="AT10899" s="33"/>
      <c r="AU10899" s="33"/>
      <c r="AV10899" s="33"/>
      <c r="AW10899" s="33"/>
      <c r="AX10899" s="33"/>
      <c r="AY10899" s="33"/>
    </row>
    <row r="10900" spans="1:51" s="12" customFormat="1" ht="39.950000000000003" customHeight="1">
      <c r="A10900" s="3"/>
      <c r="B10900" s="16"/>
      <c r="C10900" s="33"/>
      <c r="D10900" s="33"/>
      <c r="E10900" s="33"/>
      <c r="F10900" s="33"/>
      <c r="G10900" s="33"/>
      <c r="H10900" s="33"/>
      <c r="I10900" s="33"/>
      <c r="J10900" s="33"/>
      <c r="K10900" s="33"/>
      <c r="L10900" s="33"/>
      <c r="M10900" s="33"/>
      <c r="N10900" s="33"/>
      <c r="O10900" s="33"/>
      <c r="P10900" s="33"/>
      <c r="Q10900" s="33"/>
      <c r="R10900" s="33"/>
      <c r="S10900" s="33"/>
      <c r="T10900" s="33"/>
      <c r="U10900" s="33"/>
      <c r="V10900" s="33"/>
      <c r="W10900" s="33"/>
      <c r="X10900" s="33"/>
      <c r="Y10900" s="33"/>
      <c r="Z10900" s="33"/>
      <c r="AA10900" s="33"/>
      <c r="AB10900" s="33"/>
      <c r="AC10900" s="33"/>
      <c r="AD10900" s="33"/>
      <c r="AE10900" s="33"/>
      <c r="AF10900" s="33"/>
      <c r="AG10900" s="35"/>
      <c r="AH10900" s="32"/>
      <c r="AI10900" s="33"/>
      <c r="AJ10900" s="33"/>
      <c r="AK10900" s="33"/>
      <c r="AL10900" s="33"/>
      <c r="AM10900" s="33"/>
      <c r="AN10900" s="33"/>
      <c r="AO10900" s="33"/>
      <c r="AP10900" s="33"/>
      <c r="AQ10900" s="33"/>
      <c r="AR10900" s="33"/>
      <c r="AS10900" s="33"/>
      <c r="AT10900" s="33"/>
      <c r="AU10900" s="33"/>
      <c r="AV10900" s="33"/>
      <c r="AW10900" s="33"/>
      <c r="AX10900" s="33"/>
      <c r="AY10900" s="33"/>
    </row>
    <row r="10901" spans="1:51" s="12" customFormat="1" ht="39.950000000000003" customHeight="1">
      <c r="A10901" s="3"/>
      <c r="B10901" s="16"/>
      <c r="C10901" s="33"/>
      <c r="D10901" s="33"/>
      <c r="E10901" s="33"/>
      <c r="F10901" s="33"/>
      <c r="G10901" s="33"/>
      <c r="H10901" s="33"/>
      <c r="I10901" s="33"/>
      <c r="J10901" s="33"/>
      <c r="K10901" s="33"/>
      <c r="L10901" s="33"/>
      <c r="M10901" s="33"/>
      <c r="N10901" s="33"/>
      <c r="O10901" s="33"/>
      <c r="P10901" s="33"/>
      <c r="Q10901" s="33"/>
      <c r="R10901" s="33"/>
      <c r="S10901" s="33"/>
      <c r="T10901" s="33"/>
      <c r="U10901" s="33"/>
      <c r="V10901" s="33"/>
      <c r="W10901" s="33"/>
      <c r="X10901" s="33"/>
      <c r="Y10901" s="33"/>
      <c r="Z10901" s="33"/>
      <c r="AA10901" s="33"/>
      <c r="AB10901" s="33"/>
      <c r="AC10901" s="33"/>
      <c r="AD10901" s="33"/>
      <c r="AE10901" s="33"/>
      <c r="AF10901" s="33"/>
      <c r="AG10901" s="35"/>
      <c r="AH10901" s="32"/>
      <c r="AI10901" s="33"/>
      <c r="AJ10901" s="33"/>
      <c r="AK10901" s="33"/>
      <c r="AL10901" s="33"/>
      <c r="AM10901" s="33"/>
      <c r="AN10901" s="33"/>
      <c r="AO10901" s="33"/>
      <c r="AP10901" s="33"/>
      <c r="AQ10901" s="33"/>
      <c r="AR10901" s="33"/>
      <c r="AS10901" s="33"/>
      <c r="AT10901" s="33"/>
      <c r="AU10901" s="33"/>
      <c r="AV10901" s="33"/>
      <c r="AW10901" s="33"/>
      <c r="AX10901" s="33"/>
      <c r="AY10901" s="33"/>
    </row>
    <row r="10902" spans="1:51" s="12" customFormat="1" ht="39.950000000000003" customHeight="1">
      <c r="A10902" s="3"/>
      <c r="B10902" s="16"/>
      <c r="C10902" s="33"/>
      <c r="D10902" s="33"/>
      <c r="E10902" s="33"/>
      <c r="F10902" s="33"/>
      <c r="G10902" s="33"/>
      <c r="H10902" s="33"/>
      <c r="I10902" s="33"/>
      <c r="J10902" s="33"/>
      <c r="K10902" s="33"/>
      <c r="L10902" s="33"/>
      <c r="M10902" s="33"/>
      <c r="N10902" s="33"/>
      <c r="O10902" s="33"/>
      <c r="P10902" s="33"/>
      <c r="Q10902" s="33"/>
      <c r="R10902" s="33"/>
      <c r="S10902" s="33"/>
      <c r="T10902" s="33"/>
      <c r="U10902" s="33"/>
      <c r="V10902" s="33"/>
      <c r="W10902" s="33"/>
      <c r="X10902" s="33"/>
      <c r="Y10902" s="33"/>
      <c r="Z10902" s="33"/>
      <c r="AA10902" s="33"/>
      <c r="AB10902" s="33"/>
      <c r="AC10902" s="33"/>
      <c r="AD10902" s="33"/>
      <c r="AE10902" s="33"/>
      <c r="AF10902" s="33"/>
      <c r="AG10902" s="35"/>
      <c r="AH10902" s="32"/>
      <c r="AI10902" s="33"/>
      <c r="AJ10902" s="33"/>
      <c r="AK10902" s="33"/>
      <c r="AL10902" s="33"/>
      <c r="AM10902" s="33"/>
      <c r="AN10902" s="33"/>
      <c r="AO10902" s="33"/>
      <c r="AP10902" s="33"/>
      <c r="AQ10902" s="33"/>
      <c r="AR10902" s="33"/>
      <c r="AS10902" s="33"/>
      <c r="AT10902" s="33"/>
      <c r="AU10902" s="33"/>
      <c r="AV10902" s="33"/>
      <c r="AW10902" s="33"/>
      <c r="AX10902" s="33"/>
      <c r="AY10902" s="33"/>
    </row>
    <row r="10903" spans="1:51" s="12" customFormat="1" ht="39.950000000000003" customHeight="1">
      <c r="A10903" s="3"/>
      <c r="B10903" s="16"/>
      <c r="C10903" s="33"/>
      <c r="D10903" s="33"/>
      <c r="E10903" s="33"/>
      <c r="F10903" s="33"/>
      <c r="G10903" s="33"/>
      <c r="H10903" s="33"/>
      <c r="I10903" s="33"/>
      <c r="J10903" s="33"/>
      <c r="K10903" s="33"/>
      <c r="L10903" s="33"/>
      <c r="M10903" s="33"/>
      <c r="N10903" s="33"/>
      <c r="O10903" s="33"/>
      <c r="P10903" s="33"/>
      <c r="Q10903" s="33"/>
      <c r="R10903" s="33"/>
      <c r="S10903" s="33"/>
      <c r="T10903" s="33"/>
      <c r="U10903" s="33"/>
      <c r="V10903" s="33"/>
      <c r="W10903" s="33"/>
      <c r="X10903" s="33"/>
      <c r="Y10903" s="33"/>
      <c r="Z10903" s="33"/>
      <c r="AA10903" s="33"/>
      <c r="AB10903" s="33"/>
      <c r="AC10903" s="33"/>
      <c r="AD10903" s="33"/>
      <c r="AE10903" s="33"/>
      <c r="AF10903" s="33"/>
      <c r="AG10903" s="35"/>
      <c r="AH10903" s="32"/>
      <c r="AI10903" s="33"/>
      <c r="AJ10903" s="33"/>
      <c r="AK10903" s="33"/>
      <c r="AL10903" s="33"/>
      <c r="AM10903" s="33"/>
      <c r="AN10903" s="33"/>
      <c r="AO10903" s="33"/>
      <c r="AP10903" s="33"/>
      <c r="AQ10903" s="33"/>
      <c r="AR10903" s="33"/>
      <c r="AS10903" s="33"/>
      <c r="AT10903" s="33"/>
      <c r="AU10903" s="33"/>
      <c r="AV10903" s="33"/>
      <c r="AW10903" s="33"/>
      <c r="AX10903" s="33"/>
      <c r="AY10903" s="33"/>
    </row>
    <row r="10904" spans="1:51" s="12" customFormat="1" ht="39.950000000000003" customHeight="1">
      <c r="A10904" s="3"/>
      <c r="B10904" s="16"/>
      <c r="C10904" s="33"/>
      <c r="D10904" s="33"/>
      <c r="E10904" s="33"/>
      <c r="F10904" s="33"/>
      <c r="G10904" s="33"/>
      <c r="H10904" s="33"/>
      <c r="I10904" s="33"/>
      <c r="J10904" s="33"/>
      <c r="K10904" s="33"/>
      <c r="L10904" s="33"/>
      <c r="M10904" s="33"/>
      <c r="N10904" s="33"/>
      <c r="O10904" s="33"/>
      <c r="P10904" s="33"/>
      <c r="Q10904" s="33"/>
      <c r="R10904" s="33"/>
      <c r="S10904" s="33"/>
      <c r="T10904" s="33"/>
      <c r="U10904" s="33"/>
      <c r="V10904" s="33"/>
      <c r="W10904" s="33"/>
      <c r="X10904" s="33"/>
      <c r="Y10904" s="33"/>
      <c r="Z10904" s="33"/>
      <c r="AA10904" s="33"/>
      <c r="AB10904" s="33"/>
      <c r="AC10904" s="33"/>
      <c r="AD10904" s="33"/>
      <c r="AE10904" s="33"/>
      <c r="AF10904" s="33"/>
      <c r="AG10904" s="35"/>
      <c r="AH10904" s="32"/>
      <c r="AI10904" s="33"/>
      <c r="AJ10904" s="33"/>
      <c r="AK10904" s="33"/>
      <c r="AL10904" s="33"/>
      <c r="AM10904" s="33"/>
      <c r="AN10904" s="33"/>
      <c r="AO10904" s="33"/>
      <c r="AP10904" s="33"/>
      <c r="AQ10904" s="33"/>
      <c r="AR10904" s="33"/>
      <c r="AS10904" s="33"/>
      <c r="AT10904" s="33"/>
      <c r="AU10904" s="33"/>
      <c r="AV10904" s="33"/>
      <c r="AW10904" s="33"/>
      <c r="AX10904" s="33"/>
      <c r="AY10904" s="33"/>
    </row>
    <row r="10905" spans="1:51" s="12" customFormat="1" ht="39.950000000000003" customHeight="1">
      <c r="A10905" s="3"/>
      <c r="B10905" s="16"/>
      <c r="C10905" s="33"/>
      <c r="D10905" s="33"/>
      <c r="E10905" s="33"/>
      <c r="F10905" s="33"/>
      <c r="G10905" s="33"/>
      <c r="H10905" s="33"/>
      <c r="I10905" s="33"/>
      <c r="J10905" s="33"/>
      <c r="K10905" s="33"/>
      <c r="L10905" s="33"/>
      <c r="M10905" s="33"/>
      <c r="N10905" s="33"/>
      <c r="O10905" s="33"/>
      <c r="P10905" s="33"/>
      <c r="Q10905" s="33"/>
      <c r="R10905" s="33"/>
      <c r="S10905" s="33"/>
      <c r="T10905" s="33"/>
      <c r="U10905" s="33"/>
      <c r="V10905" s="33"/>
      <c r="W10905" s="33"/>
      <c r="X10905" s="33"/>
      <c r="Y10905" s="33"/>
      <c r="Z10905" s="33"/>
      <c r="AA10905" s="33"/>
      <c r="AB10905" s="33"/>
      <c r="AC10905" s="33"/>
      <c r="AD10905" s="33"/>
      <c r="AE10905" s="33"/>
      <c r="AF10905" s="33"/>
      <c r="AG10905" s="35"/>
      <c r="AH10905" s="32"/>
      <c r="AI10905" s="33"/>
      <c r="AJ10905" s="33"/>
      <c r="AK10905" s="33"/>
      <c r="AL10905" s="33"/>
      <c r="AM10905" s="33"/>
      <c r="AN10905" s="33"/>
      <c r="AO10905" s="33"/>
      <c r="AP10905" s="33"/>
      <c r="AQ10905" s="33"/>
      <c r="AR10905" s="33"/>
      <c r="AS10905" s="33"/>
      <c r="AT10905" s="33"/>
      <c r="AU10905" s="33"/>
      <c r="AV10905" s="33"/>
      <c r="AW10905" s="33"/>
      <c r="AX10905" s="33"/>
      <c r="AY10905" s="33"/>
    </row>
    <row r="10906" spans="1:51" s="12" customFormat="1" ht="39.950000000000003" customHeight="1">
      <c r="A10906" s="3"/>
      <c r="B10906" s="16"/>
      <c r="C10906" s="33"/>
      <c r="D10906" s="33"/>
      <c r="E10906" s="33"/>
      <c r="F10906" s="33"/>
      <c r="G10906" s="33"/>
      <c r="H10906" s="33"/>
      <c r="I10906" s="33"/>
      <c r="J10906" s="33"/>
      <c r="K10906" s="33"/>
      <c r="L10906" s="33"/>
      <c r="M10906" s="33"/>
      <c r="N10906" s="33"/>
      <c r="O10906" s="33"/>
      <c r="P10906" s="33"/>
      <c r="Q10906" s="33"/>
      <c r="R10906" s="33"/>
      <c r="S10906" s="33"/>
      <c r="T10906" s="33"/>
      <c r="U10906" s="33"/>
      <c r="V10906" s="33"/>
      <c r="W10906" s="33"/>
      <c r="X10906" s="33"/>
      <c r="Y10906" s="33"/>
      <c r="Z10906" s="33"/>
      <c r="AA10906" s="33"/>
      <c r="AB10906" s="33"/>
      <c r="AC10906" s="33"/>
      <c r="AD10906" s="33"/>
      <c r="AE10906" s="33"/>
      <c r="AF10906" s="33"/>
      <c r="AG10906" s="35"/>
      <c r="AH10906" s="32"/>
      <c r="AI10906" s="33"/>
      <c r="AJ10906" s="33"/>
      <c r="AK10906" s="33"/>
      <c r="AL10906" s="33"/>
      <c r="AM10906" s="33"/>
      <c r="AN10906" s="33"/>
      <c r="AO10906" s="33"/>
      <c r="AP10906" s="33"/>
      <c r="AQ10906" s="33"/>
      <c r="AR10906" s="33"/>
      <c r="AS10906" s="33"/>
      <c r="AT10906" s="33"/>
      <c r="AU10906" s="33"/>
      <c r="AV10906" s="33"/>
      <c r="AW10906" s="33"/>
      <c r="AX10906" s="33"/>
      <c r="AY10906" s="33"/>
    </row>
    <row r="10907" spans="1:51" s="12" customFormat="1" ht="39.950000000000003" customHeight="1">
      <c r="A10907" s="3"/>
      <c r="B10907" s="16"/>
      <c r="C10907" s="33"/>
      <c r="D10907" s="33"/>
      <c r="E10907" s="33"/>
      <c r="F10907" s="33"/>
      <c r="G10907" s="33"/>
      <c r="H10907" s="33"/>
      <c r="I10907" s="33"/>
      <c r="J10907" s="33"/>
      <c r="K10907" s="33"/>
      <c r="L10907" s="33"/>
      <c r="M10907" s="33"/>
      <c r="N10907" s="33"/>
      <c r="O10907" s="33"/>
      <c r="P10907" s="33"/>
      <c r="Q10907" s="33"/>
      <c r="R10907" s="33"/>
      <c r="S10907" s="33"/>
      <c r="T10907" s="33"/>
      <c r="U10907" s="33"/>
      <c r="V10907" s="33"/>
      <c r="W10907" s="33"/>
      <c r="X10907" s="33"/>
      <c r="Y10907" s="33"/>
      <c r="Z10907" s="33"/>
      <c r="AA10907" s="33"/>
      <c r="AB10907" s="33"/>
      <c r="AC10907" s="33"/>
      <c r="AD10907" s="33"/>
      <c r="AE10907" s="33"/>
      <c r="AF10907" s="33"/>
      <c r="AG10907" s="35"/>
      <c r="AH10907" s="32"/>
      <c r="AI10907" s="33"/>
      <c r="AJ10907" s="33"/>
      <c r="AK10907" s="33"/>
      <c r="AL10907" s="33"/>
      <c r="AM10907" s="33"/>
      <c r="AN10907" s="33"/>
      <c r="AO10907" s="33"/>
      <c r="AP10907" s="33"/>
      <c r="AQ10907" s="33"/>
      <c r="AR10907" s="33"/>
      <c r="AS10907" s="33"/>
      <c r="AT10907" s="33"/>
      <c r="AU10907" s="33"/>
      <c r="AV10907" s="33"/>
      <c r="AW10907" s="33"/>
      <c r="AX10907" s="33"/>
      <c r="AY10907" s="33"/>
    </row>
    <row r="10908" spans="1:51" s="12" customFormat="1" ht="39.950000000000003" customHeight="1">
      <c r="A10908" s="3"/>
      <c r="B10908" s="16"/>
      <c r="C10908" s="33"/>
      <c r="D10908" s="33"/>
      <c r="E10908" s="33"/>
      <c r="F10908" s="33"/>
      <c r="G10908" s="33"/>
      <c r="H10908" s="33"/>
      <c r="I10908" s="33"/>
      <c r="J10908" s="33"/>
      <c r="K10908" s="33"/>
      <c r="L10908" s="33"/>
      <c r="M10908" s="33"/>
      <c r="N10908" s="33"/>
      <c r="O10908" s="33"/>
      <c r="P10908" s="33"/>
      <c r="Q10908" s="33"/>
      <c r="R10908" s="33"/>
      <c r="S10908" s="33"/>
      <c r="T10908" s="33"/>
      <c r="U10908" s="33"/>
      <c r="V10908" s="33"/>
      <c r="W10908" s="33"/>
      <c r="X10908" s="33"/>
      <c r="Y10908" s="33"/>
      <c r="Z10908" s="33"/>
      <c r="AA10908" s="33"/>
      <c r="AB10908" s="33"/>
      <c r="AC10908" s="33"/>
      <c r="AD10908" s="33"/>
      <c r="AE10908" s="33"/>
      <c r="AF10908" s="33"/>
      <c r="AG10908" s="35"/>
      <c r="AH10908" s="32"/>
      <c r="AI10908" s="33"/>
      <c r="AJ10908" s="33"/>
      <c r="AK10908" s="33"/>
      <c r="AL10908" s="33"/>
      <c r="AM10908" s="33"/>
      <c r="AN10908" s="33"/>
      <c r="AO10908" s="33"/>
      <c r="AP10908" s="33"/>
      <c r="AQ10908" s="33"/>
      <c r="AR10908" s="33"/>
      <c r="AS10908" s="33"/>
      <c r="AT10908" s="33"/>
      <c r="AU10908" s="33"/>
      <c r="AV10908" s="33"/>
      <c r="AW10908" s="33"/>
      <c r="AX10908" s="33"/>
      <c r="AY10908" s="33"/>
    </row>
    <row r="10909" spans="1:51" s="12" customFormat="1" ht="39.950000000000003" customHeight="1">
      <c r="A10909" s="3"/>
      <c r="B10909" s="16"/>
      <c r="C10909" s="33"/>
      <c r="D10909" s="33"/>
      <c r="E10909" s="33"/>
      <c r="F10909" s="33"/>
      <c r="G10909" s="33"/>
      <c r="H10909" s="33"/>
      <c r="I10909" s="33"/>
      <c r="J10909" s="33"/>
      <c r="K10909" s="33"/>
      <c r="L10909" s="33"/>
      <c r="M10909" s="33"/>
      <c r="N10909" s="33"/>
      <c r="O10909" s="33"/>
      <c r="P10909" s="33"/>
      <c r="Q10909" s="33"/>
      <c r="R10909" s="33"/>
      <c r="S10909" s="33"/>
      <c r="T10909" s="33"/>
      <c r="U10909" s="33"/>
      <c r="V10909" s="33"/>
      <c r="W10909" s="33"/>
      <c r="X10909" s="33"/>
      <c r="Y10909" s="33"/>
      <c r="Z10909" s="33"/>
      <c r="AA10909" s="33"/>
      <c r="AB10909" s="33"/>
      <c r="AC10909" s="33"/>
      <c r="AD10909" s="33"/>
      <c r="AE10909" s="33"/>
      <c r="AF10909" s="33"/>
      <c r="AG10909" s="35"/>
      <c r="AH10909" s="32"/>
      <c r="AI10909" s="33"/>
      <c r="AJ10909" s="33"/>
      <c r="AK10909" s="33"/>
      <c r="AL10909" s="33"/>
      <c r="AM10909" s="33"/>
      <c r="AN10909" s="33"/>
      <c r="AO10909" s="33"/>
      <c r="AP10909" s="33"/>
      <c r="AQ10909" s="33"/>
      <c r="AR10909" s="33"/>
      <c r="AS10909" s="33"/>
      <c r="AT10909" s="33"/>
      <c r="AU10909" s="33"/>
      <c r="AV10909" s="33"/>
      <c r="AW10909" s="33"/>
      <c r="AX10909" s="33"/>
      <c r="AY10909" s="33"/>
    </row>
    <row r="10910" spans="1:51" s="12" customFormat="1" ht="39.950000000000003" customHeight="1">
      <c r="A10910" s="3"/>
      <c r="B10910" s="16"/>
      <c r="C10910" s="33"/>
      <c r="D10910" s="33"/>
      <c r="E10910" s="33"/>
      <c r="F10910" s="33"/>
      <c r="G10910" s="33"/>
      <c r="H10910" s="33"/>
      <c r="I10910" s="33"/>
      <c r="J10910" s="33"/>
      <c r="K10910" s="33"/>
      <c r="L10910" s="33"/>
      <c r="M10910" s="33"/>
      <c r="N10910" s="33"/>
      <c r="O10910" s="33"/>
      <c r="P10910" s="33"/>
      <c r="Q10910" s="33"/>
      <c r="R10910" s="33"/>
      <c r="S10910" s="33"/>
      <c r="T10910" s="33"/>
      <c r="U10910" s="33"/>
      <c r="V10910" s="33"/>
      <c r="W10910" s="33"/>
      <c r="X10910" s="33"/>
      <c r="Y10910" s="33"/>
      <c r="Z10910" s="33"/>
      <c r="AA10910" s="33"/>
      <c r="AB10910" s="33"/>
      <c r="AC10910" s="33"/>
      <c r="AD10910" s="33"/>
      <c r="AE10910" s="33"/>
      <c r="AF10910" s="33"/>
      <c r="AG10910" s="35"/>
      <c r="AH10910" s="32"/>
      <c r="AI10910" s="33"/>
      <c r="AJ10910" s="33"/>
      <c r="AK10910" s="33"/>
      <c r="AL10910" s="33"/>
      <c r="AM10910" s="33"/>
      <c r="AN10910" s="33"/>
      <c r="AO10910" s="33"/>
      <c r="AP10910" s="33"/>
      <c r="AQ10910" s="33"/>
      <c r="AR10910" s="33"/>
      <c r="AS10910" s="33"/>
      <c r="AT10910" s="33"/>
      <c r="AU10910" s="33"/>
      <c r="AV10910" s="33"/>
      <c r="AW10910" s="33"/>
      <c r="AX10910" s="33"/>
      <c r="AY10910" s="33"/>
    </row>
    <row r="10911" spans="1:51" s="12" customFormat="1" ht="39.950000000000003" customHeight="1">
      <c r="A10911" s="3"/>
      <c r="B10911" s="16"/>
      <c r="C10911" s="33"/>
      <c r="D10911" s="33"/>
      <c r="E10911" s="33"/>
      <c r="F10911" s="33"/>
      <c r="G10911" s="33"/>
      <c r="H10911" s="33"/>
      <c r="I10911" s="33"/>
      <c r="J10911" s="33"/>
      <c r="K10911" s="33"/>
      <c r="L10911" s="33"/>
      <c r="M10911" s="33"/>
      <c r="N10911" s="33"/>
      <c r="O10911" s="33"/>
      <c r="P10911" s="33"/>
      <c r="Q10911" s="33"/>
      <c r="R10911" s="33"/>
      <c r="S10911" s="33"/>
      <c r="T10911" s="33"/>
      <c r="U10911" s="33"/>
      <c r="V10911" s="33"/>
      <c r="W10911" s="33"/>
      <c r="X10911" s="33"/>
      <c r="Y10911" s="33"/>
      <c r="Z10911" s="33"/>
      <c r="AA10911" s="33"/>
      <c r="AB10911" s="33"/>
      <c r="AC10911" s="33"/>
      <c r="AD10911" s="33"/>
      <c r="AE10911" s="33"/>
      <c r="AF10911" s="33"/>
      <c r="AG10911" s="35"/>
      <c r="AH10911" s="32"/>
      <c r="AI10911" s="33"/>
      <c r="AJ10911" s="33"/>
      <c r="AK10911" s="33"/>
      <c r="AL10911" s="33"/>
      <c r="AM10911" s="33"/>
      <c r="AN10911" s="33"/>
      <c r="AO10911" s="33"/>
      <c r="AP10911" s="33"/>
      <c r="AQ10911" s="33"/>
      <c r="AR10911" s="33"/>
      <c r="AS10911" s="33"/>
      <c r="AT10911" s="33"/>
      <c r="AU10911" s="33"/>
      <c r="AV10911" s="33"/>
      <c r="AW10911" s="33"/>
      <c r="AX10911" s="33"/>
      <c r="AY10911" s="33"/>
    </row>
    <row r="10912" spans="1:51" s="12" customFormat="1" ht="39.950000000000003" customHeight="1">
      <c r="A10912" s="3"/>
      <c r="B10912" s="16"/>
      <c r="C10912" s="33"/>
      <c r="D10912" s="33"/>
      <c r="E10912" s="33"/>
      <c r="F10912" s="33"/>
      <c r="G10912" s="33"/>
      <c r="H10912" s="33"/>
      <c r="I10912" s="33"/>
      <c r="J10912" s="33"/>
      <c r="K10912" s="33"/>
      <c r="L10912" s="33"/>
      <c r="M10912" s="33"/>
      <c r="N10912" s="33"/>
      <c r="O10912" s="33"/>
      <c r="P10912" s="33"/>
      <c r="Q10912" s="33"/>
      <c r="R10912" s="33"/>
      <c r="S10912" s="33"/>
      <c r="T10912" s="33"/>
      <c r="U10912" s="33"/>
      <c r="V10912" s="33"/>
      <c r="W10912" s="33"/>
      <c r="X10912" s="33"/>
      <c r="Y10912" s="33"/>
      <c r="Z10912" s="33"/>
      <c r="AA10912" s="33"/>
      <c r="AB10912" s="33"/>
      <c r="AC10912" s="33"/>
      <c r="AD10912" s="33"/>
      <c r="AE10912" s="33"/>
      <c r="AF10912" s="33"/>
      <c r="AG10912" s="35"/>
      <c r="AH10912" s="32"/>
      <c r="AI10912" s="33"/>
      <c r="AJ10912" s="33"/>
      <c r="AK10912" s="33"/>
      <c r="AL10912" s="33"/>
      <c r="AM10912" s="33"/>
      <c r="AN10912" s="33"/>
      <c r="AO10912" s="33"/>
      <c r="AP10912" s="33"/>
      <c r="AQ10912" s="33"/>
      <c r="AR10912" s="33"/>
      <c r="AS10912" s="33"/>
      <c r="AT10912" s="33"/>
      <c r="AU10912" s="33"/>
      <c r="AV10912" s="33"/>
      <c r="AW10912" s="33"/>
      <c r="AX10912" s="33"/>
      <c r="AY10912" s="33"/>
    </row>
    <row r="10913" spans="1:51" s="12" customFormat="1" ht="39.950000000000003" customHeight="1">
      <c r="A10913" s="3"/>
      <c r="B10913" s="16"/>
      <c r="C10913" s="33"/>
      <c r="D10913" s="33"/>
      <c r="E10913" s="33"/>
      <c r="F10913" s="33"/>
      <c r="G10913" s="33"/>
      <c r="H10913" s="33"/>
      <c r="I10913" s="33"/>
      <c r="J10913" s="33"/>
      <c r="K10913" s="33"/>
      <c r="L10913" s="33"/>
      <c r="M10913" s="33"/>
      <c r="N10913" s="33"/>
      <c r="O10913" s="33"/>
      <c r="P10913" s="33"/>
      <c r="Q10913" s="33"/>
      <c r="R10913" s="33"/>
      <c r="S10913" s="33"/>
      <c r="T10913" s="33"/>
      <c r="U10913" s="33"/>
      <c r="V10913" s="33"/>
      <c r="W10913" s="33"/>
      <c r="X10913" s="33"/>
      <c r="Y10913" s="33"/>
      <c r="Z10913" s="33"/>
      <c r="AA10913" s="33"/>
      <c r="AB10913" s="33"/>
      <c r="AC10913" s="33"/>
      <c r="AD10913" s="33"/>
      <c r="AE10913" s="33"/>
      <c r="AF10913" s="33"/>
      <c r="AG10913" s="35"/>
      <c r="AH10913" s="32"/>
      <c r="AI10913" s="33"/>
      <c r="AJ10913" s="33"/>
      <c r="AK10913" s="33"/>
      <c r="AL10913" s="33"/>
      <c r="AM10913" s="33"/>
      <c r="AN10913" s="33"/>
      <c r="AO10913" s="33"/>
      <c r="AP10913" s="33"/>
      <c r="AQ10913" s="33"/>
      <c r="AR10913" s="33"/>
      <c r="AS10913" s="33"/>
      <c r="AT10913" s="33"/>
      <c r="AU10913" s="33"/>
      <c r="AV10913" s="33"/>
      <c r="AW10913" s="33"/>
      <c r="AX10913" s="33"/>
      <c r="AY10913" s="33"/>
    </row>
    <row r="10914" spans="1:51" s="12" customFormat="1" ht="39.950000000000003" customHeight="1">
      <c r="A10914" s="3"/>
      <c r="B10914" s="16"/>
      <c r="C10914" s="33"/>
      <c r="D10914" s="33"/>
      <c r="E10914" s="33"/>
      <c r="F10914" s="33"/>
      <c r="G10914" s="33"/>
      <c r="H10914" s="33"/>
      <c r="I10914" s="33"/>
      <c r="J10914" s="33"/>
      <c r="K10914" s="33"/>
      <c r="L10914" s="33"/>
      <c r="M10914" s="33"/>
      <c r="N10914" s="33"/>
      <c r="O10914" s="33"/>
      <c r="P10914" s="33"/>
      <c r="Q10914" s="33"/>
      <c r="R10914" s="33"/>
      <c r="S10914" s="33"/>
      <c r="T10914" s="33"/>
      <c r="U10914" s="33"/>
      <c r="V10914" s="33"/>
      <c r="W10914" s="33"/>
      <c r="X10914" s="33"/>
      <c r="Y10914" s="33"/>
      <c r="Z10914" s="33"/>
      <c r="AA10914" s="33"/>
      <c r="AB10914" s="33"/>
      <c r="AC10914" s="33"/>
      <c r="AD10914" s="33"/>
      <c r="AE10914" s="33"/>
      <c r="AF10914" s="33"/>
      <c r="AG10914" s="35"/>
      <c r="AH10914" s="32"/>
      <c r="AI10914" s="33"/>
      <c r="AJ10914" s="33"/>
      <c r="AK10914" s="33"/>
      <c r="AL10914" s="33"/>
      <c r="AM10914" s="33"/>
      <c r="AN10914" s="33"/>
      <c r="AO10914" s="33"/>
      <c r="AP10914" s="33"/>
      <c r="AQ10914" s="33"/>
      <c r="AR10914" s="33"/>
      <c r="AS10914" s="33"/>
      <c r="AT10914" s="33"/>
      <c r="AU10914" s="33"/>
      <c r="AV10914" s="33"/>
      <c r="AW10914" s="33"/>
      <c r="AX10914" s="33"/>
      <c r="AY10914" s="33"/>
    </row>
    <row r="10915" spans="1:51" s="12" customFormat="1" ht="39.950000000000003" customHeight="1">
      <c r="A10915" s="3"/>
      <c r="B10915" s="16"/>
      <c r="C10915" s="33"/>
      <c r="D10915" s="33"/>
      <c r="E10915" s="33"/>
      <c r="F10915" s="33"/>
      <c r="G10915" s="33"/>
      <c r="H10915" s="33"/>
      <c r="I10915" s="33"/>
      <c r="J10915" s="33"/>
      <c r="K10915" s="33"/>
      <c r="L10915" s="33"/>
      <c r="M10915" s="33"/>
      <c r="N10915" s="33"/>
      <c r="O10915" s="33"/>
      <c r="P10915" s="33"/>
      <c r="Q10915" s="33"/>
      <c r="R10915" s="33"/>
      <c r="S10915" s="33"/>
      <c r="T10915" s="33"/>
      <c r="U10915" s="33"/>
      <c r="V10915" s="33"/>
      <c r="W10915" s="33"/>
      <c r="X10915" s="33"/>
      <c r="Y10915" s="33"/>
      <c r="Z10915" s="33"/>
      <c r="AA10915" s="33"/>
      <c r="AB10915" s="33"/>
      <c r="AC10915" s="33"/>
      <c r="AD10915" s="33"/>
      <c r="AE10915" s="33"/>
      <c r="AF10915" s="33"/>
      <c r="AG10915" s="35"/>
      <c r="AH10915" s="32"/>
      <c r="AI10915" s="33"/>
      <c r="AJ10915" s="33"/>
      <c r="AK10915" s="33"/>
      <c r="AL10915" s="33"/>
      <c r="AM10915" s="33"/>
      <c r="AN10915" s="33"/>
      <c r="AO10915" s="33"/>
      <c r="AP10915" s="33"/>
      <c r="AQ10915" s="33"/>
      <c r="AR10915" s="33"/>
      <c r="AS10915" s="33"/>
      <c r="AT10915" s="33"/>
      <c r="AU10915" s="33"/>
      <c r="AV10915" s="33"/>
      <c r="AW10915" s="33"/>
      <c r="AX10915" s="33"/>
      <c r="AY10915" s="33"/>
    </row>
    <row r="10916" spans="1:51" s="12" customFormat="1" ht="39.950000000000003" customHeight="1">
      <c r="A10916" s="3"/>
      <c r="B10916" s="16"/>
      <c r="C10916" s="33"/>
      <c r="D10916" s="33"/>
      <c r="E10916" s="33"/>
      <c r="F10916" s="33"/>
      <c r="G10916" s="33"/>
      <c r="H10916" s="33"/>
      <c r="I10916" s="33"/>
      <c r="J10916" s="33"/>
      <c r="K10916" s="33"/>
      <c r="L10916" s="33"/>
      <c r="M10916" s="33"/>
      <c r="N10916" s="33"/>
      <c r="O10916" s="33"/>
      <c r="P10916" s="33"/>
      <c r="Q10916" s="33"/>
      <c r="R10916" s="33"/>
      <c r="S10916" s="33"/>
      <c r="T10916" s="33"/>
      <c r="U10916" s="33"/>
      <c r="V10916" s="33"/>
      <c r="W10916" s="33"/>
      <c r="X10916" s="33"/>
      <c r="Y10916" s="33"/>
      <c r="Z10916" s="33"/>
      <c r="AA10916" s="33"/>
      <c r="AB10916" s="33"/>
      <c r="AC10916" s="33"/>
      <c r="AD10916" s="33"/>
      <c r="AE10916" s="33"/>
      <c r="AF10916" s="33"/>
      <c r="AG10916" s="35"/>
      <c r="AH10916" s="32"/>
      <c r="AI10916" s="33"/>
      <c r="AJ10916" s="33"/>
      <c r="AK10916" s="33"/>
      <c r="AL10916" s="33"/>
      <c r="AM10916" s="33"/>
      <c r="AN10916" s="33"/>
      <c r="AO10916" s="33"/>
      <c r="AP10916" s="33"/>
      <c r="AQ10916" s="33"/>
      <c r="AR10916" s="33"/>
      <c r="AS10916" s="33"/>
      <c r="AT10916" s="33"/>
      <c r="AU10916" s="33"/>
      <c r="AV10916" s="33"/>
      <c r="AW10916" s="33"/>
      <c r="AX10916" s="33"/>
      <c r="AY10916" s="33"/>
    </row>
    <row r="10917" spans="1:51" s="12" customFormat="1" ht="39.950000000000003" customHeight="1">
      <c r="A10917" s="3"/>
      <c r="B10917" s="16"/>
      <c r="C10917" s="33"/>
      <c r="D10917" s="33"/>
      <c r="E10917" s="33"/>
      <c r="F10917" s="33"/>
      <c r="G10917" s="33"/>
      <c r="H10917" s="33"/>
      <c r="I10917" s="33"/>
      <c r="J10917" s="33"/>
      <c r="K10917" s="33"/>
      <c r="L10917" s="33"/>
      <c r="M10917" s="33"/>
      <c r="N10917" s="33"/>
      <c r="O10917" s="33"/>
      <c r="P10917" s="33"/>
      <c r="Q10917" s="33"/>
      <c r="R10917" s="33"/>
      <c r="S10917" s="33"/>
      <c r="T10917" s="33"/>
      <c r="U10917" s="33"/>
      <c r="V10917" s="33"/>
      <c r="W10917" s="33"/>
      <c r="X10917" s="33"/>
      <c r="Y10917" s="33"/>
      <c r="Z10917" s="33"/>
      <c r="AA10917" s="33"/>
      <c r="AB10917" s="33"/>
      <c r="AC10917" s="33"/>
      <c r="AD10917" s="33"/>
      <c r="AE10917" s="33"/>
      <c r="AF10917" s="33"/>
      <c r="AG10917" s="35"/>
      <c r="AH10917" s="32"/>
      <c r="AI10917" s="33"/>
      <c r="AJ10917" s="33"/>
      <c r="AK10917" s="33"/>
      <c r="AL10917" s="33"/>
      <c r="AM10917" s="33"/>
      <c r="AN10917" s="33"/>
      <c r="AO10917" s="33"/>
      <c r="AP10917" s="33"/>
      <c r="AQ10917" s="33"/>
      <c r="AR10917" s="33"/>
      <c r="AS10917" s="33"/>
      <c r="AT10917" s="33"/>
      <c r="AU10917" s="33"/>
      <c r="AV10917" s="33"/>
      <c r="AW10917" s="33"/>
      <c r="AX10917" s="33"/>
      <c r="AY10917" s="33"/>
    </row>
    <row r="10918" spans="1:51" s="12" customFormat="1" ht="39.950000000000003" customHeight="1">
      <c r="A10918" s="3"/>
      <c r="B10918" s="16"/>
      <c r="C10918" s="33"/>
      <c r="D10918" s="33"/>
      <c r="E10918" s="33"/>
      <c r="F10918" s="33"/>
      <c r="G10918" s="33"/>
      <c r="H10918" s="33"/>
      <c r="I10918" s="33"/>
      <c r="J10918" s="33"/>
      <c r="K10918" s="33"/>
      <c r="L10918" s="33"/>
      <c r="M10918" s="33"/>
      <c r="N10918" s="33"/>
      <c r="O10918" s="33"/>
      <c r="P10918" s="33"/>
      <c r="Q10918" s="33"/>
      <c r="R10918" s="33"/>
      <c r="S10918" s="33"/>
      <c r="T10918" s="33"/>
      <c r="U10918" s="33"/>
      <c r="V10918" s="33"/>
      <c r="W10918" s="33"/>
      <c r="X10918" s="33"/>
      <c r="Y10918" s="33"/>
      <c r="Z10918" s="33"/>
      <c r="AA10918" s="33"/>
      <c r="AB10918" s="33"/>
      <c r="AC10918" s="33"/>
      <c r="AD10918" s="33"/>
      <c r="AE10918" s="33"/>
      <c r="AF10918" s="33"/>
      <c r="AG10918" s="35"/>
      <c r="AH10918" s="32"/>
      <c r="AI10918" s="33"/>
      <c r="AJ10918" s="33"/>
      <c r="AK10918" s="33"/>
      <c r="AL10918" s="33"/>
      <c r="AM10918" s="33"/>
      <c r="AN10918" s="33"/>
      <c r="AO10918" s="33"/>
      <c r="AP10918" s="33"/>
      <c r="AQ10918" s="33"/>
      <c r="AR10918" s="33"/>
      <c r="AS10918" s="33"/>
      <c r="AT10918" s="33"/>
      <c r="AU10918" s="33"/>
      <c r="AV10918" s="33"/>
      <c r="AW10918" s="33"/>
      <c r="AX10918" s="33"/>
      <c r="AY10918" s="33"/>
    </row>
    <row r="10919" spans="1:51" s="12" customFormat="1" ht="39.950000000000003" customHeight="1">
      <c r="A10919" s="3"/>
      <c r="B10919" s="16"/>
      <c r="C10919" s="33"/>
      <c r="D10919" s="33"/>
      <c r="E10919" s="33"/>
      <c r="F10919" s="33"/>
      <c r="G10919" s="33"/>
      <c r="H10919" s="33"/>
      <c r="I10919" s="33"/>
      <c r="J10919" s="33"/>
      <c r="K10919" s="33"/>
      <c r="L10919" s="33"/>
      <c r="M10919" s="33"/>
      <c r="N10919" s="33"/>
      <c r="O10919" s="33"/>
      <c r="P10919" s="33"/>
      <c r="Q10919" s="33"/>
      <c r="R10919" s="33"/>
      <c r="S10919" s="33"/>
      <c r="T10919" s="33"/>
      <c r="U10919" s="33"/>
      <c r="V10919" s="33"/>
      <c r="W10919" s="33"/>
      <c r="X10919" s="33"/>
      <c r="Y10919" s="33"/>
      <c r="Z10919" s="33"/>
      <c r="AA10919" s="33"/>
      <c r="AB10919" s="33"/>
      <c r="AC10919" s="33"/>
      <c r="AD10919" s="33"/>
      <c r="AE10919" s="33"/>
      <c r="AF10919" s="33"/>
      <c r="AG10919" s="35"/>
      <c r="AH10919" s="32"/>
      <c r="AI10919" s="33"/>
      <c r="AJ10919" s="33"/>
      <c r="AK10919" s="33"/>
      <c r="AL10919" s="33"/>
      <c r="AM10919" s="33"/>
      <c r="AN10919" s="33"/>
      <c r="AO10919" s="33"/>
      <c r="AP10919" s="33"/>
      <c r="AQ10919" s="33"/>
      <c r="AR10919" s="33"/>
      <c r="AS10919" s="33"/>
      <c r="AT10919" s="33"/>
      <c r="AU10919" s="33"/>
      <c r="AV10919" s="33"/>
      <c r="AW10919" s="33"/>
      <c r="AX10919" s="33"/>
      <c r="AY10919" s="33"/>
    </row>
    <row r="10920" spans="1:51" s="12" customFormat="1" ht="39.950000000000003" customHeight="1">
      <c r="A10920" s="3"/>
      <c r="B10920" s="16"/>
      <c r="C10920" s="33"/>
      <c r="D10920" s="33"/>
      <c r="E10920" s="33"/>
      <c r="F10920" s="33"/>
      <c r="G10920" s="33"/>
      <c r="H10920" s="33"/>
      <c r="I10920" s="33"/>
      <c r="J10920" s="33"/>
      <c r="K10920" s="33"/>
      <c r="L10920" s="33"/>
      <c r="M10920" s="33"/>
      <c r="N10920" s="33"/>
      <c r="O10920" s="33"/>
      <c r="P10920" s="33"/>
      <c r="Q10920" s="33"/>
      <c r="R10920" s="33"/>
      <c r="S10920" s="33"/>
      <c r="T10920" s="33"/>
      <c r="U10920" s="33"/>
      <c r="V10920" s="33"/>
      <c r="W10920" s="33"/>
      <c r="X10920" s="33"/>
      <c r="Y10920" s="33"/>
      <c r="Z10920" s="33"/>
      <c r="AA10920" s="33"/>
      <c r="AB10920" s="33"/>
      <c r="AC10920" s="33"/>
      <c r="AD10920" s="33"/>
      <c r="AE10920" s="33"/>
      <c r="AF10920" s="33"/>
      <c r="AG10920" s="35"/>
      <c r="AH10920" s="32"/>
      <c r="AI10920" s="33"/>
      <c r="AJ10920" s="33"/>
      <c r="AK10920" s="33"/>
      <c r="AL10920" s="33"/>
      <c r="AM10920" s="33"/>
      <c r="AN10920" s="33"/>
      <c r="AO10920" s="33"/>
      <c r="AP10920" s="33"/>
      <c r="AQ10920" s="33"/>
      <c r="AR10920" s="33"/>
      <c r="AS10920" s="33"/>
      <c r="AT10920" s="33"/>
      <c r="AU10920" s="33"/>
      <c r="AV10920" s="33"/>
      <c r="AW10920" s="33"/>
      <c r="AX10920" s="33"/>
      <c r="AY10920" s="33"/>
    </row>
    <row r="10921" spans="1:51" s="12" customFormat="1" ht="39.950000000000003" customHeight="1">
      <c r="A10921" s="3"/>
      <c r="B10921" s="16"/>
      <c r="C10921" s="33"/>
      <c r="D10921" s="33"/>
      <c r="E10921" s="33"/>
      <c r="F10921" s="33"/>
      <c r="G10921" s="33"/>
      <c r="H10921" s="33"/>
      <c r="I10921" s="33"/>
      <c r="J10921" s="33"/>
      <c r="K10921" s="33"/>
      <c r="L10921" s="33"/>
      <c r="M10921" s="33"/>
      <c r="N10921" s="33"/>
      <c r="O10921" s="33"/>
      <c r="P10921" s="33"/>
      <c r="Q10921" s="33"/>
      <c r="R10921" s="33"/>
      <c r="S10921" s="33"/>
      <c r="T10921" s="33"/>
      <c r="U10921" s="33"/>
      <c r="V10921" s="33"/>
      <c r="W10921" s="33"/>
      <c r="X10921" s="33"/>
      <c r="Y10921" s="33"/>
      <c r="Z10921" s="33"/>
      <c r="AA10921" s="33"/>
      <c r="AB10921" s="33"/>
      <c r="AC10921" s="33"/>
      <c r="AD10921" s="33"/>
      <c r="AE10921" s="33"/>
      <c r="AF10921" s="33"/>
      <c r="AG10921" s="35"/>
      <c r="AH10921" s="32"/>
      <c r="AI10921" s="33"/>
      <c r="AJ10921" s="33"/>
      <c r="AK10921" s="33"/>
      <c r="AL10921" s="33"/>
      <c r="AM10921" s="33"/>
      <c r="AN10921" s="33"/>
      <c r="AO10921" s="33"/>
      <c r="AP10921" s="33"/>
      <c r="AQ10921" s="33"/>
      <c r="AR10921" s="33"/>
      <c r="AS10921" s="33"/>
      <c r="AT10921" s="33"/>
      <c r="AU10921" s="33"/>
      <c r="AV10921" s="33"/>
      <c r="AW10921" s="33"/>
      <c r="AX10921" s="33"/>
      <c r="AY10921" s="33"/>
    </row>
    <row r="10922" spans="1:51" s="12" customFormat="1" ht="39.950000000000003" customHeight="1">
      <c r="A10922" s="3"/>
      <c r="B10922" s="16"/>
      <c r="C10922" s="33"/>
      <c r="D10922" s="33"/>
      <c r="E10922" s="33"/>
      <c r="F10922" s="33"/>
      <c r="G10922" s="33"/>
      <c r="H10922" s="33"/>
      <c r="I10922" s="33"/>
      <c r="J10922" s="33"/>
      <c r="K10922" s="33"/>
      <c r="L10922" s="33"/>
      <c r="M10922" s="33"/>
      <c r="N10922" s="33"/>
      <c r="O10922" s="33"/>
      <c r="P10922" s="33"/>
      <c r="Q10922" s="33"/>
      <c r="R10922" s="33"/>
      <c r="S10922" s="33"/>
      <c r="T10922" s="33"/>
      <c r="U10922" s="33"/>
      <c r="V10922" s="33"/>
      <c r="W10922" s="33"/>
      <c r="X10922" s="33"/>
      <c r="Y10922" s="33"/>
      <c r="Z10922" s="33"/>
      <c r="AA10922" s="33"/>
      <c r="AB10922" s="33"/>
      <c r="AC10922" s="33"/>
      <c r="AD10922" s="33"/>
      <c r="AE10922" s="33"/>
      <c r="AF10922" s="33"/>
      <c r="AG10922" s="35"/>
      <c r="AH10922" s="32"/>
      <c r="AI10922" s="33"/>
      <c r="AJ10922" s="33"/>
      <c r="AK10922" s="33"/>
      <c r="AL10922" s="33"/>
      <c r="AM10922" s="33"/>
      <c r="AN10922" s="33"/>
      <c r="AO10922" s="33"/>
      <c r="AP10922" s="33"/>
      <c r="AQ10922" s="33"/>
      <c r="AR10922" s="33"/>
      <c r="AS10922" s="33"/>
      <c r="AT10922" s="33"/>
      <c r="AU10922" s="33"/>
      <c r="AV10922" s="33"/>
      <c r="AW10922" s="33"/>
      <c r="AX10922" s="33"/>
      <c r="AY10922" s="33"/>
    </row>
    <row r="10923" spans="1:51" s="12" customFormat="1" ht="39.950000000000003" customHeight="1">
      <c r="A10923" s="3"/>
      <c r="B10923" s="16"/>
      <c r="C10923" s="33"/>
      <c r="D10923" s="33"/>
      <c r="E10923" s="33"/>
      <c r="F10923" s="33"/>
      <c r="G10923" s="33"/>
      <c r="H10923" s="33"/>
      <c r="I10923" s="33"/>
      <c r="J10923" s="33"/>
      <c r="K10923" s="33"/>
      <c r="L10923" s="33"/>
      <c r="M10923" s="33"/>
      <c r="N10923" s="33"/>
      <c r="O10923" s="33"/>
      <c r="P10923" s="33"/>
      <c r="Q10923" s="33"/>
      <c r="R10923" s="33"/>
      <c r="S10923" s="33"/>
      <c r="T10923" s="33"/>
      <c r="U10923" s="33"/>
      <c r="V10923" s="33"/>
      <c r="W10923" s="33"/>
      <c r="X10923" s="33"/>
      <c r="Y10923" s="33"/>
      <c r="Z10923" s="33"/>
      <c r="AA10923" s="33"/>
      <c r="AB10923" s="33"/>
      <c r="AC10923" s="33"/>
      <c r="AD10923" s="33"/>
      <c r="AE10923" s="33"/>
      <c r="AF10923" s="33"/>
      <c r="AG10923" s="35"/>
      <c r="AH10923" s="32"/>
      <c r="AI10923" s="33"/>
      <c r="AJ10923" s="33"/>
      <c r="AK10923" s="33"/>
      <c r="AL10923" s="33"/>
      <c r="AM10923" s="33"/>
      <c r="AN10923" s="33"/>
      <c r="AO10923" s="33"/>
      <c r="AP10923" s="33"/>
      <c r="AQ10923" s="33"/>
      <c r="AR10923" s="33"/>
      <c r="AS10923" s="33"/>
      <c r="AT10923" s="33"/>
      <c r="AU10923" s="33"/>
      <c r="AV10923" s="33"/>
      <c r="AW10923" s="33"/>
      <c r="AX10923" s="33"/>
      <c r="AY10923" s="33"/>
    </row>
    <row r="10924" spans="1:51" s="12" customFormat="1" ht="39.950000000000003" customHeight="1">
      <c r="A10924" s="3"/>
      <c r="B10924" s="16"/>
      <c r="C10924" s="33"/>
      <c r="D10924" s="33"/>
      <c r="E10924" s="33"/>
      <c r="F10924" s="33"/>
      <c r="G10924" s="33"/>
      <c r="H10924" s="33"/>
      <c r="I10924" s="33"/>
      <c r="J10924" s="33"/>
      <c r="K10924" s="33"/>
      <c r="L10924" s="33"/>
      <c r="M10924" s="33"/>
      <c r="N10924" s="33"/>
      <c r="O10924" s="33"/>
      <c r="P10924" s="33"/>
      <c r="Q10924" s="33"/>
      <c r="R10924" s="33"/>
      <c r="S10924" s="33"/>
      <c r="T10924" s="33"/>
      <c r="U10924" s="33"/>
      <c r="V10924" s="33"/>
      <c r="W10924" s="33"/>
      <c r="X10924" s="33"/>
      <c r="Y10924" s="33"/>
      <c r="Z10924" s="33"/>
      <c r="AA10924" s="33"/>
      <c r="AB10924" s="33"/>
      <c r="AC10924" s="33"/>
      <c r="AD10924" s="33"/>
      <c r="AE10924" s="33"/>
      <c r="AF10924" s="33"/>
      <c r="AG10924" s="35"/>
      <c r="AH10924" s="32"/>
      <c r="AI10924" s="33"/>
      <c r="AJ10924" s="33"/>
      <c r="AK10924" s="33"/>
      <c r="AL10924" s="33"/>
      <c r="AM10924" s="33"/>
      <c r="AN10924" s="33"/>
      <c r="AO10924" s="33"/>
      <c r="AP10924" s="33"/>
      <c r="AQ10924" s="33"/>
      <c r="AR10924" s="33"/>
      <c r="AS10924" s="33"/>
      <c r="AT10924" s="33"/>
      <c r="AU10924" s="33"/>
      <c r="AV10924" s="33"/>
      <c r="AW10924" s="33"/>
      <c r="AX10924" s="33"/>
      <c r="AY10924" s="33"/>
    </row>
    <row r="10925" spans="1:51" s="12" customFormat="1" ht="39.950000000000003" customHeight="1">
      <c r="A10925" s="3"/>
      <c r="B10925" s="16"/>
      <c r="C10925" s="33"/>
      <c r="D10925" s="33"/>
      <c r="E10925" s="33"/>
      <c r="F10925" s="33"/>
      <c r="G10925" s="33"/>
      <c r="H10925" s="33"/>
      <c r="I10925" s="33"/>
      <c r="J10925" s="33"/>
      <c r="K10925" s="33"/>
      <c r="L10925" s="33"/>
      <c r="M10925" s="33"/>
      <c r="N10925" s="33"/>
      <c r="O10925" s="33"/>
      <c r="P10925" s="33"/>
      <c r="Q10925" s="33"/>
      <c r="R10925" s="33"/>
      <c r="S10925" s="33"/>
      <c r="T10925" s="33"/>
      <c r="U10925" s="33"/>
      <c r="V10925" s="33"/>
      <c r="W10925" s="33"/>
      <c r="X10925" s="33"/>
      <c r="Y10925" s="33"/>
      <c r="Z10925" s="33"/>
      <c r="AA10925" s="33"/>
      <c r="AB10925" s="33"/>
      <c r="AC10925" s="33"/>
      <c r="AD10925" s="33"/>
      <c r="AE10925" s="33"/>
      <c r="AF10925" s="33"/>
      <c r="AG10925" s="35"/>
      <c r="AH10925" s="32"/>
      <c r="AI10925" s="33"/>
      <c r="AJ10925" s="33"/>
      <c r="AK10925" s="33"/>
      <c r="AL10925" s="33"/>
      <c r="AM10925" s="33"/>
      <c r="AN10925" s="33"/>
      <c r="AO10925" s="33"/>
      <c r="AP10925" s="33"/>
      <c r="AQ10925" s="33"/>
      <c r="AR10925" s="33"/>
      <c r="AS10925" s="33"/>
      <c r="AT10925" s="33"/>
      <c r="AU10925" s="33"/>
      <c r="AV10925" s="33"/>
      <c r="AW10925" s="33"/>
      <c r="AX10925" s="33"/>
      <c r="AY10925" s="33"/>
    </row>
    <row r="10926" spans="1:51" s="12" customFormat="1" ht="39.950000000000003" customHeight="1">
      <c r="A10926" s="3"/>
      <c r="B10926" s="16"/>
      <c r="C10926" s="33"/>
      <c r="D10926" s="33"/>
      <c r="E10926" s="33"/>
      <c r="F10926" s="33"/>
      <c r="G10926" s="33"/>
      <c r="H10926" s="33"/>
      <c r="I10926" s="33"/>
      <c r="J10926" s="33"/>
      <c r="K10926" s="33"/>
      <c r="L10926" s="33"/>
      <c r="M10926" s="33"/>
      <c r="N10926" s="33"/>
      <c r="O10926" s="33"/>
      <c r="P10926" s="33"/>
      <c r="Q10926" s="33"/>
      <c r="R10926" s="33"/>
      <c r="S10926" s="33"/>
      <c r="T10926" s="33"/>
      <c r="U10926" s="33"/>
      <c r="V10926" s="33"/>
      <c r="W10926" s="33"/>
      <c r="X10926" s="33"/>
      <c r="Y10926" s="33"/>
      <c r="Z10926" s="33"/>
      <c r="AA10926" s="33"/>
      <c r="AB10926" s="33"/>
      <c r="AC10926" s="33"/>
      <c r="AD10926" s="33"/>
      <c r="AE10926" s="33"/>
      <c r="AF10926" s="33"/>
      <c r="AG10926" s="35"/>
      <c r="AH10926" s="32"/>
      <c r="AI10926" s="33"/>
      <c r="AJ10926" s="33"/>
      <c r="AK10926" s="33"/>
      <c r="AL10926" s="33"/>
      <c r="AM10926" s="33"/>
      <c r="AN10926" s="33"/>
      <c r="AO10926" s="33"/>
      <c r="AP10926" s="33"/>
      <c r="AQ10926" s="33"/>
      <c r="AR10926" s="33"/>
      <c r="AS10926" s="33"/>
      <c r="AT10926" s="33"/>
      <c r="AU10926" s="33"/>
      <c r="AV10926" s="33"/>
      <c r="AW10926" s="33"/>
      <c r="AX10926" s="33"/>
      <c r="AY10926" s="33"/>
    </row>
    <row r="10927" spans="1:51" s="12" customFormat="1" ht="39.950000000000003" customHeight="1">
      <c r="A10927" s="3"/>
      <c r="B10927" s="16"/>
      <c r="C10927" s="33"/>
      <c r="D10927" s="33"/>
      <c r="E10927" s="33"/>
      <c r="F10927" s="33"/>
      <c r="G10927" s="33"/>
      <c r="H10927" s="33"/>
      <c r="I10927" s="33"/>
      <c r="J10927" s="33"/>
      <c r="K10927" s="33"/>
      <c r="L10927" s="33"/>
      <c r="M10927" s="33"/>
      <c r="N10927" s="33"/>
      <c r="O10927" s="33"/>
      <c r="P10927" s="33"/>
      <c r="Q10927" s="33"/>
      <c r="R10927" s="33"/>
      <c r="S10927" s="33"/>
      <c r="T10927" s="33"/>
      <c r="U10927" s="33"/>
      <c r="V10927" s="33"/>
      <c r="W10927" s="33"/>
      <c r="X10927" s="33"/>
      <c r="Y10927" s="33"/>
      <c r="Z10927" s="33"/>
      <c r="AA10927" s="33"/>
      <c r="AB10927" s="33"/>
      <c r="AC10927" s="33"/>
      <c r="AD10927" s="33"/>
      <c r="AE10927" s="33"/>
      <c r="AF10927" s="33"/>
      <c r="AG10927" s="35"/>
      <c r="AH10927" s="32"/>
      <c r="AI10927" s="33"/>
      <c r="AJ10927" s="33"/>
      <c r="AK10927" s="33"/>
      <c r="AL10927" s="33"/>
      <c r="AM10927" s="33"/>
      <c r="AN10927" s="33"/>
      <c r="AO10927" s="33"/>
      <c r="AP10927" s="33"/>
      <c r="AQ10927" s="33"/>
      <c r="AR10927" s="33"/>
      <c r="AS10927" s="33"/>
      <c r="AT10927" s="33"/>
      <c r="AU10927" s="33"/>
      <c r="AV10927" s="33"/>
      <c r="AW10927" s="33"/>
      <c r="AX10927" s="33"/>
      <c r="AY10927" s="33"/>
    </row>
    <row r="10928" spans="1:51" s="12" customFormat="1" ht="39.950000000000003" customHeight="1">
      <c r="A10928" s="3"/>
      <c r="B10928" s="16"/>
      <c r="C10928" s="33"/>
      <c r="D10928" s="33"/>
      <c r="E10928" s="33"/>
      <c r="F10928" s="33"/>
      <c r="G10928" s="33"/>
      <c r="H10928" s="33"/>
      <c r="I10928" s="33"/>
      <c r="J10928" s="33"/>
      <c r="K10928" s="33"/>
      <c r="L10928" s="33"/>
      <c r="M10928" s="33"/>
      <c r="N10928" s="33"/>
      <c r="O10928" s="33"/>
      <c r="P10928" s="33"/>
      <c r="Q10928" s="33"/>
      <c r="R10928" s="33"/>
      <c r="S10928" s="33"/>
      <c r="T10928" s="33"/>
      <c r="U10928" s="33"/>
      <c r="V10928" s="33"/>
      <c r="W10928" s="33"/>
      <c r="X10928" s="33"/>
      <c r="Y10928" s="33"/>
      <c r="Z10928" s="33"/>
      <c r="AA10928" s="33"/>
      <c r="AB10928" s="33"/>
      <c r="AC10928" s="33"/>
      <c r="AD10928" s="33"/>
      <c r="AE10928" s="33"/>
      <c r="AF10928" s="33"/>
      <c r="AG10928" s="35"/>
      <c r="AH10928" s="32"/>
      <c r="AI10928" s="33"/>
      <c r="AJ10928" s="33"/>
      <c r="AK10928" s="33"/>
      <c r="AL10928" s="33"/>
      <c r="AM10928" s="33"/>
      <c r="AN10928" s="33"/>
      <c r="AO10928" s="33"/>
      <c r="AP10928" s="33"/>
      <c r="AQ10928" s="33"/>
      <c r="AR10928" s="33"/>
      <c r="AS10928" s="33"/>
      <c r="AT10928" s="33"/>
      <c r="AU10928" s="33"/>
      <c r="AV10928" s="33"/>
      <c r="AW10928" s="33"/>
      <c r="AX10928" s="33"/>
      <c r="AY10928" s="33"/>
    </row>
    <row r="10929" spans="1:51" s="12" customFormat="1" ht="39.950000000000003" customHeight="1">
      <c r="A10929" s="3"/>
      <c r="B10929" s="16"/>
      <c r="C10929" s="33"/>
      <c r="D10929" s="33"/>
      <c r="E10929" s="33"/>
      <c r="F10929" s="33"/>
      <c r="G10929" s="33"/>
      <c r="H10929" s="33"/>
      <c r="I10929" s="33"/>
      <c r="J10929" s="33"/>
      <c r="K10929" s="33"/>
      <c r="L10929" s="33"/>
      <c r="M10929" s="33"/>
      <c r="N10929" s="33"/>
      <c r="O10929" s="33"/>
      <c r="P10929" s="33"/>
      <c r="Q10929" s="33"/>
      <c r="R10929" s="33"/>
      <c r="S10929" s="33"/>
      <c r="T10929" s="33"/>
      <c r="U10929" s="33"/>
      <c r="V10929" s="33"/>
      <c r="W10929" s="33"/>
      <c r="X10929" s="33"/>
      <c r="Y10929" s="33"/>
      <c r="Z10929" s="33"/>
      <c r="AA10929" s="33"/>
      <c r="AB10929" s="33"/>
      <c r="AC10929" s="33"/>
      <c r="AD10929" s="33"/>
      <c r="AE10929" s="33"/>
      <c r="AF10929" s="33"/>
      <c r="AG10929" s="35"/>
      <c r="AH10929" s="32"/>
      <c r="AI10929" s="33"/>
      <c r="AJ10929" s="33"/>
      <c r="AK10929" s="33"/>
      <c r="AL10929" s="33"/>
      <c r="AM10929" s="33"/>
      <c r="AN10929" s="33"/>
      <c r="AO10929" s="33"/>
      <c r="AP10929" s="33"/>
      <c r="AQ10929" s="33"/>
      <c r="AR10929" s="33"/>
      <c r="AS10929" s="33"/>
      <c r="AT10929" s="33"/>
      <c r="AU10929" s="33"/>
      <c r="AV10929" s="33"/>
      <c r="AW10929" s="33"/>
      <c r="AX10929" s="33"/>
      <c r="AY10929" s="33"/>
    </row>
    <row r="10930" spans="1:51" s="12" customFormat="1" ht="39.950000000000003" customHeight="1">
      <c r="A10930" s="3"/>
      <c r="B10930" s="16"/>
      <c r="C10930" s="33"/>
      <c r="D10930" s="33"/>
      <c r="E10930" s="33"/>
      <c r="F10930" s="33"/>
      <c r="G10930" s="33"/>
      <c r="H10930" s="33"/>
      <c r="I10930" s="33"/>
      <c r="J10930" s="33"/>
      <c r="K10930" s="33"/>
      <c r="L10930" s="33"/>
      <c r="M10930" s="33"/>
      <c r="N10930" s="33"/>
      <c r="O10930" s="33"/>
      <c r="P10930" s="33"/>
      <c r="Q10930" s="33"/>
      <c r="R10930" s="33"/>
      <c r="S10930" s="33"/>
      <c r="T10930" s="33"/>
      <c r="U10930" s="33"/>
      <c r="V10930" s="33"/>
      <c r="W10930" s="33"/>
      <c r="X10930" s="33"/>
      <c r="Y10930" s="33"/>
      <c r="Z10930" s="33"/>
      <c r="AA10930" s="33"/>
      <c r="AB10930" s="33"/>
      <c r="AC10930" s="33"/>
      <c r="AD10930" s="33"/>
      <c r="AE10930" s="33"/>
      <c r="AF10930" s="33"/>
      <c r="AG10930" s="35"/>
      <c r="AH10930" s="32"/>
      <c r="AI10930" s="33"/>
      <c r="AJ10930" s="33"/>
      <c r="AK10930" s="33"/>
      <c r="AL10930" s="33"/>
      <c r="AM10930" s="33"/>
      <c r="AN10930" s="33"/>
      <c r="AO10930" s="33"/>
      <c r="AP10930" s="33"/>
      <c r="AQ10930" s="33"/>
      <c r="AR10930" s="33"/>
      <c r="AS10930" s="33"/>
      <c r="AT10930" s="33"/>
      <c r="AU10930" s="33"/>
      <c r="AV10930" s="33"/>
      <c r="AW10930" s="33"/>
      <c r="AX10930" s="33"/>
      <c r="AY10930" s="33"/>
    </row>
    <row r="10931" spans="1:51" s="12" customFormat="1" ht="39.950000000000003" customHeight="1">
      <c r="A10931" s="3"/>
      <c r="B10931" s="16"/>
      <c r="C10931" s="33"/>
      <c r="D10931" s="33"/>
      <c r="E10931" s="33"/>
      <c r="F10931" s="33"/>
      <c r="G10931" s="33"/>
      <c r="H10931" s="33"/>
      <c r="I10931" s="33"/>
      <c r="J10931" s="33"/>
      <c r="K10931" s="33"/>
      <c r="L10931" s="33"/>
      <c r="M10931" s="33"/>
      <c r="N10931" s="33"/>
      <c r="O10931" s="33"/>
      <c r="P10931" s="33"/>
      <c r="Q10931" s="33"/>
      <c r="R10931" s="33"/>
      <c r="S10931" s="33"/>
      <c r="T10931" s="33"/>
      <c r="U10931" s="33"/>
      <c r="V10931" s="33"/>
      <c r="W10931" s="33"/>
      <c r="X10931" s="33"/>
      <c r="Y10931" s="33"/>
      <c r="Z10931" s="33"/>
      <c r="AA10931" s="33"/>
      <c r="AB10931" s="33"/>
      <c r="AC10931" s="33"/>
      <c r="AD10931" s="33"/>
      <c r="AE10931" s="33"/>
      <c r="AF10931" s="33"/>
      <c r="AG10931" s="35"/>
      <c r="AH10931" s="32"/>
      <c r="AI10931" s="33"/>
      <c r="AJ10931" s="33"/>
      <c r="AK10931" s="33"/>
      <c r="AL10931" s="33"/>
      <c r="AM10931" s="33"/>
      <c r="AN10931" s="33"/>
      <c r="AO10931" s="33"/>
      <c r="AP10931" s="33"/>
      <c r="AQ10931" s="33"/>
      <c r="AR10931" s="33"/>
      <c r="AS10931" s="33"/>
      <c r="AT10931" s="33"/>
      <c r="AU10931" s="33"/>
      <c r="AV10931" s="33"/>
      <c r="AW10931" s="33"/>
      <c r="AX10931" s="33"/>
      <c r="AY10931" s="33"/>
    </row>
    <row r="10932" spans="1:51" s="12" customFormat="1" ht="39.950000000000003" customHeight="1">
      <c r="A10932" s="3"/>
      <c r="B10932" s="16"/>
      <c r="C10932" s="33"/>
      <c r="D10932" s="33"/>
      <c r="E10932" s="33"/>
      <c r="F10932" s="33"/>
      <c r="G10932" s="33"/>
      <c r="H10932" s="33"/>
      <c r="I10932" s="33"/>
      <c r="J10932" s="33"/>
      <c r="K10932" s="33"/>
      <c r="L10932" s="33"/>
      <c r="M10932" s="33"/>
      <c r="N10932" s="33"/>
      <c r="O10932" s="33"/>
      <c r="P10932" s="33"/>
      <c r="Q10932" s="33"/>
      <c r="R10932" s="33"/>
      <c r="S10932" s="33"/>
      <c r="T10932" s="33"/>
      <c r="U10932" s="33"/>
      <c r="V10932" s="33"/>
      <c r="W10932" s="33"/>
      <c r="X10932" s="33"/>
      <c r="Y10932" s="33"/>
      <c r="Z10932" s="33"/>
      <c r="AA10932" s="33"/>
      <c r="AB10932" s="33"/>
      <c r="AC10932" s="33"/>
      <c r="AD10932" s="33"/>
      <c r="AE10932" s="33"/>
      <c r="AF10932" s="33"/>
      <c r="AG10932" s="35"/>
      <c r="AH10932" s="32"/>
      <c r="AI10932" s="33"/>
      <c r="AJ10932" s="33"/>
      <c r="AK10932" s="33"/>
      <c r="AL10932" s="33"/>
      <c r="AM10932" s="33"/>
      <c r="AN10932" s="33"/>
      <c r="AO10932" s="33"/>
      <c r="AP10932" s="33"/>
      <c r="AQ10932" s="33"/>
      <c r="AR10932" s="33"/>
      <c r="AS10932" s="33"/>
      <c r="AT10932" s="33"/>
      <c r="AU10932" s="33"/>
      <c r="AV10932" s="33"/>
      <c r="AW10932" s="33"/>
      <c r="AX10932" s="33"/>
      <c r="AY10932" s="33"/>
    </row>
    <row r="10933" spans="1:51" s="12" customFormat="1" ht="39.950000000000003" customHeight="1">
      <c r="A10933" s="3"/>
      <c r="B10933" s="16"/>
      <c r="C10933" s="33"/>
      <c r="D10933" s="33"/>
      <c r="E10933" s="33"/>
      <c r="F10933" s="33"/>
      <c r="G10933" s="33"/>
      <c r="H10933" s="33"/>
      <c r="I10933" s="33"/>
      <c r="J10933" s="33"/>
      <c r="K10933" s="33"/>
      <c r="L10933" s="33"/>
      <c r="M10933" s="33"/>
      <c r="N10933" s="33"/>
      <c r="O10933" s="33"/>
      <c r="P10933" s="33"/>
      <c r="Q10933" s="33"/>
      <c r="R10933" s="33"/>
      <c r="S10933" s="33"/>
      <c r="T10933" s="33"/>
      <c r="U10933" s="33"/>
      <c r="V10933" s="33"/>
      <c r="W10933" s="33"/>
      <c r="X10933" s="33"/>
      <c r="Y10933" s="33"/>
      <c r="Z10933" s="33"/>
      <c r="AA10933" s="33"/>
      <c r="AB10933" s="33"/>
      <c r="AC10933" s="33"/>
      <c r="AD10933" s="33"/>
      <c r="AE10933" s="33"/>
      <c r="AF10933" s="33"/>
      <c r="AG10933" s="35"/>
      <c r="AH10933" s="32"/>
      <c r="AI10933" s="33"/>
      <c r="AJ10933" s="33"/>
      <c r="AK10933" s="33"/>
      <c r="AL10933" s="33"/>
      <c r="AM10933" s="33"/>
      <c r="AN10933" s="33"/>
      <c r="AO10933" s="33"/>
      <c r="AP10933" s="33"/>
      <c r="AQ10933" s="33"/>
      <c r="AR10933" s="33"/>
      <c r="AS10933" s="33"/>
      <c r="AT10933" s="33"/>
      <c r="AU10933" s="33"/>
      <c r="AV10933" s="33"/>
      <c r="AW10933" s="33"/>
      <c r="AX10933" s="33"/>
      <c r="AY10933" s="33"/>
    </row>
    <row r="10934" spans="1:51" s="12" customFormat="1" ht="39.950000000000003" customHeight="1">
      <c r="A10934" s="3"/>
      <c r="B10934" s="16"/>
      <c r="C10934" s="33"/>
      <c r="D10934" s="33"/>
      <c r="E10934" s="33"/>
      <c r="F10934" s="33"/>
      <c r="G10934" s="33"/>
      <c r="H10934" s="33"/>
      <c r="I10934" s="33"/>
      <c r="J10934" s="33"/>
      <c r="K10934" s="33"/>
      <c r="L10934" s="33"/>
      <c r="M10934" s="33"/>
      <c r="N10934" s="33"/>
      <c r="O10934" s="33"/>
      <c r="P10934" s="33"/>
      <c r="Q10934" s="33"/>
      <c r="R10934" s="33"/>
      <c r="S10934" s="33"/>
      <c r="T10934" s="33"/>
      <c r="U10934" s="33"/>
      <c r="V10934" s="33"/>
      <c r="W10934" s="33"/>
      <c r="X10934" s="33"/>
      <c r="Y10934" s="33"/>
      <c r="Z10934" s="33"/>
      <c r="AA10934" s="33"/>
      <c r="AB10934" s="33"/>
      <c r="AC10934" s="33"/>
      <c r="AD10934" s="33"/>
      <c r="AE10934" s="33"/>
      <c r="AF10934" s="33"/>
      <c r="AG10934" s="35"/>
      <c r="AH10934" s="32"/>
      <c r="AI10934" s="33"/>
      <c r="AJ10934" s="33"/>
      <c r="AK10934" s="33"/>
      <c r="AL10934" s="33"/>
      <c r="AM10934" s="33"/>
      <c r="AN10934" s="33"/>
      <c r="AO10934" s="33"/>
      <c r="AP10934" s="33"/>
      <c r="AQ10934" s="33"/>
      <c r="AR10934" s="33"/>
      <c r="AS10934" s="33"/>
      <c r="AT10934" s="33"/>
      <c r="AU10934" s="33"/>
      <c r="AV10934" s="33"/>
      <c r="AW10934" s="33"/>
      <c r="AX10934" s="33"/>
      <c r="AY10934" s="33"/>
    </row>
    <row r="10935" spans="1:51" s="12" customFormat="1" ht="39.950000000000003" customHeight="1">
      <c r="A10935" s="3"/>
      <c r="B10935" s="16"/>
      <c r="C10935" s="33"/>
      <c r="D10935" s="33"/>
      <c r="E10935" s="33"/>
      <c r="F10935" s="33"/>
      <c r="G10935" s="33"/>
      <c r="H10935" s="33"/>
      <c r="I10935" s="33"/>
      <c r="J10935" s="33"/>
      <c r="K10935" s="33"/>
      <c r="L10935" s="33"/>
      <c r="M10935" s="33"/>
      <c r="N10935" s="33"/>
      <c r="O10935" s="33"/>
      <c r="P10935" s="33"/>
      <c r="Q10935" s="33"/>
      <c r="R10935" s="33"/>
      <c r="S10935" s="33"/>
      <c r="T10935" s="33"/>
      <c r="U10935" s="33"/>
      <c r="V10935" s="33"/>
      <c r="W10935" s="33"/>
      <c r="X10935" s="33"/>
      <c r="Y10935" s="33"/>
      <c r="Z10935" s="33"/>
      <c r="AA10935" s="33"/>
      <c r="AB10935" s="33"/>
      <c r="AC10935" s="33"/>
      <c r="AD10935" s="33"/>
      <c r="AE10935" s="33"/>
      <c r="AF10935" s="33"/>
      <c r="AG10935" s="35"/>
      <c r="AH10935" s="32"/>
      <c r="AI10935" s="33"/>
      <c r="AJ10935" s="33"/>
      <c r="AK10935" s="33"/>
      <c r="AL10935" s="33"/>
      <c r="AM10935" s="33"/>
      <c r="AN10935" s="33"/>
      <c r="AO10935" s="33"/>
      <c r="AP10935" s="33"/>
      <c r="AQ10935" s="33"/>
      <c r="AR10935" s="33"/>
      <c r="AS10935" s="33"/>
      <c r="AT10935" s="33"/>
      <c r="AU10935" s="33"/>
      <c r="AV10935" s="33"/>
      <c r="AW10935" s="33"/>
      <c r="AX10935" s="33"/>
      <c r="AY10935" s="33"/>
    </row>
    <row r="10936" spans="1:51" s="12" customFormat="1" ht="39.950000000000003" customHeight="1">
      <c r="A10936" s="3"/>
      <c r="B10936" s="16"/>
      <c r="C10936" s="33"/>
      <c r="D10936" s="33"/>
      <c r="E10936" s="33"/>
      <c r="F10936" s="33"/>
      <c r="G10936" s="33"/>
      <c r="H10936" s="33"/>
      <c r="I10936" s="33"/>
      <c r="J10936" s="33"/>
      <c r="K10936" s="33"/>
      <c r="L10936" s="33"/>
      <c r="M10936" s="33"/>
      <c r="N10936" s="33"/>
      <c r="O10936" s="33"/>
      <c r="P10936" s="33"/>
      <c r="Q10936" s="33"/>
      <c r="R10936" s="33"/>
      <c r="S10936" s="33"/>
      <c r="T10936" s="33"/>
      <c r="U10936" s="33"/>
      <c r="V10936" s="33"/>
      <c r="W10936" s="33"/>
      <c r="X10936" s="33"/>
      <c r="Y10936" s="33"/>
      <c r="Z10936" s="33"/>
      <c r="AA10936" s="33"/>
      <c r="AB10936" s="33"/>
      <c r="AC10936" s="33"/>
      <c r="AD10936" s="33"/>
      <c r="AE10936" s="33"/>
      <c r="AF10936" s="33"/>
      <c r="AG10936" s="35"/>
      <c r="AH10936" s="32"/>
      <c r="AI10936" s="33"/>
      <c r="AJ10936" s="33"/>
      <c r="AK10936" s="33"/>
      <c r="AL10936" s="33"/>
      <c r="AM10936" s="33"/>
      <c r="AN10936" s="33"/>
      <c r="AO10936" s="33"/>
      <c r="AP10936" s="33"/>
      <c r="AQ10936" s="33"/>
      <c r="AR10936" s="33"/>
      <c r="AS10936" s="33"/>
      <c r="AT10936" s="33"/>
      <c r="AU10936" s="33"/>
      <c r="AV10936" s="33"/>
      <c r="AW10936" s="33"/>
      <c r="AX10936" s="33"/>
      <c r="AY10936" s="33"/>
    </row>
    <row r="10937" spans="1:51" s="12" customFormat="1" ht="39.950000000000003" customHeight="1">
      <c r="A10937" s="3"/>
      <c r="B10937" s="16"/>
      <c r="C10937" s="33"/>
      <c r="D10937" s="33"/>
      <c r="E10937" s="33"/>
      <c r="F10937" s="33"/>
      <c r="G10937" s="33"/>
      <c r="H10937" s="33"/>
      <c r="I10937" s="33"/>
      <c r="J10937" s="33"/>
      <c r="K10937" s="33"/>
      <c r="L10937" s="33"/>
      <c r="M10937" s="33"/>
      <c r="N10937" s="33"/>
      <c r="O10937" s="33"/>
      <c r="P10937" s="33"/>
      <c r="Q10937" s="33"/>
      <c r="R10937" s="33"/>
      <c r="S10937" s="33"/>
      <c r="T10937" s="33"/>
      <c r="U10937" s="33"/>
      <c r="V10937" s="33"/>
      <c r="W10937" s="33"/>
      <c r="X10937" s="33"/>
      <c r="Y10937" s="33"/>
      <c r="Z10937" s="33"/>
      <c r="AA10937" s="33"/>
      <c r="AB10937" s="33"/>
      <c r="AC10937" s="33"/>
      <c r="AD10937" s="33"/>
      <c r="AE10937" s="33"/>
      <c r="AF10937" s="33"/>
      <c r="AG10937" s="35"/>
      <c r="AH10937" s="32"/>
      <c r="AI10937" s="33"/>
      <c r="AJ10937" s="33"/>
      <c r="AK10937" s="33"/>
      <c r="AL10937" s="33"/>
      <c r="AM10937" s="33"/>
      <c r="AN10937" s="33"/>
      <c r="AO10937" s="33"/>
      <c r="AP10937" s="33"/>
      <c r="AQ10937" s="33"/>
      <c r="AR10937" s="33"/>
      <c r="AS10937" s="33"/>
      <c r="AT10937" s="33"/>
      <c r="AU10937" s="33"/>
      <c r="AV10937" s="33"/>
      <c r="AW10937" s="33"/>
      <c r="AX10937" s="33"/>
      <c r="AY10937" s="33"/>
    </row>
    <row r="10938" spans="1:51" s="12" customFormat="1" ht="39.950000000000003" customHeight="1">
      <c r="A10938" s="3"/>
      <c r="B10938" s="16"/>
      <c r="C10938" s="33"/>
      <c r="D10938" s="33"/>
      <c r="E10938" s="33"/>
      <c r="F10938" s="33"/>
      <c r="G10938" s="33"/>
      <c r="H10938" s="33"/>
      <c r="I10938" s="33"/>
      <c r="J10938" s="33"/>
      <c r="K10938" s="33"/>
      <c r="L10938" s="33"/>
      <c r="M10938" s="33"/>
      <c r="N10938" s="33"/>
      <c r="O10938" s="33"/>
      <c r="P10938" s="33"/>
      <c r="Q10938" s="33"/>
      <c r="R10938" s="33"/>
      <c r="S10938" s="33"/>
      <c r="T10938" s="33"/>
      <c r="U10938" s="33"/>
      <c r="V10938" s="33"/>
      <c r="W10938" s="33"/>
      <c r="X10938" s="33"/>
      <c r="Y10938" s="33"/>
      <c r="Z10938" s="33"/>
      <c r="AA10938" s="33"/>
      <c r="AB10938" s="33"/>
      <c r="AC10938" s="33"/>
      <c r="AD10938" s="33"/>
      <c r="AE10938" s="33"/>
      <c r="AF10938" s="33"/>
      <c r="AG10938" s="35"/>
      <c r="AH10938" s="32"/>
      <c r="AI10938" s="33"/>
      <c r="AJ10938" s="33"/>
      <c r="AK10938" s="33"/>
      <c r="AL10938" s="33"/>
      <c r="AM10938" s="33"/>
      <c r="AN10938" s="33"/>
      <c r="AO10938" s="33"/>
      <c r="AP10938" s="33"/>
      <c r="AQ10938" s="33"/>
      <c r="AR10938" s="33"/>
      <c r="AS10938" s="33"/>
      <c r="AT10938" s="33"/>
      <c r="AU10938" s="33"/>
      <c r="AV10938" s="33"/>
      <c r="AW10938" s="33"/>
      <c r="AX10938" s="33"/>
      <c r="AY10938" s="33"/>
    </row>
    <row r="10939" spans="1:51" s="12" customFormat="1" ht="39.950000000000003" customHeight="1">
      <c r="A10939" s="3"/>
      <c r="B10939" s="16"/>
      <c r="C10939" s="33"/>
      <c r="D10939" s="33"/>
      <c r="E10939" s="33"/>
      <c r="F10939" s="33"/>
      <c r="G10939" s="33"/>
      <c r="H10939" s="33"/>
      <c r="I10939" s="33"/>
      <c r="J10939" s="33"/>
      <c r="K10939" s="33"/>
      <c r="L10939" s="33"/>
      <c r="M10939" s="33"/>
      <c r="N10939" s="33"/>
      <c r="O10939" s="33"/>
      <c r="P10939" s="33"/>
      <c r="Q10939" s="33"/>
      <c r="R10939" s="33"/>
      <c r="S10939" s="33"/>
      <c r="T10939" s="33"/>
      <c r="U10939" s="33"/>
      <c r="V10939" s="33"/>
      <c r="W10939" s="33"/>
      <c r="X10939" s="33"/>
      <c r="Y10939" s="33"/>
      <c r="Z10939" s="33"/>
      <c r="AA10939" s="33"/>
      <c r="AB10939" s="33"/>
      <c r="AC10939" s="33"/>
      <c r="AD10939" s="33"/>
      <c r="AE10939" s="33"/>
      <c r="AF10939" s="33"/>
      <c r="AG10939" s="35"/>
      <c r="AH10939" s="32"/>
      <c r="AI10939" s="33"/>
      <c r="AJ10939" s="33"/>
      <c r="AK10939" s="33"/>
      <c r="AL10939" s="33"/>
      <c r="AM10939" s="33"/>
      <c r="AN10939" s="33"/>
      <c r="AO10939" s="33"/>
      <c r="AP10939" s="33"/>
      <c r="AQ10939" s="33"/>
      <c r="AR10939" s="33"/>
      <c r="AS10939" s="33"/>
      <c r="AT10939" s="33"/>
      <c r="AU10939" s="33"/>
      <c r="AV10939" s="33"/>
      <c r="AW10939" s="33"/>
      <c r="AX10939" s="33"/>
      <c r="AY10939" s="33"/>
    </row>
    <row r="10940" spans="1:51" s="12" customFormat="1" ht="39.950000000000003" customHeight="1">
      <c r="A10940" s="3"/>
      <c r="B10940" s="16"/>
      <c r="C10940" s="33"/>
      <c r="D10940" s="33"/>
      <c r="E10940" s="33"/>
      <c r="F10940" s="33"/>
      <c r="G10940" s="33"/>
      <c r="H10940" s="33"/>
      <c r="I10940" s="33"/>
      <c r="J10940" s="33"/>
      <c r="K10940" s="33"/>
      <c r="L10940" s="33"/>
      <c r="M10940" s="33"/>
      <c r="N10940" s="33"/>
      <c r="O10940" s="33"/>
      <c r="P10940" s="33"/>
      <c r="Q10940" s="33"/>
      <c r="R10940" s="33"/>
      <c r="S10940" s="33"/>
      <c r="T10940" s="33"/>
      <c r="U10940" s="33"/>
      <c r="V10940" s="33"/>
      <c r="W10940" s="33"/>
      <c r="X10940" s="33"/>
      <c r="Y10940" s="33"/>
      <c r="Z10940" s="33"/>
      <c r="AA10940" s="33"/>
      <c r="AB10940" s="33"/>
      <c r="AC10940" s="33"/>
      <c r="AD10940" s="33"/>
      <c r="AE10940" s="33"/>
      <c r="AF10940" s="33"/>
      <c r="AG10940" s="35"/>
      <c r="AH10940" s="32"/>
      <c r="AI10940" s="33"/>
      <c r="AJ10940" s="33"/>
      <c r="AK10940" s="33"/>
      <c r="AL10940" s="33"/>
      <c r="AM10940" s="33"/>
      <c r="AN10940" s="33"/>
      <c r="AO10940" s="33"/>
      <c r="AP10940" s="33"/>
      <c r="AQ10940" s="33"/>
      <c r="AR10940" s="33"/>
      <c r="AS10940" s="33"/>
      <c r="AT10940" s="33"/>
      <c r="AU10940" s="33"/>
      <c r="AV10940" s="33"/>
      <c r="AW10940" s="33"/>
      <c r="AX10940" s="33"/>
      <c r="AY10940" s="33"/>
    </row>
    <row r="10941" spans="1:51" s="12" customFormat="1" ht="39.950000000000003" customHeight="1">
      <c r="A10941" s="3"/>
      <c r="B10941" s="16"/>
      <c r="C10941" s="33"/>
      <c r="D10941" s="33"/>
      <c r="E10941" s="33"/>
      <c r="F10941" s="33"/>
      <c r="G10941" s="33"/>
      <c r="H10941" s="33"/>
      <c r="I10941" s="33"/>
      <c r="J10941" s="33"/>
      <c r="K10941" s="33"/>
      <c r="L10941" s="33"/>
      <c r="M10941" s="33"/>
      <c r="N10941" s="33"/>
      <c r="O10941" s="33"/>
      <c r="P10941" s="33"/>
      <c r="Q10941" s="33"/>
      <c r="R10941" s="33"/>
      <c r="S10941" s="33"/>
      <c r="T10941" s="33"/>
      <c r="U10941" s="33"/>
      <c r="V10941" s="33"/>
      <c r="W10941" s="33"/>
      <c r="X10941" s="33"/>
      <c r="Y10941" s="33"/>
      <c r="Z10941" s="33"/>
      <c r="AA10941" s="33"/>
      <c r="AB10941" s="33"/>
      <c r="AC10941" s="33"/>
      <c r="AD10941" s="33"/>
      <c r="AE10941" s="33"/>
      <c r="AF10941" s="33"/>
      <c r="AG10941" s="35"/>
      <c r="AH10941" s="32"/>
      <c r="AI10941" s="33"/>
      <c r="AJ10941" s="33"/>
      <c r="AK10941" s="33"/>
      <c r="AL10941" s="33"/>
      <c r="AM10941" s="33"/>
      <c r="AN10941" s="33"/>
      <c r="AO10941" s="33"/>
      <c r="AP10941" s="33"/>
      <c r="AQ10941" s="33"/>
      <c r="AR10941" s="33"/>
      <c r="AS10941" s="33"/>
      <c r="AT10941" s="33"/>
      <c r="AU10941" s="33"/>
      <c r="AV10941" s="33"/>
      <c r="AW10941" s="33"/>
      <c r="AX10941" s="33"/>
      <c r="AY10941" s="33"/>
    </row>
    <row r="10942" spans="1:51" s="12" customFormat="1" ht="39.950000000000003" customHeight="1">
      <c r="A10942" s="3"/>
      <c r="B10942" s="16"/>
      <c r="C10942" s="33"/>
      <c r="D10942" s="33"/>
      <c r="E10942" s="33"/>
      <c r="F10942" s="33"/>
      <c r="G10942" s="33"/>
      <c r="H10942" s="33"/>
      <c r="I10942" s="33"/>
      <c r="J10942" s="33"/>
      <c r="K10942" s="33"/>
      <c r="L10942" s="33"/>
      <c r="M10942" s="33"/>
      <c r="N10942" s="33"/>
      <c r="O10942" s="33"/>
      <c r="P10942" s="33"/>
      <c r="Q10942" s="33"/>
      <c r="R10942" s="33"/>
      <c r="S10942" s="33"/>
      <c r="T10942" s="33"/>
      <c r="U10942" s="33"/>
      <c r="V10942" s="33"/>
      <c r="W10942" s="33"/>
      <c r="X10942" s="33"/>
      <c r="Y10942" s="33"/>
      <c r="Z10942" s="33"/>
      <c r="AA10942" s="33"/>
      <c r="AB10942" s="33"/>
      <c r="AC10942" s="33"/>
      <c r="AD10942" s="33"/>
      <c r="AE10942" s="33"/>
      <c r="AF10942" s="33"/>
      <c r="AG10942" s="35"/>
      <c r="AH10942" s="32"/>
      <c r="AI10942" s="33"/>
      <c r="AJ10942" s="33"/>
      <c r="AK10942" s="33"/>
      <c r="AL10942" s="33"/>
      <c r="AM10942" s="33"/>
      <c r="AN10942" s="33"/>
      <c r="AO10942" s="33"/>
      <c r="AP10942" s="33"/>
      <c r="AQ10942" s="33"/>
      <c r="AR10942" s="33"/>
      <c r="AS10942" s="33"/>
      <c r="AT10942" s="33"/>
      <c r="AU10942" s="33"/>
      <c r="AV10942" s="33"/>
      <c r="AW10942" s="33"/>
      <c r="AX10942" s="33"/>
      <c r="AY10942" s="33"/>
    </row>
    <row r="10943" spans="1:51" s="12" customFormat="1" ht="39.950000000000003" customHeight="1">
      <c r="A10943" s="3"/>
      <c r="B10943" s="16"/>
      <c r="C10943" s="33"/>
      <c r="D10943" s="33"/>
      <c r="E10943" s="33"/>
      <c r="F10943" s="33"/>
      <c r="G10943" s="33"/>
      <c r="H10943" s="33"/>
      <c r="I10943" s="33"/>
      <c r="J10943" s="33"/>
      <c r="K10943" s="33"/>
      <c r="L10943" s="33"/>
      <c r="M10943" s="33"/>
      <c r="N10943" s="33"/>
      <c r="O10943" s="33"/>
      <c r="P10943" s="33"/>
      <c r="Q10943" s="33"/>
      <c r="R10943" s="33"/>
      <c r="S10943" s="33"/>
      <c r="T10943" s="33"/>
      <c r="U10943" s="33"/>
      <c r="V10943" s="33"/>
      <c r="W10943" s="33"/>
      <c r="X10943" s="33"/>
      <c r="Y10943" s="33"/>
      <c r="Z10943" s="33"/>
      <c r="AA10943" s="33"/>
      <c r="AB10943" s="33"/>
      <c r="AC10943" s="33"/>
      <c r="AD10943" s="33"/>
      <c r="AE10943" s="33"/>
      <c r="AF10943" s="33"/>
      <c r="AG10943" s="35"/>
      <c r="AH10943" s="32"/>
      <c r="AI10943" s="33"/>
      <c r="AJ10943" s="33"/>
      <c r="AK10943" s="33"/>
      <c r="AL10943" s="33"/>
      <c r="AM10943" s="33"/>
      <c r="AN10943" s="33"/>
      <c r="AO10943" s="33"/>
      <c r="AP10943" s="33"/>
      <c r="AQ10943" s="33"/>
      <c r="AR10943" s="33"/>
      <c r="AS10943" s="33"/>
      <c r="AT10943" s="33"/>
      <c r="AU10943" s="33"/>
      <c r="AV10943" s="33"/>
      <c r="AW10943" s="33"/>
      <c r="AX10943" s="33"/>
      <c r="AY10943" s="33"/>
    </row>
    <row r="10944" spans="1:51" s="12" customFormat="1" ht="39.950000000000003" customHeight="1">
      <c r="A10944" s="3"/>
      <c r="B10944" s="16"/>
      <c r="C10944" s="33"/>
      <c r="D10944" s="33"/>
      <c r="E10944" s="33"/>
      <c r="F10944" s="33"/>
      <c r="G10944" s="33"/>
      <c r="H10944" s="33"/>
      <c r="I10944" s="33"/>
      <c r="J10944" s="33"/>
      <c r="K10944" s="33"/>
      <c r="L10944" s="33"/>
      <c r="M10944" s="33"/>
      <c r="N10944" s="33"/>
      <c r="O10944" s="33"/>
      <c r="P10944" s="33"/>
      <c r="Q10944" s="33"/>
      <c r="R10944" s="33"/>
      <c r="S10944" s="33"/>
      <c r="T10944" s="33"/>
      <c r="U10944" s="33"/>
      <c r="V10944" s="33"/>
      <c r="W10944" s="33"/>
      <c r="X10944" s="33"/>
      <c r="Y10944" s="33"/>
      <c r="Z10944" s="33"/>
      <c r="AA10944" s="33"/>
      <c r="AB10944" s="33"/>
      <c r="AC10944" s="33"/>
      <c r="AD10944" s="33"/>
      <c r="AE10944" s="33"/>
      <c r="AF10944" s="33"/>
      <c r="AG10944" s="35"/>
      <c r="AH10944" s="32"/>
      <c r="AI10944" s="33"/>
      <c r="AJ10944" s="33"/>
      <c r="AK10944" s="33"/>
      <c r="AL10944" s="33"/>
      <c r="AM10944" s="33"/>
      <c r="AN10944" s="33"/>
      <c r="AO10944" s="33"/>
      <c r="AP10944" s="33"/>
      <c r="AQ10944" s="33"/>
      <c r="AR10944" s="33"/>
      <c r="AS10944" s="33"/>
      <c r="AT10944" s="33"/>
      <c r="AU10944" s="33"/>
      <c r="AV10944" s="33"/>
      <c r="AW10944" s="33"/>
      <c r="AX10944" s="33"/>
      <c r="AY10944" s="33"/>
    </row>
    <row r="10945" spans="1:51" s="12" customFormat="1" ht="39.950000000000003" customHeight="1">
      <c r="A10945" s="3"/>
      <c r="B10945" s="16"/>
      <c r="C10945" s="33"/>
      <c r="D10945" s="33"/>
      <c r="E10945" s="33"/>
      <c r="F10945" s="33"/>
      <c r="G10945" s="33"/>
      <c r="H10945" s="33"/>
      <c r="I10945" s="33"/>
      <c r="J10945" s="33"/>
      <c r="K10945" s="33"/>
      <c r="L10945" s="33"/>
      <c r="M10945" s="33"/>
      <c r="N10945" s="33"/>
      <c r="O10945" s="33"/>
      <c r="P10945" s="33"/>
      <c r="Q10945" s="33"/>
      <c r="R10945" s="33"/>
      <c r="S10945" s="33"/>
      <c r="T10945" s="33"/>
      <c r="U10945" s="33"/>
      <c r="V10945" s="33"/>
      <c r="W10945" s="33"/>
      <c r="X10945" s="33"/>
      <c r="Y10945" s="33"/>
      <c r="Z10945" s="33"/>
      <c r="AA10945" s="33"/>
      <c r="AB10945" s="33"/>
      <c r="AC10945" s="33"/>
      <c r="AD10945" s="33"/>
      <c r="AE10945" s="33"/>
      <c r="AF10945" s="33"/>
      <c r="AG10945" s="35"/>
      <c r="AH10945" s="32"/>
      <c r="AI10945" s="33"/>
      <c r="AJ10945" s="33"/>
      <c r="AK10945" s="33"/>
      <c r="AL10945" s="33"/>
      <c r="AM10945" s="33"/>
      <c r="AN10945" s="33"/>
      <c r="AO10945" s="33"/>
      <c r="AP10945" s="33"/>
      <c r="AQ10945" s="33"/>
      <c r="AR10945" s="33"/>
      <c r="AS10945" s="33"/>
      <c r="AT10945" s="33"/>
      <c r="AU10945" s="33"/>
      <c r="AV10945" s="33"/>
      <c r="AW10945" s="33"/>
      <c r="AX10945" s="33"/>
      <c r="AY10945" s="33"/>
    </row>
    <row r="10946" spans="1:51" s="12" customFormat="1" ht="39.950000000000003" customHeight="1">
      <c r="A10946" s="3"/>
      <c r="B10946" s="16"/>
      <c r="C10946" s="33"/>
      <c r="D10946" s="33"/>
      <c r="E10946" s="33"/>
      <c r="F10946" s="33"/>
      <c r="G10946" s="33"/>
      <c r="H10946" s="33"/>
      <c r="I10946" s="33"/>
      <c r="J10946" s="33"/>
      <c r="K10946" s="33"/>
      <c r="L10946" s="33"/>
      <c r="M10946" s="33"/>
      <c r="N10946" s="33"/>
      <c r="O10946" s="33"/>
      <c r="P10946" s="33"/>
      <c r="Q10946" s="33"/>
      <c r="R10946" s="33"/>
      <c r="S10946" s="33"/>
      <c r="T10946" s="33"/>
      <c r="U10946" s="33"/>
      <c r="V10946" s="33"/>
      <c r="W10946" s="33"/>
      <c r="X10946" s="33"/>
      <c r="Y10946" s="33"/>
      <c r="Z10946" s="33"/>
      <c r="AA10946" s="33"/>
      <c r="AB10946" s="33"/>
      <c r="AC10946" s="33"/>
      <c r="AD10946" s="33"/>
      <c r="AE10946" s="33"/>
      <c r="AF10946" s="33"/>
      <c r="AG10946" s="35"/>
      <c r="AH10946" s="32"/>
      <c r="AI10946" s="33"/>
      <c r="AJ10946" s="33"/>
      <c r="AK10946" s="33"/>
      <c r="AL10946" s="33"/>
      <c r="AM10946" s="33"/>
      <c r="AN10946" s="33"/>
      <c r="AO10946" s="33"/>
      <c r="AP10946" s="33"/>
      <c r="AQ10946" s="33"/>
      <c r="AR10946" s="33"/>
      <c r="AS10946" s="33"/>
      <c r="AT10946" s="33"/>
      <c r="AU10946" s="33"/>
      <c r="AV10946" s="33"/>
      <c r="AW10946" s="33"/>
      <c r="AX10946" s="33"/>
      <c r="AY10946" s="33"/>
    </row>
    <row r="10947" spans="1:51" s="12" customFormat="1" ht="39.950000000000003" customHeight="1">
      <c r="A10947" s="3"/>
      <c r="B10947" s="16"/>
      <c r="C10947" s="33"/>
      <c r="D10947" s="33"/>
      <c r="E10947" s="33"/>
      <c r="F10947" s="33"/>
      <c r="G10947" s="33"/>
      <c r="H10947" s="33"/>
      <c r="I10947" s="33"/>
      <c r="J10947" s="33"/>
      <c r="K10947" s="33"/>
      <c r="L10947" s="33"/>
      <c r="M10947" s="33"/>
      <c r="N10947" s="33"/>
      <c r="O10947" s="33"/>
      <c r="P10947" s="33"/>
      <c r="Q10947" s="33"/>
      <c r="R10947" s="33"/>
      <c r="S10947" s="33"/>
      <c r="T10947" s="33"/>
      <c r="U10947" s="33"/>
      <c r="V10947" s="33"/>
      <c r="W10947" s="33"/>
      <c r="X10947" s="33"/>
      <c r="Y10947" s="33"/>
      <c r="Z10947" s="33"/>
      <c r="AA10947" s="33"/>
      <c r="AB10947" s="33"/>
      <c r="AC10947" s="33"/>
      <c r="AD10947" s="33"/>
      <c r="AE10947" s="33"/>
      <c r="AF10947" s="33"/>
      <c r="AG10947" s="35"/>
      <c r="AH10947" s="32"/>
      <c r="AI10947" s="33"/>
      <c r="AJ10947" s="33"/>
      <c r="AK10947" s="33"/>
      <c r="AL10947" s="33"/>
      <c r="AM10947" s="33"/>
      <c r="AN10947" s="33"/>
      <c r="AO10947" s="33"/>
      <c r="AP10947" s="33"/>
      <c r="AQ10947" s="33"/>
      <c r="AR10947" s="33"/>
      <c r="AS10947" s="33"/>
      <c r="AT10947" s="33"/>
      <c r="AU10947" s="33"/>
      <c r="AV10947" s="33"/>
      <c r="AW10947" s="33"/>
      <c r="AX10947" s="33"/>
      <c r="AY10947" s="33"/>
    </row>
    <row r="10948" spans="1:51" s="12" customFormat="1" ht="39.950000000000003" customHeight="1">
      <c r="A10948" s="3"/>
      <c r="B10948" s="16"/>
      <c r="C10948" s="33"/>
      <c r="D10948" s="33"/>
      <c r="E10948" s="33"/>
      <c r="F10948" s="33"/>
      <c r="G10948" s="33"/>
      <c r="H10948" s="33"/>
      <c r="I10948" s="33"/>
      <c r="J10948" s="33"/>
      <c r="K10948" s="33"/>
      <c r="L10948" s="33"/>
      <c r="M10948" s="33"/>
      <c r="N10948" s="33"/>
      <c r="O10948" s="33"/>
      <c r="P10948" s="33"/>
      <c r="Q10948" s="33"/>
      <c r="R10948" s="33"/>
      <c r="S10948" s="33"/>
      <c r="T10948" s="33"/>
      <c r="U10948" s="33"/>
      <c r="V10948" s="33"/>
      <c r="W10948" s="33"/>
      <c r="X10948" s="33"/>
      <c r="Y10948" s="33"/>
      <c r="Z10948" s="33"/>
      <c r="AA10948" s="33"/>
      <c r="AB10948" s="33"/>
      <c r="AC10948" s="33"/>
      <c r="AD10948" s="33"/>
      <c r="AE10948" s="33"/>
      <c r="AF10948" s="33"/>
      <c r="AG10948" s="35"/>
      <c r="AH10948" s="32"/>
      <c r="AI10948" s="33"/>
      <c r="AJ10948" s="33"/>
      <c r="AK10948" s="33"/>
      <c r="AL10948" s="33"/>
      <c r="AM10948" s="33"/>
      <c r="AN10948" s="33"/>
      <c r="AO10948" s="33"/>
      <c r="AP10948" s="33"/>
      <c r="AQ10948" s="33"/>
      <c r="AR10948" s="33"/>
      <c r="AS10948" s="33"/>
      <c r="AT10948" s="33"/>
      <c r="AU10948" s="33"/>
      <c r="AV10948" s="33"/>
      <c r="AW10948" s="33"/>
      <c r="AX10948" s="33"/>
      <c r="AY10948" s="33"/>
    </row>
    <row r="10949" spans="1:51" s="12" customFormat="1" ht="39.950000000000003" customHeight="1">
      <c r="A10949" s="3"/>
      <c r="B10949" s="16"/>
      <c r="C10949" s="33"/>
      <c r="D10949" s="33"/>
      <c r="E10949" s="33"/>
      <c r="F10949" s="33"/>
      <c r="G10949" s="33"/>
      <c r="H10949" s="33"/>
      <c r="I10949" s="33"/>
      <c r="J10949" s="33"/>
      <c r="K10949" s="33"/>
      <c r="L10949" s="33"/>
      <c r="M10949" s="33"/>
      <c r="N10949" s="33"/>
      <c r="O10949" s="33"/>
      <c r="P10949" s="33"/>
      <c r="Q10949" s="33"/>
      <c r="R10949" s="33"/>
      <c r="S10949" s="33"/>
      <c r="T10949" s="33"/>
      <c r="U10949" s="33"/>
      <c r="V10949" s="33"/>
      <c r="W10949" s="33"/>
      <c r="X10949" s="33"/>
      <c r="Y10949" s="33"/>
      <c r="Z10949" s="33"/>
      <c r="AA10949" s="33"/>
      <c r="AB10949" s="33"/>
      <c r="AC10949" s="33"/>
      <c r="AD10949" s="33"/>
      <c r="AE10949" s="33"/>
      <c r="AF10949" s="33"/>
      <c r="AG10949" s="35"/>
      <c r="AH10949" s="32"/>
      <c r="AI10949" s="33"/>
      <c r="AJ10949" s="33"/>
      <c r="AK10949" s="33"/>
      <c r="AL10949" s="33"/>
      <c r="AM10949" s="33"/>
      <c r="AN10949" s="33"/>
      <c r="AO10949" s="33"/>
      <c r="AP10949" s="33"/>
      <c r="AQ10949" s="33"/>
      <c r="AR10949" s="33"/>
      <c r="AS10949" s="33"/>
      <c r="AT10949" s="33"/>
      <c r="AU10949" s="33"/>
      <c r="AV10949" s="33"/>
      <c r="AW10949" s="33"/>
      <c r="AX10949" s="33"/>
      <c r="AY10949" s="33"/>
    </row>
  </sheetData>
  <mergeCells count="39">
    <mergeCell ref="AI53:AI55"/>
    <mergeCell ref="AJ53:AJ55"/>
    <mergeCell ref="AK53:AK55"/>
    <mergeCell ref="AL53:AL55"/>
    <mergeCell ref="AM53:AM55"/>
    <mergeCell ref="AH53:AH55"/>
    <mergeCell ref="W53:W55"/>
    <mergeCell ref="X53:X55"/>
    <mergeCell ref="Y53:Y55"/>
    <mergeCell ref="Z53:Z55"/>
    <mergeCell ref="AA53:AA55"/>
    <mergeCell ref="AB53:AB55"/>
    <mergeCell ref="AC53:AC55"/>
    <mergeCell ref="AD53:AD55"/>
    <mergeCell ref="AE53:AE55"/>
    <mergeCell ref="AF53:AF55"/>
    <mergeCell ref="AG53:AG55"/>
    <mergeCell ref="V53:V55"/>
    <mergeCell ref="K53:K55"/>
    <mergeCell ref="L53:L55"/>
    <mergeCell ref="M53:M55"/>
    <mergeCell ref="N53:N55"/>
    <mergeCell ref="O53:O55"/>
    <mergeCell ref="P53:P55"/>
    <mergeCell ref="Q53:Q55"/>
    <mergeCell ref="R53:R55"/>
    <mergeCell ref="S53:S55"/>
    <mergeCell ref="T53:T55"/>
    <mergeCell ref="U53:U55"/>
    <mergeCell ref="J53:J55"/>
    <mergeCell ref="A53:A55"/>
    <mergeCell ref="B53:B55"/>
    <mergeCell ref="C53:C55"/>
    <mergeCell ref="D53:D55"/>
    <mergeCell ref="E53:E55"/>
    <mergeCell ref="F53:F55"/>
    <mergeCell ref="G53:G55"/>
    <mergeCell ref="H53:H55"/>
    <mergeCell ref="I53:I55"/>
  </mergeCells>
  <pageMargins left="0.7" right="0.7" top="0.75" bottom="0.75" header="0.3" footer="0.3"/>
  <pageSetup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workbookViewId="0">
      <selection activeCell="G13" sqref="G13"/>
    </sheetView>
  </sheetViews>
  <sheetFormatPr defaultRowHeight="15"/>
  <cols>
    <col min="1" max="1" width="51.85546875" style="3" bestFit="1" customWidth="1"/>
  </cols>
  <sheetData>
    <row r="1" spans="1:1">
      <c r="A1"/>
    </row>
    <row r="2" spans="1:1">
      <c r="A2" s="8"/>
    </row>
    <row r="3" spans="1:1">
      <c r="A3" s="8"/>
    </row>
    <row r="4" spans="1:1">
      <c r="A4" s="8"/>
    </row>
    <row r="5" spans="1:1">
      <c r="A5" s="8"/>
    </row>
    <row r="6" spans="1:1">
      <c r="A6" s="8"/>
    </row>
    <row r="7" spans="1:1" ht="15.75" thickBot="1">
      <c r="A7" s="9"/>
    </row>
    <row r="8" spans="1:1" ht="16.5" thickTop="1" thickBot="1">
      <c r="A8"/>
    </row>
    <row r="9" spans="1:1" ht="16.5" thickTop="1" thickBot="1">
      <c r="A9" s="7"/>
    </row>
    <row r="10" spans="1:1" ht="15.75" thickTop="1">
      <c r="A10" s="5"/>
    </row>
    <row r="35" spans="1:1" ht="15" customHeight="1">
      <c r="A35" s="73"/>
    </row>
    <row r="36" spans="1:1">
      <c r="A36" s="74"/>
    </row>
    <row r="37" spans="1:1">
      <c r="A37" s="75"/>
    </row>
  </sheetData>
  <mergeCells count="1">
    <mergeCell ref="A35:A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 PCI hosptials (2)</vt:lpstr>
      <vt:lpstr>summary PCI hosptials</vt:lpstr>
      <vt:lpstr>summary Transfer Facilites</vt:lpstr>
      <vt:lpstr>summary EMS Agencies </vt:lpstr>
      <vt:lpstr>Sheet1</vt:lpstr>
    </vt:vector>
  </TitlesOfParts>
  <Company>Duke Clinical Research Institute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Duke Clinical Research Institute</dc:creator>
  <cp:lastModifiedBy>Windows User</cp:lastModifiedBy>
  <dcterms:created xsi:type="dcterms:W3CDTF">2012-01-23T19:02:18Z</dcterms:created>
  <dcterms:modified xsi:type="dcterms:W3CDTF">2014-08-27T17:11:02Z</dcterms:modified>
</cp:coreProperties>
</file>